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15359\Desktop\Qev\"/>
    </mc:Choice>
  </mc:AlternateContent>
  <bookViews>
    <workbookView xWindow="0" yWindow="0" windowWidth="11340" windowHeight="5670"/>
  </bookViews>
  <sheets>
    <sheet name="Hoja1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3" i="1" l="1"/>
  <c r="G111" i="1"/>
  <c r="G110" i="1"/>
  <c r="G109" i="1"/>
  <c r="J103" i="1"/>
  <c r="J102" i="1"/>
  <c r="J101" i="1"/>
  <c r="H100" i="1"/>
  <c r="J95" i="1"/>
  <c r="I96" i="1" s="1"/>
  <c r="H94" i="1"/>
  <c r="J91" i="1"/>
  <c r="J90" i="1"/>
  <c r="J89" i="1"/>
  <c r="H88" i="1"/>
  <c r="J85" i="1"/>
  <c r="J84" i="1"/>
  <c r="H83" i="1"/>
  <c r="J80" i="1"/>
  <c r="I81" i="1" s="1"/>
  <c r="H79" i="1"/>
  <c r="J76" i="1"/>
  <c r="J75" i="1"/>
  <c r="J74" i="1"/>
  <c r="J73" i="1"/>
  <c r="H72" i="1"/>
  <c r="J69" i="1"/>
  <c r="J68" i="1"/>
  <c r="J67" i="1"/>
  <c r="H66" i="1"/>
  <c r="J63" i="1"/>
  <c r="J62" i="1"/>
  <c r="J61" i="1"/>
  <c r="H60" i="1"/>
  <c r="H59" i="1"/>
  <c r="J54" i="1"/>
  <c r="J53" i="1"/>
  <c r="J52" i="1"/>
  <c r="H51" i="1"/>
  <c r="J48" i="1"/>
  <c r="I49" i="1" s="1"/>
  <c r="H47" i="1"/>
  <c r="J44" i="1"/>
  <c r="I45" i="1" s="1"/>
  <c r="H43" i="1"/>
  <c r="J40" i="1"/>
  <c r="I41" i="1" s="1"/>
  <c r="H39" i="1"/>
  <c r="J36" i="1"/>
  <c r="J35" i="1"/>
  <c r="J34" i="1"/>
  <c r="H33" i="1"/>
  <c r="J30" i="1"/>
  <c r="J29" i="1"/>
  <c r="H28" i="1"/>
  <c r="H27" i="1"/>
  <c r="J22" i="1"/>
  <c r="I23" i="1" s="1"/>
  <c r="H21" i="1"/>
  <c r="J18" i="1"/>
  <c r="I19" i="1" s="1"/>
  <c r="H17" i="1"/>
  <c r="J14" i="1"/>
  <c r="J13" i="1"/>
  <c r="J12" i="1"/>
  <c r="J11" i="1"/>
  <c r="H10" i="1"/>
  <c r="J7" i="1"/>
  <c r="I8" i="1" s="1"/>
  <c r="I6" i="1" s="1"/>
  <c r="H6" i="1"/>
  <c r="H5" i="1"/>
  <c r="I104" i="1" l="1"/>
  <c r="J104" i="1" s="1"/>
  <c r="J100" i="1" s="1"/>
  <c r="I64" i="1"/>
  <c r="J64" i="1" s="1"/>
  <c r="J60" i="1" s="1"/>
  <c r="I86" i="1"/>
  <c r="J86" i="1" s="1"/>
  <c r="J83" i="1" s="1"/>
  <c r="I31" i="1"/>
  <c r="I28" i="1" s="1"/>
  <c r="I92" i="1"/>
  <c r="I88" i="1" s="1"/>
  <c r="I70" i="1"/>
  <c r="J70" i="1" s="1"/>
  <c r="J66" i="1" s="1"/>
  <c r="I43" i="1"/>
  <c r="J45" i="1"/>
  <c r="J43" i="1" s="1"/>
  <c r="I21" i="1"/>
  <c r="J23" i="1"/>
  <c r="J21" i="1" s="1"/>
  <c r="I37" i="1"/>
  <c r="I33" i="1" s="1"/>
  <c r="I15" i="1"/>
  <c r="I10" i="1" s="1"/>
  <c r="I77" i="1"/>
  <c r="J77" i="1" s="1"/>
  <c r="J72" i="1" s="1"/>
  <c r="I55" i="1"/>
  <c r="J55" i="1" s="1"/>
  <c r="J51" i="1" s="1"/>
  <c r="I39" i="1"/>
  <c r="J41" i="1"/>
  <c r="J39" i="1" s="1"/>
  <c r="I17" i="1"/>
  <c r="J19" i="1"/>
  <c r="J17" i="1" s="1"/>
  <c r="I94" i="1"/>
  <c r="J96" i="1"/>
  <c r="J94" i="1" s="1"/>
  <c r="I79" i="1"/>
  <c r="J81" i="1"/>
  <c r="J79" i="1" s="1"/>
  <c r="J49" i="1"/>
  <c r="J47" i="1" s="1"/>
  <c r="I47" i="1"/>
  <c r="J8" i="1"/>
  <c r="J6" i="1" s="1"/>
  <c r="E100" i="1"/>
  <c r="G103" i="1"/>
  <c r="G102" i="1"/>
  <c r="G101" i="1"/>
  <c r="E59" i="1"/>
  <c r="E94" i="1"/>
  <c r="G95" i="1"/>
  <c r="F96" i="1" s="1"/>
  <c r="E88" i="1"/>
  <c r="G91" i="1"/>
  <c r="G90" i="1"/>
  <c r="G89" i="1"/>
  <c r="E83" i="1"/>
  <c r="G85" i="1"/>
  <c r="G84" i="1"/>
  <c r="E79" i="1"/>
  <c r="G80" i="1"/>
  <c r="F81" i="1" s="1"/>
  <c r="E72" i="1"/>
  <c r="G76" i="1"/>
  <c r="G75" i="1"/>
  <c r="G74" i="1"/>
  <c r="G73" i="1"/>
  <c r="E66" i="1"/>
  <c r="G69" i="1"/>
  <c r="G68" i="1"/>
  <c r="G67" i="1"/>
  <c r="E60" i="1"/>
  <c r="G63" i="1"/>
  <c r="G62" i="1"/>
  <c r="G61" i="1"/>
  <c r="E27" i="1"/>
  <c r="E51" i="1"/>
  <c r="G54" i="1"/>
  <c r="G53" i="1"/>
  <c r="G52" i="1"/>
  <c r="E47" i="1"/>
  <c r="G48" i="1"/>
  <c r="F49" i="1" s="1"/>
  <c r="E43" i="1"/>
  <c r="G44" i="1"/>
  <c r="F45" i="1" s="1"/>
  <c r="E39" i="1"/>
  <c r="G40" i="1"/>
  <c r="F41" i="1" s="1"/>
  <c r="E33" i="1"/>
  <c r="G36" i="1"/>
  <c r="G35" i="1"/>
  <c r="G34" i="1"/>
  <c r="E28" i="1"/>
  <c r="G30" i="1"/>
  <c r="G29" i="1"/>
  <c r="E5" i="1"/>
  <c r="E21" i="1"/>
  <c r="G22" i="1"/>
  <c r="F23" i="1" s="1"/>
  <c r="E17" i="1"/>
  <c r="G18" i="1"/>
  <c r="F19" i="1" s="1"/>
  <c r="E10" i="1"/>
  <c r="G14" i="1"/>
  <c r="G13" i="1"/>
  <c r="G12" i="1"/>
  <c r="G11" i="1"/>
  <c r="E6" i="1"/>
  <c r="G7" i="1"/>
  <c r="F8" i="1" s="1"/>
  <c r="I60" i="1" l="1"/>
  <c r="I100" i="1"/>
  <c r="J92" i="1"/>
  <c r="J88" i="1" s="1"/>
  <c r="I98" i="1" s="1"/>
  <c r="I59" i="1" s="1"/>
  <c r="I66" i="1"/>
  <c r="J37" i="1"/>
  <c r="J33" i="1" s="1"/>
  <c r="I51" i="1"/>
  <c r="J31" i="1"/>
  <c r="J28" i="1" s="1"/>
  <c r="I83" i="1"/>
  <c r="I72" i="1"/>
  <c r="J15" i="1"/>
  <c r="J10" i="1" s="1"/>
  <c r="I25" i="1" s="1"/>
  <c r="F104" i="1"/>
  <c r="F100" i="1" s="1"/>
  <c r="F92" i="1"/>
  <c r="F88" i="1" s="1"/>
  <c r="F86" i="1"/>
  <c r="F83" i="1" s="1"/>
  <c r="F77" i="1"/>
  <c r="G77" i="1" s="1"/>
  <c r="G72" i="1" s="1"/>
  <c r="F70" i="1"/>
  <c r="G70" i="1" s="1"/>
  <c r="G66" i="1" s="1"/>
  <c r="F64" i="1"/>
  <c r="F60" i="1" s="1"/>
  <c r="F55" i="1"/>
  <c r="F51" i="1" s="1"/>
  <c r="F37" i="1"/>
  <c r="G37" i="1" s="1"/>
  <c r="G33" i="1" s="1"/>
  <c r="F31" i="1"/>
  <c r="F28" i="1" s="1"/>
  <c r="F15" i="1"/>
  <c r="F10" i="1" s="1"/>
  <c r="G41" i="1"/>
  <c r="G39" i="1" s="1"/>
  <c r="F39" i="1"/>
  <c r="F79" i="1"/>
  <c r="G81" i="1"/>
  <c r="G79" i="1" s="1"/>
  <c r="F47" i="1"/>
  <c r="G49" i="1"/>
  <c r="G47" i="1" s="1"/>
  <c r="F94" i="1"/>
  <c r="G96" i="1"/>
  <c r="G94" i="1" s="1"/>
  <c r="F43" i="1"/>
  <c r="G45" i="1"/>
  <c r="G43" i="1" s="1"/>
  <c r="G19" i="1"/>
  <c r="G17" i="1" s="1"/>
  <c r="F17" i="1"/>
  <c r="F6" i="1"/>
  <c r="G8" i="1"/>
  <c r="G6" i="1" s="1"/>
  <c r="F21" i="1"/>
  <c r="G23" i="1"/>
  <c r="G21" i="1" s="1"/>
  <c r="J98" i="1" l="1"/>
  <c r="J59" i="1" s="1"/>
  <c r="I57" i="1"/>
  <c r="J57" i="1" s="1"/>
  <c r="J27" i="1" s="1"/>
  <c r="G31" i="1"/>
  <c r="G28" i="1" s="1"/>
  <c r="G92" i="1"/>
  <c r="G88" i="1" s="1"/>
  <c r="I5" i="1"/>
  <c r="J25" i="1"/>
  <c r="J5" i="1" s="1"/>
  <c r="G104" i="1"/>
  <c r="G100" i="1" s="1"/>
  <c r="G86" i="1"/>
  <c r="G83" i="1" s="1"/>
  <c r="F72" i="1"/>
  <c r="F66" i="1"/>
  <c r="G64" i="1"/>
  <c r="G60" i="1" s="1"/>
  <c r="G55" i="1"/>
  <c r="G51" i="1" s="1"/>
  <c r="F33" i="1"/>
  <c r="G15" i="1"/>
  <c r="G10" i="1" s="1"/>
  <c r="F25" i="1" s="1"/>
  <c r="I27" i="1" l="1"/>
  <c r="F57" i="1"/>
  <c r="G57" i="1" s="1"/>
  <c r="G27" i="1" s="1"/>
  <c r="F98" i="1"/>
  <c r="G98" i="1" s="1"/>
  <c r="G59" i="1" s="1"/>
  <c r="I106" i="1"/>
  <c r="J106" i="1" s="1"/>
  <c r="J109" i="1" s="1"/>
  <c r="J110" i="1" s="1"/>
  <c r="J111" i="1" s="1"/>
  <c r="J113" i="1" s="1"/>
  <c r="F5" i="1"/>
  <c r="G25" i="1"/>
  <c r="G5" i="1" s="1"/>
  <c r="F27" i="1" l="1"/>
  <c r="F59" i="1"/>
  <c r="F106" i="1"/>
  <c r="G106" i="1" s="1"/>
</calcChain>
</file>

<file path=xl/comments1.xml><?xml version="1.0" encoding="utf-8"?>
<comments xmlns="http://schemas.openxmlformats.org/spreadsheetml/2006/main">
  <authors>
    <author>Zazo Calahorra, Juan Carlos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4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<sst xmlns="http://schemas.openxmlformats.org/spreadsheetml/2006/main" count="286" uniqueCount="166">
  <si>
    <t>OB.19.011_OBRAS PARA SUBSANACIÓN DEFICIENCIAS DETECTADAS EN ITE DE S/E DE QUEVEDO, FASE II Y RETIRADA MCA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</si>
  <si>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</si>
  <si>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</si>
  <si>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</si>
  <si>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</si>
  <si>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</si>
  <si>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</si>
  <si>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</si>
  <si>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</si>
  <si>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A</t>
  </si>
  <si>
    <t>Capítulo</t>
  </si>
  <si>
    <t/>
  </si>
  <si>
    <t>SUBSANACIÓN DEFICIENCIAS ITE. FASE II</t>
  </si>
  <si>
    <t>A01</t>
  </si>
  <si>
    <t>DESMONTAJES Y DEMOLICIONES</t>
  </si>
  <si>
    <t>01Z20</t>
  </si>
  <si>
    <t>Partida</t>
  </si>
  <si>
    <t>m²</t>
  </si>
  <si>
    <t>DEMOLICIÓN DE REVESTIMIENTOS INFERIORES DE FORJADOS</t>
  </si>
  <si>
    <t>Total A01</t>
  </si>
  <si>
    <t>A02</t>
  </si>
  <si>
    <t>ALBAÑILERÍA Y PINTURA</t>
  </si>
  <si>
    <t>EAF0020 Z0</t>
  </si>
  <si>
    <t>ENTREVIGADO CERÁMICO CURVO DE FORJADO TIPO "REVOLTÓN"</t>
  </si>
  <si>
    <t>EVG0100</t>
  </si>
  <si>
    <t>GUARNECIDO Y ENLUCIDO YESO VERTICAL Y/O HORIZONTALSIN MAESTREAR</t>
  </si>
  <si>
    <t>EB0050</t>
  </si>
  <si>
    <t>LAVADO Y RASCADO PINTURAS VIEJAS</t>
  </si>
  <si>
    <t>EB0080</t>
  </si>
  <si>
    <t>PINTU.PLASTICA LISA BLANCA MATE</t>
  </si>
  <si>
    <t>Total A02</t>
  </si>
  <si>
    <t>A03</t>
  </si>
  <si>
    <t>VIDRIERÍA</t>
  </si>
  <si>
    <t>EHV0700 Z</t>
  </si>
  <si>
    <t>VIDRIO IMPRESO ARMADO TRANSLÚCIDO 6 MM.</t>
  </si>
  <si>
    <t>Total A03</t>
  </si>
  <si>
    <t>A04</t>
  </si>
  <si>
    <t>GESTIONES ADMINISTRATIVAS</t>
  </si>
  <si>
    <t>GA01</t>
  </si>
  <si>
    <t>ud</t>
  </si>
  <si>
    <t>REDACCIÓN Y TRAMITACIÓN DE DOCUMENTACIÓN</t>
  </si>
  <si>
    <t>Total A04</t>
  </si>
  <si>
    <t>Total A</t>
  </si>
  <si>
    <t>B</t>
  </si>
  <si>
    <t>RETIRADA MCA</t>
  </si>
  <si>
    <t>B01</t>
  </si>
  <si>
    <t>ED0760</t>
  </si>
  <si>
    <t>DESMONTAJE DE PLACAS DE FIBROCEMENTO</t>
  </si>
  <si>
    <t>EL0300 Z01</t>
  </si>
  <si>
    <t>m</t>
  </si>
  <si>
    <t>DESMONTAJE DE CANALÓN O TUBERÍA DE FIBROCEMENTO</t>
  </si>
  <si>
    <t>Total B01</t>
  </si>
  <si>
    <t>B02</t>
  </si>
  <si>
    <t>RED DE DRENAJE</t>
  </si>
  <si>
    <t>EJE0030</t>
  </si>
  <si>
    <t>BAJANTE DE PVC, SERIE C D=110 MM.</t>
  </si>
  <si>
    <t>EJE0090</t>
  </si>
  <si>
    <t>SUMIDERO SIFÓNICO FUNDICIÓN 20X20.</t>
  </si>
  <si>
    <t>EJE0040</t>
  </si>
  <si>
    <t>BOTE SIFÓNICO PVC D=110 EMPOT.</t>
  </si>
  <si>
    <t>Total B02</t>
  </si>
  <si>
    <t>B03</t>
  </si>
  <si>
    <t>REVESTIMIENTOS</t>
  </si>
  <si>
    <t>EW0070 Z01</t>
  </si>
  <si>
    <t>REVESTIMIENTO CON PANELES METÁLICOS DE CHAPA GRECADA PRELACADA.</t>
  </si>
  <si>
    <t>Total B03</t>
  </si>
  <si>
    <t>B04</t>
  </si>
  <si>
    <t>MEDIOS AUXILIARES MCA</t>
  </si>
  <si>
    <t>QMAUX 003</t>
  </si>
  <si>
    <t>ALQUILER CABINA DE DESCONTAMINACIÓN AMIANTO</t>
  </si>
  <si>
    <t>Total B04</t>
  </si>
  <si>
    <t>B05</t>
  </si>
  <si>
    <t>ANÁLISIS AMBIENTALES</t>
  </si>
  <si>
    <t>ENY AMB MCA 01</t>
  </si>
  <si>
    <t>ENSAYOS DE IDENTIFICACIÓN DE FIBRAS DE AMIANTO EN MUESTRA AMBIENTAL</t>
  </si>
  <si>
    <t>Total B05</t>
  </si>
  <si>
    <t>B06</t>
  </si>
  <si>
    <t>GESTIÓN DE RESIDUOS MCA</t>
  </si>
  <si>
    <t>GR MCA 001</t>
  </si>
  <si>
    <t>m³</t>
  </si>
  <si>
    <t>TRANSPORTE DE MATERIALES CON AMIANTO A VERTEDERO AUTORIZADO.</t>
  </si>
  <si>
    <t>GR MCA 002</t>
  </si>
  <si>
    <t>GESTIÓN DE RESIDUOS PELIGROSOS CON CONTENIDO DE AMIANTO.</t>
  </si>
  <si>
    <t>GR MCA 003</t>
  </si>
  <si>
    <t>CANON DE VERTIDO RESIDUOS PELIGROSOS CON CONTENIDO DE AMIANTO.</t>
  </si>
  <si>
    <t>Total B06</t>
  </si>
  <si>
    <t>Total B</t>
  </si>
  <si>
    <t>C</t>
  </si>
  <si>
    <t>CONSERVACIÓN</t>
  </si>
  <si>
    <t>C01</t>
  </si>
  <si>
    <t>01Z01</t>
  </si>
  <si>
    <t>PICADO DE ENFOSCADO DE CEMENTO EN PARAMENTO VERTICAL</t>
  </si>
  <si>
    <t>EL0190</t>
  </si>
  <si>
    <t>DEMOLICIÓN ALICATADOS A MANO</t>
  </si>
  <si>
    <t>01Z30</t>
  </si>
  <si>
    <t>SANEO DE ALBARDILLAS, CORNISAS, VIERTEAGUAS Y REMATES DE FACHADA</t>
  </si>
  <si>
    <t>Total C01</t>
  </si>
  <si>
    <t>C02</t>
  </si>
  <si>
    <t>REVESTIMIENTOS, FALSOS TECHOS Y PINTURAS</t>
  </si>
  <si>
    <t>EW0010</t>
  </si>
  <si>
    <t>F.T. ESCAYOLA DESMONTABLE FISURADA 60X60 P.V.</t>
  </si>
  <si>
    <t>Total C02</t>
  </si>
  <si>
    <t>C03</t>
  </si>
  <si>
    <t>ALBAÑILERÍA</t>
  </si>
  <si>
    <t>EVA0040</t>
  </si>
  <si>
    <t>ALICATADO CON PLAQUETA DE 10X20 CM BLANCA BISELADA.</t>
  </si>
  <si>
    <t>EVA0010</t>
  </si>
  <si>
    <t>ALICATADO AZULEJO BLANCO 20X20CM REC.MORTERO</t>
  </si>
  <si>
    <t>EVP0360</t>
  </si>
  <si>
    <t>SOLADO DE TERRAZO U/INTENSO MICROGRANO 40X40</t>
  </si>
  <si>
    <t>EVP0070</t>
  </si>
  <si>
    <t>PAVIMENTO DE HORMIGON EN INTERIOR DE EDIFICIOS</t>
  </si>
  <si>
    <t>Total C03</t>
  </si>
  <si>
    <t>C04</t>
  </si>
  <si>
    <t>CERRAJERÍA</t>
  </si>
  <si>
    <t>EHAD900 Z0</t>
  </si>
  <si>
    <t>SUMINISTRO E INSTALACIÓN DE CHAPA ESTRIADA 3 a 5 mm SOBRE BASTIDOR</t>
  </si>
  <si>
    <t>Total C04</t>
  </si>
  <si>
    <t>C05</t>
  </si>
  <si>
    <t>FONTANERÍA Y SANEAMIENTO</t>
  </si>
  <si>
    <t>ER0120</t>
  </si>
  <si>
    <t>SUMINISTRO Y COLOCACIÓN DE TUBERÍA DE PVC D. 160 MM PARA BAJANTE</t>
  </si>
  <si>
    <t>EJE0100</t>
  </si>
  <si>
    <t>SUMIDERO SIFÓNICO Y REJILLA PVC 110 MM.</t>
  </si>
  <si>
    <t>Total C05</t>
  </si>
  <si>
    <t>C06</t>
  </si>
  <si>
    <t>CUBIERTAS</t>
  </si>
  <si>
    <t>LCI010</t>
  </si>
  <si>
    <t>LIMPIEZA DE COBERTURA DE TEJAS O PLACAS DE FIBROCEMENTO EN CUBIERTA INCLINADA</t>
  </si>
  <si>
    <t>LCC010 Z</t>
  </si>
  <si>
    <t>LIMPIEZA DE CANALONES EN CUBIERTAS INCLINADAS</t>
  </si>
  <si>
    <t>CUB010</t>
  </si>
  <si>
    <t>RETEJADO DE CUBIERTA INCLINADA TEJA CERÁMICA PLANA ALICANTINA</t>
  </si>
  <si>
    <t>Total C06</t>
  </si>
  <si>
    <t>C07</t>
  </si>
  <si>
    <t>LIMPIEZA</t>
  </si>
  <si>
    <t>05Z02</t>
  </si>
  <si>
    <t>PA</t>
  </si>
  <si>
    <t>RETIRADA DE ESCOMBROS Y LIMPIEZA DE RESTOS DE DESPRENDIMIENTOS</t>
  </si>
  <si>
    <t>Total C07</t>
  </si>
  <si>
    <t>Total C</t>
  </si>
  <si>
    <t>D</t>
  </si>
  <si>
    <t>MEDIOS AUXILIARES</t>
  </si>
  <si>
    <t>QMAUX 001</t>
  </si>
  <si>
    <t>d</t>
  </si>
  <si>
    <t>ALQUILER DE PLATAFORMA ELEVADORA ARTICULADA h=16 m</t>
  </si>
  <si>
    <t>QMAUX 002</t>
  </si>
  <si>
    <t>mes</t>
  </si>
  <si>
    <t>ALQUILER TORRE MÓVIL h= 12m</t>
  </si>
  <si>
    <t>EK0015</t>
  </si>
  <si>
    <t>CUADRO ELECTRICO DE OBRA</t>
  </si>
  <si>
    <t>Total D</t>
  </si>
  <si>
    <t>PRESUPUESTO EJECUCIÓN MATERIAL</t>
  </si>
  <si>
    <t>DOC. TÉCNICO</t>
  </si>
  <si>
    <t>OFERTA</t>
  </si>
  <si>
    <t>GG+BI</t>
  </si>
  <si>
    <t>%</t>
  </si>
  <si>
    <t>Nombre de Empresa:</t>
  </si>
  <si>
    <t>Domicilio Fiscal:</t>
  </si>
  <si>
    <t>CIF:</t>
  </si>
  <si>
    <t>Fecha:</t>
  </si>
  <si>
    <t>Sello</t>
  </si>
  <si>
    <t>Firma</t>
  </si>
  <si>
    <t>BASE IMPONIBLE</t>
  </si>
  <si>
    <t>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</si>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</sst>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5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5" borderId="0" xfId="0" applyFont="1" applyFill="1" applyAlignment="1">
      <alignment vertical="top" wrapText="1"/>
    </xf>
    <xf numFmtId="164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0" fontId="9" fillId="0" borderId="1" xfId="0" applyFont="1" applyFill="1" applyBorder="1" applyAlignment="1" applyProtection="1">
      <alignment horizontal="left"/>
      <protection locked="0"/>
    </xf>
    <xf numFmtId="0" fontId="9" fillId="0" borderId="1" xfId="0" applyFont="1" applyFill="1" applyBorder="1" applyAlignment="1" applyProtection="1">
      <alignment horizontal="center"/>
      <protection locked="0"/>
    </xf>
    <xf numFmtId="0" fontId="9" fillId="0" borderId="2" xfId="0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/>
      <protection locked="0"/>
    </xf>
    <xf numFmtId="0" fontId="9" fillId="0" borderId="4" xfId="0" applyFont="1" applyFill="1" applyBorder="1" applyAlignment="1" applyProtection="1">
      <alignment horizontal="left"/>
      <protection locked="0"/>
    </xf>
    <xf numFmtId="0" fontId="9" fillId="0" borderId="4" xfId="0" applyFont="1" applyFill="1" applyBorder="1" applyAlignment="1" applyProtection="1">
      <alignment horizontal="center"/>
      <protection locked="0"/>
    </xf>
    <xf numFmtId="0" fontId="9" fillId="0" borderId="5" xfId="0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left"/>
      <protection locked="0"/>
    </xf>
    <xf numFmtId="0" fontId="9" fillId="0" borderId="2" xfId="0" applyFont="1" applyFill="1" applyBorder="1" applyAlignment="1" applyProtection="1">
      <alignment horizontal="left"/>
      <protection locked="0"/>
    </xf>
    <xf numFmtId="0" fontId="9" fillId="0" borderId="3" xfId="0" applyFont="1" applyFill="1" applyBorder="1" applyAlignment="1" applyProtection="1">
      <alignment horizontal="left"/>
      <protection locked="0"/>
    </xf>
    <xf numFmtId="0" fontId="9" fillId="0" borderId="5" xfId="0" applyFont="1" applyFill="1" applyBorder="1" applyAlignment="1" applyProtection="1">
      <alignment horizontal="left"/>
      <protection locked="0"/>
    </xf>
    <xf numFmtId="0" fontId="9" fillId="0" borderId="6" xfId="0" applyFont="1" applyFill="1" applyBorder="1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left"/>
      <protection locked="0"/>
    </xf>
    <xf numFmtId="0" fontId="9" fillId="0" borderId="2" xfId="0" applyFont="1" applyBorder="1" applyAlignment="1" applyProtection="1">
      <alignment horizontal="left"/>
      <protection locked="0"/>
    </xf>
    <xf numFmtId="0" fontId="9" fillId="0" borderId="3" xfId="0" applyFont="1" applyBorder="1" applyAlignment="1" applyProtection="1">
      <alignment horizontal="left"/>
      <protection locked="0"/>
    </xf>
    <xf numFmtId="0" fontId="9" fillId="0" borderId="7" xfId="0" applyFont="1" applyBorder="1" applyAlignment="1" applyProtection="1">
      <alignment horizontal="left"/>
      <protection locked="0"/>
    </xf>
    <xf numFmtId="0" fontId="9" fillId="0" borderId="8" xfId="0" applyFont="1" applyBorder="1" applyAlignment="1" applyProtection="1">
      <alignment horizontal="left"/>
      <protection locked="0"/>
    </xf>
    <xf numFmtId="0" fontId="9" fillId="0" borderId="4" xfId="0" applyFont="1" applyBorder="1" applyAlignment="1" applyProtection="1">
      <alignment horizontal="left"/>
      <protection locked="0"/>
    </xf>
    <xf numFmtId="0" fontId="9" fillId="0" borderId="5" xfId="0" applyFont="1" applyBorder="1" applyAlignment="1" applyProtection="1">
      <alignment horizontal="left"/>
      <protection locked="0"/>
    </xf>
    <xf numFmtId="0" fontId="9" fillId="0" borderId="6" xfId="0" applyFont="1" applyBorder="1" applyAlignment="1" applyProtection="1">
      <alignment horizontal="left"/>
      <protection locked="0"/>
    </xf>
    <xf numFmtId="164" fontId="5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164" fontId="1" fillId="6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164" fontId="7" fillId="0" borderId="0" xfId="0" applyNumberFormat="1" applyFont="1" applyAlignment="1">
      <alignment horizontal="right" vertical="top" wrapText="1"/>
    </xf>
    <xf numFmtId="1" fontId="7" fillId="0" borderId="0" xfId="0" applyNumberFormat="1" applyFont="1" applyAlignment="1">
      <alignment vertical="top" wrapText="1"/>
    </xf>
    <xf numFmtId="164" fontId="10" fillId="0" borderId="0" xfId="0" applyNumberFormat="1" applyFont="1" applyFill="1" applyAlignment="1">
      <alignment horizontal="right" vertical="top" wrapText="1"/>
    </xf>
    <xf numFmtId="0" fontId="4" fillId="0" borderId="8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3" fontId="6" fillId="2" borderId="8" xfId="0" applyNumberFormat="1" applyFont="1" applyFill="1" applyBorder="1" applyAlignment="1">
      <alignment vertical="top"/>
    </xf>
    <xf numFmtId="4" fontId="6" fillId="2" borderId="0" xfId="0" applyNumberFormat="1" applyFont="1" applyFill="1" applyBorder="1" applyAlignment="1">
      <alignment vertical="top"/>
    </xf>
    <xf numFmtId="4" fontId="6" fillId="2" borderId="7" xfId="0" applyNumberFormat="1" applyFont="1" applyFill="1" applyBorder="1" applyAlignment="1">
      <alignment vertical="top"/>
    </xf>
    <xf numFmtId="4" fontId="6" fillId="3" borderId="8" xfId="0" applyNumberFormat="1" applyFont="1" applyFill="1" applyBorder="1" applyAlignment="1">
      <alignment vertical="top"/>
    </xf>
    <xf numFmtId="4" fontId="6" fillId="3" borderId="0" xfId="0" applyNumberFormat="1" applyFont="1" applyFill="1" applyBorder="1" applyAlignment="1">
      <alignment vertical="top"/>
    </xf>
    <xf numFmtId="4" fontId="6" fillId="3" borderId="7" xfId="0" applyNumberFormat="1" applyFont="1" applyFill="1" applyBorder="1" applyAlignment="1">
      <alignment vertical="top"/>
    </xf>
    <xf numFmtId="4" fontId="7" fillId="0" borderId="8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4" fontId="8" fillId="0" borderId="7" xfId="0" applyNumberFormat="1" applyFont="1" applyBorder="1" applyAlignment="1">
      <alignment vertical="top"/>
    </xf>
    <xf numFmtId="4" fontId="6" fillId="0" borderId="0" xfId="0" applyNumberFormat="1" applyFont="1" applyBorder="1" applyAlignment="1">
      <alignment vertical="top"/>
    </xf>
    <xf numFmtId="4" fontId="6" fillId="0" borderId="7" xfId="0" applyNumberFormat="1" applyFont="1" applyBorder="1" applyAlignment="1">
      <alignment vertical="top"/>
    </xf>
    <xf numFmtId="0" fontId="7" fillId="5" borderId="8" xfId="0" applyFont="1" applyFill="1" applyBorder="1" applyAlignment="1">
      <alignment vertical="top"/>
    </xf>
    <xf numFmtId="0" fontId="7" fillId="5" borderId="0" xfId="0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3" fontId="7" fillId="0" borderId="8" xfId="0" applyNumberFormat="1" applyFont="1" applyBorder="1" applyAlignment="1">
      <alignment vertical="top"/>
    </xf>
    <xf numFmtId="3" fontId="7" fillId="0" borderId="4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4" fontId="7" fillId="0" borderId="0" xfId="0" applyNumberFormat="1" applyFont="1" applyBorder="1" applyAlignment="1" applyProtection="1">
      <alignment vertical="top"/>
      <protection locked="0"/>
    </xf>
    <xf numFmtId="2" fontId="5" fillId="0" borderId="0" xfId="0" applyNumberFormat="1" applyFont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8.jpg@01D52824.5404016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125</xdr:row>
      <xdr:rowOff>142875</xdr:rowOff>
    </xdr:from>
    <xdr:to>
      <xdr:col>5</xdr:col>
      <xdr:colOff>439258</xdr:colOff>
      <xdr:row>130</xdr:row>
      <xdr:rowOff>43478</xdr:rowOff>
    </xdr:to>
    <xdr:pic>
      <xdr:nvPicPr>
        <xdr:cNvPr id="3" name="Imagen 10" descr="cid:image008.jpg@01D52824.5404016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85" t="65930" r="51962" b="4993"/>
        <a:stretch/>
      </xdr:blipFill>
      <xdr:spPr bwMode="auto">
        <a:xfrm>
          <a:off x="38100" y="22307550"/>
          <a:ext cx="4611208" cy="8531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25"/>
  <sheetViews>
    <sheetView tabSelected="1" workbookViewId="0">
      <pane xSplit="4" ySplit="4" topLeftCell="E89" activePane="bottomRight" state="frozen"/>
      <selection pane="topRight" activeCell="E1" sqref="E1"/>
      <selection pane="bottomLeft" activeCell="A4" sqref="A4"/>
      <selection pane="bottomRight" activeCell="I111" sqref="I111"/>
    </sheetView>
  </sheetViews>
  <sheetFormatPr baseColWidth="10" defaultRowHeight="15" x14ac:dyDescent="0.25"/>
  <cols>
    <col min="1" max="1" width="12" bestFit="1" customWidth="1"/>
    <col min="2" max="2" width="6.5703125" customWidth="1"/>
    <col min="3" max="3" width="3.85546875" customWidth="1"/>
    <col min="4" max="4" width="32.85546875" customWidth="1"/>
    <col min="5" max="6" width="7.85546875" customWidth="1"/>
    <col min="7" max="7" width="9.7109375" bestFit="1" customWidth="1"/>
    <col min="8" max="8" width="8.5703125" customWidth="1"/>
    <col min="9" max="9" width="10.7109375" customWidth="1"/>
    <col min="10" max="10" width="13.710937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</row>
    <row r="2" spans="1:10" x14ac:dyDescent="0.25">
      <c r="A2" s="1"/>
      <c r="B2" s="2"/>
      <c r="C2" s="2"/>
      <c r="D2" s="2"/>
      <c r="E2" s="2"/>
      <c r="F2" s="2"/>
      <c r="G2" s="2"/>
    </row>
    <row r="3" spans="1:10" ht="18.75" x14ac:dyDescent="0.25">
      <c r="A3" s="3" t="s">
        <v>1</v>
      </c>
      <c r="B3" s="2"/>
      <c r="C3" s="2"/>
      <c r="D3" s="2"/>
      <c r="E3" s="69" t="s">
        <v>153</v>
      </c>
      <c r="F3" s="70"/>
      <c r="G3" s="71"/>
      <c r="H3" s="69" t="s">
        <v>154</v>
      </c>
      <c r="I3" s="70"/>
      <c r="J3" s="71"/>
    </row>
    <row r="4" spans="1:10" x14ac:dyDescent="0.25">
      <c r="A4" s="4" t="s">
        <v>2</v>
      </c>
      <c r="B4" s="4" t="s">
        <v>3</v>
      </c>
      <c r="C4" s="4" t="s">
        <v>4</v>
      </c>
      <c r="D4" s="11" t="s">
        <v>5</v>
      </c>
      <c r="E4" s="48" t="s">
        <v>6</v>
      </c>
      <c r="F4" s="49" t="s">
        <v>7</v>
      </c>
      <c r="G4" s="50" t="s">
        <v>8</v>
      </c>
      <c r="H4" s="48" t="s">
        <v>6</v>
      </c>
      <c r="I4" s="49" t="s">
        <v>7</v>
      </c>
      <c r="J4" s="50" t="s">
        <v>8</v>
      </c>
    </row>
    <row r="5" spans="1:10" x14ac:dyDescent="0.25">
      <c r="A5" s="5" t="s">
        <v>9</v>
      </c>
      <c r="B5" s="5" t="s">
        <v>10</v>
      </c>
      <c r="C5" s="5" t="s">
        <v>11</v>
      </c>
      <c r="D5" s="12" t="s">
        <v>12</v>
      </c>
      <c r="E5" s="51">
        <f>E25</f>
        <v>1</v>
      </c>
      <c r="F5" s="52">
        <f>F25</f>
        <v>15723.92</v>
      </c>
      <c r="G5" s="53">
        <f>G25</f>
        <v>15723.92</v>
      </c>
      <c r="H5" s="51">
        <f>H25</f>
        <v>1</v>
      </c>
      <c r="I5" s="52">
        <f>I25</f>
        <v>0</v>
      </c>
      <c r="J5" s="53">
        <f>J25</f>
        <v>0</v>
      </c>
    </row>
    <row r="6" spans="1:10" x14ac:dyDescent="0.25">
      <c r="A6" s="6" t="s">
        <v>13</v>
      </c>
      <c r="B6" s="6" t="s">
        <v>10</v>
      </c>
      <c r="C6" s="6" t="s">
        <v>11</v>
      </c>
      <c r="D6" s="13" t="s">
        <v>14</v>
      </c>
      <c r="E6" s="54">
        <f>E8</f>
        <v>1</v>
      </c>
      <c r="F6" s="55">
        <f>F8</f>
        <v>1043.7</v>
      </c>
      <c r="G6" s="56">
        <f>G8</f>
        <v>1043.7</v>
      </c>
      <c r="H6" s="54">
        <f>H8</f>
        <v>1</v>
      </c>
      <c r="I6" s="55">
        <f>I8</f>
        <v>0</v>
      </c>
      <c r="J6" s="56">
        <f>J8</f>
        <v>0</v>
      </c>
    </row>
    <row r="7" spans="1:10" ht="22.5" x14ac:dyDescent="0.25">
      <c r="A7" s="7" t="s">
        <v>15</v>
      </c>
      <c r="B7" s="8" t="s">
        <v>16</v>
      </c>
      <c r="C7" s="8" t="s">
        <v>17</v>
      </c>
      <c r="D7" s="14" t="s">
        <v>18</v>
      </c>
      <c r="E7" s="57">
        <v>70</v>
      </c>
      <c r="F7" s="58">
        <v>14.91</v>
      </c>
      <c r="G7" s="59">
        <f>ROUND(E7*F7,2)</f>
        <v>1043.7</v>
      </c>
      <c r="H7" s="57">
        <v>70</v>
      </c>
      <c r="I7" s="72"/>
      <c r="J7" s="59">
        <f>ROUND(H7*I7,2)</f>
        <v>0</v>
      </c>
    </row>
    <row r="8" spans="1:10" x14ac:dyDescent="0.25">
      <c r="A8" s="9"/>
      <c r="B8" s="9"/>
      <c r="C8" s="9"/>
      <c r="D8" s="15" t="s">
        <v>19</v>
      </c>
      <c r="E8" s="57">
        <v>1</v>
      </c>
      <c r="F8" s="60">
        <f>G7</f>
        <v>1043.7</v>
      </c>
      <c r="G8" s="61">
        <f>ROUND(E8*F8,2)</f>
        <v>1043.7</v>
      </c>
      <c r="H8" s="57">
        <v>1</v>
      </c>
      <c r="I8" s="60">
        <f>J7</f>
        <v>0</v>
      </c>
      <c r="J8" s="61">
        <f>ROUND(H8*I8,2)</f>
        <v>0</v>
      </c>
    </row>
    <row r="9" spans="1:10" ht="0.95" customHeight="1" x14ac:dyDescent="0.25">
      <c r="A9" s="10"/>
      <c r="B9" s="10"/>
      <c r="C9" s="10"/>
      <c r="D9" s="16"/>
      <c r="E9" s="62"/>
      <c r="F9" s="63"/>
      <c r="G9" s="64"/>
      <c r="H9" s="62"/>
      <c r="I9" s="63"/>
      <c r="J9" s="64"/>
    </row>
    <row r="10" spans="1:10" x14ac:dyDescent="0.25">
      <c r="A10" s="6" t="s">
        <v>20</v>
      </c>
      <c r="B10" s="6" t="s">
        <v>10</v>
      </c>
      <c r="C10" s="6" t="s">
        <v>11</v>
      </c>
      <c r="D10" s="13" t="s">
        <v>21</v>
      </c>
      <c r="E10" s="54">
        <f>E15</f>
        <v>1</v>
      </c>
      <c r="F10" s="55">
        <f>F15</f>
        <v>12599.83</v>
      </c>
      <c r="G10" s="56">
        <f>G15</f>
        <v>12599.83</v>
      </c>
      <c r="H10" s="54">
        <f>H15</f>
        <v>1</v>
      </c>
      <c r="I10" s="55">
        <f>I15</f>
        <v>0</v>
      </c>
      <c r="J10" s="56">
        <f>J15</f>
        <v>0</v>
      </c>
    </row>
    <row r="11" spans="1:10" ht="22.5" x14ac:dyDescent="0.25">
      <c r="A11" s="7" t="s">
        <v>22</v>
      </c>
      <c r="B11" s="8" t="s">
        <v>16</v>
      </c>
      <c r="C11" s="8" t="s">
        <v>17</v>
      </c>
      <c r="D11" s="14" t="s">
        <v>23</v>
      </c>
      <c r="E11" s="57">
        <v>70</v>
      </c>
      <c r="F11" s="58">
        <v>43.94</v>
      </c>
      <c r="G11" s="59">
        <f>ROUND(E11*F11,2)</f>
        <v>3075.8</v>
      </c>
      <c r="H11" s="57">
        <v>70</v>
      </c>
      <c r="I11" s="72"/>
      <c r="J11" s="59">
        <f>ROUND(H11*I11,2)</f>
        <v>0</v>
      </c>
    </row>
    <row r="12" spans="1:10" ht="22.5" x14ac:dyDescent="0.25">
      <c r="A12" s="7" t="s">
        <v>24</v>
      </c>
      <c r="B12" s="8" t="s">
        <v>16</v>
      </c>
      <c r="C12" s="8" t="s">
        <v>17</v>
      </c>
      <c r="D12" s="14" t="s">
        <v>25</v>
      </c>
      <c r="E12" s="57">
        <v>70</v>
      </c>
      <c r="F12" s="58">
        <v>7.56</v>
      </c>
      <c r="G12" s="59">
        <f>ROUND(E12*F12,2)</f>
        <v>529.20000000000005</v>
      </c>
      <c r="H12" s="57">
        <v>70</v>
      </c>
      <c r="I12" s="72"/>
      <c r="J12" s="59">
        <f>ROUND(H12*I12,2)</f>
        <v>0</v>
      </c>
    </row>
    <row r="13" spans="1:10" x14ac:dyDescent="0.25">
      <c r="A13" s="7" t="s">
        <v>26</v>
      </c>
      <c r="B13" s="8" t="s">
        <v>16</v>
      </c>
      <c r="C13" s="8" t="s">
        <v>17</v>
      </c>
      <c r="D13" s="14" t="s">
        <v>27</v>
      </c>
      <c r="E13" s="57">
        <v>932.34</v>
      </c>
      <c r="F13" s="58">
        <v>5.0999999999999996</v>
      </c>
      <c r="G13" s="59">
        <f>ROUND(E13*F13,2)</f>
        <v>4754.93</v>
      </c>
      <c r="H13" s="57">
        <v>932.34</v>
      </c>
      <c r="I13" s="72"/>
      <c r="J13" s="59">
        <f>ROUND(H13*I13,2)</f>
        <v>0</v>
      </c>
    </row>
    <row r="14" spans="1:10" x14ac:dyDescent="0.25">
      <c r="A14" s="7" t="s">
        <v>28</v>
      </c>
      <c r="B14" s="8" t="s">
        <v>16</v>
      </c>
      <c r="C14" s="8" t="s">
        <v>17</v>
      </c>
      <c r="D14" s="14" t="s">
        <v>29</v>
      </c>
      <c r="E14" s="57">
        <v>1002.34</v>
      </c>
      <c r="F14" s="58">
        <v>4.2300000000000004</v>
      </c>
      <c r="G14" s="59">
        <f>ROUND(E14*F14,2)</f>
        <v>4239.8999999999996</v>
      </c>
      <c r="H14" s="57">
        <v>1002.34</v>
      </c>
      <c r="I14" s="72"/>
      <c r="J14" s="59">
        <f>ROUND(H14*I14,2)</f>
        <v>0</v>
      </c>
    </row>
    <row r="15" spans="1:10" x14ac:dyDescent="0.25">
      <c r="A15" s="9"/>
      <c r="B15" s="9"/>
      <c r="C15" s="9"/>
      <c r="D15" s="15" t="s">
        <v>30</v>
      </c>
      <c r="E15" s="57">
        <v>1</v>
      </c>
      <c r="F15" s="60">
        <f>SUM(G11:G14)</f>
        <v>12599.83</v>
      </c>
      <c r="G15" s="61">
        <f>ROUND(E15*F15,2)</f>
        <v>12599.83</v>
      </c>
      <c r="H15" s="57">
        <v>1</v>
      </c>
      <c r="I15" s="60">
        <f>SUM(J11:J14)</f>
        <v>0</v>
      </c>
      <c r="J15" s="61">
        <f>ROUND(H15*I15,2)</f>
        <v>0</v>
      </c>
    </row>
    <row r="16" spans="1:10" ht="0.95" customHeight="1" x14ac:dyDescent="0.25">
      <c r="A16" s="10"/>
      <c r="B16" s="10"/>
      <c r="C16" s="10"/>
      <c r="D16" s="16"/>
      <c r="E16" s="62"/>
      <c r="F16" s="63"/>
      <c r="G16" s="64"/>
      <c r="H16" s="62"/>
      <c r="I16" s="63"/>
      <c r="J16" s="64"/>
    </row>
    <row r="17" spans="1:10" x14ac:dyDescent="0.25">
      <c r="A17" s="6" t="s">
        <v>31</v>
      </c>
      <c r="B17" s="6" t="s">
        <v>10</v>
      </c>
      <c r="C17" s="6" t="s">
        <v>11</v>
      </c>
      <c r="D17" s="13" t="s">
        <v>32</v>
      </c>
      <c r="E17" s="54">
        <f>E19</f>
        <v>1</v>
      </c>
      <c r="F17" s="55">
        <f>F19</f>
        <v>820.39</v>
      </c>
      <c r="G17" s="56">
        <f>G19</f>
        <v>820.39</v>
      </c>
      <c r="H17" s="54">
        <f>H19</f>
        <v>1</v>
      </c>
      <c r="I17" s="55">
        <f>I19</f>
        <v>0</v>
      </c>
      <c r="J17" s="56">
        <f>J19</f>
        <v>0</v>
      </c>
    </row>
    <row r="18" spans="1:10" x14ac:dyDescent="0.25">
      <c r="A18" s="7" t="s">
        <v>33</v>
      </c>
      <c r="B18" s="8" t="s">
        <v>16</v>
      </c>
      <c r="C18" s="8" t="s">
        <v>17</v>
      </c>
      <c r="D18" s="14" t="s">
        <v>34</v>
      </c>
      <c r="E18" s="57">
        <v>20.67</v>
      </c>
      <c r="F18" s="58">
        <v>39.69</v>
      </c>
      <c r="G18" s="59">
        <f>ROUND(E18*F18,2)</f>
        <v>820.39</v>
      </c>
      <c r="H18" s="57">
        <v>20.67</v>
      </c>
      <c r="I18" s="72"/>
      <c r="J18" s="59">
        <f>ROUND(H18*I18,2)</f>
        <v>0</v>
      </c>
    </row>
    <row r="19" spans="1:10" x14ac:dyDescent="0.25">
      <c r="A19" s="9"/>
      <c r="B19" s="9"/>
      <c r="C19" s="9"/>
      <c r="D19" s="15" t="s">
        <v>35</v>
      </c>
      <c r="E19" s="57">
        <v>1</v>
      </c>
      <c r="F19" s="60">
        <f>G18</f>
        <v>820.39</v>
      </c>
      <c r="G19" s="61">
        <f>ROUND(E19*F19,2)</f>
        <v>820.39</v>
      </c>
      <c r="H19" s="57">
        <v>1</v>
      </c>
      <c r="I19" s="60">
        <f>J18</f>
        <v>0</v>
      </c>
      <c r="J19" s="61">
        <f>ROUND(H19*I19,2)</f>
        <v>0</v>
      </c>
    </row>
    <row r="20" spans="1:10" ht="0.95" customHeight="1" x14ac:dyDescent="0.25">
      <c r="A20" s="10"/>
      <c r="B20" s="10"/>
      <c r="C20" s="10"/>
      <c r="D20" s="16"/>
      <c r="E20" s="62"/>
      <c r="F20" s="63"/>
      <c r="G20" s="64"/>
      <c r="H20" s="62"/>
      <c r="I20" s="63"/>
      <c r="J20" s="64"/>
    </row>
    <row r="21" spans="1:10" x14ac:dyDescent="0.25">
      <c r="A21" s="6" t="s">
        <v>36</v>
      </c>
      <c r="B21" s="6" t="s">
        <v>10</v>
      </c>
      <c r="C21" s="6" t="s">
        <v>11</v>
      </c>
      <c r="D21" s="13" t="s">
        <v>37</v>
      </c>
      <c r="E21" s="54">
        <f>E23</f>
        <v>1</v>
      </c>
      <c r="F21" s="55">
        <f>F23</f>
        <v>1260</v>
      </c>
      <c r="G21" s="56">
        <f>G23</f>
        <v>1260</v>
      </c>
      <c r="H21" s="54">
        <f>H23</f>
        <v>1</v>
      </c>
      <c r="I21" s="55">
        <f>I23</f>
        <v>0</v>
      </c>
      <c r="J21" s="56">
        <f>J23</f>
        <v>0</v>
      </c>
    </row>
    <row r="22" spans="1:10" ht="22.5" x14ac:dyDescent="0.25">
      <c r="A22" s="7" t="s">
        <v>38</v>
      </c>
      <c r="B22" s="8" t="s">
        <v>16</v>
      </c>
      <c r="C22" s="8" t="s">
        <v>39</v>
      </c>
      <c r="D22" s="14" t="s">
        <v>40</v>
      </c>
      <c r="E22" s="57">
        <v>1.6</v>
      </c>
      <c r="F22" s="58">
        <v>787.5</v>
      </c>
      <c r="G22" s="59">
        <f>ROUND(E22*F22,2)</f>
        <v>1260</v>
      </c>
      <c r="H22" s="57">
        <v>1.6</v>
      </c>
      <c r="I22" s="72"/>
      <c r="J22" s="59">
        <f>ROUND(H22*I22,2)</f>
        <v>0</v>
      </c>
    </row>
    <row r="23" spans="1:10" x14ac:dyDescent="0.25">
      <c r="A23" s="9"/>
      <c r="B23" s="9"/>
      <c r="C23" s="9"/>
      <c r="D23" s="15" t="s">
        <v>41</v>
      </c>
      <c r="E23" s="57">
        <v>1</v>
      </c>
      <c r="F23" s="60">
        <f>G22</f>
        <v>1260</v>
      </c>
      <c r="G23" s="61">
        <f>ROUND(E23*F23,2)</f>
        <v>1260</v>
      </c>
      <c r="H23" s="57">
        <v>1</v>
      </c>
      <c r="I23" s="60">
        <f>J22</f>
        <v>0</v>
      </c>
      <c r="J23" s="61">
        <f>ROUND(H23*I23,2)</f>
        <v>0</v>
      </c>
    </row>
    <row r="24" spans="1:10" ht="0.95" customHeight="1" x14ac:dyDescent="0.25">
      <c r="A24" s="10"/>
      <c r="B24" s="10"/>
      <c r="C24" s="10"/>
      <c r="D24" s="16"/>
      <c r="E24" s="62"/>
      <c r="F24" s="63"/>
      <c r="G24" s="64"/>
      <c r="H24" s="62"/>
      <c r="I24" s="63"/>
      <c r="J24" s="64"/>
    </row>
    <row r="25" spans="1:10" x14ac:dyDescent="0.25">
      <c r="A25" s="9"/>
      <c r="B25" s="9"/>
      <c r="C25" s="9"/>
      <c r="D25" s="15" t="s">
        <v>42</v>
      </c>
      <c r="E25" s="65">
        <v>1</v>
      </c>
      <c r="F25" s="60">
        <f>G6+G10+G17+G21</f>
        <v>15723.92</v>
      </c>
      <c r="G25" s="61">
        <f>ROUND(E25*F25,2)</f>
        <v>15723.92</v>
      </c>
      <c r="H25" s="65">
        <v>1</v>
      </c>
      <c r="I25" s="60">
        <f>J6+J10+J17+J21</f>
        <v>0</v>
      </c>
      <c r="J25" s="61">
        <f>ROUND(H25*I25,2)</f>
        <v>0</v>
      </c>
    </row>
    <row r="26" spans="1:10" ht="0.95" customHeight="1" x14ac:dyDescent="0.25">
      <c r="A26" s="10"/>
      <c r="B26" s="10"/>
      <c r="C26" s="10"/>
      <c r="D26" s="16"/>
      <c r="E26" s="62"/>
      <c r="F26" s="63"/>
      <c r="G26" s="64"/>
      <c r="H26" s="62"/>
      <c r="I26" s="63"/>
      <c r="J26" s="64"/>
    </row>
    <row r="27" spans="1:10" x14ac:dyDescent="0.25">
      <c r="A27" s="5" t="s">
        <v>43</v>
      </c>
      <c r="B27" s="5" t="s">
        <v>10</v>
      </c>
      <c r="C27" s="5" t="s">
        <v>11</v>
      </c>
      <c r="D27" s="12" t="s">
        <v>44</v>
      </c>
      <c r="E27" s="51">
        <f>E57</f>
        <v>1</v>
      </c>
      <c r="F27" s="52">
        <f>F57</f>
        <v>20124.580000000002</v>
      </c>
      <c r="G27" s="53">
        <f>G57</f>
        <v>20124.580000000002</v>
      </c>
      <c r="H27" s="51">
        <f>H57</f>
        <v>1</v>
      </c>
      <c r="I27" s="52">
        <f>I57</f>
        <v>0</v>
      </c>
      <c r="J27" s="53">
        <f>J57</f>
        <v>0</v>
      </c>
    </row>
    <row r="28" spans="1:10" x14ac:dyDescent="0.25">
      <c r="A28" s="6" t="s">
        <v>45</v>
      </c>
      <c r="B28" s="6" t="s">
        <v>10</v>
      </c>
      <c r="C28" s="6" t="s">
        <v>11</v>
      </c>
      <c r="D28" s="13" t="s">
        <v>14</v>
      </c>
      <c r="E28" s="54">
        <f>E31</f>
        <v>1</v>
      </c>
      <c r="F28" s="55">
        <f>F31</f>
        <v>2833</v>
      </c>
      <c r="G28" s="56">
        <f>G31</f>
        <v>2833</v>
      </c>
      <c r="H28" s="54">
        <f>H31</f>
        <v>1</v>
      </c>
      <c r="I28" s="55">
        <f>I31</f>
        <v>0</v>
      </c>
      <c r="J28" s="56">
        <f>J31</f>
        <v>0</v>
      </c>
    </row>
    <row r="29" spans="1:10" x14ac:dyDescent="0.25">
      <c r="A29" s="7" t="s">
        <v>46</v>
      </c>
      <c r="B29" s="8" t="s">
        <v>16</v>
      </c>
      <c r="C29" s="8" t="s">
        <v>17</v>
      </c>
      <c r="D29" s="14" t="s">
        <v>47</v>
      </c>
      <c r="E29" s="57">
        <v>126.1</v>
      </c>
      <c r="F29" s="58">
        <v>9.84</v>
      </c>
      <c r="G29" s="59">
        <f>ROUND(E29*F29,2)</f>
        <v>1240.82</v>
      </c>
      <c r="H29" s="57">
        <v>126.1</v>
      </c>
      <c r="I29" s="72"/>
      <c r="J29" s="59">
        <f>ROUND(H29*I29,2)</f>
        <v>0</v>
      </c>
    </row>
    <row r="30" spans="1:10" ht="22.5" x14ac:dyDescent="0.25">
      <c r="A30" s="7" t="s">
        <v>48</v>
      </c>
      <c r="B30" s="8" t="s">
        <v>16</v>
      </c>
      <c r="C30" s="8" t="s">
        <v>49</v>
      </c>
      <c r="D30" s="14" t="s">
        <v>50</v>
      </c>
      <c r="E30" s="57">
        <v>172.5</v>
      </c>
      <c r="F30" s="58">
        <v>9.23</v>
      </c>
      <c r="G30" s="59">
        <f>ROUND(E30*F30,2)</f>
        <v>1592.18</v>
      </c>
      <c r="H30" s="57">
        <v>172.5</v>
      </c>
      <c r="I30" s="72"/>
      <c r="J30" s="59">
        <f>ROUND(H30*I30,2)</f>
        <v>0</v>
      </c>
    </row>
    <row r="31" spans="1:10" x14ac:dyDescent="0.25">
      <c r="A31" s="9"/>
      <c r="B31" s="9"/>
      <c r="C31" s="9"/>
      <c r="D31" s="15" t="s">
        <v>51</v>
      </c>
      <c r="E31" s="57">
        <v>1</v>
      </c>
      <c r="F31" s="60">
        <f>SUM(G29:G30)</f>
        <v>2833</v>
      </c>
      <c r="G31" s="61">
        <f>ROUND(E31*F31,2)</f>
        <v>2833</v>
      </c>
      <c r="H31" s="57">
        <v>1</v>
      </c>
      <c r="I31" s="60">
        <f>SUM(J29:J30)</f>
        <v>0</v>
      </c>
      <c r="J31" s="61">
        <f>ROUND(H31*I31,2)</f>
        <v>0</v>
      </c>
    </row>
    <row r="32" spans="1:10" ht="0.95" customHeight="1" x14ac:dyDescent="0.25">
      <c r="A32" s="10"/>
      <c r="B32" s="10"/>
      <c r="C32" s="10"/>
      <c r="D32" s="16"/>
      <c r="E32" s="62"/>
      <c r="F32" s="63"/>
      <c r="G32" s="64"/>
      <c r="H32" s="62"/>
      <c r="I32" s="63"/>
      <c r="J32" s="64"/>
    </row>
    <row r="33" spans="1:10" x14ac:dyDescent="0.25">
      <c r="A33" s="6" t="s">
        <v>52</v>
      </c>
      <c r="B33" s="6" t="s">
        <v>10</v>
      </c>
      <c r="C33" s="6" t="s">
        <v>11</v>
      </c>
      <c r="D33" s="13" t="s">
        <v>53</v>
      </c>
      <c r="E33" s="54">
        <f>E37</f>
        <v>1</v>
      </c>
      <c r="F33" s="55">
        <f>F37</f>
        <v>3230.24</v>
      </c>
      <c r="G33" s="56">
        <f>G37</f>
        <v>3230.24</v>
      </c>
      <c r="H33" s="54">
        <f>H37</f>
        <v>1</v>
      </c>
      <c r="I33" s="55">
        <f>I37</f>
        <v>0</v>
      </c>
      <c r="J33" s="56">
        <f>J37</f>
        <v>0</v>
      </c>
    </row>
    <row r="34" spans="1:10" x14ac:dyDescent="0.25">
      <c r="A34" s="7" t="s">
        <v>54</v>
      </c>
      <c r="B34" s="8" t="s">
        <v>16</v>
      </c>
      <c r="C34" s="8" t="s">
        <v>49</v>
      </c>
      <c r="D34" s="14" t="s">
        <v>55</v>
      </c>
      <c r="E34" s="57">
        <v>172.5</v>
      </c>
      <c r="F34" s="58">
        <v>15.59</v>
      </c>
      <c r="G34" s="59">
        <f>ROUND(E34*F34,2)</f>
        <v>2689.28</v>
      </c>
      <c r="H34" s="57">
        <v>172.5</v>
      </c>
      <c r="I34" s="72"/>
      <c r="J34" s="59">
        <f>ROUND(H34*I34,2)</f>
        <v>0</v>
      </c>
    </row>
    <row r="35" spans="1:10" x14ac:dyDescent="0.25">
      <c r="A35" s="7" t="s">
        <v>56</v>
      </c>
      <c r="B35" s="8" t="s">
        <v>16</v>
      </c>
      <c r="C35" s="8" t="s">
        <v>39</v>
      </c>
      <c r="D35" s="14" t="s">
        <v>57</v>
      </c>
      <c r="E35" s="57">
        <v>12</v>
      </c>
      <c r="F35" s="58">
        <v>41.98</v>
      </c>
      <c r="G35" s="59">
        <f>ROUND(E35*F35,2)</f>
        <v>503.76</v>
      </c>
      <c r="H35" s="57">
        <v>12</v>
      </c>
      <c r="I35" s="72"/>
      <c r="J35" s="59">
        <f>ROUND(H35*I35,2)</f>
        <v>0</v>
      </c>
    </row>
    <row r="36" spans="1:10" x14ac:dyDescent="0.25">
      <c r="A36" s="7" t="s">
        <v>58</v>
      </c>
      <c r="B36" s="8" t="s">
        <v>16</v>
      </c>
      <c r="C36" s="8" t="s">
        <v>39</v>
      </c>
      <c r="D36" s="14" t="s">
        <v>59</v>
      </c>
      <c r="E36" s="57">
        <v>2</v>
      </c>
      <c r="F36" s="58">
        <v>18.600000000000001</v>
      </c>
      <c r="G36" s="59">
        <f>ROUND(E36*F36,2)</f>
        <v>37.200000000000003</v>
      </c>
      <c r="H36" s="57">
        <v>2</v>
      </c>
      <c r="I36" s="72"/>
      <c r="J36" s="59">
        <f>ROUND(H36*I36,2)</f>
        <v>0</v>
      </c>
    </row>
    <row r="37" spans="1:10" x14ac:dyDescent="0.25">
      <c r="A37" s="9"/>
      <c r="B37" s="9"/>
      <c r="C37" s="9"/>
      <c r="D37" s="15" t="s">
        <v>60</v>
      </c>
      <c r="E37" s="57">
        <v>1</v>
      </c>
      <c r="F37" s="60">
        <f>SUM(G34:G36)</f>
        <v>3230.24</v>
      </c>
      <c r="G37" s="61">
        <f>ROUND(E37*F37,2)</f>
        <v>3230.24</v>
      </c>
      <c r="H37" s="57">
        <v>1</v>
      </c>
      <c r="I37" s="60">
        <f>SUM(J34:J36)</f>
        <v>0</v>
      </c>
      <c r="J37" s="61">
        <f>ROUND(H37*I37,2)</f>
        <v>0</v>
      </c>
    </row>
    <row r="38" spans="1:10" ht="0.95" customHeight="1" x14ac:dyDescent="0.25">
      <c r="A38" s="10"/>
      <c r="B38" s="10"/>
      <c r="C38" s="10"/>
      <c r="D38" s="16"/>
      <c r="E38" s="62"/>
      <c r="F38" s="63"/>
      <c r="G38" s="64"/>
      <c r="H38" s="62"/>
      <c r="I38" s="63"/>
      <c r="J38" s="64"/>
    </row>
    <row r="39" spans="1:10" x14ac:dyDescent="0.25">
      <c r="A39" s="6" t="s">
        <v>61</v>
      </c>
      <c r="B39" s="6" t="s">
        <v>10</v>
      </c>
      <c r="C39" s="6" t="s">
        <v>11</v>
      </c>
      <c r="D39" s="13" t="s">
        <v>62</v>
      </c>
      <c r="E39" s="54">
        <f>E41</f>
        <v>1</v>
      </c>
      <c r="F39" s="55">
        <f>F41</f>
        <v>767.02</v>
      </c>
      <c r="G39" s="56">
        <f>G41</f>
        <v>767.02</v>
      </c>
      <c r="H39" s="54">
        <f>H41</f>
        <v>1</v>
      </c>
      <c r="I39" s="55">
        <f>I41</f>
        <v>0</v>
      </c>
      <c r="J39" s="56">
        <f>J41</f>
        <v>0</v>
      </c>
    </row>
    <row r="40" spans="1:10" ht="22.5" x14ac:dyDescent="0.25">
      <c r="A40" s="7" t="s">
        <v>63</v>
      </c>
      <c r="B40" s="8" t="s">
        <v>16</v>
      </c>
      <c r="C40" s="8" t="s">
        <v>17</v>
      </c>
      <c r="D40" s="14" t="s">
        <v>64</v>
      </c>
      <c r="E40" s="57">
        <v>21.6</v>
      </c>
      <c r="F40" s="58">
        <v>35.51</v>
      </c>
      <c r="G40" s="59">
        <f>ROUND(E40*F40,2)</f>
        <v>767.02</v>
      </c>
      <c r="H40" s="57">
        <v>21.6</v>
      </c>
      <c r="I40" s="72"/>
      <c r="J40" s="59">
        <f>ROUND(H40*I40,2)</f>
        <v>0</v>
      </c>
    </row>
    <row r="41" spans="1:10" x14ac:dyDescent="0.25">
      <c r="A41" s="9"/>
      <c r="B41" s="9"/>
      <c r="C41" s="9"/>
      <c r="D41" s="15" t="s">
        <v>65</v>
      </c>
      <c r="E41" s="57">
        <v>1</v>
      </c>
      <c r="F41" s="60">
        <f>G40</f>
        <v>767.02</v>
      </c>
      <c r="G41" s="61">
        <f>ROUND(E41*F41,2)</f>
        <v>767.02</v>
      </c>
      <c r="H41" s="57">
        <v>1</v>
      </c>
      <c r="I41" s="60">
        <f>J40</f>
        <v>0</v>
      </c>
      <c r="J41" s="61">
        <f>ROUND(H41*I41,2)</f>
        <v>0</v>
      </c>
    </row>
    <row r="42" spans="1:10" ht="0.95" customHeight="1" x14ac:dyDescent="0.25">
      <c r="A42" s="10"/>
      <c r="B42" s="10"/>
      <c r="C42" s="10"/>
      <c r="D42" s="16"/>
      <c r="E42" s="62"/>
      <c r="F42" s="63"/>
      <c r="G42" s="64"/>
      <c r="H42" s="62"/>
      <c r="I42" s="63"/>
      <c r="J42" s="64"/>
    </row>
    <row r="43" spans="1:10" x14ac:dyDescent="0.25">
      <c r="A43" s="6" t="s">
        <v>66</v>
      </c>
      <c r="B43" s="6" t="s">
        <v>10</v>
      </c>
      <c r="C43" s="6" t="s">
        <v>11</v>
      </c>
      <c r="D43" s="13" t="s">
        <v>67</v>
      </c>
      <c r="E43" s="54">
        <f>E45</f>
        <v>1</v>
      </c>
      <c r="F43" s="55">
        <f>F45</f>
        <v>189</v>
      </c>
      <c r="G43" s="56">
        <f>G45</f>
        <v>189</v>
      </c>
      <c r="H43" s="54">
        <f>H45</f>
        <v>1</v>
      </c>
      <c r="I43" s="55">
        <f>I45</f>
        <v>0</v>
      </c>
      <c r="J43" s="56">
        <f>J45</f>
        <v>0</v>
      </c>
    </row>
    <row r="44" spans="1:10" ht="22.5" x14ac:dyDescent="0.25">
      <c r="A44" s="7" t="s">
        <v>68</v>
      </c>
      <c r="B44" s="8" t="s">
        <v>16</v>
      </c>
      <c r="C44" s="8" t="s">
        <v>39</v>
      </c>
      <c r="D44" s="14" t="s">
        <v>69</v>
      </c>
      <c r="E44" s="57">
        <v>1</v>
      </c>
      <c r="F44" s="58">
        <v>189</v>
      </c>
      <c r="G44" s="59">
        <f>ROUND(E44*F44,2)</f>
        <v>189</v>
      </c>
      <c r="H44" s="57">
        <v>1</v>
      </c>
      <c r="I44" s="72"/>
      <c r="J44" s="59">
        <f>ROUND(H44*I44,2)</f>
        <v>0</v>
      </c>
    </row>
    <row r="45" spans="1:10" x14ac:dyDescent="0.25">
      <c r="A45" s="9"/>
      <c r="B45" s="9"/>
      <c r="C45" s="9"/>
      <c r="D45" s="15" t="s">
        <v>70</v>
      </c>
      <c r="E45" s="57">
        <v>1</v>
      </c>
      <c r="F45" s="60">
        <f>G44</f>
        <v>189</v>
      </c>
      <c r="G45" s="61">
        <f>ROUND(E45*F45,2)</f>
        <v>189</v>
      </c>
      <c r="H45" s="57">
        <v>1</v>
      </c>
      <c r="I45" s="60">
        <f>J44</f>
        <v>0</v>
      </c>
      <c r="J45" s="61">
        <f>ROUND(H45*I45,2)</f>
        <v>0</v>
      </c>
    </row>
    <row r="46" spans="1:10" ht="0.95" customHeight="1" x14ac:dyDescent="0.25">
      <c r="A46" s="10"/>
      <c r="B46" s="10"/>
      <c r="C46" s="10"/>
      <c r="D46" s="16"/>
      <c r="E46" s="62"/>
      <c r="F46" s="63"/>
      <c r="G46" s="64"/>
      <c r="H46" s="62"/>
      <c r="I46" s="63"/>
      <c r="J46" s="64"/>
    </row>
    <row r="47" spans="1:10" x14ac:dyDescent="0.25">
      <c r="A47" s="6" t="s">
        <v>71</v>
      </c>
      <c r="B47" s="6" t="s">
        <v>10</v>
      </c>
      <c r="C47" s="6" t="s">
        <v>11</v>
      </c>
      <c r="D47" s="13" t="s">
        <v>72</v>
      </c>
      <c r="E47" s="54">
        <f>E49</f>
        <v>1</v>
      </c>
      <c r="F47" s="55">
        <f>F49</f>
        <v>7645.32</v>
      </c>
      <c r="G47" s="56">
        <f>G49</f>
        <v>7645.32</v>
      </c>
      <c r="H47" s="54">
        <f>H49</f>
        <v>1</v>
      </c>
      <c r="I47" s="55">
        <f>I49</f>
        <v>0</v>
      </c>
      <c r="J47" s="56">
        <f>J49</f>
        <v>0</v>
      </c>
    </row>
    <row r="48" spans="1:10" ht="22.5" x14ac:dyDescent="0.25">
      <c r="A48" s="7" t="s">
        <v>73</v>
      </c>
      <c r="B48" s="8" t="s">
        <v>16</v>
      </c>
      <c r="C48" s="8" t="s">
        <v>39</v>
      </c>
      <c r="D48" s="14" t="s">
        <v>74</v>
      </c>
      <c r="E48" s="57">
        <v>6</v>
      </c>
      <c r="F48" s="58">
        <v>1274.22</v>
      </c>
      <c r="G48" s="59">
        <f>ROUND(E48*F48,2)</f>
        <v>7645.32</v>
      </c>
      <c r="H48" s="57">
        <v>6</v>
      </c>
      <c r="I48" s="72"/>
      <c r="J48" s="59">
        <f>ROUND(H48*I48,2)</f>
        <v>0</v>
      </c>
    </row>
    <row r="49" spans="1:10" x14ac:dyDescent="0.25">
      <c r="A49" s="9"/>
      <c r="B49" s="9"/>
      <c r="C49" s="9"/>
      <c r="D49" s="15" t="s">
        <v>75</v>
      </c>
      <c r="E49" s="57">
        <v>1</v>
      </c>
      <c r="F49" s="60">
        <f>G48</f>
        <v>7645.32</v>
      </c>
      <c r="G49" s="61">
        <f>ROUND(E49*F49,2)</f>
        <v>7645.32</v>
      </c>
      <c r="H49" s="57">
        <v>1</v>
      </c>
      <c r="I49" s="60">
        <f>J48</f>
        <v>0</v>
      </c>
      <c r="J49" s="61">
        <f>ROUND(H49*I49,2)</f>
        <v>0</v>
      </c>
    </row>
    <row r="50" spans="1:10" ht="0.95" customHeight="1" x14ac:dyDescent="0.25">
      <c r="A50" s="10"/>
      <c r="B50" s="10"/>
      <c r="C50" s="10"/>
      <c r="D50" s="16"/>
      <c r="E50" s="62"/>
      <c r="F50" s="63"/>
      <c r="G50" s="64"/>
      <c r="H50" s="62"/>
      <c r="I50" s="63"/>
      <c r="J50" s="64"/>
    </row>
    <row r="51" spans="1:10" x14ac:dyDescent="0.25">
      <c r="A51" s="6" t="s">
        <v>76</v>
      </c>
      <c r="B51" s="6" t="s">
        <v>10</v>
      </c>
      <c r="C51" s="6" t="s">
        <v>11</v>
      </c>
      <c r="D51" s="13" t="s">
        <v>77</v>
      </c>
      <c r="E51" s="54">
        <f>E55</f>
        <v>1</v>
      </c>
      <c r="F51" s="55">
        <f>F55</f>
        <v>5460</v>
      </c>
      <c r="G51" s="56">
        <f>G55</f>
        <v>5460</v>
      </c>
      <c r="H51" s="54">
        <f>H55</f>
        <v>1</v>
      </c>
      <c r="I51" s="55">
        <f>I55</f>
        <v>0</v>
      </c>
      <c r="J51" s="56">
        <f>J55</f>
        <v>0</v>
      </c>
    </row>
    <row r="52" spans="1:10" ht="22.5" x14ac:dyDescent="0.25">
      <c r="A52" s="7" t="s">
        <v>78</v>
      </c>
      <c r="B52" s="8" t="s">
        <v>16</v>
      </c>
      <c r="C52" s="8" t="s">
        <v>79</v>
      </c>
      <c r="D52" s="14" t="s">
        <v>80</v>
      </c>
      <c r="E52" s="57">
        <v>20</v>
      </c>
      <c r="F52" s="58">
        <v>36.75</v>
      </c>
      <c r="G52" s="59">
        <f>ROUND(E52*F52,2)</f>
        <v>735</v>
      </c>
      <c r="H52" s="57">
        <v>20</v>
      </c>
      <c r="I52" s="72"/>
      <c r="J52" s="59">
        <f>ROUND(H52*I52,2)</f>
        <v>0</v>
      </c>
    </row>
    <row r="53" spans="1:10" ht="22.5" x14ac:dyDescent="0.25">
      <c r="A53" s="7" t="s">
        <v>81</v>
      </c>
      <c r="B53" s="8" t="s">
        <v>16</v>
      </c>
      <c r="C53" s="8" t="s">
        <v>79</v>
      </c>
      <c r="D53" s="14" t="s">
        <v>82</v>
      </c>
      <c r="E53" s="57">
        <v>20</v>
      </c>
      <c r="F53" s="58">
        <v>68.25</v>
      </c>
      <c r="G53" s="59">
        <f>ROUND(E53*F53,2)</f>
        <v>1365</v>
      </c>
      <c r="H53" s="57">
        <v>20</v>
      </c>
      <c r="I53" s="72"/>
      <c r="J53" s="59">
        <f>ROUND(H53*I53,2)</f>
        <v>0</v>
      </c>
    </row>
    <row r="54" spans="1:10" ht="22.5" x14ac:dyDescent="0.25">
      <c r="A54" s="7" t="s">
        <v>83</v>
      </c>
      <c r="B54" s="8" t="s">
        <v>16</v>
      </c>
      <c r="C54" s="8" t="s">
        <v>79</v>
      </c>
      <c r="D54" s="14" t="s">
        <v>84</v>
      </c>
      <c r="E54" s="57">
        <v>20</v>
      </c>
      <c r="F54" s="58">
        <v>168</v>
      </c>
      <c r="G54" s="59">
        <f>ROUND(E54*F54,2)</f>
        <v>3360</v>
      </c>
      <c r="H54" s="57">
        <v>20</v>
      </c>
      <c r="I54" s="72"/>
      <c r="J54" s="59">
        <f>ROUND(H54*I54,2)</f>
        <v>0</v>
      </c>
    </row>
    <row r="55" spans="1:10" x14ac:dyDescent="0.25">
      <c r="A55" s="9"/>
      <c r="B55" s="9"/>
      <c r="C55" s="9"/>
      <c r="D55" s="15" t="s">
        <v>85</v>
      </c>
      <c r="E55" s="57">
        <v>1</v>
      </c>
      <c r="F55" s="60">
        <f>SUM(G52:G54)</f>
        <v>5460</v>
      </c>
      <c r="G55" s="61">
        <f>ROUND(E55*F55,2)</f>
        <v>5460</v>
      </c>
      <c r="H55" s="57">
        <v>1</v>
      </c>
      <c r="I55" s="60">
        <f>SUM(J52:J54)</f>
        <v>0</v>
      </c>
      <c r="J55" s="61">
        <f>ROUND(H55*I55,2)</f>
        <v>0</v>
      </c>
    </row>
    <row r="56" spans="1:10" ht="0.95" customHeight="1" x14ac:dyDescent="0.25">
      <c r="A56" s="10"/>
      <c r="B56" s="10"/>
      <c r="C56" s="10"/>
      <c r="D56" s="16"/>
      <c r="E56" s="62"/>
      <c r="F56" s="63"/>
      <c r="G56" s="64"/>
      <c r="H56" s="62"/>
      <c r="I56" s="63"/>
      <c r="J56" s="64"/>
    </row>
    <row r="57" spans="1:10" x14ac:dyDescent="0.25">
      <c r="A57" s="9"/>
      <c r="B57" s="9"/>
      <c r="C57" s="9"/>
      <c r="D57" s="15" t="s">
        <v>86</v>
      </c>
      <c r="E57" s="65">
        <v>1</v>
      </c>
      <c r="F57" s="60">
        <f>G28+G33+G39+G43+G47+G51</f>
        <v>20124.580000000002</v>
      </c>
      <c r="G57" s="61">
        <f>ROUND(E57*F57,2)</f>
        <v>20124.580000000002</v>
      </c>
      <c r="H57" s="65">
        <v>1</v>
      </c>
      <c r="I57" s="60">
        <f>J28+J33+J39+J43+J47+J51</f>
        <v>0</v>
      </c>
      <c r="J57" s="61">
        <f>ROUND(H57*I57,2)</f>
        <v>0</v>
      </c>
    </row>
    <row r="58" spans="1:10" ht="0.95" customHeight="1" x14ac:dyDescent="0.25">
      <c r="A58" s="10"/>
      <c r="B58" s="10"/>
      <c r="C58" s="10"/>
      <c r="D58" s="16"/>
      <c r="E58" s="62"/>
      <c r="F58" s="63"/>
      <c r="G58" s="64"/>
      <c r="H58" s="62"/>
      <c r="I58" s="63"/>
      <c r="J58" s="64"/>
    </row>
    <row r="59" spans="1:10" x14ac:dyDescent="0.25">
      <c r="A59" s="5" t="s">
        <v>87</v>
      </c>
      <c r="B59" s="5" t="s">
        <v>10</v>
      </c>
      <c r="C59" s="5" t="s">
        <v>11</v>
      </c>
      <c r="D59" s="12" t="s">
        <v>88</v>
      </c>
      <c r="E59" s="51">
        <f>E98</f>
        <v>1</v>
      </c>
      <c r="F59" s="52">
        <f>F98</f>
        <v>18250.490000000002</v>
      </c>
      <c r="G59" s="53">
        <f>G98</f>
        <v>18250.490000000002</v>
      </c>
      <c r="H59" s="51">
        <f>H98</f>
        <v>1</v>
      </c>
      <c r="I59" s="52">
        <f>I98</f>
        <v>1890</v>
      </c>
      <c r="J59" s="53">
        <f>J98</f>
        <v>1890</v>
      </c>
    </row>
    <row r="60" spans="1:10" x14ac:dyDescent="0.25">
      <c r="A60" s="6" t="s">
        <v>89</v>
      </c>
      <c r="B60" s="6" t="s">
        <v>10</v>
      </c>
      <c r="C60" s="6" t="s">
        <v>11</v>
      </c>
      <c r="D60" s="13" t="s">
        <v>14</v>
      </c>
      <c r="E60" s="54">
        <f>E64</f>
        <v>1</v>
      </c>
      <c r="F60" s="55">
        <f>F64</f>
        <v>4875.49</v>
      </c>
      <c r="G60" s="56">
        <f>G64</f>
        <v>4875.49</v>
      </c>
      <c r="H60" s="54">
        <f>H64</f>
        <v>1</v>
      </c>
      <c r="I60" s="55">
        <f>I64</f>
        <v>0</v>
      </c>
      <c r="J60" s="56">
        <f>J64</f>
        <v>0</v>
      </c>
    </row>
    <row r="61" spans="1:10" ht="22.5" x14ac:dyDescent="0.25">
      <c r="A61" s="7" t="s">
        <v>90</v>
      </c>
      <c r="B61" s="8" t="s">
        <v>16</v>
      </c>
      <c r="C61" s="8" t="s">
        <v>17</v>
      </c>
      <c r="D61" s="14" t="s">
        <v>91</v>
      </c>
      <c r="E61" s="57">
        <v>474.7</v>
      </c>
      <c r="F61" s="58">
        <v>9.6300000000000008</v>
      </c>
      <c r="G61" s="59">
        <f>ROUND(E61*F61,2)</f>
        <v>4571.3599999999997</v>
      </c>
      <c r="H61" s="57">
        <v>474.7</v>
      </c>
      <c r="I61" s="72"/>
      <c r="J61" s="59">
        <f>ROUND(H61*I61,2)</f>
        <v>0</v>
      </c>
    </row>
    <row r="62" spans="1:10" x14ac:dyDescent="0.25">
      <c r="A62" s="7" t="s">
        <v>92</v>
      </c>
      <c r="B62" s="8" t="s">
        <v>16</v>
      </c>
      <c r="C62" s="8" t="s">
        <v>17</v>
      </c>
      <c r="D62" s="14" t="s">
        <v>93</v>
      </c>
      <c r="E62" s="57">
        <v>15</v>
      </c>
      <c r="F62" s="58">
        <v>10.65</v>
      </c>
      <c r="G62" s="59">
        <f>ROUND(E62*F62,2)</f>
        <v>159.75</v>
      </c>
      <c r="H62" s="57">
        <v>15</v>
      </c>
      <c r="I62" s="72"/>
      <c r="J62" s="59">
        <f>ROUND(H62*I62,2)</f>
        <v>0</v>
      </c>
    </row>
    <row r="63" spans="1:10" ht="22.5" x14ac:dyDescent="0.25">
      <c r="A63" s="7" t="s">
        <v>94</v>
      </c>
      <c r="B63" s="8" t="s">
        <v>16</v>
      </c>
      <c r="C63" s="8" t="s">
        <v>49</v>
      </c>
      <c r="D63" s="14" t="s">
        <v>95</v>
      </c>
      <c r="E63" s="57">
        <v>17.5</v>
      </c>
      <c r="F63" s="58">
        <v>8.25</v>
      </c>
      <c r="G63" s="59">
        <f>ROUND(E63*F63,2)</f>
        <v>144.38</v>
      </c>
      <c r="H63" s="57">
        <v>17.5</v>
      </c>
      <c r="I63" s="72"/>
      <c r="J63" s="59">
        <f>ROUND(H63*I63,2)</f>
        <v>0</v>
      </c>
    </row>
    <row r="64" spans="1:10" x14ac:dyDescent="0.25">
      <c r="A64" s="9"/>
      <c r="B64" s="9"/>
      <c r="C64" s="9"/>
      <c r="D64" s="15" t="s">
        <v>96</v>
      </c>
      <c r="E64" s="57">
        <v>1</v>
      </c>
      <c r="F64" s="60">
        <f>SUM(G61:G63)</f>
        <v>4875.49</v>
      </c>
      <c r="G64" s="61">
        <f>ROUND(E64*F64,2)</f>
        <v>4875.49</v>
      </c>
      <c r="H64" s="57">
        <v>1</v>
      </c>
      <c r="I64" s="60">
        <f>SUM(J61:J63)</f>
        <v>0</v>
      </c>
      <c r="J64" s="61">
        <f>ROUND(H64*I64,2)</f>
        <v>0</v>
      </c>
    </row>
    <row r="65" spans="1:10" ht="0.95" customHeight="1" x14ac:dyDescent="0.25">
      <c r="A65" s="10"/>
      <c r="B65" s="10"/>
      <c r="C65" s="10"/>
      <c r="D65" s="16"/>
      <c r="E65" s="62"/>
      <c r="F65" s="63"/>
      <c r="G65" s="64"/>
      <c r="H65" s="62"/>
      <c r="I65" s="63"/>
      <c r="J65" s="64"/>
    </row>
    <row r="66" spans="1:10" x14ac:dyDescent="0.25">
      <c r="A66" s="6" t="s">
        <v>97</v>
      </c>
      <c r="B66" s="6" t="s">
        <v>10</v>
      </c>
      <c r="C66" s="6" t="s">
        <v>11</v>
      </c>
      <c r="D66" s="13" t="s">
        <v>98</v>
      </c>
      <c r="E66" s="54">
        <f>E70</f>
        <v>1</v>
      </c>
      <c r="F66" s="55">
        <f>F70</f>
        <v>6560.61</v>
      </c>
      <c r="G66" s="56">
        <f>G70</f>
        <v>6560.61</v>
      </c>
      <c r="H66" s="54">
        <f>H70</f>
        <v>1</v>
      </c>
      <c r="I66" s="55">
        <f>I70</f>
        <v>0</v>
      </c>
      <c r="J66" s="56">
        <f>J70</f>
        <v>0</v>
      </c>
    </row>
    <row r="67" spans="1:10" ht="22.5" x14ac:dyDescent="0.25">
      <c r="A67" s="7" t="s">
        <v>99</v>
      </c>
      <c r="B67" s="8" t="s">
        <v>16</v>
      </c>
      <c r="C67" s="8" t="s">
        <v>17</v>
      </c>
      <c r="D67" s="14" t="s">
        <v>100</v>
      </c>
      <c r="E67" s="57">
        <v>25</v>
      </c>
      <c r="F67" s="58">
        <v>16.559999999999999</v>
      </c>
      <c r="G67" s="59">
        <f>ROUND(E67*F67,2)</f>
        <v>414</v>
      </c>
      <c r="H67" s="57">
        <v>25</v>
      </c>
      <c r="I67" s="72"/>
      <c r="J67" s="59">
        <f>ROUND(H67*I67,2)</f>
        <v>0</v>
      </c>
    </row>
    <row r="68" spans="1:10" ht="22.5" x14ac:dyDescent="0.25">
      <c r="A68" s="7" t="s">
        <v>24</v>
      </c>
      <c r="B68" s="8" t="s">
        <v>16</v>
      </c>
      <c r="C68" s="8" t="s">
        <v>17</v>
      </c>
      <c r="D68" s="14" t="s">
        <v>25</v>
      </c>
      <c r="E68" s="57">
        <v>474.7</v>
      </c>
      <c r="F68" s="58">
        <v>7.56</v>
      </c>
      <c r="G68" s="59">
        <f>ROUND(E68*F68,2)</f>
        <v>3588.73</v>
      </c>
      <c r="H68" s="57">
        <v>474.7</v>
      </c>
      <c r="I68" s="72"/>
      <c r="J68" s="59">
        <f>ROUND(H68*I68,2)</f>
        <v>0</v>
      </c>
    </row>
    <row r="69" spans="1:10" x14ac:dyDescent="0.25">
      <c r="A69" s="7" t="s">
        <v>28</v>
      </c>
      <c r="B69" s="8" t="s">
        <v>16</v>
      </c>
      <c r="C69" s="8" t="s">
        <v>17</v>
      </c>
      <c r="D69" s="14" t="s">
        <v>29</v>
      </c>
      <c r="E69" s="57">
        <v>604.70000000000005</v>
      </c>
      <c r="F69" s="58">
        <v>4.2300000000000004</v>
      </c>
      <c r="G69" s="59">
        <f>ROUND(E69*F69,2)</f>
        <v>2557.88</v>
      </c>
      <c r="H69" s="57">
        <v>604.70000000000005</v>
      </c>
      <c r="I69" s="72"/>
      <c r="J69" s="59">
        <f>ROUND(H69*I69,2)</f>
        <v>0</v>
      </c>
    </row>
    <row r="70" spans="1:10" x14ac:dyDescent="0.25">
      <c r="A70" s="9"/>
      <c r="B70" s="9"/>
      <c r="C70" s="9"/>
      <c r="D70" s="15" t="s">
        <v>101</v>
      </c>
      <c r="E70" s="57">
        <v>1</v>
      </c>
      <c r="F70" s="60">
        <f>SUM(G67:G69)</f>
        <v>6560.61</v>
      </c>
      <c r="G70" s="61">
        <f>ROUND(E70*F70,2)</f>
        <v>6560.61</v>
      </c>
      <c r="H70" s="57">
        <v>1</v>
      </c>
      <c r="I70" s="60">
        <f>SUM(J67:J69)</f>
        <v>0</v>
      </c>
      <c r="J70" s="61">
        <f>ROUND(H70*I70,2)</f>
        <v>0</v>
      </c>
    </row>
    <row r="71" spans="1:10" ht="0.95" customHeight="1" x14ac:dyDescent="0.25">
      <c r="A71" s="10"/>
      <c r="B71" s="10"/>
      <c r="C71" s="10"/>
      <c r="D71" s="16"/>
      <c r="E71" s="62"/>
      <c r="F71" s="63"/>
      <c r="G71" s="64"/>
      <c r="H71" s="62"/>
      <c r="I71" s="63"/>
      <c r="J71" s="64"/>
    </row>
    <row r="72" spans="1:10" x14ac:dyDescent="0.25">
      <c r="A72" s="6" t="s">
        <v>102</v>
      </c>
      <c r="B72" s="6" t="s">
        <v>10</v>
      </c>
      <c r="C72" s="6" t="s">
        <v>11</v>
      </c>
      <c r="D72" s="13" t="s">
        <v>103</v>
      </c>
      <c r="E72" s="54">
        <f>E77</f>
        <v>1</v>
      </c>
      <c r="F72" s="55">
        <f>F77</f>
        <v>1661.45</v>
      </c>
      <c r="G72" s="56">
        <f>G77</f>
        <v>1661.45</v>
      </c>
      <c r="H72" s="54">
        <f>H77</f>
        <v>1</v>
      </c>
      <c r="I72" s="55">
        <f>I77</f>
        <v>0</v>
      </c>
      <c r="J72" s="56">
        <f>J77</f>
        <v>0</v>
      </c>
    </row>
    <row r="73" spans="1:10" ht="22.5" x14ac:dyDescent="0.25">
      <c r="A73" s="7" t="s">
        <v>104</v>
      </c>
      <c r="B73" s="8" t="s">
        <v>16</v>
      </c>
      <c r="C73" s="8" t="s">
        <v>17</v>
      </c>
      <c r="D73" s="14" t="s">
        <v>105</v>
      </c>
      <c r="E73" s="57">
        <v>5</v>
      </c>
      <c r="F73" s="58">
        <v>18.420000000000002</v>
      </c>
      <c r="G73" s="59">
        <f>ROUND(E73*F73,2)</f>
        <v>92.1</v>
      </c>
      <c r="H73" s="57">
        <v>5</v>
      </c>
      <c r="I73" s="72"/>
      <c r="J73" s="59">
        <f>ROUND(H73*I73,2)</f>
        <v>0</v>
      </c>
    </row>
    <row r="74" spans="1:10" ht="22.5" x14ac:dyDescent="0.25">
      <c r="A74" s="7" t="s">
        <v>106</v>
      </c>
      <c r="B74" s="8" t="s">
        <v>16</v>
      </c>
      <c r="C74" s="8" t="s">
        <v>17</v>
      </c>
      <c r="D74" s="14" t="s">
        <v>107</v>
      </c>
      <c r="E74" s="57">
        <v>15</v>
      </c>
      <c r="F74" s="58">
        <v>22.16</v>
      </c>
      <c r="G74" s="59">
        <f>ROUND(E74*F74,2)</f>
        <v>332.4</v>
      </c>
      <c r="H74" s="57">
        <v>15</v>
      </c>
      <c r="I74" s="72"/>
      <c r="J74" s="59">
        <f>ROUND(H74*I74,2)</f>
        <v>0</v>
      </c>
    </row>
    <row r="75" spans="1:10" ht="22.5" x14ac:dyDescent="0.25">
      <c r="A75" s="7" t="s">
        <v>108</v>
      </c>
      <c r="B75" s="8" t="s">
        <v>16</v>
      </c>
      <c r="C75" s="8" t="s">
        <v>17</v>
      </c>
      <c r="D75" s="14" t="s">
        <v>109</v>
      </c>
      <c r="E75" s="57">
        <v>45</v>
      </c>
      <c r="F75" s="58">
        <v>25.86</v>
      </c>
      <c r="G75" s="59">
        <f>ROUND(E75*F75,2)</f>
        <v>1163.7</v>
      </c>
      <c r="H75" s="57">
        <v>45</v>
      </c>
      <c r="I75" s="72"/>
      <c r="J75" s="59">
        <f>ROUND(H75*I75,2)</f>
        <v>0</v>
      </c>
    </row>
    <row r="76" spans="1:10" ht="22.5" x14ac:dyDescent="0.25">
      <c r="A76" s="7" t="s">
        <v>110</v>
      </c>
      <c r="B76" s="8" t="s">
        <v>16</v>
      </c>
      <c r="C76" s="8" t="s">
        <v>17</v>
      </c>
      <c r="D76" s="14" t="s">
        <v>111</v>
      </c>
      <c r="E76" s="57">
        <v>5</v>
      </c>
      <c r="F76" s="58">
        <v>14.65</v>
      </c>
      <c r="G76" s="59">
        <f>ROUND(E76*F76,2)</f>
        <v>73.25</v>
      </c>
      <c r="H76" s="57">
        <v>5</v>
      </c>
      <c r="I76" s="72"/>
      <c r="J76" s="59">
        <f>ROUND(H76*I76,2)</f>
        <v>0</v>
      </c>
    </row>
    <row r="77" spans="1:10" x14ac:dyDescent="0.25">
      <c r="A77" s="9"/>
      <c r="B77" s="9"/>
      <c r="C77" s="9"/>
      <c r="D77" s="15" t="s">
        <v>112</v>
      </c>
      <c r="E77" s="57">
        <v>1</v>
      </c>
      <c r="F77" s="60">
        <f>SUM(G73:G76)</f>
        <v>1661.45</v>
      </c>
      <c r="G77" s="61">
        <f>ROUND(E77*F77,2)</f>
        <v>1661.45</v>
      </c>
      <c r="H77" s="57">
        <v>1</v>
      </c>
      <c r="I77" s="60">
        <f>SUM(J73:J76)</f>
        <v>0</v>
      </c>
      <c r="J77" s="61">
        <f>ROUND(H77*I77,2)</f>
        <v>0</v>
      </c>
    </row>
    <row r="78" spans="1:10" ht="0.95" customHeight="1" x14ac:dyDescent="0.25">
      <c r="A78" s="10"/>
      <c r="B78" s="10"/>
      <c r="C78" s="10"/>
      <c r="D78" s="16"/>
      <c r="E78" s="62"/>
      <c r="F78" s="63"/>
      <c r="G78" s="64"/>
      <c r="H78" s="62"/>
      <c r="I78" s="63"/>
      <c r="J78" s="64"/>
    </row>
    <row r="79" spans="1:10" x14ac:dyDescent="0.25">
      <c r="A79" s="6" t="s">
        <v>113</v>
      </c>
      <c r="B79" s="6" t="s">
        <v>10</v>
      </c>
      <c r="C79" s="6" t="s">
        <v>11</v>
      </c>
      <c r="D79" s="13" t="s">
        <v>114</v>
      </c>
      <c r="E79" s="54">
        <f>E81</f>
        <v>1</v>
      </c>
      <c r="F79" s="55">
        <f>F81</f>
        <v>948.53</v>
      </c>
      <c r="G79" s="56">
        <f>G81</f>
        <v>948.53</v>
      </c>
      <c r="H79" s="54">
        <f>H81</f>
        <v>1</v>
      </c>
      <c r="I79" s="55">
        <f>I81</f>
        <v>0</v>
      </c>
      <c r="J79" s="56">
        <f>J81</f>
        <v>0</v>
      </c>
    </row>
    <row r="80" spans="1:10" ht="22.5" x14ac:dyDescent="0.25">
      <c r="A80" s="7" t="s">
        <v>115</v>
      </c>
      <c r="B80" s="8" t="s">
        <v>16</v>
      </c>
      <c r="C80" s="8" t="s">
        <v>17</v>
      </c>
      <c r="D80" s="14" t="s">
        <v>116</v>
      </c>
      <c r="E80" s="57">
        <v>14.4</v>
      </c>
      <c r="F80" s="58">
        <v>65.87</v>
      </c>
      <c r="G80" s="59">
        <f>ROUND(E80*F80,2)</f>
        <v>948.53</v>
      </c>
      <c r="H80" s="57">
        <v>14.4</v>
      </c>
      <c r="I80" s="72"/>
      <c r="J80" s="59">
        <f>ROUND(H80*I80,2)</f>
        <v>0</v>
      </c>
    </row>
    <row r="81" spans="1:10" x14ac:dyDescent="0.25">
      <c r="A81" s="9"/>
      <c r="B81" s="9"/>
      <c r="C81" s="9"/>
      <c r="D81" s="15" t="s">
        <v>117</v>
      </c>
      <c r="E81" s="57">
        <v>1</v>
      </c>
      <c r="F81" s="60">
        <f>G80</f>
        <v>948.53</v>
      </c>
      <c r="G81" s="61">
        <f>ROUND(E81*F81,2)</f>
        <v>948.53</v>
      </c>
      <c r="H81" s="57">
        <v>1</v>
      </c>
      <c r="I81" s="60">
        <f>J80</f>
        <v>0</v>
      </c>
      <c r="J81" s="61">
        <f>ROUND(H81*I81,2)</f>
        <v>0</v>
      </c>
    </row>
    <row r="82" spans="1:10" ht="0.95" customHeight="1" x14ac:dyDescent="0.25">
      <c r="A82" s="10"/>
      <c r="B82" s="10"/>
      <c r="C82" s="10"/>
      <c r="D82" s="16"/>
      <c r="E82" s="62"/>
      <c r="F82" s="63"/>
      <c r="G82" s="64"/>
      <c r="H82" s="62"/>
      <c r="I82" s="63"/>
      <c r="J82" s="64"/>
    </row>
    <row r="83" spans="1:10" x14ac:dyDescent="0.25">
      <c r="A83" s="6" t="s">
        <v>118</v>
      </c>
      <c r="B83" s="6" t="s">
        <v>10</v>
      </c>
      <c r="C83" s="6" t="s">
        <v>11</v>
      </c>
      <c r="D83" s="13" t="s">
        <v>119</v>
      </c>
      <c r="E83" s="54">
        <f>E86</f>
        <v>1</v>
      </c>
      <c r="F83" s="55">
        <f>F86</f>
        <v>428.87</v>
      </c>
      <c r="G83" s="56">
        <f>G86</f>
        <v>428.87</v>
      </c>
      <c r="H83" s="54">
        <f>H86</f>
        <v>1</v>
      </c>
      <c r="I83" s="55">
        <f>I86</f>
        <v>0</v>
      </c>
      <c r="J83" s="56">
        <f>J86</f>
        <v>0</v>
      </c>
    </row>
    <row r="84" spans="1:10" ht="22.5" x14ac:dyDescent="0.25">
      <c r="A84" s="7" t="s">
        <v>120</v>
      </c>
      <c r="B84" s="8" t="s">
        <v>16</v>
      </c>
      <c r="C84" s="8" t="s">
        <v>49</v>
      </c>
      <c r="D84" s="14" t="s">
        <v>121</v>
      </c>
      <c r="E84" s="57">
        <v>3</v>
      </c>
      <c r="F84" s="58">
        <v>17.010000000000002</v>
      </c>
      <c r="G84" s="59">
        <f>ROUND(E84*F84,2)</f>
        <v>51.03</v>
      </c>
      <c r="H84" s="57">
        <v>3</v>
      </c>
      <c r="I84" s="72"/>
      <c r="J84" s="59">
        <f>ROUND(H84*I84,2)</f>
        <v>0</v>
      </c>
    </row>
    <row r="85" spans="1:10" x14ac:dyDescent="0.25">
      <c r="A85" s="7" t="s">
        <v>122</v>
      </c>
      <c r="B85" s="8" t="s">
        <v>16</v>
      </c>
      <c r="C85" s="8" t="s">
        <v>39</v>
      </c>
      <c r="D85" s="14" t="s">
        <v>123</v>
      </c>
      <c r="E85" s="57">
        <v>8</v>
      </c>
      <c r="F85" s="58">
        <v>47.23</v>
      </c>
      <c r="G85" s="59">
        <f>ROUND(E85*F85,2)</f>
        <v>377.84</v>
      </c>
      <c r="H85" s="57">
        <v>8</v>
      </c>
      <c r="I85" s="72"/>
      <c r="J85" s="59">
        <f>ROUND(H85*I85,2)</f>
        <v>0</v>
      </c>
    </row>
    <row r="86" spans="1:10" x14ac:dyDescent="0.25">
      <c r="A86" s="9"/>
      <c r="B86" s="9"/>
      <c r="C86" s="9"/>
      <c r="D86" s="15" t="s">
        <v>124</v>
      </c>
      <c r="E86" s="57">
        <v>1</v>
      </c>
      <c r="F86" s="60">
        <f>SUM(G84:G85)</f>
        <v>428.87</v>
      </c>
      <c r="G86" s="61">
        <f>ROUND(E86*F86,2)</f>
        <v>428.87</v>
      </c>
      <c r="H86" s="57">
        <v>1</v>
      </c>
      <c r="I86" s="60">
        <f>SUM(J84:J85)</f>
        <v>0</v>
      </c>
      <c r="J86" s="61">
        <f>ROUND(H86*I86,2)</f>
        <v>0</v>
      </c>
    </row>
    <row r="87" spans="1:10" ht="0.95" customHeight="1" x14ac:dyDescent="0.25">
      <c r="A87" s="10"/>
      <c r="B87" s="10"/>
      <c r="C87" s="10"/>
      <c r="D87" s="16"/>
      <c r="E87" s="62"/>
      <c r="F87" s="63"/>
      <c r="G87" s="64"/>
      <c r="H87" s="62"/>
      <c r="I87" s="63"/>
      <c r="J87" s="64"/>
    </row>
    <row r="88" spans="1:10" x14ac:dyDescent="0.25">
      <c r="A88" s="6" t="s">
        <v>125</v>
      </c>
      <c r="B88" s="6" t="s">
        <v>10</v>
      </c>
      <c r="C88" s="6" t="s">
        <v>11</v>
      </c>
      <c r="D88" s="13" t="s">
        <v>126</v>
      </c>
      <c r="E88" s="54">
        <f>E92</f>
        <v>1</v>
      </c>
      <c r="F88" s="55">
        <f>F92</f>
        <v>1885.54</v>
      </c>
      <c r="G88" s="56">
        <f>G92</f>
        <v>1885.54</v>
      </c>
      <c r="H88" s="54">
        <f>H92</f>
        <v>1</v>
      </c>
      <c r="I88" s="55">
        <f>I92</f>
        <v>0</v>
      </c>
      <c r="J88" s="56">
        <f>J92</f>
        <v>0</v>
      </c>
    </row>
    <row r="89" spans="1:10" ht="22.5" x14ac:dyDescent="0.25">
      <c r="A89" s="7" t="s">
        <v>127</v>
      </c>
      <c r="B89" s="8" t="s">
        <v>16</v>
      </c>
      <c r="C89" s="8" t="s">
        <v>17</v>
      </c>
      <c r="D89" s="14" t="s">
        <v>128</v>
      </c>
      <c r="E89" s="57">
        <v>312.20999999999998</v>
      </c>
      <c r="F89" s="58">
        <v>4.5599999999999996</v>
      </c>
      <c r="G89" s="59">
        <f>ROUND(E89*F89,2)</f>
        <v>1423.68</v>
      </c>
      <c r="H89" s="57">
        <v>312.20999999999998</v>
      </c>
      <c r="I89" s="72"/>
      <c r="J89" s="59">
        <f>ROUND(H89*I89,2)</f>
        <v>0</v>
      </c>
    </row>
    <row r="90" spans="1:10" ht="22.5" x14ac:dyDescent="0.25">
      <c r="A90" s="7" t="s">
        <v>129</v>
      </c>
      <c r="B90" s="8" t="s">
        <v>16</v>
      </c>
      <c r="C90" s="8" t="s">
        <v>49</v>
      </c>
      <c r="D90" s="14" t="s">
        <v>130</v>
      </c>
      <c r="E90" s="57">
        <v>38.6</v>
      </c>
      <c r="F90" s="58">
        <v>4.0599999999999996</v>
      </c>
      <c r="G90" s="59">
        <f>ROUND(E90*F90,2)</f>
        <v>156.72</v>
      </c>
      <c r="H90" s="57">
        <v>38.6</v>
      </c>
      <c r="I90" s="72"/>
      <c r="J90" s="59">
        <f>ROUND(H90*I90,2)</f>
        <v>0</v>
      </c>
    </row>
    <row r="91" spans="1:10" ht="22.5" x14ac:dyDescent="0.25">
      <c r="A91" s="7" t="s">
        <v>131</v>
      </c>
      <c r="B91" s="8" t="s">
        <v>16</v>
      </c>
      <c r="C91" s="8" t="s">
        <v>17</v>
      </c>
      <c r="D91" s="14" t="s">
        <v>132</v>
      </c>
      <c r="E91" s="57">
        <v>22</v>
      </c>
      <c r="F91" s="58">
        <v>13.87</v>
      </c>
      <c r="G91" s="59">
        <f>ROUND(E91*F91,2)</f>
        <v>305.14</v>
      </c>
      <c r="H91" s="57">
        <v>22</v>
      </c>
      <c r="I91" s="72"/>
      <c r="J91" s="59">
        <f>ROUND(H91*I91,2)</f>
        <v>0</v>
      </c>
    </row>
    <row r="92" spans="1:10" x14ac:dyDescent="0.25">
      <c r="A92" s="9"/>
      <c r="B92" s="9"/>
      <c r="C92" s="9"/>
      <c r="D92" s="15" t="s">
        <v>133</v>
      </c>
      <c r="E92" s="57">
        <v>1</v>
      </c>
      <c r="F92" s="60">
        <f>SUM(G89:G91)</f>
        <v>1885.54</v>
      </c>
      <c r="G92" s="61">
        <f>ROUND(E92*F92,2)</f>
        <v>1885.54</v>
      </c>
      <c r="H92" s="57">
        <v>1</v>
      </c>
      <c r="I92" s="60">
        <f>SUM(J89:J91)</f>
        <v>0</v>
      </c>
      <c r="J92" s="61">
        <f>ROUND(H92*I92,2)</f>
        <v>0</v>
      </c>
    </row>
    <row r="93" spans="1:10" ht="0.95" customHeight="1" x14ac:dyDescent="0.25">
      <c r="A93" s="10"/>
      <c r="B93" s="10"/>
      <c r="C93" s="10"/>
      <c r="D93" s="16"/>
      <c r="E93" s="62"/>
      <c r="F93" s="63"/>
      <c r="G93" s="64"/>
      <c r="H93" s="62"/>
      <c r="I93" s="63"/>
      <c r="J93" s="64"/>
    </row>
    <row r="94" spans="1:10" x14ac:dyDescent="0.25">
      <c r="A94" s="6" t="s">
        <v>134</v>
      </c>
      <c r="B94" s="6" t="s">
        <v>10</v>
      </c>
      <c r="C94" s="6" t="s">
        <v>11</v>
      </c>
      <c r="D94" s="13" t="s">
        <v>135</v>
      </c>
      <c r="E94" s="54">
        <f>E96</f>
        <v>1</v>
      </c>
      <c r="F94" s="55">
        <f>F96</f>
        <v>1890</v>
      </c>
      <c r="G94" s="56">
        <f>G96</f>
        <v>1890</v>
      </c>
      <c r="H94" s="54">
        <f>H96</f>
        <v>1</v>
      </c>
      <c r="I94" s="55">
        <f>I96</f>
        <v>1890</v>
      </c>
      <c r="J94" s="56">
        <f>J96</f>
        <v>1890</v>
      </c>
    </row>
    <row r="95" spans="1:10" ht="22.5" x14ac:dyDescent="0.25">
      <c r="A95" s="7" t="s">
        <v>136</v>
      </c>
      <c r="B95" s="8" t="s">
        <v>16</v>
      </c>
      <c r="C95" s="8" t="s">
        <v>137</v>
      </c>
      <c r="D95" s="14" t="s">
        <v>138</v>
      </c>
      <c r="E95" s="57">
        <v>1</v>
      </c>
      <c r="F95" s="58">
        <v>1890</v>
      </c>
      <c r="G95" s="59">
        <f>ROUND(E95*F95,2)</f>
        <v>1890</v>
      </c>
      <c r="H95" s="57">
        <v>1</v>
      </c>
      <c r="I95" s="58">
        <v>1890</v>
      </c>
      <c r="J95" s="59">
        <f>ROUND(H95*I95,2)</f>
        <v>1890</v>
      </c>
    </row>
    <row r="96" spans="1:10" x14ac:dyDescent="0.25">
      <c r="A96" s="9"/>
      <c r="B96" s="9"/>
      <c r="C96" s="9"/>
      <c r="D96" s="15" t="s">
        <v>139</v>
      </c>
      <c r="E96" s="57">
        <v>1</v>
      </c>
      <c r="F96" s="60">
        <f>G95</f>
        <v>1890</v>
      </c>
      <c r="G96" s="61">
        <f>ROUND(E96*F96,2)</f>
        <v>1890</v>
      </c>
      <c r="H96" s="57">
        <v>1</v>
      </c>
      <c r="I96" s="60">
        <f>J95</f>
        <v>1890</v>
      </c>
      <c r="J96" s="61">
        <f>ROUND(H96*I96,2)</f>
        <v>1890</v>
      </c>
    </row>
    <row r="97" spans="1:10" ht="0.95" customHeight="1" x14ac:dyDescent="0.25">
      <c r="A97" s="10"/>
      <c r="B97" s="10"/>
      <c r="C97" s="10"/>
      <c r="D97" s="16"/>
      <c r="E97" s="62"/>
      <c r="F97" s="63"/>
      <c r="G97" s="64"/>
      <c r="H97" s="62"/>
      <c r="I97" s="63"/>
      <c r="J97" s="64"/>
    </row>
    <row r="98" spans="1:10" x14ac:dyDescent="0.25">
      <c r="A98" s="9"/>
      <c r="B98" s="9"/>
      <c r="C98" s="9"/>
      <c r="D98" s="15" t="s">
        <v>140</v>
      </c>
      <c r="E98" s="65">
        <v>1</v>
      </c>
      <c r="F98" s="60">
        <f>G60+G66+G72+G79+G83+G88+G94</f>
        <v>18250.490000000002</v>
      </c>
      <c r="G98" s="61">
        <f>ROUND(E98*F98,2)</f>
        <v>18250.490000000002</v>
      </c>
      <c r="H98" s="65">
        <v>1</v>
      </c>
      <c r="I98" s="60">
        <f>J60+J66+J72+J79+J83+J88+J94</f>
        <v>1890</v>
      </c>
      <c r="J98" s="61">
        <f>ROUND(H98*I98,2)</f>
        <v>1890</v>
      </c>
    </row>
    <row r="99" spans="1:10" ht="0.95" customHeight="1" x14ac:dyDescent="0.25">
      <c r="A99" s="10"/>
      <c r="B99" s="10"/>
      <c r="C99" s="10"/>
      <c r="D99" s="16"/>
      <c r="E99" s="62"/>
      <c r="F99" s="63"/>
      <c r="G99" s="64"/>
      <c r="H99" s="62"/>
      <c r="I99" s="63"/>
      <c r="J99" s="64"/>
    </row>
    <row r="100" spans="1:10" x14ac:dyDescent="0.25">
      <c r="A100" s="5" t="s">
        <v>141</v>
      </c>
      <c r="B100" s="5" t="s">
        <v>10</v>
      </c>
      <c r="C100" s="5" t="s">
        <v>11</v>
      </c>
      <c r="D100" s="12" t="s">
        <v>142</v>
      </c>
      <c r="E100" s="51">
        <f>E104</f>
        <v>1</v>
      </c>
      <c r="F100" s="52">
        <f>F104</f>
        <v>7082.46</v>
      </c>
      <c r="G100" s="53">
        <f>G104</f>
        <v>7082.46</v>
      </c>
      <c r="H100" s="51">
        <f>H104</f>
        <v>1</v>
      </c>
      <c r="I100" s="52">
        <f>I104</f>
        <v>0</v>
      </c>
      <c r="J100" s="53">
        <f>J104</f>
        <v>0</v>
      </c>
    </row>
    <row r="101" spans="1:10" ht="22.5" x14ac:dyDescent="0.25">
      <c r="A101" s="7" t="s">
        <v>143</v>
      </c>
      <c r="B101" s="8" t="s">
        <v>16</v>
      </c>
      <c r="C101" s="8" t="s">
        <v>144</v>
      </c>
      <c r="D101" s="14" t="s">
        <v>145</v>
      </c>
      <c r="E101" s="57">
        <v>15</v>
      </c>
      <c r="F101" s="58">
        <v>303.24</v>
      </c>
      <c r="G101" s="59">
        <f>ROUND(E101*F101,2)</f>
        <v>4548.6000000000004</v>
      </c>
      <c r="H101" s="57">
        <v>15</v>
      </c>
      <c r="I101" s="72"/>
      <c r="J101" s="59">
        <f>ROUND(H101*I101,2)</f>
        <v>0</v>
      </c>
    </row>
    <row r="102" spans="1:10" x14ac:dyDescent="0.25">
      <c r="A102" s="7" t="s">
        <v>146</v>
      </c>
      <c r="B102" s="8" t="s">
        <v>16</v>
      </c>
      <c r="C102" s="8" t="s">
        <v>147</v>
      </c>
      <c r="D102" s="14" t="s">
        <v>148</v>
      </c>
      <c r="E102" s="57">
        <v>2</v>
      </c>
      <c r="F102" s="58">
        <v>1146.44</v>
      </c>
      <c r="G102" s="59">
        <f>ROUND(E102*F102,2)</f>
        <v>2292.88</v>
      </c>
      <c r="H102" s="57">
        <v>2</v>
      </c>
      <c r="I102" s="72"/>
      <c r="J102" s="59">
        <f>ROUND(H102*I102,2)</f>
        <v>0</v>
      </c>
    </row>
    <row r="103" spans="1:10" x14ac:dyDescent="0.25">
      <c r="A103" s="7" t="s">
        <v>149</v>
      </c>
      <c r="B103" s="8" t="s">
        <v>16</v>
      </c>
      <c r="C103" s="8" t="s">
        <v>39</v>
      </c>
      <c r="D103" s="14" t="s">
        <v>150</v>
      </c>
      <c r="E103" s="57">
        <v>1</v>
      </c>
      <c r="F103" s="58">
        <v>240.98</v>
      </c>
      <c r="G103" s="59">
        <f>ROUND(E103*F103,2)</f>
        <v>240.98</v>
      </c>
      <c r="H103" s="57">
        <v>1</v>
      </c>
      <c r="I103" s="72"/>
      <c r="J103" s="59">
        <f>ROUND(H103*I103,2)</f>
        <v>0</v>
      </c>
    </row>
    <row r="104" spans="1:10" x14ac:dyDescent="0.25">
      <c r="A104" s="9"/>
      <c r="B104" s="9"/>
      <c r="C104" s="9"/>
      <c r="D104" s="15" t="s">
        <v>151</v>
      </c>
      <c r="E104" s="65">
        <v>1</v>
      </c>
      <c r="F104" s="60">
        <f>SUM(G101:G103)</f>
        <v>7082.46</v>
      </c>
      <c r="G104" s="61">
        <f>ROUND(E104*F104,2)</f>
        <v>7082.46</v>
      </c>
      <c r="H104" s="65">
        <v>1</v>
      </c>
      <c r="I104" s="60">
        <f>SUM(J101:J103)</f>
        <v>0</v>
      </c>
      <c r="J104" s="61">
        <f>ROUND(H104*I104,2)</f>
        <v>0</v>
      </c>
    </row>
    <row r="105" spans="1:10" ht="0.95" customHeight="1" x14ac:dyDescent="0.25">
      <c r="A105" s="10"/>
      <c r="B105" s="10"/>
      <c r="C105" s="10"/>
      <c r="D105" s="16"/>
      <c r="E105" s="62"/>
      <c r="F105" s="63"/>
      <c r="G105" s="64"/>
      <c r="H105" s="62"/>
      <c r="I105" s="63"/>
      <c r="J105" s="64"/>
    </row>
    <row r="106" spans="1:10" x14ac:dyDescent="0.25">
      <c r="A106" s="9"/>
      <c r="B106" s="9"/>
      <c r="C106" s="9"/>
      <c r="D106" s="15" t="s">
        <v>152</v>
      </c>
      <c r="E106" s="66">
        <v>1</v>
      </c>
      <c r="F106" s="67">
        <f>G5+G27+G59+G100</f>
        <v>61181.45</v>
      </c>
      <c r="G106" s="68">
        <f>ROUND(E106*F106,2)</f>
        <v>61181.45</v>
      </c>
      <c r="H106" s="66">
        <v>1</v>
      </c>
      <c r="I106" s="67">
        <f>J5+J27+J59+J100</f>
        <v>1890</v>
      </c>
      <c r="J106" s="68">
        <f>ROUND(H106*I106,2)</f>
        <v>1890</v>
      </c>
    </row>
    <row r="107" spans="1:10" ht="0.95" customHeight="1" x14ac:dyDescent="0.25">
      <c r="A107" s="10"/>
      <c r="B107" s="10"/>
      <c r="C107" s="10"/>
      <c r="D107" s="16"/>
      <c r="E107" s="10"/>
      <c r="F107" s="10"/>
      <c r="G107" s="10"/>
    </row>
    <row r="108" spans="1:10" ht="8.25" customHeight="1" x14ac:dyDescent="0.25"/>
    <row r="109" spans="1:10" x14ac:dyDescent="0.25">
      <c r="D109" s="15" t="s">
        <v>155</v>
      </c>
      <c r="E109" s="41" t="s">
        <v>156</v>
      </c>
      <c r="F109" s="18">
        <v>19</v>
      </c>
      <c r="G109" s="42">
        <f>G106*F109/100</f>
        <v>11624.48</v>
      </c>
      <c r="H109" s="41" t="s">
        <v>156</v>
      </c>
      <c r="I109" s="73">
        <v>19</v>
      </c>
      <c r="J109" s="42">
        <f>J106*I109/100</f>
        <v>359.1</v>
      </c>
    </row>
    <row r="110" spans="1:10" x14ac:dyDescent="0.25">
      <c r="D110" s="15" t="s">
        <v>163</v>
      </c>
      <c r="E110" s="19"/>
      <c r="F110" s="19"/>
      <c r="G110" s="43">
        <f>G106+G109</f>
        <v>72805.929999999993</v>
      </c>
      <c r="H110" s="19"/>
      <c r="I110" s="19"/>
      <c r="J110" s="43">
        <f>J106+J109</f>
        <v>2249.1</v>
      </c>
    </row>
    <row r="111" spans="1:10" x14ac:dyDescent="0.25">
      <c r="D111" s="15" t="s">
        <v>164</v>
      </c>
      <c r="E111" s="45" t="s">
        <v>156</v>
      </c>
      <c r="F111" s="46">
        <v>21</v>
      </c>
      <c r="G111" s="47">
        <f>G110*F111/100</f>
        <v>15289.2453</v>
      </c>
      <c r="H111" s="45" t="s">
        <v>156</v>
      </c>
      <c r="I111" s="46">
        <v>21</v>
      </c>
      <c r="J111" s="47">
        <f>J110*I111/100</f>
        <v>472.31</v>
      </c>
    </row>
    <row r="112" spans="1:10" ht="6.75" customHeight="1" x14ac:dyDescent="0.25">
      <c r="D112" s="15"/>
      <c r="E112" s="17"/>
      <c r="F112" s="18"/>
      <c r="G112" s="44"/>
      <c r="H112" s="17"/>
      <c r="I112" s="18"/>
      <c r="J112" s="44"/>
    </row>
    <row r="113" spans="1:10" x14ac:dyDescent="0.25">
      <c r="D113" s="15" t="s">
        <v>165</v>
      </c>
      <c r="E113" s="17"/>
      <c r="F113" s="18"/>
      <c r="G113" s="44">
        <f>G111+G110</f>
        <v>88095.18</v>
      </c>
      <c r="H113" s="17"/>
      <c r="I113" s="18"/>
      <c r="J113" s="44">
        <f>J111+J110</f>
        <v>2721.41</v>
      </c>
    </row>
    <row r="114" spans="1:10" x14ac:dyDescent="0.25">
      <c r="D114" s="15"/>
      <c r="E114" s="17"/>
      <c r="F114" s="18"/>
      <c r="G114" s="44"/>
      <c r="H114" s="17"/>
      <c r="I114" s="18"/>
      <c r="J114" s="44"/>
    </row>
    <row r="116" spans="1:10" x14ac:dyDescent="0.25">
      <c r="A116" s="20" t="s">
        <v>157</v>
      </c>
      <c r="B116" s="21"/>
      <c r="C116" s="22"/>
      <c r="D116" s="22"/>
      <c r="E116" s="22"/>
      <c r="F116" s="22"/>
      <c r="G116" s="23"/>
    </row>
    <row r="117" spans="1:10" x14ac:dyDescent="0.25">
      <c r="A117" s="24"/>
      <c r="B117" s="25"/>
      <c r="C117" s="26"/>
      <c r="D117" s="26"/>
      <c r="E117" s="26"/>
      <c r="F117" s="26"/>
      <c r="G117" s="27"/>
    </row>
    <row r="118" spans="1:10" x14ac:dyDescent="0.25">
      <c r="A118" s="28" t="s">
        <v>158</v>
      </c>
      <c r="B118" s="21"/>
      <c r="C118" s="22"/>
      <c r="D118" s="22"/>
      <c r="E118" s="22"/>
      <c r="F118" s="22"/>
      <c r="G118" s="23"/>
    </row>
    <row r="119" spans="1:10" x14ac:dyDescent="0.25">
      <c r="A119" s="28"/>
      <c r="B119" s="25"/>
      <c r="C119" s="26"/>
      <c r="D119" s="26"/>
      <c r="E119" s="26"/>
      <c r="F119" s="26"/>
      <c r="G119" s="27"/>
    </row>
    <row r="120" spans="1:10" x14ac:dyDescent="0.25">
      <c r="A120" s="20" t="s">
        <v>159</v>
      </c>
      <c r="B120" s="29"/>
      <c r="C120" s="30"/>
      <c r="D120" s="20" t="s">
        <v>160</v>
      </c>
      <c r="E120" s="29"/>
      <c r="F120" s="29"/>
      <c r="G120" s="30"/>
    </row>
    <row r="121" spans="1:10" x14ac:dyDescent="0.25">
      <c r="A121" s="24"/>
      <c r="B121" s="31"/>
      <c r="C121" s="32"/>
      <c r="D121" s="24"/>
      <c r="E121" s="31"/>
      <c r="F121" s="31"/>
      <c r="G121" s="32"/>
    </row>
    <row r="122" spans="1:10" x14ac:dyDescent="0.25">
      <c r="A122" s="33" t="s">
        <v>161</v>
      </c>
      <c r="B122" s="34"/>
      <c r="C122" s="35"/>
      <c r="D122" s="28" t="s">
        <v>162</v>
      </c>
      <c r="E122" s="28"/>
      <c r="F122" s="28"/>
      <c r="G122" s="36"/>
    </row>
    <row r="123" spans="1:10" x14ac:dyDescent="0.25">
      <c r="A123" s="37"/>
      <c r="B123" s="28"/>
      <c r="C123" s="36"/>
      <c r="D123" s="28"/>
      <c r="E123" s="28"/>
      <c r="F123" s="28"/>
      <c r="G123" s="36"/>
    </row>
    <row r="124" spans="1:10" x14ac:dyDescent="0.25">
      <c r="A124" s="37"/>
      <c r="B124" s="28"/>
      <c r="C124" s="36"/>
      <c r="D124" s="28"/>
      <c r="E124" s="28"/>
      <c r="F124" s="28"/>
      <c r="G124" s="36"/>
    </row>
    <row r="125" spans="1:10" x14ac:dyDescent="0.25">
      <c r="A125" s="38"/>
      <c r="B125" s="39"/>
      <c r="C125" s="40"/>
      <c r="D125" s="39"/>
      <c r="E125" s="39"/>
      <c r="F125" s="39"/>
      <c r="G125" s="40"/>
    </row>
  </sheetData>
  <sheetProtection algorithmName="SHA-512" hashValue="OG/KzGTMZP8GytQiWNdzQD/3LWhg04oOMqLwPPIK8gHgIl0IngnFlYG8xkISP17T62xkZ+7Y1gJ1ZqCnqsWkAQ==" saltValue="vfz6tu4f6+eDajZBBRNVSw==" spinCount="100000" sheet="1" objects="1" scenarios="1"/>
  <mergeCells count="10">
    <mergeCell ref="A120:C121"/>
    <mergeCell ref="D120:G121"/>
    <mergeCell ref="A122:C125"/>
    <mergeCell ref="D122:G125"/>
    <mergeCell ref="E3:G3"/>
    <mergeCell ref="H3:J3"/>
    <mergeCell ref="A116:A117"/>
    <mergeCell ref="B116:G117"/>
    <mergeCell ref="A118:A119"/>
    <mergeCell ref="B118:G119"/>
  </mergeCells>
  <dataValidations count="1">
    <dataValidation type="list" allowBlank="1" showInputMessage="1" showErrorMessage="1" sqref="B5:B107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Zazo Calahorra, Juan Carlos</dc:creator>
  <cp:lastModifiedBy>Zazo Calahorra, Juan Carlos</cp:lastModifiedBy>
  <dcterms:created xsi:type="dcterms:W3CDTF">2019-06-21T12:59:10Z</dcterms:created>
  <dcterms:modified xsi:type="dcterms:W3CDTF">2019-06-21T14:12:51Z</dcterms:modified>
</cp:coreProperties>
</file>