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9265\Desktop\solicitudes LICITACIÓN\__2000002860_OBRAS PCI SUBESTACIONES\1. Vb Pliegos\"/>
    </mc:Choice>
  </mc:AlternateContent>
  <xr:revisionPtr revIDLastSave="0" documentId="8_{7EAD0A09-6C86-4173-ABC1-3194A2DC57DD}" xr6:coauthVersionLast="36" xr6:coauthVersionMax="36" xr10:uidLastSave="{00000000-0000-0000-0000-000000000000}"/>
  <bookViews>
    <workbookView xWindow="0" yWindow="0" windowWidth="9600" windowHeight="11250"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9" i="1" l="1"/>
  <c r="G136" i="1"/>
  <c r="G134" i="1"/>
  <c r="G132" i="1"/>
  <c r="G130" i="1"/>
  <c r="E120" i="1"/>
  <c r="G125" i="1"/>
  <c r="G123" i="1"/>
  <c r="G121" i="1"/>
  <c r="E111" i="1"/>
  <c r="G116" i="1"/>
  <c r="G114" i="1"/>
  <c r="G112" i="1"/>
  <c r="E102" i="1"/>
  <c r="G107" i="1"/>
  <c r="G105" i="1"/>
  <c r="G103" i="1"/>
  <c r="E93" i="1"/>
  <c r="G98" i="1"/>
  <c r="G96" i="1"/>
  <c r="G94" i="1"/>
  <c r="E4" i="1"/>
  <c r="E68" i="1"/>
  <c r="G87" i="1"/>
  <c r="G85" i="1"/>
  <c r="G83" i="1"/>
  <c r="G81" i="1"/>
  <c r="G79" i="1"/>
  <c r="G77" i="1"/>
  <c r="G75" i="1"/>
  <c r="G73" i="1"/>
  <c r="G71" i="1"/>
  <c r="G69" i="1"/>
  <c r="E5" i="1"/>
  <c r="G64" i="1"/>
  <c r="G62" i="1"/>
  <c r="G60" i="1"/>
  <c r="G58" i="1"/>
  <c r="G56" i="1"/>
  <c r="G54" i="1"/>
  <c r="G52" i="1"/>
  <c r="G50" i="1"/>
  <c r="G48" i="1"/>
  <c r="G46" i="1"/>
  <c r="G44" i="1"/>
  <c r="G42" i="1"/>
  <c r="G40" i="1"/>
  <c r="G38" i="1"/>
  <c r="G36" i="1"/>
  <c r="G34" i="1"/>
  <c r="G32" i="1"/>
  <c r="G30" i="1"/>
  <c r="G28" i="1"/>
  <c r="G26" i="1"/>
  <c r="G24" i="1"/>
  <c r="G22" i="1"/>
  <c r="G20" i="1"/>
  <c r="G18" i="1"/>
  <c r="G16" i="1"/>
  <c r="G14" i="1"/>
  <c r="G12" i="1"/>
  <c r="G10" i="1"/>
  <c r="G8" i="1"/>
  <c r="G6" i="1"/>
  <c r="F138" i="1" l="1"/>
  <c r="G138" i="1" s="1"/>
  <c r="G129" i="1" s="1"/>
  <c r="F127" i="1"/>
  <c r="F120" i="1" s="1"/>
  <c r="F118" i="1"/>
  <c r="F111" i="1" s="1"/>
  <c r="F109" i="1"/>
  <c r="G109" i="1" s="1"/>
  <c r="G102" i="1" s="1"/>
  <c r="F100" i="1"/>
  <c r="G100" i="1" s="1"/>
  <c r="G93" i="1" s="1"/>
  <c r="F89" i="1"/>
  <c r="F68" i="1" s="1"/>
  <c r="F66" i="1"/>
  <c r="F5" i="1" s="1"/>
  <c r="G127" i="1" l="1"/>
  <c r="G120" i="1" s="1"/>
  <c r="F129" i="1"/>
  <c r="G118" i="1"/>
  <c r="G111" i="1" s="1"/>
  <c r="F102" i="1"/>
  <c r="F93" i="1"/>
  <c r="G89" i="1"/>
  <c r="G68" i="1" s="1"/>
  <c r="G66" i="1"/>
  <c r="G5" i="1" s="1"/>
  <c r="F91" i="1" l="1"/>
  <c r="F4" i="1" s="1"/>
  <c r="G91" i="1" l="1"/>
  <c r="G4" i="1" s="1"/>
  <c r="F140" i="1" s="1"/>
  <c r="G140" i="1" s="1"/>
  <c r="G142" i="1" s="1"/>
  <c r="G14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Gómez Delgado, Enrique</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List>
</comments>
</file>

<file path=xl/sharedStrings.xml><?xml version="1.0" encoding="utf-8"?>
<sst xmlns="http://schemas.openxmlformats.org/spreadsheetml/2006/main" count="332" uniqueCount="206">
  <si>
    <t>PROYECTO DE METRO SSEE INI</t>
  </si>
  <si>
    <t>Presupuesto</t>
  </si>
  <si>
    <t>Código</t>
  </si>
  <si>
    <t>Nat</t>
  </si>
  <si>
    <t>Ud</t>
  </si>
  <si>
    <t>Resumen</t>
  </si>
  <si>
    <t>CanPres</t>
  </si>
  <si>
    <t>Pres</t>
  </si>
  <si>
    <t>ImpPres</t>
  </si>
  <si>
    <t>1</t>
  </si>
  <si>
    <t>Capítulo</t>
  </si>
  <si>
    <t>u</t>
  </si>
  <si>
    <t>INSTALACIÓN DE DETECCIÓN Y ALARMA DE INCENDIOS</t>
  </si>
  <si>
    <t>1.1</t>
  </si>
  <si>
    <t>DETECCIÓN Y ALARMA DE INCENDIOS</t>
  </si>
  <si>
    <t>1.001</t>
  </si>
  <si>
    <t>Partida</t>
  </si>
  <si>
    <t>Suministro e instalación Central de detección de incendios algorítmica, direccionable mediante software, ampliable de 1 a 5 lazos de 127 elementos cada uno (sirenas, detectores IQ8 e IQ8Quad con sirena y voz y módulos o similar) mediante módulo de lazo 804382.D0 con microprocesador individual, e integrable en la red essernet, a través de micromódulo de red 784840.10 de 62,5kBd o similar. Incorpora display alfanumérico y frontal de operación estándar. Configuración mediante software de programación 789860.10. o similar. 
Homologada por VdS y fabricada según requerimientos de norma EN54 partes II y IV
Equipada con:
• Hasta 5 lazos analógicos (635 dispositivos) como central aislada o 1 lazo (127 dispositivos) como central red essernet.
• Hasta 1000 Zonas y 1000 salidas.
• Display alfanumérico 8x40.
• Teclado de control con 4 teclas de función según menú, 4 teclas de navegación, 3 selección de tipo de equipo, 9 teclas de función y teclado numérico.
• Llave de acceso usuario.
• Lazo analógico protegido contra cortocircuito o circuito abierto.
• Cableado de lazo de 2 hilos x 0.8mm2 a 2.5mm2 manguera trenzada apantallada, hasta 3.5Km según carga.
• Factor de carga máximo por central, 384: 
- Hasta 96 detectores IQ8Quad con sirena o flash (Factor de carga 2)
- Hasta 64 sirenas/detectores con voz/sirena y flash (Factor de carga 3).
• Hasta 3 relés de libre programación como supervisados, salida de tensión 12V o contacto seco hasta 24V/1A (mediante 772477 o similar.).
• Salida de protocolo TTY o RS-485. Micromódulo opcional/conversor para conexión impresora matricial o salida protocolo básico RS-232 .
• Conexión de paneles repetidores LCD con display de RS-485.
• Red essernet de 62.5 kBd para hasta 16 equipos (centrales, repetidores de red con teclado o Interface de comunicaciones SEI-KIT).
• Histórico 10.000 eventos.
• Dimensiones: 450 x 640 x 185mm</t>
  </si>
  <si>
    <t>1.002</t>
  </si>
  <si>
    <t>MÓDULO DE LAZO ANALÓGICO ESSERBUS PLUS  o similar</t>
  </si>
  <si>
    <t>Suministro e instalación de Módulo de lazo esserbus PLUS o similar. para conectar hasta 127 equipos de las series 9200, IQ8, IQ8QUAD e IQ8ALARM o similar.. Permite conectar gran número de lazos al disponer de aislamiento galvánico.</t>
  </si>
  <si>
    <t>1.003</t>
  </si>
  <si>
    <t>Batería de 12V. Capacidad 24Ah Yuasa  o similar</t>
  </si>
  <si>
    <t>Suministro e instalación de Batería de 12V. Capacidad 24Ah Marca Yuasa o similar.. Conexión por Terminal de anilla con tornillo M6.</t>
  </si>
  <si>
    <t>1.004</t>
  </si>
  <si>
    <t>SOFTWARE PROGRAMACIÓN Y MANTENIMIENTO CENTRAL ESSER  o similar</t>
  </si>
  <si>
    <t>Suministro e instalación de Software de configuración y mantenimiento, formado por interface para conexión a central de detección de incndios ESSER o similar, para programación de los sistemas de detección de incendios y configuración de los lazos, con opción de descrga de históricos y archivo mantenimiento.</t>
  </si>
  <si>
    <t>1.005</t>
  </si>
  <si>
    <t>INTERFACE DE COMUNICACIONES DE RED ESSERNE SEI-KIT2 o similar</t>
  </si>
  <si>
    <t>Kit de comunicaciones para conexión de dispositivos externos a través de red essernet. Requiere módulo de comunicaciones de red, 784840.10 o similar.</t>
  </si>
  <si>
    <t>1.006</t>
  </si>
  <si>
    <t>CONVERSOR DE PUERTO RS-232 A ETHERNET</t>
  </si>
  <si>
    <t>Conversor de puerto RS-232 a portocolo estándar TCP o UDP alimentado a 24Vcc, mediante interface de puerto serie a red de datrods IP, con caja de superficie. Dispone de entrada de puerto Serie con conector DB-9 de 9 pines y salida a red ethernet mediante conector RJ-45.</t>
  </si>
  <si>
    <t>1.007</t>
  </si>
  <si>
    <t>MÓDULO DE RED ESSERNET 62,5Kbds  o similar.</t>
  </si>
  <si>
    <t>Suministro e instalación de Módulo de red essernet de 62,5 Kbd. 784840,10 de ESSER o similar, para conectar hasta 16 nodos mediante cable y/o fibra óptica, con convertidor de cable fibra.</t>
  </si>
  <si>
    <t>1.008</t>
  </si>
  <si>
    <t>DETECTOR DOBLE OPTICO TERMICO ANALÓGICO IQ8-O2T o similar</t>
  </si>
  <si>
    <t>Suministro e instalación de Detector IQ8 doble óptico-térmico o similar, provisto de microprocesador individual con funcionamiento en sistemas de inteligencia distribuida, con doble aislador de cortocircuito de lazo y base de conexión en superficie 805590 o similar.</t>
  </si>
  <si>
    <t>1.009</t>
  </si>
  <si>
    <t>Zócalo detectores IQ8 e IQ8Quad o similar</t>
  </si>
  <si>
    <t>Suministro e instalación de Zócalo de superficie para montaje de detectores serie IQ8 e IQ8Quad o similar con tubo visto.</t>
  </si>
  <si>
    <t>1.010</t>
  </si>
  <si>
    <t>Pulsador manual de alarma IQ8 o similar elemento flexible y tapa</t>
  </si>
  <si>
    <t>Suministro e instalación de Pulsador de alarma de incendios rearmable analógico, con tapa trasnparente y precinto, de diseño compacto. Incorpora aislador de cortocircuito de línea. Precisa caja de superficie con accesorio 704967 o similar.</t>
  </si>
  <si>
    <t>1.011</t>
  </si>
  <si>
    <t>Caja de montaje roja</t>
  </si>
  <si>
    <t>Suministro e instalación de Caja para montaje de pulsadores rojo IQ8 o similar de diseño compacto en superficie para tubo visto o empotrado.</t>
  </si>
  <si>
    <t>1.012</t>
  </si>
  <si>
    <t>SIRENA DE TONOS Y FLASH, EN54-3, EN54-23 - IP65</t>
  </si>
  <si>
    <t>Suministro e instalación de Sirena de tonos y flash, conexión a lazo esserbus para centrales IQ8 y FlexES o similar. Sin alimentación externa, aislador de cortocircuito, 99 dB a 1m. Base para tubo visto con íÍndice de protección IP65. EN54-23</t>
  </si>
  <si>
    <t>1.013</t>
  </si>
  <si>
    <t>Zócalo Sirena IQ8 Alarm o similar</t>
  </si>
  <si>
    <t>Suministro e instalación de Zócalo de superficie para montaje de sirenas serie IQ8 Alarm o similar con tubo visto.</t>
  </si>
  <si>
    <t>1.014</t>
  </si>
  <si>
    <t>Módulo de 1 entrada y 1 salida FCT/TAL o similar</t>
  </si>
  <si>
    <t>Suministro e instalación de MOD. FCT/TAL o similar con una entrada monitorizada de señal y una salida con relé para maniobras de seguridad a 24Vcc desde fuente EN54-4. Precisa caja de superficie.</t>
  </si>
  <si>
    <t>1.015</t>
  </si>
  <si>
    <t>Caja para montaje en superficie de 1 módulo FCT/TAL o similar</t>
  </si>
  <si>
    <t>Suministro e instalación de Caja para montaje en superficie de 1 módulo de la serie M700 o MI-DXXX o similar.</t>
  </si>
  <si>
    <t>1.016</t>
  </si>
  <si>
    <t>Transponder 4 zonas + 2 salidas según norma EN54</t>
  </si>
  <si>
    <t>Suministro e instalación de Transponder de 4 entr/2 sal. funcionando como zonas de det. conv.o superv. de señales y sal. superv. o de relé program. Requiere caja 788650.10 o 788651.10 o similar y alim. ext. 12/24 Vcc.</t>
  </si>
  <si>
    <t>1.017</t>
  </si>
  <si>
    <t>Módulo de 1 entrada y 1 salida FCT o similar para 240Vca</t>
  </si>
  <si>
    <t>Suministro e instalación de MOD. FCT/TAL o similar con una entrada monitorizada de señal y una salida con relé para maniobras de 240Vca. Para maniobras con tensiones externas al sistema de detección de incendios. Incluye caja de superficie.</t>
  </si>
  <si>
    <t>1.018</t>
  </si>
  <si>
    <t>CAJA DE DETECTOR DE CONDUCTO</t>
  </si>
  <si>
    <t>Suministro e instalación de Caja de detector para conductos de ventilación, precisa detector (802379) + base (805590) o similar y tubo de aspiración Venturi 781446, 781447 o 781448 o similar.</t>
  </si>
  <si>
    <t>1.019</t>
  </si>
  <si>
    <t>DETECTOR DE CONDUCTO OPT-TERM. ANALÓG. ALTA SENS.Otb o similar</t>
  </si>
  <si>
    <t>Suministro e instalación de Detector de alta sensibilidad IQ8 OTblue o similar para ambientes con corrientes de aire para uso en ambiente o con caja de detector de conducto de ventilación 781443 o similar, con doble aislador de cortocircuito de lazo y base de conexión en superficie 805590 o similar.</t>
  </si>
  <si>
    <t>1.020</t>
  </si>
  <si>
    <t>Tubería Venturi de 1.5m para detector de conducto.</t>
  </si>
  <si>
    <t>Suministro e instalación de Tubo de aspiración Venturi de 1,5 metros de longitud. Compatible con la caja del detector de conductos 781443 o similar para conductos entre 600mm y 1400mm.</t>
  </si>
  <si>
    <t>1.021</t>
  </si>
  <si>
    <t>m</t>
  </si>
  <si>
    <t>Manguera roja de incendio para red de centrales RS485</t>
  </si>
  <si>
    <t>Suministro e instalación de manguera roja para aplicaciones de PCI de baja capacidad de un par trenzado y apantallado de 2x1,5 mm2. Pantalla mediante cinta de aluminio. Hilo colector de descarga. Libre de halógenos y no propagador de llama. Clase CPR mínima: Cca-s1b,d1,a1.</t>
  </si>
  <si>
    <t>1.022</t>
  </si>
  <si>
    <t>Manguera roja de incendio LH RF 2x1,5 mm2 (AS+)</t>
  </si>
  <si>
    <t>Suministro e instalación de manguera roja para aplicaciones de PCI de baja capacidad de un par trenzado y apantallado de 2x1,5 mm2. Pantalla mediante cinta de aluminio. Hilo colector de descarga. Resistente al fuego, baja emisión de humos, libre de halógenos y no propagador de llama. UNE Ref. S0Z1-K. Clase CPR mínima: Cca-s1b,d1,a1.</t>
  </si>
  <si>
    <t>1.023</t>
  </si>
  <si>
    <t>Armario para Módulos de maniobras de 1000 x 800</t>
  </si>
  <si>
    <t>Suministro e instalación de armario de superficie para alojamiento de módulos de entradas técnicas y control, de montaje superficial para alojar sistema de aspiración VEP y hasta 12 módulos de entrada o salida, carril DIN.</t>
  </si>
  <si>
    <t>1.024</t>
  </si>
  <si>
    <t>DIFERENCIAL 2P 25A 300 mA</t>
  </si>
  <si>
    <t>Suministro e instalación de diferencial 2P 25A 300 mA para protección por deriva de las lineas de alimentación de los equipos de protección contra incenidos</t>
  </si>
  <si>
    <t>1.025</t>
  </si>
  <si>
    <t>AUTOMÁTICO IP+N 16A CURVA C</t>
  </si>
  <si>
    <t>Suministro e instalación de protección térmica automática IP+N 16A curva C.para protección por limitación de consumo de las lineas de alimentación de los equipos de protección contra incenidos.</t>
  </si>
  <si>
    <t>1.026</t>
  </si>
  <si>
    <t>AUTOMÁTICO IP+N 20A CURVA C</t>
  </si>
  <si>
    <t>Suministro e instalación de protección térmica automática IP+N 20A curva C.para protección por limitación de consumo de las lineas de alimentación de los equipos de protección contra incenidos.</t>
  </si>
  <si>
    <t>1.027</t>
  </si>
  <si>
    <t>Mts. de Manguera RZ1-K 3x2,5mm2</t>
  </si>
  <si>
    <t>Suministro e instalación de manguera RZ1-K de 3x2,5 mm2., 0,6/ 1 kV libre de halógenos, para alimentación principal de equipos de protección contra incendios.</t>
  </si>
  <si>
    <t>1.028</t>
  </si>
  <si>
    <t>Manguera alimentación LH ref. RZ1-K (AS) 3x4 mm2</t>
  </si>
  <si>
    <t>Suministro e instalación de manguera de alimentación de 3x4 mm2. Baja emisión de humos, libre de halógenos y no propagador de llama. UNE Ref. RZ1-K.</t>
  </si>
  <si>
    <t>1.029</t>
  </si>
  <si>
    <t>Manguera alimentación LH ref. RZ1-K (AS) 3x6 mm2</t>
  </si>
  <si>
    <t>Suministro e instalación de manguera de alimentación de 3x6 mm2. Baja emisión de humos, libre de halógenos y no propagador de llama. UNE Ref. RZ1-K. Clase CPR mínima: Cca-s1b,d1,a1.</t>
  </si>
  <si>
    <t>1.030</t>
  </si>
  <si>
    <t>Tubo plástico rígido enchufable M25 LH</t>
  </si>
  <si>
    <t>Suministro e instalación de tubo rígido enchufable de M25 (exterior)/20,1 mm (interior). Material plástico libre de halógenos. Indicado para canalizaciones superficiales ordinarias fijas. Influencias externas: IP54. Temperatura utilización: -5 a + 60 ºC. Resistencia a la compresión &gt; 1250 N. No propagador de llama. Color gris. Norma UNE-EN 61386-21. Incluida la parte proporcional de accesorios de montaje (caja de registro, manguitos, curvas y fijaciones).</t>
  </si>
  <si>
    <t>Total 1.1</t>
  </si>
  <si>
    <t>1.2</t>
  </si>
  <si>
    <t>SISTEMA DE DETECCIÓN POR ASPIRACIÓN</t>
  </si>
  <si>
    <t>1.201</t>
  </si>
  <si>
    <t>Detector aspiración VEP-A10-P,4 tub. 560 m. y Display o similar</t>
  </si>
  <si>
    <t>Suministro e instalación de Sistema de detección precoz de humos por aspiración VESDA-E VEU o similar, con pantalla táctil color 3.5" y autonormalización. Diseñado, fabricado y certificado según norma EN54-20. Equipado con una cámara de análisis por haz de luz láser con sensibilidad ajustable desde el 0'005% hasta el 20% osc/m con autoaprendizaje de flujo y ambiente. Incorpora 4 entradas de tubería de muestreo formando una zona de detección. 4 umbrales de alarma configurables (Alerta, Acción, Fuego 1 y Fuego 2) y 2 umbrales de avería (Mantenimiento y Fallo general). El detector consta de 7 salidas de relé por contacto seco programables para actuar por cualquier evento y 2 entradas configurables. Filtraje de múltiples etapas. 
- Longitud máxima de tubería (con ramales) 560 m.
- Longitud máxima por tubería (sin ramales) 1 x 110m./2x 100/3x80/4x70m
- Temperatura de muestreo del aire: -20ºC a 60º C.
- Dispone de puerto USB, Ethernet y WiFi (802.11 bgn).
- Alimentación a 18 - 30 V. Consumo: 485 mA (a 24 V.). 
- Dimensiones: 350 x 225 x 135 mm en caja de plástico.
- Clasificación EN54-20: 
 - Clase A: 40 Orificios.
 - Clase B: 80 Orificios.
 - Clase C: 100 Orificios.
Modelo VEP-A10-P de Xtralis o similar</t>
  </si>
  <si>
    <t>1.202</t>
  </si>
  <si>
    <t>Mts Tubería de de muestreo de 25mm ABS rojo V0 (30m)</t>
  </si>
  <si>
    <t>Suministro e instalación de tubería de muestreo por aspiración color rojo en material ABS V0, libre de halógenos según norma EN54-21. Incluye p.p. de bifurcaciones, empalmes, curvas de ABS rojo de 25 mm y material de soportación.</t>
  </si>
  <si>
    <t>1.203</t>
  </si>
  <si>
    <t>Punto de muestreo blanco con capilar y empalme tipo T de 25mm</t>
  </si>
  <si>
    <t>Suministro e instalación de Punto de muestreo capilar compuesto de tubo de nylon flexible de 3 metros de longitud y toma de aspiración oculta para empotrar con orificio calibrado.</t>
  </si>
  <si>
    <t>1.204</t>
  </si>
  <si>
    <t>Orificio calibrado para puntos de muestreo blanco.</t>
  </si>
  <si>
    <t>Suministro e instalación de Paquete de 5 kits de 8 puntos de muestreo con diámetro de 2; 2,5; 3; 3,5; 4; 4,5, 5 y 6 mm. En material ABS de color blanco.</t>
  </si>
  <si>
    <t>1.205</t>
  </si>
  <si>
    <t>Filtro en línea para sistema de aspiración VSP o similar</t>
  </si>
  <si>
    <t>Suministro e instalación de filtro multietapa en línea de tubería de 25mm, formado por carcasa con tapa registrable para conexión a tubería de aspiración de 25mm, tapa estanca y filtros para diferentes estapas de filtrado.</t>
  </si>
  <si>
    <t>1.206</t>
  </si>
  <si>
    <t>INTERFACE PARA VSM4 DE RED VESDANET VHX1200 o similar</t>
  </si>
  <si>
    <t>Kit de comunicaciones para conexión de equipos de aspiración Vesda a programa de gestión VSM4 o similar, mediante interface de red con caja de superficie. Dispone de entrada y salida para red de comunicaciones VesdaNet y salida puerto Serie con conector DB-9 de 9 pines.</t>
  </si>
  <si>
    <t>1.207</t>
  </si>
  <si>
    <t>INTERFACE DE INTEGRACIÓN DE RED VESDANET VHX1300 o similar</t>
  </si>
  <si>
    <t>Kit de comunicaciones para integración de equipos de aspiración Vesda en programas de terceros con protocolo abierto, mediante interface de red con caja de superficie. Dispone de entrada y salida para red de comunicaciones VesdaNet y salida puerto Serie con conector DB-9 de 9 pines.</t>
  </si>
  <si>
    <t>1.208</t>
  </si>
  <si>
    <t>1.209</t>
  </si>
  <si>
    <t>Fuente de alimentación supervisada de 8A</t>
  </si>
  <si>
    <t>Suministro e instalación de Fuente de alimentación de 24Vcc. con hasta 8A se salida y capacidad de carga para 2 baterías de hasta 12V y 38Ah.</t>
  </si>
  <si>
    <t>1.210</t>
  </si>
  <si>
    <t>Batería de 12V. Capacidad 38Ah</t>
  </si>
  <si>
    <t>Suministro e instalación de Batería de 12V. Capacidad 38Ah.Marca Yuasa. Conexión por Terminal de anilla con tornillo M6.</t>
  </si>
  <si>
    <t>Total 1.2</t>
  </si>
  <si>
    <t>Total 1</t>
  </si>
  <si>
    <t>2</t>
  </si>
  <si>
    <t>INSTALACIÓN DE MEDIOS MANUALES DE EXTINCIÓN</t>
  </si>
  <si>
    <t>2.001</t>
  </si>
  <si>
    <t>Extintor polvo ABC de ALTA EFICACIA de 6 kg Eficacia 34A 233B o</t>
  </si>
  <si>
    <t>Suministro e instalación de Extintor marca polvo ABC de ALTA EFICACIA de 6 kg Eficacia 34A 233B</t>
  </si>
  <si>
    <t>2.002</t>
  </si>
  <si>
    <t>Extintor de CO2 de 5 kg y eficacia 89B</t>
  </si>
  <si>
    <t>Suministro e instalación de Extintor CO2de 5 kg y eficacia 89B</t>
  </si>
  <si>
    <t>2.003</t>
  </si>
  <si>
    <t>Extintor CO2 de 10 kg con carro</t>
  </si>
  <si>
    <t>Suministro e instalación de Extintor CO2 de 10 kg con carro.</t>
  </si>
  <si>
    <t>Total 2</t>
  </si>
  <si>
    <t>3</t>
  </si>
  <si>
    <t>SEÑALIZACIÓN DE MEDIOS MANUALES Y VÍAS DE EVACUACIÓN</t>
  </si>
  <si>
    <t>3.001</t>
  </si>
  <si>
    <t>Señal Fotolum. Clase A 21x21cm MEDIOS MANUALES PULSADOR</t>
  </si>
  <si>
    <t>Suministro e instalación de señal fotoluminiscente acorde al CTE visible a 10 metros, clase A, 300 milicandelas, de 21x21 cm con pictograma de PULSADOR DE ALARMA</t>
  </si>
  <si>
    <t>3.002</t>
  </si>
  <si>
    <t>Señal Fotolum. Clase A 21x21cm MEDIOS MANUALES EXTINTOR</t>
  </si>
  <si>
    <t>Suministro e instalación de señal fotoluminiscente acorde al CTE visible a 10 metros, clase A, 300 milicandelas, de 21x21 cm con pictograma EXTINTOR</t>
  </si>
  <si>
    <t>3.003</t>
  </si>
  <si>
    <t>Señal Fotolum.EVACUACION Clase A de 32x16cm.</t>
  </si>
  <si>
    <t>Suministro e instalación de señal fotoluminiscente de Evacuación, acorde a UNE23035-4 y visible a 10 metros, clase A, 300 milicandelas, de 32x16 cm. Con pictogramas e indicación de SALIDA o DIRECCION de vías de evacuación.</t>
  </si>
  <si>
    <t>Total 3</t>
  </si>
  <si>
    <t>4</t>
  </si>
  <si>
    <t>EQUIPAMIENTO INTEGRACIÓN Y CONTROL DE SISTEMAS</t>
  </si>
  <si>
    <t>4.001</t>
  </si>
  <si>
    <t>INTERFACE DE INTEGRACIÓN SICOSOFT o similar EN ARMARIO RACK 19"</t>
  </si>
  <si>
    <t>Armario Rack para integración de señales de SICOSOFT o similar, para sistemas de protección contra incendios en Despacho de Cragas formado por PC industrial en rack de 19", con salidas de puerto serie y ethernet, incluyendo software de integración, configuración y alta de sistemas de protección contra incendios. Dispone de entrada de puerto serie RS-232, puerto ethernet y swith de ethernet. Montado en armario rack de 19" para instalación en superficie.
Totalmente instalado y configurado para el control, integración y conexionado vía IP de señales de Central de detección y alarma ESSER o similar y Detector aspiración Vesda o similar.</t>
  </si>
  <si>
    <t>4.002</t>
  </si>
  <si>
    <t>SAI 220V PARA PC CON BACKUP DE 30h EN RACK DE 19"</t>
  </si>
  <si>
    <t>Suministro e instalación de de Sistema de Alimentación initerrumpida (SAI) con alto factor de potencia para alimentación ininterrumpida con salida de 220Vca y autonomóa para 500 mA durante 30 horas, compuesto por rectificador con corrector del factor de potencia (PFC), cargador de baterías, ondulador, bypass automático e interface de comunicación. Equipo paralelable hasta un máximo de 3 unidades desde 4 KVA. Convertible en formato torre/rack 19". Factor de potencia de entrada &gt;0,99.
Distorsión armónica de corriente de entrada (THDi): &lt;=4%.
Regleta PDU para distribución de las cargas de salida
Funcionamiento Eco-mode para ahorro de energía.
Función convertidor de frecuencia (degradación de potencia).
Detección automática de la frecuencia de entrada. Pantalla gráfica orientable.
Puerto: USB, RS-232 y relé.
Seguridad: EN 62040-1
Compatibilidad Electromagnética (CEM): EN 62040-2 (C3).</t>
  </si>
  <si>
    <t>4.003</t>
  </si>
  <si>
    <t>AMPLIACIÓN DE LICENCIAS PARA CONEXIÓN DE VEP EN VSM 4 o similar</t>
  </si>
  <si>
    <t>Suministro e instalación de licencia para la integración y conexión de detector VESDA VEP o similar en red VESDAnet o similar, fomrado por paquete de ampliación de licencia para software existente de control remoto de detecotres de aspiración VESDA VSM4 o similar, con capacidad para la conexión de 1 detector VEP en red VESDA net o similar vía ethernet.</t>
  </si>
  <si>
    <t>Total 4</t>
  </si>
  <si>
    <t>5</t>
  </si>
  <si>
    <t>DESMONTAJE Y MEDIOS AUXILIARES</t>
  </si>
  <si>
    <t>5.001</t>
  </si>
  <si>
    <t>Desmontaje y retirada de material y cableado existente</t>
  </si>
  <si>
    <t>Desmontaje de Material y cableado existente del sistema de Detección y alarmas existente, retirada de cableado, canalizaciones, cajas y armarios de conexiones, material electrónico asociado y gestión de residuos con empresa homologada para destrucción de residuos electrónicos según proceda.</t>
  </si>
  <si>
    <t>5.002</t>
  </si>
  <si>
    <t>Gestión de residuos detector Iónico.</t>
  </si>
  <si>
    <t>Retirada de detectores Iónicos, tratamiento y gestión de residuos para detectores con componenete Iónico radiactivo con empresa homologada para destrucción de residuos.</t>
  </si>
  <si>
    <t>5.003</t>
  </si>
  <si>
    <t>MEDIOS AUXILIARES PARA TRABAJO EN ALTURA</t>
  </si>
  <si>
    <t>Medios auxiliares necesarios y protección colectiva o específica derivados de los trabajos en altura según:
o Medios auxiliares especiales para trabajos en altura de zonas con trabajos a más de 4m de altura, según necesidades y coordinación de seguridad de obra según procedimiento al efecto 
o Maquinaria de elevación y andamiaje necesarios para trabajos de instalación, pruebas y/o desmontaje de sistemas de protección activa contra incendios</t>
  </si>
  <si>
    <t>Total 5</t>
  </si>
  <si>
    <t>6</t>
  </si>
  <si>
    <t>DOCUMENTACIÓN FINAL DE OBRA Y LEGALIZACIÓN</t>
  </si>
  <si>
    <t>6.001</t>
  </si>
  <si>
    <t>Proyecto Ejecución</t>
  </si>
  <si>
    <t>Realización de proyecto final de obra de la instalación compuesto por;
-Planos finales de obra de la instalación con equipos y canalización
-Memoria descriptiva de la instalación
-Documentación de los prodcutos instalados, hojas comerciales, certificados e instrucciones de mantenimiento</t>
  </si>
  <si>
    <t>6.002</t>
  </si>
  <si>
    <t>Visado y Legalización</t>
  </si>
  <si>
    <t>Visado y legalización del proyecto de ejecución, compuesto por:
- Tramitación y tasas de Legalización en industria
- Visado por Ingeniero Colegiado
- Tramitación certificado e inspección de la instalación por OCA</t>
  </si>
  <si>
    <t>6.003</t>
  </si>
  <si>
    <t>EVALUACION GESTIÓN Y MEDIOS DE PREVENCIÓN DE RIESGOS LABORALES</t>
  </si>
  <si>
    <t>Realización de estudio de evaluación de prevención de riesgos laborales para los trabajos de instalación de Protección contra Incendios descritos, incluyendo la documentación, alta de centro de trabajo, las gestiones necesarias administrativas y de coordinación con la propiedad y autoridades competentes, recurso preventivo, medios adecuados para la prevención de los riesgos inherentes a los trabajos de instalación y al de la actividad propia de los locales, instalaciones y zonas donde se vayan a realizar los trabajos.</t>
  </si>
  <si>
    <t>6.004</t>
  </si>
  <si>
    <t>ELABORACIÓN FICHEROS DE CARGA SISTEMA GESTIÓN METRO DE MADRID</t>
  </si>
  <si>
    <t>Elaboración de ficheros de carga de datos técnicos de equipos, sistemas y productos de la instalación en el sistema de Gestion de Mantenimiento de METRO de Madrid</t>
  </si>
  <si>
    <t>Total 6</t>
  </si>
  <si>
    <t>CENTRAL ESSER IQ8-M0 o similar o modelo actualizado</t>
  </si>
  <si>
    <t>Total Con IVA</t>
  </si>
  <si>
    <t>Total sin IVA</t>
  </si>
  <si>
    <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</si>
</sst>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164" fontId="6"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16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4" fontId="6" fillId="0" borderId="0" xfId="0" applyNumberFormat="1" applyFont="1" applyAlignment="1">
      <alignment vertical="top"/>
    </xf>
    <xf numFmtId="0" fontId="7" fillId="5" borderId="0" xfId="0" applyFont="1" applyFill="1" applyAlignment="1">
      <alignment vertical="top"/>
    </xf>
    <xf numFmtId="3" fontId="7"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9" fontId="5" fillId="0" borderId="0" xfId="0" applyNumberFormat="1" applyFont="1" applyAlignment="1">
      <alignment horizontal="right" vertical="top" wrapText="1"/>
    </xf>
    <xf numFmtId="4" fontId="7" fillId="0" borderId="0" xfId="0" applyNumberFormat="1" applyFont="1" applyAlignment="1" applyProtection="1">
      <alignmen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3"/>
  <sheetViews>
    <sheetView tabSelected="1" zoomScale="115" zoomScaleNormal="115" workbookViewId="0">
      <pane xSplit="4" ySplit="3" topLeftCell="E119" activePane="bottomRight" state="frozen"/>
      <selection pane="topRight" activeCell="E1" sqref="E1"/>
      <selection pane="bottomLeft" activeCell="A4" sqref="A4"/>
      <selection pane="bottomRight" activeCell="F134" sqref="F134"/>
    </sheetView>
  </sheetViews>
  <sheetFormatPr baseColWidth="10" defaultRowHeight="15" x14ac:dyDescent="0.25"/>
  <cols>
    <col min="1" max="1" width="7.140625" customWidth="1"/>
    <col min="2" max="2" width="5.7109375" customWidth="1"/>
    <col min="3" max="3" width="3.85546875" customWidth="1"/>
    <col min="4" max="4" width="33.140625" customWidth="1"/>
    <col min="5" max="5" width="8" customWidth="1"/>
    <col min="6" max="6" width="7.7109375" customWidth="1"/>
    <col min="7" max="7" width="8.140625" customWidth="1"/>
  </cols>
  <sheetData>
    <row r="1" spans="1:7" x14ac:dyDescent="0.25">
      <c r="A1" s="1" t="s">
        <v>0</v>
      </c>
      <c r="B1" s="2"/>
      <c r="C1" s="2"/>
      <c r="D1" s="2"/>
      <c r="E1" s="2"/>
      <c r="F1" s="2"/>
      <c r="G1" s="2"/>
    </row>
    <row r="2" spans="1:7" ht="18.75" x14ac:dyDescent="0.25">
      <c r="A2" s="3" t="s">
        <v>1</v>
      </c>
      <c r="B2" s="2"/>
      <c r="C2" s="2"/>
      <c r="D2" s="2"/>
      <c r="E2" s="2"/>
      <c r="F2" s="2"/>
      <c r="G2" s="2"/>
    </row>
    <row r="3" spans="1:7" x14ac:dyDescent="0.25">
      <c r="A3" s="4" t="s">
        <v>2</v>
      </c>
      <c r="B3" s="4" t="s">
        <v>3</v>
      </c>
      <c r="C3" s="4" t="s">
        <v>4</v>
      </c>
      <c r="D3" s="20" t="s">
        <v>5</v>
      </c>
      <c r="E3" s="4" t="s">
        <v>6</v>
      </c>
      <c r="F3" s="4" t="s">
        <v>7</v>
      </c>
      <c r="G3" s="4" t="s">
        <v>8</v>
      </c>
    </row>
    <row r="4" spans="1:7" ht="22.5" x14ac:dyDescent="0.25">
      <c r="A4" s="5" t="s">
        <v>9</v>
      </c>
      <c r="B4" s="5" t="s">
        <v>10</v>
      </c>
      <c r="C4" s="5" t="s">
        <v>11</v>
      </c>
      <c r="D4" s="21" t="s">
        <v>12</v>
      </c>
      <c r="E4" s="6">
        <f>E91</f>
        <v>1</v>
      </c>
      <c r="F4" s="7">
        <f>F91</f>
        <v>0</v>
      </c>
      <c r="G4" s="7">
        <f>G91</f>
        <v>0</v>
      </c>
    </row>
    <row r="5" spans="1:7" x14ac:dyDescent="0.25">
      <c r="A5" s="8" t="s">
        <v>13</v>
      </c>
      <c r="B5" s="8" t="s">
        <v>10</v>
      </c>
      <c r="C5" s="8" t="s">
        <v>11</v>
      </c>
      <c r="D5" s="22" t="s">
        <v>14</v>
      </c>
      <c r="E5" s="9">
        <f>E66</f>
        <v>1</v>
      </c>
      <c r="F5" s="10">
        <f>F66</f>
        <v>0</v>
      </c>
      <c r="G5" s="10">
        <f>G66</f>
        <v>0</v>
      </c>
    </row>
    <row r="6" spans="1:7" ht="22.5" x14ac:dyDescent="0.25">
      <c r="A6" s="11" t="s">
        <v>15</v>
      </c>
      <c r="B6" s="12" t="s">
        <v>16</v>
      </c>
      <c r="C6" s="12" t="s">
        <v>11</v>
      </c>
      <c r="D6" s="16" t="s">
        <v>202</v>
      </c>
      <c r="E6" s="13">
        <v>1</v>
      </c>
      <c r="F6" s="26"/>
      <c r="G6" s="14">
        <f>ROUND(E6*F6,2)</f>
        <v>0</v>
      </c>
    </row>
    <row r="7" spans="1:7" ht="409.5" x14ac:dyDescent="0.25">
      <c r="A7" s="15"/>
      <c r="B7" s="15"/>
      <c r="C7" s="15"/>
      <c r="D7" s="16" t="s">
        <v>17</v>
      </c>
      <c r="E7" s="15"/>
      <c r="F7" s="15"/>
      <c r="G7" s="15"/>
    </row>
    <row r="8" spans="1:7" ht="22.5" x14ac:dyDescent="0.25">
      <c r="A8" s="11" t="s">
        <v>18</v>
      </c>
      <c r="B8" s="12" t="s">
        <v>16</v>
      </c>
      <c r="C8" s="12" t="s">
        <v>11</v>
      </c>
      <c r="D8" s="16" t="s">
        <v>19</v>
      </c>
      <c r="E8" s="13">
        <v>2</v>
      </c>
      <c r="F8" s="26"/>
      <c r="G8" s="14">
        <f>ROUND(E8*F8,2)</f>
        <v>0</v>
      </c>
    </row>
    <row r="9" spans="1:7" ht="67.5" x14ac:dyDescent="0.25">
      <c r="A9" s="15"/>
      <c r="B9" s="15"/>
      <c r="C9" s="15"/>
      <c r="D9" s="16" t="s">
        <v>20</v>
      </c>
      <c r="E9" s="15"/>
      <c r="F9" s="15"/>
      <c r="G9" s="15"/>
    </row>
    <row r="10" spans="1:7" ht="22.5" x14ac:dyDescent="0.25">
      <c r="A10" s="11" t="s">
        <v>21</v>
      </c>
      <c r="B10" s="12" t="s">
        <v>16</v>
      </c>
      <c r="C10" s="12" t="s">
        <v>11</v>
      </c>
      <c r="D10" s="16" t="s">
        <v>22</v>
      </c>
      <c r="E10" s="13">
        <v>2</v>
      </c>
      <c r="F10" s="26"/>
      <c r="G10" s="14">
        <f>ROUND(E10*F10,2)</f>
        <v>0</v>
      </c>
    </row>
    <row r="11" spans="1:7" ht="45" x14ac:dyDescent="0.25">
      <c r="A11" s="15"/>
      <c r="B11" s="15"/>
      <c r="C11" s="15"/>
      <c r="D11" s="16" t="s">
        <v>23</v>
      </c>
      <c r="E11" s="15"/>
      <c r="F11" s="15"/>
      <c r="G11" s="15"/>
    </row>
    <row r="12" spans="1:7" ht="22.5" x14ac:dyDescent="0.25">
      <c r="A12" s="11" t="s">
        <v>24</v>
      </c>
      <c r="B12" s="12" t="s">
        <v>16</v>
      </c>
      <c r="C12" s="12" t="s">
        <v>11</v>
      </c>
      <c r="D12" s="16" t="s">
        <v>25</v>
      </c>
      <c r="E12" s="13">
        <v>1</v>
      </c>
      <c r="F12" s="26"/>
      <c r="G12" s="14">
        <f>ROUND(E12*F12,2)</f>
        <v>0</v>
      </c>
    </row>
    <row r="13" spans="1:7" ht="90" x14ac:dyDescent="0.25">
      <c r="A13" s="15"/>
      <c r="B13" s="15"/>
      <c r="C13" s="15"/>
      <c r="D13" s="16" t="s">
        <v>26</v>
      </c>
      <c r="E13" s="15"/>
      <c r="F13" s="15"/>
      <c r="G13" s="15"/>
    </row>
    <row r="14" spans="1:7" ht="22.5" x14ac:dyDescent="0.25">
      <c r="A14" s="11" t="s">
        <v>27</v>
      </c>
      <c r="B14" s="12" t="s">
        <v>16</v>
      </c>
      <c r="C14" s="12" t="s">
        <v>11</v>
      </c>
      <c r="D14" s="16" t="s">
        <v>28</v>
      </c>
      <c r="E14" s="13">
        <v>1</v>
      </c>
      <c r="F14" s="26"/>
      <c r="G14" s="14">
        <f>ROUND(E14*F14,2)</f>
        <v>0</v>
      </c>
    </row>
    <row r="15" spans="1:7" ht="45" x14ac:dyDescent="0.25">
      <c r="A15" s="15"/>
      <c r="B15" s="15"/>
      <c r="C15" s="15"/>
      <c r="D15" s="16" t="s">
        <v>29</v>
      </c>
      <c r="E15" s="15"/>
      <c r="F15" s="15"/>
      <c r="G15" s="15"/>
    </row>
    <row r="16" spans="1:7" x14ac:dyDescent="0.25">
      <c r="A16" s="11" t="s">
        <v>30</v>
      </c>
      <c r="B16" s="12" t="s">
        <v>16</v>
      </c>
      <c r="C16" s="12" t="s">
        <v>11</v>
      </c>
      <c r="D16" s="16" t="s">
        <v>31</v>
      </c>
      <c r="E16" s="13">
        <v>1</v>
      </c>
      <c r="F16" s="26"/>
      <c r="G16" s="14">
        <f>ROUND(E16*F16,2)</f>
        <v>0</v>
      </c>
    </row>
    <row r="17" spans="1:7" ht="78.75" x14ac:dyDescent="0.25">
      <c r="A17" s="15"/>
      <c r="B17" s="15"/>
      <c r="C17" s="15"/>
      <c r="D17" s="16" t="s">
        <v>32</v>
      </c>
      <c r="E17" s="15"/>
      <c r="F17" s="15"/>
      <c r="G17" s="15"/>
    </row>
    <row r="18" spans="1:7" x14ac:dyDescent="0.25">
      <c r="A18" s="11" t="s">
        <v>33</v>
      </c>
      <c r="B18" s="12" t="s">
        <v>16</v>
      </c>
      <c r="C18" s="12" t="s">
        <v>11</v>
      </c>
      <c r="D18" s="16" t="s">
        <v>34</v>
      </c>
      <c r="E18" s="13">
        <v>2</v>
      </c>
      <c r="F18" s="26"/>
      <c r="G18" s="14">
        <f>ROUND(E18*F18,2)</f>
        <v>0</v>
      </c>
    </row>
    <row r="19" spans="1:7" ht="56.25" x14ac:dyDescent="0.25">
      <c r="A19" s="15"/>
      <c r="B19" s="15"/>
      <c r="C19" s="15"/>
      <c r="D19" s="16" t="s">
        <v>35</v>
      </c>
      <c r="E19" s="15"/>
      <c r="F19" s="15"/>
      <c r="G19" s="15"/>
    </row>
    <row r="20" spans="1:7" ht="22.5" x14ac:dyDescent="0.25">
      <c r="A20" s="11" t="s">
        <v>36</v>
      </c>
      <c r="B20" s="12" t="s">
        <v>16</v>
      </c>
      <c r="C20" s="12" t="s">
        <v>11</v>
      </c>
      <c r="D20" s="16" t="s">
        <v>37</v>
      </c>
      <c r="E20" s="13">
        <v>4</v>
      </c>
      <c r="F20" s="26"/>
      <c r="G20" s="14">
        <f>ROUND(E20*F20,2)</f>
        <v>0</v>
      </c>
    </row>
    <row r="21" spans="1:7" ht="78.75" x14ac:dyDescent="0.25">
      <c r="A21" s="15"/>
      <c r="B21" s="15"/>
      <c r="C21" s="15"/>
      <c r="D21" s="16" t="s">
        <v>38</v>
      </c>
      <c r="E21" s="15"/>
      <c r="F21" s="15"/>
      <c r="G21" s="15"/>
    </row>
    <row r="22" spans="1:7" x14ac:dyDescent="0.25">
      <c r="A22" s="11" t="s">
        <v>39</v>
      </c>
      <c r="B22" s="12" t="s">
        <v>16</v>
      </c>
      <c r="C22" s="12" t="s">
        <v>11</v>
      </c>
      <c r="D22" s="16" t="s">
        <v>40</v>
      </c>
      <c r="E22" s="13">
        <v>4</v>
      </c>
      <c r="F22" s="26"/>
      <c r="G22" s="14">
        <f>ROUND(E22*F22,2)</f>
        <v>0</v>
      </c>
    </row>
    <row r="23" spans="1:7" ht="33.75" x14ac:dyDescent="0.25">
      <c r="A23" s="15"/>
      <c r="B23" s="15"/>
      <c r="C23" s="15"/>
      <c r="D23" s="16" t="s">
        <v>41</v>
      </c>
      <c r="E23" s="15"/>
      <c r="F23" s="15"/>
      <c r="G23" s="15"/>
    </row>
    <row r="24" spans="1:7" ht="22.5" x14ac:dyDescent="0.25">
      <c r="A24" s="11" t="s">
        <v>42</v>
      </c>
      <c r="B24" s="12" t="s">
        <v>16</v>
      </c>
      <c r="C24" s="12" t="s">
        <v>11</v>
      </c>
      <c r="D24" s="16" t="s">
        <v>43</v>
      </c>
      <c r="E24" s="13">
        <v>4</v>
      </c>
      <c r="F24" s="26"/>
      <c r="G24" s="14">
        <f>ROUND(E24*F24,2)</f>
        <v>0</v>
      </c>
    </row>
    <row r="25" spans="1:7" ht="67.5" x14ac:dyDescent="0.25">
      <c r="A25" s="15"/>
      <c r="B25" s="15"/>
      <c r="C25" s="15"/>
      <c r="D25" s="16" t="s">
        <v>44</v>
      </c>
      <c r="E25" s="15"/>
      <c r="F25" s="15"/>
      <c r="G25" s="15"/>
    </row>
    <row r="26" spans="1:7" x14ac:dyDescent="0.25">
      <c r="A26" s="11" t="s">
        <v>45</v>
      </c>
      <c r="B26" s="12" t="s">
        <v>16</v>
      </c>
      <c r="C26" s="12" t="s">
        <v>11</v>
      </c>
      <c r="D26" s="16" t="s">
        <v>46</v>
      </c>
      <c r="E26" s="13">
        <v>4</v>
      </c>
      <c r="F26" s="26"/>
      <c r="G26" s="14">
        <f>ROUND(E26*F26,2)</f>
        <v>0</v>
      </c>
    </row>
    <row r="27" spans="1:7" ht="45" x14ac:dyDescent="0.25">
      <c r="A27" s="15"/>
      <c r="B27" s="15"/>
      <c r="C27" s="15"/>
      <c r="D27" s="16" t="s">
        <v>47</v>
      </c>
      <c r="E27" s="15"/>
      <c r="F27" s="15"/>
      <c r="G27" s="15"/>
    </row>
    <row r="28" spans="1:7" ht="22.5" x14ac:dyDescent="0.25">
      <c r="A28" s="11" t="s">
        <v>48</v>
      </c>
      <c r="B28" s="12" t="s">
        <v>16</v>
      </c>
      <c r="C28" s="12" t="s">
        <v>11</v>
      </c>
      <c r="D28" s="16" t="s">
        <v>49</v>
      </c>
      <c r="E28" s="13">
        <v>4</v>
      </c>
      <c r="F28" s="26"/>
      <c r="G28" s="14">
        <f>ROUND(E28*F28,2)</f>
        <v>0</v>
      </c>
    </row>
    <row r="29" spans="1:7" ht="67.5" x14ac:dyDescent="0.25">
      <c r="A29" s="15"/>
      <c r="B29" s="15"/>
      <c r="C29" s="15"/>
      <c r="D29" s="16" t="s">
        <v>50</v>
      </c>
      <c r="E29" s="15"/>
      <c r="F29" s="15"/>
      <c r="G29" s="15"/>
    </row>
    <row r="30" spans="1:7" x14ac:dyDescent="0.25">
      <c r="A30" s="11" t="s">
        <v>51</v>
      </c>
      <c r="B30" s="12" t="s">
        <v>16</v>
      </c>
      <c r="C30" s="12" t="s">
        <v>11</v>
      </c>
      <c r="D30" s="16" t="s">
        <v>52</v>
      </c>
      <c r="E30" s="13">
        <v>4</v>
      </c>
      <c r="F30" s="26"/>
      <c r="G30" s="14">
        <f>ROUND(E30*F30,2)</f>
        <v>0</v>
      </c>
    </row>
    <row r="31" spans="1:7" ht="33.75" x14ac:dyDescent="0.25">
      <c r="A31" s="15"/>
      <c r="B31" s="15"/>
      <c r="C31" s="15"/>
      <c r="D31" s="16" t="s">
        <v>53</v>
      </c>
      <c r="E31" s="15"/>
      <c r="F31" s="15"/>
      <c r="G31" s="15"/>
    </row>
    <row r="32" spans="1:7" ht="22.5" x14ac:dyDescent="0.25">
      <c r="A32" s="11" t="s">
        <v>54</v>
      </c>
      <c r="B32" s="12" t="s">
        <v>16</v>
      </c>
      <c r="C32" s="12" t="s">
        <v>11</v>
      </c>
      <c r="D32" s="16" t="s">
        <v>55</v>
      </c>
      <c r="E32" s="13">
        <v>3</v>
      </c>
      <c r="F32" s="26"/>
      <c r="G32" s="14">
        <f>ROUND(E32*F32,2)</f>
        <v>0</v>
      </c>
    </row>
    <row r="33" spans="1:7" ht="56.25" x14ac:dyDescent="0.25">
      <c r="A33" s="15"/>
      <c r="B33" s="15"/>
      <c r="C33" s="15"/>
      <c r="D33" s="16" t="s">
        <v>56</v>
      </c>
      <c r="E33" s="15"/>
      <c r="F33" s="15"/>
      <c r="G33" s="15"/>
    </row>
    <row r="34" spans="1:7" ht="22.5" x14ac:dyDescent="0.25">
      <c r="A34" s="11" t="s">
        <v>57</v>
      </c>
      <c r="B34" s="12" t="s">
        <v>16</v>
      </c>
      <c r="C34" s="12" t="s">
        <v>11</v>
      </c>
      <c r="D34" s="16" t="s">
        <v>58</v>
      </c>
      <c r="E34" s="13">
        <v>3</v>
      </c>
      <c r="F34" s="26"/>
      <c r="G34" s="14">
        <f>ROUND(E34*F34,2)</f>
        <v>0</v>
      </c>
    </row>
    <row r="35" spans="1:7" ht="33.75" x14ac:dyDescent="0.25">
      <c r="A35" s="15"/>
      <c r="B35" s="15"/>
      <c r="C35" s="15"/>
      <c r="D35" s="16" t="s">
        <v>59</v>
      </c>
      <c r="E35" s="15"/>
      <c r="F35" s="15"/>
      <c r="G35" s="15"/>
    </row>
    <row r="36" spans="1:7" ht="22.5" x14ac:dyDescent="0.25">
      <c r="A36" s="11" t="s">
        <v>60</v>
      </c>
      <c r="B36" s="12" t="s">
        <v>16</v>
      </c>
      <c r="C36" s="12" t="s">
        <v>11</v>
      </c>
      <c r="D36" s="16" t="s">
        <v>61</v>
      </c>
      <c r="E36" s="13">
        <v>4</v>
      </c>
      <c r="F36" s="26"/>
      <c r="G36" s="14">
        <f>ROUND(E36*F36,2)</f>
        <v>0</v>
      </c>
    </row>
    <row r="37" spans="1:7" ht="56.25" x14ac:dyDescent="0.25">
      <c r="A37" s="15"/>
      <c r="B37" s="15"/>
      <c r="C37" s="15"/>
      <c r="D37" s="16" t="s">
        <v>62</v>
      </c>
      <c r="E37" s="15"/>
      <c r="F37" s="15"/>
      <c r="G37" s="15"/>
    </row>
    <row r="38" spans="1:7" ht="22.5" x14ac:dyDescent="0.25">
      <c r="A38" s="11" t="s">
        <v>63</v>
      </c>
      <c r="B38" s="12" t="s">
        <v>16</v>
      </c>
      <c r="C38" s="12" t="s">
        <v>11</v>
      </c>
      <c r="D38" s="16" t="s">
        <v>64</v>
      </c>
      <c r="E38" s="13">
        <v>3</v>
      </c>
      <c r="F38" s="26"/>
      <c r="G38" s="14">
        <f>ROUND(E38*F38,2)</f>
        <v>0</v>
      </c>
    </row>
    <row r="39" spans="1:7" ht="67.5" x14ac:dyDescent="0.25">
      <c r="A39" s="15"/>
      <c r="B39" s="15"/>
      <c r="C39" s="15"/>
      <c r="D39" s="16" t="s">
        <v>65</v>
      </c>
      <c r="E39" s="15"/>
      <c r="F39" s="15"/>
      <c r="G39" s="15"/>
    </row>
    <row r="40" spans="1:7" x14ac:dyDescent="0.25">
      <c r="A40" s="11" t="s">
        <v>66</v>
      </c>
      <c r="B40" s="12" t="s">
        <v>16</v>
      </c>
      <c r="C40" s="12" t="s">
        <v>11</v>
      </c>
      <c r="D40" s="16" t="s">
        <v>67</v>
      </c>
      <c r="E40" s="13">
        <v>1</v>
      </c>
      <c r="F40" s="26"/>
      <c r="G40" s="14">
        <f>ROUND(E40*F40,2)</f>
        <v>0</v>
      </c>
    </row>
    <row r="41" spans="1:7" ht="56.25" x14ac:dyDescent="0.25">
      <c r="A41" s="15"/>
      <c r="B41" s="15"/>
      <c r="C41" s="15"/>
      <c r="D41" s="16" t="s">
        <v>68</v>
      </c>
      <c r="E41" s="15"/>
      <c r="F41" s="15"/>
      <c r="G41" s="15"/>
    </row>
    <row r="42" spans="1:7" ht="22.5" x14ac:dyDescent="0.25">
      <c r="A42" s="11" t="s">
        <v>69</v>
      </c>
      <c r="B42" s="12" t="s">
        <v>16</v>
      </c>
      <c r="C42" s="12" t="s">
        <v>11</v>
      </c>
      <c r="D42" s="16" t="s">
        <v>70</v>
      </c>
      <c r="E42" s="13">
        <v>1</v>
      </c>
      <c r="F42" s="26"/>
      <c r="G42" s="14">
        <f>ROUND(E42*F42,2)</f>
        <v>0</v>
      </c>
    </row>
    <row r="43" spans="1:7" ht="78.75" x14ac:dyDescent="0.25">
      <c r="A43" s="15"/>
      <c r="B43" s="15"/>
      <c r="C43" s="15"/>
      <c r="D43" s="16" t="s">
        <v>71</v>
      </c>
      <c r="E43" s="15"/>
      <c r="F43" s="15"/>
      <c r="G43" s="15"/>
    </row>
    <row r="44" spans="1:7" ht="22.5" x14ac:dyDescent="0.25">
      <c r="A44" s="11" t="s">
        <v>72</v>
      </c>
      <c r="B44" s="12" t="s">
        <v>16</v>
      </c>
      <c r="C44" s="12" t="s">
        <v>11</v>
      </c>
      <c r="D44" s="16" t="s">
        <v>73</v>
      </c>
      <c r="E44" s="13">
        <v>1</v>
      </c>
      <c r="F44" s="26"/>
      <c r="G44" s="14">
        <f>ROUND(E44*F44,2)</f>
        <v>0</v>
      </c>
    </row>
    <row r="45" spans="1:7" ht="56.25" x14ac:dyDescent="0.25">
      <c r="A45" s="15"/>
      <c r="B45" s="15"/>
      <c r="C45" s="15"/>
      <c r="D45" s="16" t="s">
        <v>74</v>
      </c>
      <c r="E45" s="15"/>
      <c r="F45" s="15"/>
      <c r="G45" s="15"/>
    </row>
    <row r="46" spans="1:7" ht="22.5" x14ac:dyDescent="0.25">
      <c r="A46" s="11" t="s">
        <v>75</v>
      </c>
      <c r="B46" s="12" t="s">
        <v>16</v>
      </c>
      <c r="C46" s="12" t="s">
        <v>76</v>
      </c>
      <c r="D46" s="16" t="s">
        <v>77</v>
      </c>
      <c r="E46" s="13">
        <v>80</v>
      </c>
      <c r="F46" s="26"/>
      <c r="G46" s="14">
        <f>ROUND(E46*F46,2)</f>
        <v>0</v>
      </c>
    </row>
    <row r="47" spans="1:7" ht="78.75" x14ac:dyDescent="0.25">
      <c r="A47" s="15"/>
      <c r="B47" s="15"/>
      <c r="C47" s="15"/>
      <c r="D47" s="16" t="s">
        <v>78</v>
      </c>
      <c r="E47" s="15"/>
      <c r="F47" s="15"/>
      <c r="G47" s="15"/>
    </row>
    <row r="48" spans="1:7" ht="22.5" x14ac:dyDescent="0.25">
      <c r="A48" s="11" t="s">
        <v>79</v>
      </c>
      <c r="B48" s="12" t="s">
        <v>16</v>
      </c>
      <c r="C48" s="12" t="s">
        <v>76</v>
      </c>
      <c r="D48" s="16" t="s">
        <v>80</v>
      </c>
      <c r="E48" s="13">
        <v>800</v>
      </c>
      <c r="F48" s="26"/>
      <c r="G48" s="14">
        <f>ROUND(E48*F48,2)</f>
        <v>0</v>
      </c>
    </row>
    <row r="49" spans="1:7" ht="90" x14ac:dyDescent="0.25">
      <c r="A49" s="15"/>
      <c r="B49" s="15"/>
      <c r="C49" s="15"/>
      <c r="D49" s="16" t="s">
        <v>81</v>
      </c>
      <c r="E49" s="15"/>
      <c r="F49" s="15"/>
      <c r="G49" s="15"/>
    </row>
    <row r="50" spans="1:7" ht="22.5" x14ac:dyDescent="0.25">
      <c r="A50" s="11" t="s">
        <v>82</v>
      </c>
      <c r="B50" s="12" t="s">
        <v>16</v>
      </c>
      <c r="C50" s="12" t="s">
        <v>11</v>
      </c>
      <c r="D50" s="16" t="s">
        <v>83</v>
      </c>
      <c r="E50" s="13">
        <v>1</v>
      </c>
      <c r="F50" s="26"/>
      <c r="G50" s="14">
        <f>ROUND(E50*F50,2)</f>
        <v>0</v>
      </c>
    </row>
    <row r="51" spans="1:7" ht="67.5" x14ac:dyDescent="0.25">
      <c r="A51" s="15"/>
      <c r="B51" s="15"/>
      <c r="C51" s="15"/>
      <c r="D51" s="16" t="s">
        <v>84</v>
      </c>
      <c r="E51" s="15"/>
      <c r="F51" s="15"/>
      <c r="G51" s="15"/>
    </row>
    <row r="52" spans="1:7" x14ac:dyDescent="0.25">
      <c r="A52" s="11" t="s">
        <v>85</v>
      </c>
      <c r="B52" s="12" t="s">
        <v>16</v>
      </c>
      <c r="C52" s="12" t="s">
        <v>11</v>
      </c>
      <c r="D52" s="16" t="s">
        <v>86</v>
      </c>
      <c r="E52" s="13">
        <v>2</v>
      </c>
      <c r="F52" s="26"/>
      <c r="G52" s="14">
        <f>ROUND(E52*F52,2)</f>
        <v>0</v>
      </c>
    </row>
    <row r="53" spans="1:7" ht="45" x14ac:dyDescent="0.25">
      <c r="A53" s="15"/>
      <c r="B53" s="15"/>
      <c r="C53" s="15"/>
      <c r="D53" s="16" t="s">
        <v>87</v>
      </c>
      <c r="E53" s="15"/>
      <c r="F53" s="15"/>
      <c r="G53" s="15"/>
    </row>
    <row r="54" spans="1:7" x14ac:dyDescent="0.25">
      <c r="A54" s="11" t="s">
        <v>88</v>
      </c>
      <c r="B54" s="12" t="s">
        <v>16</v>
      </c>
      <c r="C54" s="12" t="s">
        <v>11</v>
      </c>
      <c r="D54" s="16" t="s">
        <v>89</v>
      </c>
      <c r="E54" s="13">
        <v>2</v>
      </c>
      <c r="F54" s="26"/>
      <c r="G54" s="14">
        <f>ROUND(E54*F54,2)</f>
        <v>0</v>
      </c>
    </row>
    <row r="55" spans="1:7" ht="56.25" x14ac:dyDescent="0.25">
      <c r="A55" s="15"/>
      <c r="B55" s="15"/>
      <c r="C55" s="15"/>
      <c r="D55" s="16" t="s">
        <v>90</v>
      </c>
      <c r="E55" s="15"/>
      <c r="F55" s="15"/>
      <c r="G55" s="15"/>
    </row>
    <row r="56" spans="1:7" x14ac:dyDescent="0.25">
      <c r="A56" s="11" t="s">
        <v>91</v>
      </c>
      <c r="B56" s="12" t="s">
        <v>16</v>
      </c>
      <c r="C56" s="12" t="s">
        <v>11</v>
      </c>
      <c r="D56" s="16" t="s">
        <v>92</v>
      </c>
      <c r="E56" s="13">
        <v>1</v>
      </c>
      <c r="F56" s="26"/>
      <c r="G56" s="14">
        <f>ROUND(E56*F56,2)</f>
        <v>0</v>
      </c>
    </row>
    <row r="57" spans="1:7" ht="56.25" x14ac:dyDescent="0.25">
      <c r="A57" s="15"/>
      <c r="B57" s="15"/>
      <c r="C57" s="15"/>
      <c r="D57" s="16" t="s">
        <v>93</v>
      </c>
      <c r="E57" s="15"/>
      <c r="F57" s="15"/>
      <c r="G57" s="15"/>
    </row>
    <row r="58" spans="1:7" x14ac:dyDescent="0.25">
      <c r="A58" s="11" t="s">
        <v>94</v>
      </c>
      <c r="B58" s="12" t="s">
        <v>16</v>
      </c>
      <c r="C58" s="12" t="s">
        <v>11</v>
      </c>
      <c r="D58" s="16" t="s">
        <v>95</v>
      </c>
      <c r="E58" s="13">
        <v>100</v>
      </c>
      <c r="F58" s="26"/>
      <c r="G58" s="14">
        <f>ROUND(E58*F58,2)</f>
        <v>0</v>
      </c>
    </row>
    <row r="59" spans="1:7" ht="45" x14ac:dyDescent="0.25">
      <c r="A59" s="15"/>
      <c r="B59" s="15"/>
      <c r="C59" s="15"/>
      <c r="D59" s="16" t="s">
        <v>96</v>
      </c>
      <c r="E59" s="15"/>
      <c r="F59" s="15"/>
      <c r="G59" s="15"/>
    </row>
    <row r="60" spans="1:7" ht="22.5" x14ac:dyDescent="0.25">
      <c r="A60" s="11" t="s">
        <v>97</v>
      </c>
      <c r="B60" s="12" t="s">
        <v>16</v>
      </c>
      <c r="C60" s="12" t="s">
        <v>76</v>
      </c>
      <c r="D60" s="16" t="s">
        <v>98</v>
      </c>
      <c r="E60" s="13">
        <v>100</v>
      </c>
      <c r="F60" s="26"/>
      <c r="G60" s="14">
        <f>ROUND(E60*F60,2)</f>
        <v>0</v>
      </c>
    </row>
    <row r="61" spans="1:7" ht="45" x14ac:dyDescent="0.25">
      <c r="A61" s="15"/>
      <c r="B61" s="15"/>
      <c r="C61" s="15"/>
      <c r="D61" s="16" t="s">
        <v>99</v>
      </c>
      <c r="E61" s="15"/>
      <c r="F61" s="15"/>
      <c r="G61" s="15"/>
    </row>
    <row r="62" spans="1:7" ht="22.5" x14ac:dyDescent="0.25">
      <c r="A62" s="11" t="s">
        <v>100</v>
      </c>
      <c r="B62" s="12" t="s">
        <v>16</v>
      </c>
      <c r="C62" s="12" t="s">
        <v>76</v>
      </c>
      <c r="D62" s="16" t="s">
        <v>101</v>
      </c>
      <c r="E62" s="13">
        <v>25</v>
      </c>
      <c r="F62" s="26"/>
      <c r="G62" s="14">
        <f>ROUND(E62*F62,2)</f>
        <v>0</v>
      </c>
    </row>
    <row r="63" spans="1:7" ht="56.25" x14ac:dyDescent="0.25">
      <c r="A63" s="15"/>
      <c r="B63" s="15"/>
      <c r="C63" s="15"/>
      <c r="D63" s="16" t="s">
        <v>102</v>
      </c>
      <c r="E63" s="15"/>
      <c r="F63" s="15"/>
      <c r="G63" s="15"/>
    </row>
    <row r="64" spans="1:7" x14ac:dyDescent="0.25">
      <c r="A64" s="11" t="s">
        <v>103</v>
      </c>
      <c r="B64" s="12" t="s">
        <v>16</v>
      </c>
      <c r="C64" s="12" t="s">
        <v>76</v>
      </c>
      <c r="D64" s="16" t="s">
        <v>104</v>
      </c>
      <c r="E64" s="13">
        <v>400</v>
      </c>
      <c r="F64" s="26"/>
      <c r="G64" s="14">
        <f>ROUND(E64*F64,2)</f>
        <v>0</v>
      </c>
    </row>
    <row r="65" spans="1:7" ht="123.75" x14ac:dyDescent="0.25">
      <c r="A65" s="15"/>
      <c r="B65" s="15"/>
      <c r="C65" s="15"/>
      <c r="D65" s="16" t="s">
        <v>105</v>
      </c>
      <c r="E65" s="15"/>
      <c r="F65" s="15"/>
      <c r="G65" s="15"/>
    </row>
    <row r="66" spans="1:7" x14ac:dyDescent="0.25">
      <c r="A66" s="15"/>
      <c r="B66" s="15"/>
      <c r="C66" s="15"/>
      <c r="D66" s="23" t="s">
        <v>106</v>
      </c>
      <c r="E66" s="13">
        <v>1</v>
      </c>
      <c r="F66" s="17">
        <f>G6+G8+G10+G12+G14+G16+G18+G20+G22+G24+G26+G28+G30+G32+G34+G36+G38+G40+G42+G44+G46+G48+G50+G52+G54+G56+G58+G60+G62+G64</f>
        <v>0</v>
      </c>
      <c r="G66" s="17">
        <f>ROUND(E66*F66,2)</f>
        <v>0</v>
      </c>
    </row>
    <row r="67" spans="1:7" ht="1.1499999999999999" customHeight="1" x14ac:dyDescent="0.25">
      <c r="A67" s="18"/>
      <c r="B67" s="18"/>
      <c r="C67" s="18"/>
      <c r="D67" s="24"/>
      <c r="E67" s="18"/>
      <c r="F67" s="18"/>
      <c r="G67" s="18"/>
    </row>
    <row r="68" spans="1:7" x14ac:dyDescent="0.25">
      <c r="A68" s="8" t="s">
        <v>107</v>
      </c>
      <c r="B68" s="8" t="s">
        <v>10</v>
      </c>
      <c r="C68" s="8" t="s">
        <v>11</v>
      </c>
      <c r="D68" s="22" t="s">
        <v>108</v>
      </c>
      <c r="E68" s="9">
        <f>E89</f>
        <v>1</v>
      </c>
      <c r="F68" s="10">
        <f>F89</f>
        <v>0</v>
      </c>
      <c r="G68" s="10">
        <f>G89</f>
        <v>0</v>
      </c>
    </row>
    <row r="69" spans="1:7" ht="22.5" x14ac:dyDescent="0.25">
      <c r="A69" s="11" t="s">
        <v>109</v>
      </c>
      <c r="B69" s="12" t="s">
        <v>16</v>
      </c>
      <c r="C69" s="12" t="s">
        <v>11</v>
      </c>
      <c r="D69" s="16" t="s">
        <v>110</v>
      </c>
      <c r="E69" s="13">
        <v>1</v>
      </c>
      <c r="F69" s="26"/>
      <c r="G69" s="14">
        <f>ROUND(E69*F69,2)</f>
        <v>0</v>
      </c>
    </row>
    <row r="70" spans="1:7" ht="382.5" x14ac:dyDescent="0.25">
      <c r="A70" s="15"/>
      <c r="B70" s="15"/>
      <c r="C70" s="15"/>
      <c r="D70" s="16" t="s">
        <v>111</v>
      </c>
      <c r="E70" s="15"/>
      <c r="F70" s="15"/>
      <c r="G70" s="15"/>
    </row>
    <row r="71" spans="1:7" ht="22.5" x14ac:dyDescent="0.25">
      <c r="A71" s="11" t="s">
        <v>112</v>
      </c>
      <c r="B71" s="12" t="s">
        <v>16</v>
      </c>
      <c r="C71" s="12" t="s">
        <v>11</v>
      </c>
      <c r="D71" s="16" t="s">
        <v>113</v>
      </c>
      <c r="E71" s="13">
        <v>185</v>
      </c>
      <c r="F71" s="26"/>
      <c r="G71" s="14">
        <f>ROUND(E71*F71,2)</f>
        <v>0</v>
      </c>
    </row>
    <row r="72" spans="1:7" ht="67.5" x14ac:dyDescent="0.25">
      <c r="A72" s="15"/>
      <c r="B72" s="15"/>
      <c r="C72" s="15"/>
      <c r="D72" s="16" t="s">
        <v>114</v>
      </c>
      <c r="E72" s="15"/>
      <c r="F72" s="15"/>
      <c r="G72" s="15"/>
    </row>
    <row r="73" spans="1:7" ht="22.5" x14ac:dyDescent="0.25">
      <c r="A73" s="11" t="s">
        <v>115</v>
      </c>
      <c r="B73" s="12" t="s">
        <v>16</v>
      </c>
      <c r="C73" s="12" t="s">
        <v>11</v>
      </c>
      <c r="D73" s="16" t="s">
        <v>116</v>
      </c>
      <c r="E73" s="13">
        <v>20</v>
      </c>
      <c r="F73" s="26"/>
      <c r="G73" s="14">
        <f>ROUND(E73*F73,2)</f>
        <v>0</v>
      </c>
    </row>
    <row r="74" spans="1:7" ht="45" x14ac:dyDescent="0.25">
      <c r="A74" s="15"/>
      <c r="B74" s="15"/>
      <c r="C74" s="15"/>
      <c r="D74" s="16" t="s">
        <v>117</v>
      </c>
      <c r="E74" s="15"/>
      <c r="F74" s="15"/>
      <c r="G74" s="15"/>
    </row>
    <row r="75" spans="1:7" ht="22.5" x14ac:dyDescent="0.25">
      <c r="A75" s="11" t="s">
        <v>118</v>
      </c>
      <c r="B75" s="12" t="s">
        <v>16</v>
      </c>
      <c r="C75" s="12" t="s">
        <v>11</v>
      </c>
      <c r="D75" s="16" t="s">
        <v>119</v>
      </c>
      <c r="E75" s="13">
        <v>47</v>
      </c>
      <c r="F75" s="26"/>
      <c r="G75" s="14">
        <f>ROUND(E75*F75,2)</f>
        <v>0</v>
      </c>
    </row>
    <row r="76" spans="1:7" ht="45" x14ac:dyDescent="0.25">
      <c r="A76" s="15"/>
      <c r="B76" s="15"/>
      <c r="C76" s="15"/>
      <c r="D76" s="16" t="s">
        <v>120</v>
      </c>
      <c r="E76" s="15"/>
      <c r="F76" s="15"/>
      <c r="G76" s="15"/>
    </row>
    <row r="77" spans="1:7" ht="22.5" x14ac:dyDescent="0.25">
      <c r="A77" s="11" t="s">
        <v>121</v>
      </c>
      <c r="B77" s="12" t="s">
        <v>16</v>
      </c>
      <c r="C77" s="12" t="s">
        <v>11</v>
      </c>
      <c r="D77" s="16" t="s">
        <v>122</v>
      </c>
      <c r="E77" s="13">
        <v>4</v>
      </c>
      <c r="F77" s="26"/>
      <c r="G77" s="14">
        <f>ROUND(E77*F77,2)</f>
        <v>0</v>
      </c>
    </row>
    <row r="78" spans="1:7" ht="56.25" x14ac:dyDescent="0.25">
      <c r="A78" s="15"/>
      <c r="B78" s="15"/>
      <c r="C78" s="15"/>
      <c r="D78" s="16" t="s">
        <v>123</v>
      </c>
      <c r="E78" s="15"/>
      <c r="F78" s="15"/>
      <c r="G78" s="15"/>
    </row>
    <row r="79" spans="1:7" ht="22.5" x14ac:dyDescent="0.25">
      <c r="A79" s="11" t="s">
        <v>124</v>
      </c>
      <c r="B79" s="12" t="s">
        <v>16</v>
      </c>
      <c r="C79" s="12" t="s">
        <v>11</v>
      </c>
      <c r="D79" s="16" t="s">
        <v>125</v>
      </c>
      <c r="E79" s="13">
        <v>1</v>
      </c>
      <c r="F79" s="26"/>
      <c r="G79" s="14">
        <f>ROUND(E79*F79,2)</f>
        <v>0</v>
      </c>
    </row>
    <row r="80" spans="1:7" ht="78.75" x14ac:dyDescent="0.25">
      <c r="A80" s="15"/>
      <c r="B80" s="15"/>
      <c r="C80" s="15"/>
      <c r="D80" s="16" t="s">
        <v>126</v>
      </c>
      <c r="E80" s="15"/>
      <c r="F80" s="15"/>
      <c r="G80" s="15"/>
    </row>
    <row r="81" spans="1:7" ht="22.5" x14ac:dyDescent="0.25">
      <c r="A81" s="11" t="s">
        <v>127</v>
      </c>
      <c r="B81" s="12" t="s">
        <v>16</v>
      </c>
      <c r="C81" s="12" t="s">
        <v>11</v>
      </c>
      <c r="D81" s="16" t="s">
        <v>128</v>
      </c>
      <c r="E81" s="13">
        <v>1</v>
      </c>
      <c r="F81" s="26"/>
      <c r="G81" s="14">
        <f>ROUND(E81*F81,2)</f>
        <v>0</v>
      </c>
    </row>
    <row r="82" spans="1:7" ht="78.75" x14ac:dyDescent="0.25">
      <c r="A82" s="15"/>
      <c r="B82" s="15"/>
      <c r="C82" s="15"/>
      <c r="D82" s="16" t="s">
        <v>129</v>
      </c>
      <c r="E82" s="15"/>
      <c r="F82" s="15"/>
      <c r="G82" s="15"/>
    </row>
    <row r="83" spans="1:7" x14ac:dyDescent="0.25">
      <c r="A83" s="11" t="s">
        <v>130</v>
      </c>
      <c r="B83" s="12" t="s">
        <v>16</v>
      </c>
      <c r="C83" s="12" t="s">
        <v>11</v>
      </c>
      <c r="D83" s="16" t="s">
        <v>31</v>
      </c>
      <c r="E83" s="13">
        <v>2</v>
      </c>
      <c r="F83" s="26"/>
      <c r="G83" s="14">
        <f>ROUND(E83*F83,2)</f>
        <v>0</v>
      </c>
    </row>
    <row r="84" spans="1:7" ht="78.75" x14ac:dyDescent="0.25">
      <c r="A84" s="15"/>
      <c r="B84" s="15"/>
      <c r="C84" s="15"/>
      <c r="D84" s="16" t="s">
        <v>32</v>
      </c>
      <c r="E84" s="15"/>
      <c r="F84" s="15"/>
      <c r="G84" s="15"/>
    </row>
    <row r="85" spans="1:7" x14ac:dyDescent="0.25">
      <c r="A85" s="11" t="s">
        <v>131</v>
      </c>
      <c r="B85" s="12" t="s">
        <v>16</v>
      </c>
      <c r="C85" s="12" t="s">
        <v>11</v>
      </c>
      <c r="D85" s="16" t="s">
        <v>132</v>
      </c>
      <c r="E85" s="13">
        <v>1</v>
      </c>
      <c r="F85" s="26"/>
      <c r="G85" s="14">
        <f>ROUND(E85*F85,2)</f>
        <v>0</v>
      </c>
    </row>
    <row r="86" spans="1:7" ht="45" x14ac:dyDescent="0.25">
      <c r="A86" s="15"/>
      <c r="B86" s="15"/>
      <c r="C86" s="15"/>
      <c r="D86" s="16" t="s">
        <v>133</v>
      </c>
      <c r="E86" s="15"/>
      <c r="F86" s="15"/>
      <c r="G86" s="15"/>
    </row>
    <row r="87" spans="1:7" x14ac:dyDescent="0.25">
      <c r="A87" s="11" t="s">
        <v>134</v>
      </c>
      <c r="B87" s="12" t="s">
        <v>16</v>
      </c>
      <c r="C87" s="12" t="s">
        <v>11</v>
      </c>
      <c r="D87" s="16" t="s">
        <v>135</v>
      </c>
      <c r="E87" s="13">
        <v>2</v>
      </c>
      <c r="F87" s="26"/>
      <c r="G87" s="14">
        <f>ROUND(E87*F87,2)</f>
        <v>0</v>
      </c>
    </row>
    <row r="88" spans="1:7" ht="33.75" x14ac:dyDescent="0.25">
      <c r="A88" s="15"/>
      <c r="B88" s="15"/>
      <c r="C88" s="15"/>
      <c r="D88" s="16" t="s">
        <v>136</v>
      </c>
      <c r="E88" s="15"/>
      <c r="F88" s="15"/>
      <c r="G88" s="15"/>
    </row>
    <row r="89" spans="1:7" x14ac:dyDescent="0.25">
      <c r="A89" s="15"/>
      <c r="B89" s="15"/>
      <c r="C89" s="15"/>
      <c r="D89" s="23" t="s">
        <v>137</v>
      </c>
      <c r="E89" s="13">
        <v>1</v>
      </c>
      <c r="F89" s="17">
        <f>G69+G71+G73+G75+G77+G79+G81+G83+G85+G87</f>
        <v>0</v>
      </c>
      <c r="G89" s="17">
        <f>ROUND(E89*F89,2)</f>
        <v>0</v>
      </c>
    </row>
    <row r="90" spans="1:7" ht="1.1499999999999999" customHeight="1" x14ac:dyDescent="0.25">
      <c r="A90" s="18"/>
      <c r="B90" s="18"/>
      <c r="C90" s="18"/>
      <c r="D90" s="24"/>
      <c r="E90" s="18"/>
      <c r="F90" s="18"/>
      <c r="G90" s="18"/>
    </row>
    <row r="91" spans="1:7" x14ac:dyDescent="0.25">
      <c r="A91" s="15"/>
      <c r="B91" s="15"/>
      <c r="C91" s="15"/>
      <c r="D91" s="23" t="s">
        <v>138</v>
      </c>
      <c r="E91" s="19">
        <v>1</v>
      </c>
      <c r="F91" s="17">
        <f>G5+G68</f>
        <v>0</v>
      </c>
      <c r="G91" s="17">
        <f>ROUND(E91*F91,2)</f>
        <v>0</v>
      </c>
    </row>
    <row r="92" spans="1:7" ht="1.1499999999999999" customHeight="1" x14ac:dyDescent="0.25">
      <c r="A92" s="18"/>
      <c r="B92" s="18"/>
      <c r="C92" s="18"/>
      <c r="D92" s="24"/>
      <c r="E92" s="18"/>
      <c r="F92" s="18"/>
      <c r="G92" s="18"/>
    </row>
    <row r="93" spans="1:7" ht="22.5" x14ac:dyDescent="0.25">
      <c r="A93" s="5" t="s">
        <v>139</v>
      </c>
      <c r="B93" s="5" t="s">
        <v>10</v>
      </c>
      <c r="C93" s="5" t="s">
        <v>11</v>
      </c>
      <c r="D93" s="21" t="s">
        <v>140</v>
      </c>
      <c r="E93" s="6">
        <f>E100</f>
        <v>1</v>
      </c>
      <c r="F93" s="7">
        <f>F100</f>
        <v>0</v>
      </c>
      <c r="G93" s="7">
        <f>G100</f>
        <v>0</v>
      </c>
    </row>
    <row r="94" spans="1:7" ht="22.5" x14ac:dyDescent="0.25">
      <c r="A94" s="11" t="s">
        <v>141</v>
      </c>
      <c r="B94" s="12" t="s">
        <v>16</v>
      </c>
      <c r="C94" s="12" t="s">
        <v>11</v>
      </c>
      <c r="D94" s="16" t="s">
        <v>142</v>
      </c>
      <c r="E94" s="13">
        <v>7</v>
      </c>
      <c r="F94" s="26"/>
      <c r="G94" s="14">
        <f>ROUND(E94*F94,2)</f>
        <v>0</v>
      </c>
    </row>
    <row r="95" spans="1:7" ht="33.75" x14ac:dyDescent="0.25">
      <c r="A95" s="15"/>
      <c r="B95" s="15"/>
      <c r="C95" s="15"/>
      <c r="D95" s="16" t="s">
        <v>143</v>
      </c>
      <c r="E95" s="15"/>
      <c r="F95" s="15"/>
      <c r="G95" s="15"/>
    </row>
    <row r="96" spans="1:7" x14ac:dyDescent="0.25">
      <c r="A96" s="11" t="s">
        <v>144</v>
      </c>
      <c r="B96" s="12" t="s">
        <v>16</v>
      </c>
      <c r="C96" s="12" t="s">
        <v>11</v>
      </c>
      <c r="D96" s="16" t="s">
        <v>145</v>
      </c>
      <c r="E96" s="13">
        <v>7</v>
      </c>
      <c r="F96" s="26"/>
      <c r="G96" s="14">
        <f>ROUND(E96*F96,2)</f>
        <v>0</v>
      </c>
    </row>
    <row r="97" spans="1:7" ht="22.5" x14ac:dyDescent="0.25">
      <c r="A97" s="15"/>
      <c r="B97" s="15"/>
      <c r="C97" s="15"/>
      <c r="D97" s="16" t="s">
        <v>146</v>
      </c>
      <c r="E97" s="15"/>
      <c r="F97" s="15"/>
      <c r="G97" s="15"/>
    </row>
    <row r="98" spans="1:7" x14ac:dyDescent="0.25">
      <c r="A98" s="11" t="s">
        <v>147</v>
      </c>
      <c r="B98" s="12" t="s">
        <v>16</v>
      </c>
      <c r="C98" s="12" t="s">
        <v>11</v>
      </c>
      <c r="D98" s="16" t="s">
        <v>148</v>
      </c>
      <c r="E98" s="13">
        <v>1</v>
      </c>
      <c r="F98" s="26"/>
      <c r="G98" s="14">
        <f>ROUND(E98*F98,2)</f>
        <v>0</v>
      </c>
    </row>
    <row r="99" spans="1:7" ht="22.5" x14ac:dyDescent="0.25">
      <c r="A99" s="15"/>
      <c r="B99" s="15"/>
      <c r="C99" s="15"/>
      <c r="D99" s="16" t="s">
        <v>149</v>
      </c>
      <c r="E99" s="15"/>
      <c r="F99" s="15"/>
      <c r="G99" s="15"/>
    </row>
    <row r="100" spans="1:7" x14ac:dyDescent="0.25">
      <c r="A100" s="15"/>
      <c r="B100" s="15"/>
      <c r="C100" s="15"/>
      <c r="D100" s="23" t="s">
        <v>150</v>
      </c>
      <c r="E100" s="19">
        <v>1</v>
      </c>
      <c r="F100" s="17">
        <f>G94+G96+G98</f>
        <v>0</v>
      </c>
      <c r="G100" s="17">
        <f>ROUND(E100*F100,2)</f>
        <v>0</v>
      </c>
    </row>
    <row r="101" spans="1:7" ht="1.1499999999999999" customHeight="1" x14ac:dyDescent="0.25">
      <c r="A101" s="18"/>
      <c r="B101" s="18"/>
      <c r="C101" s="18"/>
      <c r="D101" s="24"/>
      <c r="E101" s="18"/>
      <c r="F101" s="18"/>
      <c r="G101" s="18"/>
    </row>
    <row r="102" spans="1:7" ht="22.5" x14ac:dyDescent="0.25">
      <c r="A102" s="5" t="s">
        <v>151</v>
      </c>
      <c r="B102" s="5" t="s">
        <v>10</v>
      </c>
      <c r="C102" s="5" t="s">
        <v>11</v>
      </c>
      <c r="D102" s="21" t="s">
        <v>152</v>
      </c>
      <c r="E102" s="6">
        <f>E109</f>
        <v>1</v>
      </c>
      <c r="F102" s="7">
        <f>F109</f>
        <v>0</v>
      </c>
      <c r="G102" s="7">
        <f>G109</f>
        <v>0</v>
      </c>
    </row>
    <row r="103" spans="1:7" ht="22.5" x14ac:dyDescent="0.25">
      <c r="A103" s="11" t="s">
        <v>153</v>
      </c>
      <c r="B103" s="12" t="s">
        <v>16</v>
      </c>
      <c r="C103" s="12" t="s">
        <v>11</v>
      </c>
      <c r="D103" s="16" t="s">
        <v>154</v>
      </c>
      <c r="E103" s="13">
        <v>4</v>
      </c>
      <c r="F103" s="26"/>
      <c r="G103" s="14">
        <f>ROUND(E103*F103,2)</f>
        <v>0</v>
      </c>
    </row>
    <row r="104" spans="1:7" ht="45" x14ac:dyDescent="0.25">
      <c r="A104" s="15"/>
      <c r="B104" s="15"/>
      <c r="C104" s="15"/>
      <c r="D104" s="16" t="s">
        <v>155</v>
      </c>
      <c r="E104" s="15"/>
      <c r="F104" s="15"/>
      <c r="G104" s="15"/>
    </row>
    <row r="105" spans="1:7" ht="22.5" x14ac:dyDescent="0.25">
      <c r="A105" s="11" t="s">
        <v>156</v>
      </c>
      <c r="B105" s="12" t="s">
        <v>16</v>
      </c>
      <c r="C105" s="12" t="s">
        <v>11</v>
      </c>
      <c r="D105" s="16" t="s">
        <v>157</v>
      </c>
      <c r="E105" s="13">
        <v>8</v>
      </c>
      <c r="F105" s="26"/>
      <c r="G105" s="14">
        <f>ROUND(E105*F105,2)</f>
        <v>0</v>
      </c>
    </row>
    <row r="106" spans="1:7" ht="45" x14ac:dyDescent="0.25">
      <c r="A106" s="15"/>
      <c r="B106" s="15"/>
      <c r="C106" s="15"/>
      <c r="D106" s="16" t="s">
        <v>158</v>
      </c>
      <c r="E106" s="15"/>
      <c r="F106" s="15"/>
      <c r="G106" s="15"/>
    </row>
    <row r="107" spans="1:7" ht="22.5" x14ac:dyDescent="0.25">
      <c r="A107" s="11" t="s">
        <v>159</v>
      </c>
      <c r="B107" s="12" t="s">
        <v>16</v>
      </c>
      <c r="C107" s="12" t="s">
        <v>11</v>
      </c>
      <c r="D107" s="16" t="s">
        <v>160</v>
      </c>
      <c r="E107" s="13">
        <v>18</v>
      </c>
      <c r="F107" s="26"/>
      <c r="G107" s="14">
        <f>ROUND(E107*F107,2)</f>
        <v>0</v>
      </c>
    </row>
    <row r="108" spans="1:7" ht="67.5" x14ac:dyDescent="0.25">
      <c r="A108" s="15"/>
      <c r="B108" s="15"/>
      <c r="C108" s="15"/>
      <c r="D108" s="16" t="s">
        <v>161</v>
      </c>
      <c r="E108" s="15"/>
      <c r="F108" s="15"/>
      <c r="G108" s="15"/>
    </row>
    <row r="109" spans="1:7" x14ac:dyDescent="0.25">
      <c r="A109" s="15"/>
      <c r="B109" s="15"/>
      <c r="C109" s="15"/>
      <c r="D109" s="23" t="s">
        <v>162</v>
      </c>
      <c r="E109" s="19">
        <v>1</v>
      </c>
      <c r="F109" s="17">
        <f>G103+G105+G107</f>
        <v>0</v>
      </c>
      <c r="G109" s="17">
        <f>ROUND(E109*F109,2)</f>
        <v>0</v>
      </c>
    </row>
    <row r="110" spans="1:7" ht="1.1499999999999999" customHeight="1" x14ac:dyDescent="0.25">
      <c r="A110" s="18"/>
      <c r="B110" s="18"/>
      <c r="C110" s="18"/>
      <c r="D110" s="24"/>
      <c r="E110" s="18"/>
      <c r="F110" s="18"/>
      <c r="G110" s="18"/>
    </row>
    <row r="111" spans="1:7" ht="22.5" x14ac:dyDescent="0.25">
      <c r="A111" s="5" t="s">
        <v>163</v>
      </c>
      <c r="B111" s="5" t="s">
        <v>10</v>
      </c>
      <c r="C111" s="5" t="s">
        <v>11</v>
      </c>
      <c r="D111" s="21" t="s">
        <v>164</v>
      </c>
      <c r="E111" s="6">
        <f>E118</f>
        <v>1</v>
      </c>
      <c r="F111" s="7">
        <f>F118</f>
        <v>0</v>
      </c>
      <c r="G111" s="7">
        <f>G118</f>
        <v>0</v>
      </c>
    </row>
    <row r="112" spans="1:7" ht="22.5" x14ac:dyDescent="0.25">
      <c r="A112" s="11" t="s">
        <v>165</v>
      </c>
      <c r="B112" s="12" t="s">
        <v>16</v>
      </c>
      <c r="C112" s="12" t="s">
        <v>11</v>
      </c>
      <c r="D112" s="16" t="s">
        <v>166</v>
      </c>
      <c r="E112" s="13">
        <v>1</v>
      </c>
      <c r="F112" s="26"/>
      <c r="G112" s="14">
        <f>ROUND(E112*F112,2)</f>
        <v>0</v>
      </c>
    </row>
    <row r="113" spans="1:7" ht="180" x14ac:dyDescent="0.25">
      <c r="A113" s="15"/>
      <c r="B113" s="15"/>
      <c r="C113" s="15"/>
      <c r="D113" s="16" t="s">
        <v>167</v>
      </c>
      <c r="E113" s="15"/>
      <c r="F113" s="15"/>
      <c r="G113" s="15"/>
    </row>
    <row r="114" spans="1:7" ht="22.5" x14ac:dyDescent="0.25">
      <c r="A114" s="11" t="s">
        <v>168</v>
      </c>
      <c r="B114" s="12" t="s">
        <v>16</v>
      </c>
      <c r="C114" s="12" t="s">
        <v>11</v>
      </c>
      <c r="D114" s="16" t="s">
        <v>169</v>
      </c>
      <c r="E114" s="13">
        <v>1</v>
      </c>
      <c r="F114" s="26"/>
      <c r="G114" s="14">
        <f>ROUND(E114*F114,2)</f>
        <v>0</v>
      </c>
    </row>
    <row r="115" spans="1:7" ht="292.5" x14ac:dyDescent="0.25">
      <c r="A115" s="15"/>
      <c r="B115" s="15"/>
      <c r="C115" s="15"/>
      <c r="D115" s="16" t="s">
        <v>170</v>
      </c>
      <c r="E115" s="15"/>
      <c r="F115" s="15"/>
      <c r="G115" s="15"/>
    </row>
    <row r="116" spans="1:7" ht="22.5" x14ac:dyDescent="0.25">
      <c r="A116" s="11" t="s">
        <v>171</v>
      </c>
      <c r="B116" s="12" t="s">
        <v>16</v>
      </c>
      <c r="C116" s="12" t="s">
        <v>11</v>
      </c>
      <c r="D116" s="16" t="s">
        <v>172</v>
      </c>
      <c r="E116" s="13">
        <v>1</v>
      </c>
      <c r="F116" s="26"/>
      <c r="G116" s="14">
        <f>ROUND(E116*F116,2)</f>
        <v>0</v>
      </c>
    </row>
    <row r="117" spans="1:7" ht="101.25" x14ac:dyDescent="0.25">
      <c r="A117" s="15"/>
      <c r="B117" s="15"/>
      <c r="C117" s="15"/>
      <c r="D117" s="16" t="s">
        <v>173</v>
      </c>
      <c r="E117" s="15"/>
      <c r="F117" s="15"/>
      <c r="G117" s="15"/>
    </row>
    <row r="118" spans="1:7" x14ac:dyDescent="0.25">
      <c r="A118" s="15"/>
      <c r="B118" s="15"/>
      <c r="C118" s="15"/>
      <c r="D118" s="23" t="s">
        <v>174</v>
      </c>
      <c r="E118" s="19">
        <v>1</v>
      </c>
      <c r="F118" s="17">
        <f>G112+G114+G116</f>
        <v>0</v>
      </c>
      <c r="G118" s="17">
        <f>ROUND(E118*F118,2)</f>
        <v>0</v>
      </c>
    </row>
    <row r="119" spans="1:7" ht="1.1499999999999999" customHeight="1" x14ac:dyDescent="0.25">
      <c r="A119" s="18"/>
      <c r="B119" s="18"/>
      <c r="C119" s="18"/>
      <c r="D119" s="24"/>
      <c r="E119" s="18"/>
      <c r="F119" s="18"/>
      <c r="G119" s="18"/>
    </row>
    <row r="120" spans="1:7" x14ac:dyDescent="0.25">
      <c r="A120" s="5" t="s">
        <v>175</v>
      </c>
      <c r="B120" s="5" t="s">
        <v>10</v>
      </c>
      <c r="C120" s="5" t="s">
        <v>11</v>
      </c>
      <c r="D120" s="21" t="s">
        <v>176</v>
      </c>
      <c r="E120" s="6">
        <f>E127</f>
        <v>1</v>
      </c>
      <c r="F120" s="7">
        <f>F127</f>
        <v>0</v>
      </c>
      <c r="G120" s="7">
        <f>G127</f>
        <v>0</v>
      </c>
    </row>
    <row r="121" spans="1:7" ht="22.5" x14ac:dyDescent="0.25">
      <c r="A121" s="11" t="s">
        <v>177</v>
      </c>
      <c r="B121" s="12" t="s">
        <v>16</v>
      </c>
      <c r="C121" s="12" t="s">
        <v>11</v>
      </c>
      <c r="D121" s="16" t="s">
        <v>178</v>
      </c>
      <c r="E121" s="13">
        <v>1</v>
      </c>
      <c r="F121" s="26"/>
      <c r="G121" s="14">
        <f>ROUND(E121*F121,2)</f>
        <v>0</v>
      </c>
    </row>
    <row r="122" spans="1:7" ht="78.75" x14ac:dyDescent="0.25">
      <c r="A122" s="15"/>
      <c r="B122" s="15"/>
      <c r="C122" s="15"/>
      <c r="D122" s="16" t="s">
        <v>179</v>
      </c>
      <c r="E122" s="15"/>
      <c r="F122" s="15"/>
      <c r="G122" s="15"/>
    </row>
    <row r="123" spans="1:7" x14ac:dyDescent="0.25">
      <c r="A123" s="11" t="s">
        <v>180</v>
      </c>
      <c r="B123" s="12" t="s">
        <v>16</v>
      </c>
      <c r="C123" s="12" t="s">
        <v>11</v>
      </c>
      <c r="D123" s="16" t="s">
        <v>181</v>
      </c>
      <c r="E123" s="13">
        <v>1</v>
      </c>
      <c r="F123" s="26"/>
      <c r="G123" s="14">
        <f>ROUND(E123*F123,2)</f>
        <v>0</v>
      </c>
    </row>
    <row r="124" spans="1:7" ht="45" x14ac:dyDescent="0.25">
      <c r="A124" s="15"/>
      <c r="B124" s="15"/>
      <c r="C124" s="15"/>
      <c r="D124" s="16" t="s">
        <v>182</v>
      </c>
      <c r="E124" s="15"/>
      <c r="F124" s="15"/>
      <c r="G124" s="15"/>
    </row>
    <row r="125" spans="1:7" x14ac:dyDescent="0.25">
      <c r="A125" s="11" t="s">
        <v>183</v>
      </c>
      <c r="B125" s="12" t="s">
        <v>16</v>
      </c>
      <c r="C125" s="12" t="s">
        <v>11</v>
      </c>
      <c r="D125" s="16" t="s">
        <v>184</v>
      </c>
      <c r="E125" s="13">
        <v>1</v>
      </c>
      <c r="F125" s="26"/>
      <c r="G125" s="14">
        <f>ROUND(E125*F125,2)</f>
        <v>0</v>
      </c>
    </row>
    <row r="126" spans="1:7" ht="135" x14ac:dyDescent="0.25">
      <c r="A126" s="15"/>
      <c r="B126" s="15"/>
      <c r="C126" s="15"/>
      <c r="D126" s="16" t="s">
        <v>185</v>
      </c>
      <c r="E126" s="15"/>
      <c r="F126" s="15"/>
      <c r="G126" s="15"/>
    </row>
    <row r="127" spans="1:7" x14ac:dyDescent="0.25">
      <c r="A127" s="15"/>
      <c r="B127" s="15"/>
      <c r="C127" s="15"/>
      <c r="D127" s="23" t="s">
        <v>186</v>
      </c>
      <c r="E127" s="19">
        <v>1</v>
      </c>
      <c r="F127" s="17">
        <f>G121+G123+G125</f>
        <v>0</v>
      </c>
      <c r="G127" s="17">
        <f>ROUND(E127*F127,2)</f>
        <v>0</v>
      </c>
    </row>
    <row r="128" spans="1:7" ht="1.1499999999999999" customHeight="1" x14ac:dyDescent="0.25">
      <c r="A128" s="18"/>
      <c r="B128" s="18"/>
      <c r="C128" s="18"/>
      <c r="D128" s="24"/>
      <c r="E128" s="18"/>
      <c r="F128" s="18"/>
      <c r="G128" s="18"/>
    </row>
    <row r="129" spans="1:7" ht="22.5" x14ac:dyDescent="0.25">
      <c r="A129" s="5" t="s">
        <v>187</v>
      </c>
      <c r="B129" s="5" t="s">
        <v>10</v>
      </c>
      <c r="C129" s="5" t="s">
        <v>11</v>
      </c>
      <c r="D129" s="21" t="s">
        <v>188</v>
      </c>
      <c r="E129" s="6">
        <f>E138</f>
        <v>1</v>
      </c>
      <c r="F129" s="7">
        <f>F138</f>
        <v>0</v>
      </c>
      <c r="G129" s="7">
        <f>G138</f>
        <v>0</v>
      </c>
    </row>
    <row r="130" spans="1:7" x14ac:dyDescent="0.25">
      <c r="A130" s="11" t="s">
        <v>189</v>
      </c>
      <c r="B130" s="12" t="s">
        <v>16</v>
      </c>
      <c r="C130" s="12" t="s">
        <v>11</v>
      </c>
      <c r="D130" s="16" t="s">
        <v>190</v>
      </c>
      <c r="E130" s="13">
        <v>1</v>
      </c>
      <c r="F130" s="26"/>
      <c r="G130" s="14">
        <f>ROUND(E130*F130,2)</f>
        <v>0</v>
      </c>
    </row>
    <row r="131" spans="1:7" ht="90" x14ac:dyDescent="0.25">
      <c r="A131" s="15"/>
      <c r="B131" s="15"/>
      <c r="C131" s="15"/>
      <c r="D131" s="16" t="s">
        <v>191</v>
      </c>
      <c r="E131" s="15"/>
      <c r="F131" s="15"/>
      <c r="G131" s="15"/>
    </row>
    <row r="132" spans="1:7" x14ac:dyDescent="0.25">
      <c r="A132" s="11" t="s">
        <v>192</v>
      </c>
      <c r="B132" s="12" t="s">
        <v>16</v>
      </c>
      <c r="C132" s="12" t="s">
        <v>11</v>
      </c>
      <c r="D132" s="16" t="s">
        <v>193</v>
      </c>
      <c r="E132" s="13">
        <v>1</v>
      </c>
      <c r="F132" s="26"/>
      <c r="G132" s="14">
        <f>ROUND(E132*F132,2)</f>
        <v>0</v>
      </c>
    </row>
    <row r="133" spans="1:7" ht="78.75" x14ac:dyDescent="0.25">
      <c r="A133" s="15"/>
      <c r="B133" s="15"/>
      <c r="C133" s="15"/>
      <c r="D133" s="16" t="s">
        <v>194</v>
      </c>
      <c r="E133" s="15"/>
      <c r="F133" s="15"/>
      <c r="G133" s="15"/>
    </row>
    <row r="134" spans="1:7" ht="22.5" x14ac:dyDescent="0.25">
      <c r="A134" s="11" t="s">
        <v>195</v>
      </c>
      <c r="B134" s="12" t="s">
        <v>16</v>
      </c>
      <c r="C134" s="12" t="s">
        <v>11</v>
      </c>
      <c r="D134" s="16" t="s">
        <v>196</v>
      </c>
      <c r="E134" s="13">
        <v>1</v>
      </c>
      <c r="F134" s="26"/>
      <c r="G134" s="14">
        <f>ROUND(E134*F134,2)</f>
        <v>0</v>
      </c>
    </row>
    <row r="135" spans="1:7" ht="146.25" x14ac:dyDescent="0.25">
      <c r="A135" s="15"/>
      <c r="B135" s="15"/>
      <c r="C135" s="15"/>
      <c r="D135" s="16" t="s">
        <v>197</v>
      </c>
      <c r="E135" s="15"/>
      <c r="F135" s="15"/>
      <c r="G135" s="15"/>
    </row>
    <row r="136" spans="1:7" ht="22.5" x14ac:dyDescent="0.25">
      <c r="A136" s="11" t="s">
        <v>198</v>
      </c>
      <c r="B136" s="12" t="s">
        <v>16</v>
      </c>
      <c r="C136" s="12" t="s">
        <v>11</v>
      </c>
      <c r="D136" s="16" t="s">
        <v>199</v>
      </c>
      <c r="E136" s="13">
        <v>1</v>
      </c>
      <c r="F136" s="26"/>
      <c r="G136" s="14">
        <f>ROUND(E136*F136,2)</f>
        <v>0</v>
      </c>
    </row>
    <row r="137" spans="1:7" ht="45" x14ac:dyDescent="0.25">
      <c r="A137" s="15"/>
      <c r="B137" s="15"/>
      <c r="C137" s="15"/>
      <c r="D137" s="16" t="s">
        <v>200</v>
      </c>
      <c r="E137" s="15"/>
      <c r="F137" s="15"/>
      <c r="G137" s="15"/>
    </row>
    <row r="138" spans="1:7" x14ac:dyDescent="0.25">
      <c r="A138" s="15"/>
      <c r="B138" s="15"/>
      <c r="C138" s="15"/>
      <c r="D138" s="23" t="s">
        <v>201</v>
      </c>
      <c r="E138" s="19">
        <v>1</v>
      </c>
      <c r="F138" s="17">
        <f>G130+G132+G134+G136</f>
        <v>0</v>
      </c>
      <c r="G138" s="17">
        <f>ROUND(E138*F138,2)</f>
        <v>0</v>
      </c>
    </row>
    <row r="139" spans="1:7" ht="1.1499999999999999" customHeight="1" x14ac:dyDescent="0.25">
      <c r="A139" s="18"/>
      <c r="B139" s="18"/>
      <c r="C139" s="18"/>
      <c r="D139" s="24"/>
      <c r="E139" s="18"/>
      <c r="F139" s="18"/>
      <c r="G139" s="18"/>
    </row>
    <row r="140" spans="1:7" x14ac:dyDescent="0.25">
      <c r="A140" s="15"/>
      <c r="B140" s="15"/>
      <c r="C140" s="15"/>
      <c r="D140" s="23" t="s">
        <v>204</v>
      </c>
      <c r="E140" s="19">
        <v>1</v>
      </c>
      <c r="F140" s="17">
        <f>G4+G93+G102+G111+G120+G129</f>
        <v>0</v>
      </c>
      <c r="G140" s="17">
        <f>ROUND(E140*F140,2)</f>
        <v>0</v>
      </c>
    </row>
    <row r="141" spans="1:7" ht="1.1499999999999999" customHeight="1" x14ac:dyDescent="0.25">
      <c r="A141" s="18"/>
      <c r="B141" s="18"/>
      <c r="C141" s="18"/>
      <c r="D141" s="24"/>
      <c r="E141" s="18"/>
      <c r="F141" s="18"/>
      <c r="G141" s="18"/>
    </row>
    <row r="142" spans="1:7" x14ac:dyDescent="0.25">
      <c r="D142" s="25" t="s">
        <v>205</v>
      </c>
      <c r="E142" s="19">
        <v>1</v>
      </c>
      <c r="G142" s="17">
        <f>G140*0.21</f>
        <v>0</v>
      </c>
    </row>
    <row r="143" spans="1:7" x14ac:dyDescent="0.25">
      <c r="D143" s="23" t="s">
        <v>203</v>
      </c>
      <c r="E143" s="19">
        <v>1</v>
      </c>
      <c r="G143" s="17">
        <f>G142+G140</f>
        <v>0</v>
      </c>
    </row>
  </sheetData>
  <sheetProtection sheet="1" objects="1" scenarios="1" selectLockedCells="1"/>
  <dataValidations count="1">
    <dataValidation type="list" allowBlank="1" showInputMessage="1" showErrorMessage="1" sqref="B4:B141" xr:uid="{00000000-0002-0000-0000-000000000000}">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Gómez Delgado, Enrique</dc:creator>
  <cp:lastModifiedBy>De la Fuente del Cura, Sara</cp:lastModifiedBy>
  <dcterms:created xsi:type="dcterms:W3CDTF">2019-02-04T13:56:30Z</dcterms:created>
  <dcterms:modified xsi:type="dcterms:W3CDTF">2019-10-04T07:50:21Z</dcterms:modified>
</cp:coreProperties>
</file>