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52_6000008557_ObS_DESAMIANTADO SIT EMERGENCIA O NO PREVISTAS\2. Licitacion\A_Publicar\"/>
    </mc:Choice>
  </mc:AlternateContent>
  <xr:revisionPtr revIDLastSave="0" documentId="8_{F01222B6-307E-4D6A-976B-A87E1009669D}" xr6:coauthVersionLast="36" xr6:coauthVersionMax="36" xr10:uidLastSave="{00000000-0000-0000-0000-000000000000}"/>
  <workbookProtection lockStructure="1"/>
  <bookViews>
    <workbookView xWindow="0" yWindow="0" windowWidth="19200" windowHeight="6750" xr2:uid="{00000000-000D-0000-FFFF-FFFF00000000}"/>
  </bookViews>
  <sheets>
    <sheet name="Hoja1" sheetId="1" r:id="rId1"/>
  </sheets>
  <definedNames>
    <definedName name="_xlnm.Print_Area" localSheetId="0">Hoja1!$A$1:$D$15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D16" i="1"/>
  <c r="D17" i="1" l="1"/>
  <c r="D18" i="1" s="1"/>
  <c r="D15" i="1"/>
  <c r="E14" i="1"/>
  <c r="G14" i="1" s="1"/>
  <c r="G17" i="1" s="1"/>
  <c r="G18" i="1" s="1"/>
  <c r="G10" i="1"/>
  <c r="E10" i="1"/>
  <c r="E6" i="1"/>
  <c r="G6" i="1" s="1"/>
  <c r="G15" i="1" l="1"/>
  <c r="G19" i="1"/>
  <c r="G20" i="1" s="1"/>
  <c r="D19" i="1"/>
  <c r="D20" i="1" s="1"/>
  <c r="B14" i="1"/>
  <c r="B6" i="1" l="1"/>
  <c r="B10" i="1"/>
  <c r="D10" i="1" s="1"/>
  <c r="D6" i="1" l="1"/>
  <c r="D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18" authorId="0" shapeId="0" xr:uid="{66437C32-9738-4131-A15B-61BD669B25B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A20" authorId="0" shapeId="0" xr:uid="{CE7967F7-F170-4B1E-A073-8464CC23273F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<sst xmlns="http://schemas.openxmlformats.org/spreadsheetml/2006/main" count="22" uniqueCount="18">
  <si>
    <t>PRECIO</t>
  </si>
  <si>
    <t>IMPORTE</t>
  </si>
  <si>
    <t>TOTAL</t>
  </si>
  <si>
    <t>UNIDAD DE OBRA</t>
  </si>
  <si>
    <t>Jornadas de Trabajo</t>
  </si>
  <si>
    <t>UD. JORNADA EQUIPO TRABAJO EN LABORES DESAMIANTADO</t>
  </si>
  <si>
    <t>M2 IMPERMEABILIZACIÓN CON LAMA BREMEN</t>
  </si>
  <si>
    <t>UR JORNADA AGENTE DE CORTE DE TRACCIÓN EN CUALQUIER UBICACIÓN</t>
  </si>
  <si>
    <t>Jornada de agente homologado por Metro de Madrid, S.A. para la comprobación de ausencia de tensión en catenaria, incluso desplazamiento necesario a la ubicación correspondiente y herramientas de comprobación necesarias para efectuar el corte, en cualquier horario.</t>
  </si>
  <si>
    <t>BASE IMPONIBLE</t>
  </si>
  <si>
    <t>SERVICIO DE OBRAS DE DESAMIANTADO ANTE SITUACIONES SOBREVENIDAS, DE EMERGENCIA O NO PREVISTAS EN LA INFRAESTRUCTURA DE LA RED DE METRO DE MADRID</t>
  </si>
  <si>
    <t>Suministro y montaje de impermeabilización en cuartos con lama de fibra de vidrio con resinas de poliéster modificadas, de clasificación europea de reacción al fuego B-s2, d0 y libre de halógenos, de 40 cm de ancho útil, incluso colocación, parte proporcional de rastreles de sujeción a bóveda con perfiles en z colgados de varilla de acero inoxidable, tacos químicos o de sujeción HILTI HPS-R8/5 para sujeción de varilla y tornillos de acero inoxidable rosca-chapa para sujeción de lama a rastrel, con p.p. de medios auxiliares, totalmente instalado, en cualquier horario.</t>
  </si>
  <si>
    <t>Jornada de Equipo de Trabajo en la retirada de materiales ccon amianto en cualquier horario, limpieza, descontaminación, retirada, gestión de los residuos, p.p. de mediciones ambientales e informe, con caracter de urgencia en cualquier ubicación de la red de Metro de Madrid, según detalles incluidos en Memoria, en cualquier horario.</t>
  </si>
  <si>
    <t>TOTAL PRESUP. EJECUCIÓN MATERIAL</t>
  </si>
  <si>
    <t>GASTOS GENERALES Y BENEFICIO INDUSTRIAL</t>
  </si>
  <si>
    <t>IMPORTE IVA</t>
  </si>
  <si>
    <t>PRESUPUESTO BASE DE LICITACIÓN</t>
  </si>
  <si>
    <t>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</si>
</sst>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9"/>
      <color theme="1"/>
      <name val="Calibri"/>
      <family val="2"/>
    </font>
    <font>
      <b/>
      <sz val="9"/>
      <color theme="1"/>
      <name val="Arial Narrow"/>
      <family val="2"/>
    </font>
    <font>
      <b/>
      <sz val="10"/>
      <color rgb="FF000000"/>
      <name val="Arial Narrow"/>
      <family val="2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b/>
      <sz val="9"/>
      <color rgb="FFFF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/>
    <xf numFmtId="4" fontId="2" fillId="0" borderId="1" xfId="0" applyNumberFormat="1" applyFont="1" applyBorder="1"/>
    <xf numFmtId="0" fontId="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7" fillId="3" borderId="1" xfId="0" applyNumberFormat="1" applyFont="1" applyFill="1" applyBorder="1" applyAlignment="1">
      <alignment vertical="top" wrapText="1"/>
    </xf>
    <xf numFmtId="0" fontId="5" fillId="3" borderId="3" xfId="0" applyFont="1" applyFill="1" applyBorder="1"/>
    <xf numFmtId="0" fontId="5" fillId="3" borderId="1" xfId="0" applyFont="1" applyFill="1" applyBorder="1"/>
    <xf numFmtId="4" fontId="8" fillId="3" borderId="4" xfId="0" applyNumberFormat="1" applyFont="1" applyFill="1" applyBorder="1" applyAlignment="1">
      <alignment vertical="top"/>
    </xf>
    <xf numFmtId="49" fontId="7" fillId="3" borderId="0" xfId="0" applyNumberFormat="1" applyFont="1" applyFill="1" applyBorder="1" applyAlignment="1">
      <alignment vertical="top" wrapText="1"/>
    </xf>
    <xf numFmtId="9" fontId="5" fillId="3" borderId="5" xfId="0" applyNumberFormat="1" applyFont="1" applyFill="1" applyBorder="1" applyAlignment="1">
      <alignment vertical="top"/>
    </xf>
    <xf numFmtId="0" fontId="5" fillId="3" borderId="0" xfId="0" applyFont="1" applyFill="1" applyBorder="1"/>
    <xf numFmtId="4" fontId="8" fillId="3" borderId="6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 applyProtection="1">
      <alignment vertical="top"/>
      <protection locked="0"/>
    </xf>
    <xf numFmtId="0" fontId="5" fillId="3" borderId="5" xfId="0" applyFont="1" applyFill="1" applyBorder="1"/>
    <xf numFmtId="49" fontId="7" fillId="3" borderId="7" xfId="0" applyNumberFormat="1" applyFont="1" applyFill="1" applyBorder="1" applyAlignment="1">
      <alignment vertical="top"/>
    </xf>
    <xf numFmtId="0" fontId="5" fillId="3" borderId="8" xfId="0" applyFont="1" applyFill="1" applyBorder="1"/>
    <xf numFmtId="0" fontId="5" fillId="3" borderId="2" xfId="0" applyFont="1" applyFill="1" applyBorder="1"/>
    <xf numFmtId="4" fontId="8" fillId="3" borderId="7" xfId="0" applyNumberFormat="1" applyFont="1" applyFill="1" applyBorder="1" applyAlignment="1">
      <alignment vertical="top"/>
    </xf>
    <xf numFmtId="4" fontId="5" fillId="0" borderId="0" xfId="0" applyNumberFormat="1" applyFont="1"/>
    <xf numFmtId="4" fontId="2" fillId="0" borderId="1" xfId="0" applyNumberFormat="1" applyFont="1" applyBorder="1" applyProtection="1">
      <protection locked="0"/>
    </xf>
    <xf numFmtId="9" fontId="5" fillId="4" borderId="5" xfId="0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topLeftCell="A4" zoomScale="90" zoomScaleNormal="90" workbookViewId="0">
      <selection activeCell="F17" sqref="F17"/>
    </sheetView>
  </sheetViews>
  <sheetFormatPr baseColWidth="10" defaultRowHeight="15" x14ac:dyDescent="0.25"/>
  <cols>
    <col min="1" max="1" width="56.28515625" customWidth="1"/>
    <col min="2" max="2" width="6.5703125" customWidth="1"/>
    <col min="3" max="3" width="8.7109375" customWidth="1"/>
    <col min="4" max="4" width="12.140625" customWidth="1"/>
    <col min="5" max="5" width="0" hidden="1" customWidth="1"/>
  </cols>
  <sheetData>
    <row r="1" spans="1:7" s="11" customFormat="1" ht="30.6" customHeight="1" x14ac:dyDescent="0.25">
      <c r="A1" s="30" t="s">
        <v>10</v>
      </c>
      <c r="B1" s="30"/>
      <c r="C1" s="30"/>
      <c r="D1" s="30"/>
      <c r="E1" s="30"/>
      <c r="F1" s="30"/>
      <c r="G1" s="30"/>
    </row>
    <row r="2" spans="1:7" s="12" customFormat="1" x14ac:dyDescent="0.25">
      <c r="A2" s="5" t="s">
        <v>3</v>
      </c>
      <c r="B2" s="5" t="s">
        <v>2</v>
      </c>
      <c r="C2" s="5" t="s">
        <v>0</v>
      </c>
      <c r="D2" s="5" t="s">
        <v>1</v>
      </c>
      <c r="E2" s="5" t="s">
        <v>2</v>
      </c>
      <c r="F2" s="5" t="s">
        <v>17</v>
      </c>
      <c r="G2" s="5" t="s">
        <v>1</v>
      </c>
    </row>
    <row r="3" spans="1:7" x14ac:dyDescent="0.25">
      <c r="A3" s="1" t="s">
        <v>5</v>
      </c>
    </row>
    <row r="4" spans="1:7" ht="72" x14ac:dyDescent="0.25">
      <c r="A4" s="4" t="s">
        <v>12</v>
      </c>
    </row>
    <row r="5" spans="1:7" x14ac:dyDescent="0.25">
      <c r="A5" s="6" t="s">
        <v>4</v>
      </c>
      <c r="B5" s="8">
        <v>34</v>
      </c>
      <c r="C5" s="8"/>
      <c r="D5" s="8"/>
      <c r="E5" s="8">
        <v>34</v>
      </c>
      <c r="F5" s="8"/>
      <c r="G5" s="8"/>
    </row>
    <row r="6" spans="1:7" x14ac:dyDescent="0.25">
      <c r="A6" s="7"/>
      <c r="B6" s="9">
        <f>SUM(B5)</f>
        <v>34</v>
      </c>
      <c r="C6" s="9">
        <v>5500</v>
      </c>
      <c r="D6" s="9">
        <f>B6*C6</f>
        <v>187000</v>
      </c>
      <c r="E6" s="9">
        <f>SUM(E5)</f>
        <v>34</v>
      </c>
      <c r="F6" s="28">
        <v>0</v>
      </c>
      <c r="G6" s="9">
        <f>E6*F6</f>
        <v>0</v>
      </c>
    </row>
    <row r="7" spans="1:7" x14ac:dyDescent="0.25">
      <c r="A7" s="1" t="s">
        <v>7</v>
      </c>
    </row>
    <row r="8" spans="1:7" ht="60" x14ac:dyDescent="0.25">
      <c r="A8" s="4" t="s">
        <v>8</v>
      </c>
    </row>
    <row r="9" spans="1:7" x14ac:dyDescent="0.25">
      <c r="A9" s="6" t="s">
        <v>4</v>
      </c>
      <c r="B9" s="8">
        <v>4</v>
      </c>
      <c r="C9" s="8"/>
      <c r="D9" s="8"/>
      <c r="E9" s="8">
        <v>4</v>
      </c>
      <c r="F9" s="8"/>
      <c r="G9" s="8"/>
    </row>
    <row r="10" spans="1:7" x14ac:dyDescent="0.25">
      <c r="A10" s="7"/>
      <c r="B10" s="9">
        <f>SUM(B9)</f>
        <v>4</v>
      </c>
      <c r="C10" s="9">
        <v>410</v>
      </c>
      <c r="D10" s="9">
        <f>B10*C10</f>
        <v>1640</v>
      </c>
      <c r="E10" s="9">
        <f>SUM(E9)</f>
        <v>4</v>
      </c>
      <c r="F10" s="28">
        <v>0</v>
      </c>
      <c r="G10" s="9">
        <f>E10*F10</f>
        <v>0</v>
      </c>
    </row>
    <row r="11" spans="1:7" x14ac:dyDescent="0.25">
      <c r="A11" s="1" t="s">
        <v>6</v>
      </c>
    </row>
    <row r="12" spans="1:7" ht="108" x14ac:dyDescent="0.25">
      <c r="A12" s="2" t="s">
        <v>11</v>
      </c>
    </row>
    <row r="13" spans="1:7" x14ac:dyDescent="0.25">
      <c r="A13" s="6"/>
      <c r="B13" s="8">
        <v>20</v>
      </c>
      <c r="E13" s="8">
        <v>20</v>
      </c>
    </row>
    <row r="14" spans="1:7" x14ac:dyDescent="0.25">
      <c r="A14" s="3"/>
      <c r="B14" s="9">
        <f>SUM(B13)</f>
        <v>20</v>
      </c>
      <c r="C14" s="9">
        <v>68</v>
      </c>
      <c r="D14" s="9">
        <f>B14*C14</f>
        <v>1360</v>
      </c>
      <c r="E14" s="9">
        <f>SUM(E13)</f>
        <v>20</v>
      </c>
      <c r="F14" s="28">
        <v>0</v>
      </c>
      <c r="G14" s="9">
        <f>E14*F14</f>
        <v>0</v>
      </c>
    </row>
    <row r="15" spans="1:7" x14ac:dyDescent="0.25">
      <c r="A15" s="10" t="s">
        <v>2</v>
      </c>
      <c r="B15" s="10"/>
      <c r="C15" s="10"/>
      <c r="D15" s="27">
        <f>D6+D10+D14</f>
        <v>190000</v>
      </c>
      <c r="E15" s="10"/>
      <c r="F15" s="10"/>
      <c r="G15" s="27">
        <f>G6+G10+G14</f>
        <v>0</v>
      </c>
    </row>
    <row r="16" spans="1:7" x14ac:dyDescent="0.25">
      <c r="A16" s="13" t="s">
        <v>13</v>
      </c>
      <c r="B16" s="14"/>
      <c r="C16" s="15"/>
      <c r="D16" s="16">
        <f>D15</f>
        <v>190000</v>
      </c>
      <c r="E16" s="15"/>
      <c r="F16" s="14"/>
      <c r="G16" s="16">
        <f>G15</f>
        <v>0</v>
      </c>
    </row>
    <row r="17" spans="1:7" x14ac:dyDescent="0.25">
      <c r="A17" s="17" t="s">
        <v>14</v>
      </c>
      <c r="B17" s="18">
        <v>0.19</v>
      </c>
      <c r="C17" s="19"/>
      <c r="D17" s="20">
        <f>D16*B17</f>
        <v>36100</v>
      </c>
      <c r="E17" s="21"/>
      <c r="F17" s="29">
        <v>0.19</v>
      </c>
      <c r="G17" s="20">
        <f>G16*F17</f>
        <v>0</v>
      </c>
    </row>
    <row r="18" spans="1:7" x14ac:dyDescent="0.25">
      <c r="A18" s="17" t="s">
        <v>9</v>
      </c>
      <c r="B18" s="22"/>
      <c r="C18" s="19"/>
      <c r="D18" s="20">
        <f>D16+D17</f>
        <v>226100</v>
      </c>
      <c r="E18" s="19"/>
      <c r="F18" s="22"/>
      <c r="G18" s="20">
        <f>G16+G17</f>
        <v>0</v>
      </c>
    </row>
    <row r="19" spans="1:7" x14ac:dyDescent="0.25">
      <c r="A19" s="17" t="s">
        <v>15</v>
      </c>
      <c r="B19" s="18">
        <v>0.21</v>
      </c>
      <c r="C19" s="19"/>
      <c r="D19" s="20">
        <f>21*D18%</f>
        <v>47481</v>
      </c>
      <c r="E19" s="19"/>
      <c r="F19" s="18">
        <v>0.21</v>
      </c>
      <c r="G19" s="20">
        <f>B19*G18</f>
        <v>0</v>
      </c>
    </row>
    <row r="20" spans="1:7" x14ac:dyDescent="0.25">
      <c r="A20" s="23" t="s">
        <v>16</v>
      </c>
      <c r="B20" s="24"/>
      <c r="C20" s="25"/>
      <c r="D20" s="26">
        <f>D18+D19</f>
        <v>273581</v>
      </c>
      <c r="E20" s="25"/>
      <c r="F20" s="24"/>
      <c r="G20" s="26">
        <f>G18+G19</f>
        <v>0</v>
      </c>
    </row>
    <row r="22" spans="1:7" ht="49.15" customHeight="1" x14ac:dyDescent="0.25"/>
  </sheetData>
  <sheetProtection algorithmName="SHA-512" hashValue="ki+XBRFomXhYLsV+gnRafKk46iskJHeIcqFUnvH2bESeJzBrg9sa8AhTsR6fv05LnKju7C5Qa1zcAXktHtCgOA==" saltValue="ksNSC/ibDXY9EV1+AqILJw==" spinCount="100000" sheet="1" selectLockedCells="1"/>
  <mergeCells count="1">
    <mergeCell ref="A1:G1"/>
  </mergeCells>
  <dataValidations count="3">
    <dataValidation type="whole" allowBlank="1" showErrorMessage="1" errorTitle="ERROR" error="El valor debe estar comprendido entre 0 y 19%" sqref="E17" xr:uid="{B8C8DD1E-6662-4019-B315-39B9AC8D266E}">
      <formula1>0</formula1>
      <formula2>19</formula2>
    </dataValidation>
    <dataValidation type="decimal" allowBlank="1" showErrorMessage="1" errorTitle="ERROR" error="El BI+GG debe estar comprendido entre el 0 y 19%" sqref="F17" xr:uid="{97368ACE-290D-45B2-B941-EFCAE56BC7F1}">
      <formula1>0</formula1>
      <formula2>0.19</formula2>
    </dataValidation>
    <dataValidation type="decimal" operator="lessThanOrEqual" allowBlank="1" showErrorMessage="1" errorTitle="ERROR" error="El precio debe ser menor o igual que el de proyecto." sqref="F6 F10 F14" xr:uid="{EBFA91C2-33A3-43B3-8303-047D0361BE18}">
      <formula1>C6</formula1>
    </dataValidation>
  </dataValidations>
  <pageMargins left="0.70866141732283472" right="0.70866141732283472" top="1.1417322834645669" bottom="0.94488188976377963" header="0.31496062992125984" footer="0.31496062992125984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Ríos Aparicio, Mauro</dc:creator>
  <cp:lastModifiedBy>Cañete Mora, Francisco José</cp:lastModifiedBy>
  <cp:lastPrinted>2019-02-26T13:28:38Z</cp:lastPrinted>
  <dcterms:created xsi:type="dcterms:W3CDTF">2018-09-06T11:21:22Z</dcterms:created>
  <dcterms:modified xsi:type="dcterms:W3CDTF">2020-06-02T09:00:15Z</dcterms:modified>
</cp:coreProperties>
</file>