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filterPrivacy="1" defaultThemeVersion="124226"/>
  <xr:revisionPtr revIDLastSave="0" documentId="8_{EEBBEA81-9DD6-4143-884C-FEE70FD049D4}" xr6:coauthVersionLast="36" xr6:coauthVersionMax="36" xr10:uidLastSave="{00000000-0000-0000-0000-000000000000}"/>
  <bookViews>
    <workbookView xWindow="0" yWindow="0" windowWidth="23040" windowHeight="9195" xr2:uid="{00000000-000D-0000-FFFF-FFFF00000000}"/>
  </bookViews>
  <sheets>
    <sheet name="Oferta Económica" sheetId="16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C55" i="16" l="1"/>
  <c r="F55" i="16" s="1"/>
  <c r="G51" i="16"/>
  <c r="F54" i="16" s="1"/>
  <c r="F51" i="16"/>
  <c r="F53" i="16" s="1"/>
  <c r="H50" i="16"/>
  <c r="C50" i="16"/>
  <c r="E50" i="16" s="1"/>
  <c r="H49" i="16"/>
  <c r="C49" i="16"/>
  <c r="E49" i="16" s="1"/>
  <c r="H48" i="16"/>
  <c r="C48" i="16"/>
  <c r="E48" i="16" s="1"/>
  <c r="H47" i="16"/>
  <c r="C47" i="16"/>
  <c r="E47" i="16" s="1"/>
  <c r="H46" i="16"/>
  <c r="C46" i="16"/>
  <c r="E46" i="16" s="1"/>
  <c r="H45" i="16"/>
  <c r="C45" i="16"/>
  <c r="E45" i="16" s="1"/>
  <c r="H44" i="16"/>
  <c r="C44" i="16"/>
  <c r="E44" i="16" s="1"/>
  <c r="H43" i="16"/>
  <c r="C43" i="16"/>
  <c r="E43" i="16" s="1"/>
  <c r="H42" i="16"/>
  <c r="E42" i="16"/>
  <c r="C42" i="16"/>
  <c r="H41" i="16"/>
  <c r="C41" i="16"/>
  <c r="E41" i="16" s="1"/>
  <c r="H40" i="16"/>
  <c r="C40" i="16"/>
  <c r="E40" i="16" s="1"/>
  <c r="H39" i="16"/>
  <c r="E39" i="16"/>
  <c r="C39" i="16"/>
  <c r="H38" i="16"/>
  <c r="C38" i="16"/>
  <c r="E38" i="16" s="1"/>
  <c r="H37" i="16"/>
  <c r="C37" i="16"/>
  <c r="E37" i="16" s="1"/>
  <c r="H36" i="16"/>
  <c r="C36" i="16"/>
  <c r="E36" i="16" s="1"/>
  <c r="H35" i="16"/>
  <c r="C35" i="16"/>
  <c r="E35" i="16" s="1"/>
  <c r="H34" i="16"/>
  <c r="C34" i="16"/>
  <c r="E34" i="16" s="1"/>
  <c r="H33" i="16"/>
  <c r="C33" i="16"/>
  <c r="E33" i="16" s="1"/>
  <c r="H32" i="16"/>
  <c r="C32" i="16"/>
  <c r="E32" i="16" s="1"/>
  <c r="H31" i="16"/>
  <c r="C31" i="16"/>
  <c r="E31" i="16" s="1"/>
  <c r="H30" i="16"/>
  <c r="C30" i="16"/>
  <c r="E30" i="16" s="1"/>
  <c r="H29" i="16"/>
  <c r="D29" i="16"/>
  <c r="C29" i="16"/>
  <c r="H28" i="16"/>
  <c r="C28" i="16"/>
  <c r="E28" i="16" s="1"/>
  <c r="H27" i="16"/>
  <c r="D27" i="16"/>
  <c r="C27" i="16"/>
  <c r="E27" i="16" s="1"/>
  <c r="H26" i="16"/>
  <c r="D26" i="16"/>
  <c r="C26" i="16"/>
  <c r="H25" i="16"/>
  <c r="C25" i="16"/>
  <c r="E25" i="16" s="1"/>
  <c r="H24" i="16"/>
  <c r="C24" i="16"/>
  <c r="E24" i="16" s="1"/>
  <c r="H23" i="16"/>
  <c r="D23" i="16"/>
  <c r="C23" i="16"/>
  <c r="H22" i="16"/>
  <c r="C22" i="16"/>
  <c r="E22" i="16" s="1"/>
  <c r="H21" i="16"/>
  <c r="D21" i="16"/>
  <c r="C21" i="16"/>
  <c r="H20" i="16"/>
  <c r="D20" i="16"/>
  <c r="C20" i="16"/>
  <c r="H19" i="16"/>
  <c r="C19" i="16"/>
  <c r="E19" i="16" s="1"/>
  <c r="H18" i="16"/>
  <c r="C18" i="16"/>
  <c r="E18" i="16" s="1"/>
  <c r="H17" i="16"/>
  <c r="D17" i="16"/>
  <c r="E17" i="16" s="1"/>
  <c r="C17" i="16"/>
  <c r="H16" i="16"/>
  <c r="C16" i="16"/>
  <c r="E16" i="16" s="1"/>
  <c r="H15" i="16"/>
  <c r="C15" i="16"/>
  <c r="E15" i="16" s="1"/>
  <c r="H14" i="16"/>
  <c r="C14" i="16"/>
  <c r="E14" i="16" s="1"/>
  <c r="H13" i="16"/>
  <c r="D13" i="16"/>
  <c r="C13" i="16"/>
  <c r="E13" i="16" s="1"/>
  <c r="H12" i="16"/>
  <c r="C12" i="16"/>
  <c r="E12" i="16" s="1"/>
  <c r="H11" i="16"/>
  <c r="D11" i="16"/>
  <c r="C11" i="16"/>
  <c r="E11" i="16" s="1"/>
  <c r="H10" i="16"/>
  <c r="C10" i="16"/>
  <c r="E10" i="16" s="1"/>
  <c r="H9" i="16"/>
  <c r="E9" i="16"/>
  <c r="C9" i="16"/>
  <c r="H8" i="16"/>
  <c r="D8" i="16"/>
  <c r="C8" i="16"/>
  <c r="E8" i="16" s="1"/>
  <c r="H7" i="16"/>
  <c r="C7" i="16"/>
  <c r="E7" i="16" s="1"/>
  <c r="H6" i="16"/>
  <c r="E6" i="16"/>
  <c r="C6" i="16"/>
  <c r="H5" i="16"/>
  <c r="D5" i="16"/>
  <c r="D51" i="16" s="1"/>
  <c r="C54" i="16" s="1"/>
  <c r="C5" i="16"/>
  <c r="H4" i="16"/>
  <c r="C4" i="16"/>
  <c r="C51" i="16" l="1"/>
  <c r="C53" i="16" s="1"/>
  <c r="E59" i="16" s="1"/>
  <c r="E20" i="16"/>
  <c r="E23" i="16"/>
  <c r="F56" i="16"/>
  <c r="H59" i="16" s="1"/>
  <c r="H60" i="16" s="1"/>
  <c r="H61" i="16" s="1"/>
  <c r="H51" i="16"/>
  <c r="E4" i="16"/>
  <c r="E5" i="16"/>
  <c r="E21" i="16"/>
  <c r="E51" i="16" s="1"/>
  <c r="E26" i="16"/>
  <c r="E29" i="16"/>
  <c r="E60" i="16"/>
  <c r="E61" i="16" s="1"/>
</calcChain>
</file>

<file path=xl/sharedStrings.xml><?xml version="1.0" encoding="utf-8"?>
<sst xmlns="http://schemas.openxmlformats.org/spreadsheetml/2006/main" count="71" uniqueCount="63">
  <si>
    <t>IVA</t>
  </si>
  <si>
    <t>TOTAL</t>
  </si>
  <si>
    <t>Licitación</t>
  </si>
  <si>
    <t>Ofertado</t>
  </si>
  <si>
    <t>Preventivo</t>
  </si>
  <si>
    <t>Sustituciones</t>
  </si>
  <si>
    <t>SubTotal</t>
  </si>
  <si>
    <t>MURAL ALAMEDA OSUNA</t>
  </si>
  <si>
    <t>MURAL CHAMARTIN</t>
  </si>
  <si>
    <t>MURAL PINAR DE CHAMARTIN</t>
  </si>
  <si>
    <t>MURAL DOCE DE OCTUBRE</t>
  </si>
  <si>
    <t>MURAL ARGANZUELA-PLANETARIO</t>
  </si>
  <si>
    <t>MURAL ESTADIO METROPOLITANO</t>
  </si>
  <si>
    <t>MURAL COSLADA CENTRAL</t>
  </si>
  <si>
    <t>MURAL SAN FERNANDO</t>
  </si>
  <si>
    <t>MURAL REYES CATOLICOS</t>
  </si>
  <si>
    <t>MURAL MARQUES DE LA VALDAVIA</t>
  </si>
  <si>
    <t>MURAL PINAR DEL REY</t>
  </si>
  <si>
    <t>MURAL RONDA DE LA COMUNICACIÓN</t>
  </si>
  <si>
    <t>MURAL HORTALEZA</t>
  </si>
  <si>
    <t>MURAL PUERTA DEL SUR</t>
  </si>
  <si>
    <t>MURAL JUAN DE LA CIERVA</t>
  </si>
  <si>
    <t>MURAL MOSTOLES CENTRAL</t>
  </si>
  <si>
    <t>MURAL NUEVOS MINISTERIOS</t>
  </si>
  <si>
    <t>MURAL COLOMBIA</t>
  </si>
  <si>
    <t>MURAL AEROPUERTO T1-T2-T3</t>
  </si>
  <si>
    <t>MURAL ALTO ARENAL</t>
  </si>
  <si>
    <t>MURAL MIGUEL HERNANDEZ</t>
  </si>
  <si>
    <t>MURAL PARQUE OESTE</t>
  </si>
  <si>
    <t>MURAL FUENLABRADA CENTRAL</t>
  </si>
  <si>
    <t>MURAL JULIAN BESTEIRO</t>
  </si>
  <si>
    <t>MURAL HOSPITAL SEVERO OCHOA</t>
  </si>
  <si>
    <t>MURAL FERIA MADRID</t>
  </si>
  <si>
    <t>MURAL ALSACIA</t>
  </si>
  <si>
    <t>MURAL CARPETANA</t>
  </si>
  <si>
    <t>MURAL FUENTE LA MORA</t>
  </si>
  <si>
    <t>MURAL BUENOS AIRES</t>
  </si>
  <si>
    <t>MURAL VILLAVERDE ALTO</t>
  </si>
  <si>
    <t>MURAL MUSEO OPERA</t>
  </si>
  <si>
    <t>MURAL PACO DE LUCIA</t>
  </si>
  <si>
    <t>MURAL PLAZA DE ESPAÑA</t>
  </si>
  <si>
    <t>MURAL GOYA</t>
  </si>
  <si>
    <t>MURAL CIUDAD UNIVERSITARIA</t>
  </si>
  <si>
    <t>MURAL LAS TABLAS ML1</t>
  </si>
  <si>
    <t>MURAL PALAS DEL REY ML1</t>
  </si>
  <si>
    <t>MURAL ÁLVAREZ DE VILLAMIL ML1</t>
  </si>
  <si>
    <t>MURAL ANTONIO SAURA ML1</t>
  </si>
  <si>
    <t>MURAL ARGÜELLES</t>
  </si>
  <si>
    <t>MURAL LATINA</t>
  </si>
  <si>
    <t>MURAL EDO.METROPOLITANO CARTEL ACC.PRAL</t>
  </si>
  <si>
    <t>MURAL TIRSO DE MOLINA</t>
  </si>
  <si>
    <t>MURAL LA ELIPA</t>
  </si>
  <si>
    <t>MURAL BAMBÚ ACC.PRAL</t>
  </si>
  <si>
    <t>MURAL TOTEM ESTADIO METROPOLITANO</t>
  </si>
  <si>
    <t>Reparaciones (partida fija)</t>
  </si>
  <si>
    <t>Costes directos</t>
  </si>
  <si>
    <t>____,___€</t>
  </si>
  <si>
    <t>Costes Indirectos</t>
  </si>
  <si>
    <t>Beneficio Industrial</t>
  </si>
  <si>
    <t>Base Imponible</t>
  </si>
  <si>
    <t>Oferta económica</t>
  </si>
  <si>
    <t>Base Licitación (con IVA)</t>
  </si>
  <si>
    <t>Oferta económica 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</si>
</sst>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" fillId="8" borderId="7" applyNumberFormat="0" applyAlignment="0" applyProtection="0"/>
    <xf numFmtId="0" fontId="14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35" borderId="10" xfId="0" applyFont="1" applyFill="1" applyBorder="1" applyAlignment="1">
      <alignment horizontal="left" vertical="center" indent="1"/>
    </xf>
    <xf numFmtId="164" fontId="19" fillId="0" borderId="10" xfId="0" applyNumberFormat="1" applyFont="1" applyBorder="1" applyAlignment="1">
      <alignment vertical="center"/>
    </xf>
    <xf numFmtId="164" fontId="19" fillId="36" borderId="10" xfId="0" applyNumberFormat="1" applyFont="1" applyFill="1" applyBorder="1" applyAlignment="1">
      <alignment vertical="center"/>
    </xf>
    <xf numFmtId="164" fontId="19" fillId="37" borderId="10" xfId="0" applyNumberFormat="1" applyFont="1" applyFill="1" applyBorder="1" applyAlignment="1">
      <alignment vertical="center"/>
    </xf>
    <xf numFmtId="164" fontId="19" fillId="34" borderId="10" xfId="0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horizontal="left" vertical="center" indent="1"/>
    </xf>
    <xf numFmtId="164" fontId="19" fillId="38" borderId="10" xfId="0" applyNumberFormat="1" applyFont="1" applyFill="1" applyBorder="1" applyAlignment="1">
      <alignment vertical="center"/>
    </xf>
    <xf numFmtId="0" fontId="1" fillId="35" borderId="10" xfId="0" applyFont="1" applyFill="1" applyBorder="1" applyAlignment="1">
      <alignment horizontal="left" vertical="center"/>
    </xf>
    <xf numFmtId="0" fontId="20" fillId="38" borderId="10" xfId="0" applyFont="1" applyFill="1" applyBorder="1" applyAlignment="1">
      <alignment horizontal="left" vertical="center"/>
    </xf>
    <xf numFmtId="164" fontId="17" fillId="35" borderId="10" xfId="0" applyNumberFormat="1" applyFont="1" applyFill="1" applyBorder="1" applyAlignment="1">
      <alignment vertical="center"/>
    </xf>
    <xf numFmtId="164" fontId="19" fillId="34" borderId="10" xfId="0" applyNumberFormat="1" applyFont="1" applyFill="1" applyBorder="1" applyAlignment="1" applyProtection="1">
      <alignment vertical="center"/>
    </xf>
    <xf numFmtId="164" fontId="0" fillId="38" borderId="10" xfId="0" applyNumberFormat="1" applyFill="1" applyBorder="1" applyAlignment="1">
      <alignment horizontal="right" vertical="center"/>
    </xf>
    <xf numFmtId="0" fontId="0" fillId="38" borderId="10" xfId="0" applyFill="1" applyBorder="1" applyAlignment="1">
      <alignment horizontal="right" vertical="center"/>
    </xf>
    <xf numFmtId="0" fontId="0" fillId="2" borderId="10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0" fillId="34" borderId="10" xfId="0" applyNumberFormat="1" applyFill="1" applyBorder="1" applyAlignment="1">
      <alignment horizontal="right" vertical="center"/>
    </xf>
    <xf numFmtId="0" fontId="0" fillId="34" borderId="10" xfId="0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19489\AppData\Local\Microsoft\Windows\INetCache\Content.Outlook\1VXPZ3GK\Mtto%20Integral%20deMurales%20Ornamentales%20%202020%20-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Fuente"/>
      <sheetName val="Hoja6"/>
      <sheetName val="Hoja3"/>
      <sheetName val="solvencia"/>
      <sheetName val="variaciones"/>
      <sheetName val="t_resp"/>
      <sheetName val="Hoja1"/>
      <sheetName val="presupuestoPPT"/>
      <sheetName val="comparativa"/>
      <sheetName val="sustituciones DARDI"/>
      <sheetName val="anteriores"/>
      <sheetName val="d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5">
          <cell r="D15">
            <v>2820</v>
          </cell>
        </row>
        <row r="32">
          <cell r="C32">
            <v>1683.8965000000003</v>
          </cell>
        </row>
        <row r="33">
          <cell r="C33">
            <v>3340.31</v>
          </cell>
          <cell r="D33">
            <v>33403.125000000007</v>
          </cell>
        </row>
        <row r="34">
          <cell r="C34">
            <v>1122.066</v>
          </cell>
        </row>
        <row r="35">
          <cell r="C35">
            <v>3364.6470000000004</v>
          </cell>
        </row>
        <row r="36">
          <cell r="C36">
            <v>1000</v>
          </cell>
          <cell r="D36">
            <v>3833.8200000000006</v>
          </cell>
        </row>
        <row r="37">
          <cell r="C37">
            <v>2644.9389999999999</v>
          </cell>
        </row>
        <row r="38">
          <cell r="C38">
            <v>1582.6250000000002</v>
          </cell>
        </row>
        <row r="39">
          <cell r="C39">
            <v>1000</v>
          </cell>
          <cell r="D39">
            <v>6588</v>
          </cell>
        </row>
        <row r="40">
          <cell r="C40">
            <v>1876.1270000000002</v>
          </cell>
        </row>
        <row r="41">
          <cell r="C41">
            <v>5997.91</v>
          </cell>
          <cell r="D41">
            <v>59979.10500000001</v>
          </cell>
        </row>
        <row r="42">
          <cell r="C42">
            <v>2100.7745000000004</v>
          </cell>
        </row>
        <row r="43">
          <cell r="C43">
            <v>2013.374</v>
          </cell>
        </row>
        <row r="44">
          <cell r="C44">
            <v>1412.752</v>
          </cell>
        </row>
        <row r="45">
          <cell r="C45">
            <v>5775.95</v>
          </cell>
          <cell r="D45">
            <v>57759.525000000009</v>
          </cell>
        </row>
        <row r="46">
          <cell r="C46">
            <v>2233.0275000000001</v>
          </cell>
        </row>
        <row r="47">
          <cell r="C47">
            <v>1000</v>
          </cell>
        </row>
        <row r="48">
          <cell r="C48">
            <v>1153.8</v>
          </cell>
          <cell r="D48">
            <v>11538</v>
          </cell>
        </row>
        <row r="49">
          <cell r="C49">
            <v>1000</v>
          </cell>
          <cell r="D49">
            <v>612</v>
          </cell>
        </row>
        <row r="50">
          <cell r="C50">
            <v>1873.3605000000002</v>
          </cell>
        </row>
        <row r="51">
          <cell r="C51">
            <v>1000</v>
          </cell>
          <cell r="D51">
            <v>266.95499999999998</v>
          </cell>
        </row>
        <row r="52">
          <cell r="C52">
            <v>1075.2720000000002</v>
          </cell>
        </row>
        <row r="53">
          <cell r="C53">
            <v>1098.614</v>
          </cell>
        </row>
        <row r="54">
          <cell r="C54">
            <v>1000</v>
          </cell>
          <cell r="D54">
            <v>5851.6200000000008</v>
          </cell>
        </row>
        <row r="55">
          <cell r="C55">
            <v>1200</v>
          </cell>
          <cell r="D55">
            <v>102.675</v>
          </cell>
        </row>
        <row r="56">
          <cell r="C56">
            <v>1000</v>
          </cell>
        </row>
        <row r="57">
          <cell r="C57">
            <v>1261.1300000000001</v>
          </cell>
          <cell r="D57">
            <v>12611.250000000002</v>
          </cell>
        </row>
        <row r="58">
          <cell r="C58">
            <v>1707.0350000000001</v>
          </cell>
        </row>
        <row r="59">
          <cell r="C59">
            <v>2601.5935000000004</v>
          </cell>
        </row>
        <row r="60">
          <cell r="C60">
            <v>2749.076</v>
          </cell>
        </row>
        <row r="61">
          <cell r="C61">
            <v>1582.6250000000002</v>
          </cell>
        </row>
        <row r="62">
          <cell r="C62">
            <v>1582.6250000000002</v>
          </cell>
        </row>
        <row r="63">
          <cell r="C63">
            <v>3877.3900000000003</v>
          </cell>
        </row>
        <row r="64">
          <cell r="C64">
            <v>1500</v>
          </cell>
        </row>
        <row r="65">
          <cell r="C65">
            <v>1500</v>
          </cell>
        </row>
        <row r="66">
          <cell r="C66">
            <v>3000</v>
          </cell>
        </row>
        <row r="67">
          <cell r="C67">
            <v>1500</v>
          </cell>
        </row>
        <row r="68">
          <cell r="C68">
            <v>1440.3345000000002</v>
          </cell>
        </row>
        <row r="69">
          <cell r="C69">
            <v>1440.3345000000002</v>
          </cell>
        </row>
        <row r="70">
          <cell r="C70">
            <v>1440.3345000000002</v>
          </cell>
        </row>
        <row r="71">
          <cell r="C71">
            <v>1440.3345000000002</v>
          </cell>
        </row>
        <row r="72">
          <cell r="C72">
            <v>1500</v>
          </cell>
        </row>
        <row r="73">
          <cell r="C73">
            <v>1500</v>
          </cell>
        </row>
        <row r="74">
          <cell r="C74">
            <v>1000</v>
          </cell>
        </row>
        <row r="75">
          <cell r="C75">
            <v>1500</v>
          </cell>
        </row>
        <row r="76">
          <cell r="C76">
            <v>1500</v>
          </cell>
        </row>
        <row r="77">
          <cell r="C77">
            <v>1000</v>
          </cell>
        </row>
        <row r="78">
          <cell r="C78">
            <v>1000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61"/>
  <sheetViews>
    <sheetView tabSelected="1" workbookViewId="0">
      <selection activeCell="K60" sqref="K60"/>
    </sheetView>
  </sheetViews>
  <sheetFormatPr baseColWidth="10" defaultColWidth="9.140625" defaultRowHeight="15" x14ac:dyDescent="0.25"/>
  <cols>
    <col min="1" max="1" width="9.140625" style="1"/>
    <col min="2" max="2" width="45.85546875" style="1" bestFit="1" customWidth="1"/>
    <col min="3" max="8" width="13.42578125" style="1" customWidth="1"/>
    <col min="9" max="16384" width="9.140625" style="1"/>
  </cols>
  <sheetData>
    <row r="2" spans="2:8" x14ac:dyDescent="0.25">
      <c r="B2" s="16"/>
      <c r="C2" s="17" t="s">
        <v>2</v>
      </c>
      <c r="D2" s="17"/>
      <c r="E2" s="17"/>
      <c r="F2" s="17" t="s">
        <v>3</v>
      </c>
      <c r="G2" s="17"/>
      <c r="H2" s="17"/>
    </row>
    <row r="3" spans="2:8" x14ac:dyDescent="0.25">
      <c r="B3" s="16"/>
      <c r="C3" s="2" t="s">
        <v>4</v>
      </c>
      <c r="D3" s="2" t="s">
        <v>5</v>
      </c>
      <c r="E3" s="2" t="s">
        <v>6</v>
      </c>
      <c r="F3" s="2" t="s">
        <v>4</v>
      </c>
      <c r="G3" s="2" t="s">
        <v>5</v>
      </c>
      <c r="H3" s="2" t="s">
        <v>6</v>
      </c>
    </row>
    <row r="4" spans="2:8" x14ac:dyDescent="0.25">
      <c r="B4" s="3" t="s">
        <v>7</v>
      </c>
      <c r="C4" s="4">
        <f>+[1]comparativa!C32</f>
        <v>1683.8965000000003</v>
      </c>
      <c r="D4" s="5"/>
      <c r="E4" s="6">
        <f>+C4+D4</f>
        <v>1683.8965000000003</v>
      </c>
      <c r="F4" s="7"/>
      <c r="G4" s="5"/>
      <c r="H4" s="6">
        <f>+F4+G4</f>
        <v>0</v>
      </c>
    </row>
    <row r="5" spans="2:8" x14ac:dyDescent="0.25">
      <c r="B5" s="3" t="s">
        <v>8</v>
      </c>
      <c r="C5" s="4">
        <f>+[1]comparativa!C33</f>
        <v>3340.31</v>
      </c>
      <c r="D5" s="4">
        <f>+[1]comparativa!D33</f>
        <v>33403.125000000007</v>
      </c>
      <c r="E5" s="6">
        <f t="shared" ref="E5:E50" si="0">+C5+D5</f>
        <v>36743.435000000005</v>
      </c>
      <c r="F5" s="7"/>
      <c r="G5" s="13"/>
      <c r="H5" s="6">
        <f t="shared" ref="H5:H50" si="1">+F5+G5</f>
        <v>0</v>
      </c>
    </row>
    <row r="6" spans="2:8" x14ac:dyDescent="0.25">
      <c r="B6" s="3" t="s">
        <v>9</v>
      </c>
      <c r="C6" s="4">
        <f>+[1]comparativa!C34</f>
        <v>1122.066</v>
      </c>
      <c r="D6" s="5"/>
      <c r="E6" s="6">
        <f t="shared" si="0"/>
        <v>1122.066</v>
      </c>
      <c r="F6" s="7"/>
      <c r="G6" s="5"/>
      <c r="H6" s="6">
        <f t="shared" si="1"/>
        <v>0</v>
      </c>
    </row>
    <row r="7" spans="2:8" x14ac:dyDescent="0.25">
      <c r="B7" s="3" t="s">
        <v>10</v>
      </c>
      <c r="C7" s="4">
        <f>+[1]comparativa!C35</f>
        <v>3364.6470000000004</v>
      </c>
      <c r="D7" s="5"/>
      <c r="E7" s="6">
        <f t="shared" si="0"/>
        <v>3364.6470000000004</v>
      </c>
      <c r="F7" s="13"/>
      <c r="G7" s="5"/>
      <c r="H7" s="6">
        <f t="shared" si="1"/>
        <v>0</v>
      </c>
    </row>
    <row r="8" spans="2:8" x14ac:dyDescent="0.25">
      <c r="B8" s="3" t="s">
        <v>11</v>
      </c>
      <c r="C8" s="4">
        <f>+[1]comparativa!C36</f>
        <v>1000</v>
      </c>
      <c r="D8" s="4">
        <f>+[1]comparativa!D36</f>
        <v>3833.8200000000006</v>
      </c>
      <c r="E8" s="6">
        <f t="shared" si="0"/>
        <v>4833.8200000000006</v>
      </c>
      <c r="F8" s="13"/>
      <c r="G8" s="13"/>
      <c r="H8" s="6">
        <f t="shared" si="1"/>
        <v>0</v>
      </c>
    </row>
    <row r="9" spans="2:8" x14ac:dyDescent="0.25">
      <c r="B9" s="3" t="s">
        <v>12</v>
      </c>
      <c r="C9" s="4">
        <f>+[1]comparativa!C37</f>
        <v>2644.9389999999999</v>
      </c>
      <c r="D9" s="5"/>
      <c r="E9" s="6">
        <f t="shared" si="0"/>
        <v>2644.9389999999999</v>
      </c>
      <c r="F9" s="13"/>
      <c r="G9" s="5"/>
      <c r="H9" s="6">
        <f t="shared" si="1"/>
        <v>0</v>
      </c>
    </row>
    <row r="10" spans="2:8" x14ac:dyDescent="0.25">
      <c r="B10" s="3" t="s">
        <v>13</v>
      </c>
      <c r="C10" s="4">
        <f>+[1]comparativa!C38</f>
        <v>1582.6250000000002</v>
      </c>
      <c r="D10" s="5"/>
      <c r="E10" s="6">
        <f t="shared" si="0"/>
        <v>1582.6250000000002</v>
      </c>
      <c r="F10" s="13"/>
      <c r="G10" s="5"/>
      <c r="H10" s="6">
        <f t="shared" si="1"/>
        <v>0</v>
      </c>
    </row>
    <row r="11" spans="2:8" x14ac:dyDescent="0.25">
      <c r="B11" s="3" t="s">
        <v>14</v>
      </c>
      <c r="C11" s="4">
        <f>+[1]comparativa!C39</f>
        <v>1000</v>
      </c>
      <c r="D11" s="4">
        <f>+[1]comparativa!D39</f>
        <v>6588</v>
      </c>
      <c r="E11" s="6">
        <f t="shared" si="0"/>
        <v>7588</v>
      </c>
      <c r="F11" s="13"/>
      <c r="G11" s="7"/>
      <c r="H11" s="6">
        <f t="shared" si="1"/>
        <v>0</v>
      </c>
    </row>
    <row r="12" spans="2:8" x14ac:dyDescent="0.25">
      <c r="B12" s="3" t="s">
        <v>15</v>
      </c>
      <c r="C12" s="4">
        <f>+[1]comparativa!C40</f>
        <v>1876.1270000000002</v>
      </c>
      <c r="D12" s="5"/>
      <c r="E12" s="6">
        <f t="shared" si="0"/>
        <v>1876.1270000000002</v>
      </c>
      <c r="F12" s="13"/>
      <c r="G12" s="5"/>
      <c r="H12" s="6">
        <f t="shared" si="1"/>
        <v>0</v>
      </c>
    </row>
    <row r="13" spans="2:8" x14ac:dyDescent="0.25">
      <c r="B13" s="3" t="s">
        <v>16</v>
      </c>
      <c r="C13" s="4">
        <f>+[1]comparativa!C41</f>
        <v>5997.91</v>
      </c>
      <c r="D13" s="4">
        <f>+[1]comparativa!D41</f>
        <v>59979.10500000001</v>
      </c>
      <c r="E13" s="6">
        <f t="shared" si="0"/>
        <v>65977.015000000014</v>
      </c>
      <c r="F13" s="13"/>
      <c r="G13" s="7"/>
      <c r="H13" s="6">
        <f t="shared" si="1"/>
        <v>0</v>
      </c>
    </row>
    <row r="14" spans="2:8" x14ac:dyDescent="0.25">
      <c r="B14" s="3" t="s">
        <v>17</v>
      </c>
      <c r="C14" s="4">
        <f>+[1]comparativa!C42</f>
        <v>2100.7745000000004</v>
      </c>
      <c r="D14" s="5"/>
      <c r="E14" s="6">
        <f t="shared" si="0"/>
        <v>2100.7745000000004</v>
      </c>
      <c r="F14" s="13"/>
      <c r="G14" s="5"/>
      <c r="H14" s="6">
        <f t="shared" si="1"/>
        <v>0</v>
      </c>
    </row>
    <row r="15" spans="2:8" x14ac:dyDescent="0.25">
      <c r="B15" s="3" t="s">
        <v>18</v>
      </c>
      <c r="C15" s="4">
        <f>+[1]comparativa!C43</f>
        <v>2013.374</v>
      </c>
      <c r="D15" s="5"/>
      <c r="E15" s="6">
        <f t="shared" si="0"/>
        <v>2013.374</v>
      </c>
      <c r="F15" s="13"/>
      <c r="G15" s="5"/>
      <c r="H15" s="6">
        <f t="shared" si="1"/>
        <v>0</v>
      </c>
    </row>
    <row r="16" spans="2:8" x14ac:dyDescent="0.25">
      <c r="B16" s="3" t="s">
        <v>19</v>
      </c>
      <c r="C16" s="4">
        <f>+[1]comparativa!C44</f>
        <v>1412.752</v>
      </c>
      <c r="D16" s="5"/>
      <c r="E16" s="6">
        <f t="shared" si="0"/>
        <v>1412.752</v>
      </c>
      <c r="F16" s="13"/>
      <c r="G16" s="5"/>
      <c r="H16" s="6">
        <f t="shared" si="1"/>
        <v>0</v>
      </c>
    </row>
    <row r="17" spans="2:8" x14ac:dyDescent="0.25">
      <c r="B17" s="3" t="s">
        <v>20</v>
      </c>
      <c r="C17" s="4">
        <f>+[1]comparativa!C45</f>
        <v>5775.95</v>
      </c>
      <c r="D17" s="4">
        <f>+[1]comparativa!D45</f>
        <v>57759.525000000009</v>
      </c>
      <c r="E17" s="6">
        <f t="shared" si="0"/>
        <v>63535.475000000006</v>
      </c>
      <c r="F17" s="13"/>
      <c r="G17" s="7"/>
      <c r="H17" s="6">
        <f t="shared" si="1"/>
        <v>0</v>
      </c>
    </row>
    <row r="18" spans="2:8" x14ac:dyDescent="0.25">
      <c r="B18" s="3" t="s">
        <v>21</v>
      </c>
      <c r="C18" s="4">
        <f>+[1]comparativa!C46</f>
        <v>2233.0275000000001</v>
      </c>
      <c r="D18" s="5"/>
      <c r="E18" s="6">
        <f t="shared" si="0"/>
        <v>2233.0275000000001</v>
      </c>
      <c r="F18" s="13"/>
      <c r="G18" s="5"/>
      <c r="H18" s="6">
        <f t="shared" si="1"/>
        <v>0</v>
      </c>
    </row>
    <row r="19" spans="2:8" x14ac:dyDescent="0.25">
      <c r="B19" s="3" t="s">
        <v>22</v>
      </c>
      <c r="C19" s="4">
        <f>+[1]comparativa!C47</f>
        <v>1000</v>
      </c>
      <c r="D19" s="5"/>
      <c r="E19" s="6">
        <f t="shared" si="0"/>
        <v>1000</v>
      </c>
      <c r="F19" s="13"/>
      <c r="G19" s="5"/>
      <c r="H19" s="6">
        <f t="shared" si="1"/>
        <v>0</v>
      </c>
    </row>
    <row r="20" spans="2:8" x14ac:dyDescent="0.25">
      <c r="B20" s="3" t="s">
        <v>23</v>
      </c>
      <c r="C20" s="4">
        <f>+[1]comparativa!C48</f>
        <v>1153.8</v>
      </c>
      <c r="D20" s="4">
        <f>+[1]comparativa!D48</f>
        <v>11538</v>
      </c>
      <c r="E20" s="6">
        <f t="shared" si="0"/>
        <v>12691.8</v>
      </c>
      <c r="F20" s="13"/>
      <c r="G20" s="7"/>
      <c r="H20" s="6">
        <f t="shared" si="1"/>
        <v>0</v>
      </c>
    </row>
    <row r="21" spans="2:8" x14ac:dyDescent="0.25">
      <c r="B21" s="3" t="s">
        <v>24</v>
      </c>
      <c r="C21" s="4">
        <f>+[1]comparativa!C49</f>
        <v>1000</v>
      </c>
      <c r="D21" s="4">
        <f>+[1]comparativa!D49</f>
        <v>612</v>
      </c>
      <c r="E21" s="6">
        <f t="shared" si="0"/>
        <v>1612</v>
      </c>
      <c r="F21" s="13"/>
      <c r="G21" s="7"/>
      <c r="H21" s="6">
        <f t="shared" si="1"/>
        <v>0</v>
      </c>
    </row>
    <row r="22" spans="2:8" x14ac:dyDescent="0.25">
      <c r="B22" s="3" t="s">
        <v>25</v>
      </c>
      <c r="C22" s="4">
        <f>+[1]comparativa!C50</f>
        <v>1873.3605000000002</v>
      </c>
      <c r="D22" s="5"/>
      <c r="E22" s="6">
        <f t="shared" si="0"/>
        <v>1873.3605000000002</v>
      </c>
      <c r="F22" s="13"/>
      <c r="G22" s="5"/>
      <c r="H22" s="6">
        <f t="shared" si="1"/>
        <v>0</v>
      </c>
    </row>
    <row r="23" spans="2:8" x14ac:dyDescent="0.25">
      <c r="B23" s="3" t="s">
        <v>26</v>
      </c>
      <c r="C23" s="4">
        <f>+[1]comparativa!C51</f>
        <v>1000</v>
      </c>
      <c r="D23" s="4">
        <f>+[1]comparativa!D51</f>
        <v>266.95499999999998</v>
      </c>
      <c r="E23" s="6">
        <f t="shared" si="0"/>
        <v>1266.9549999999999</v>
      </c>
      <c r="F23" s="13"/>
      <c r="G23" s="7"/>
      <c r="H23" s="6">
        <f t="shared" si="1"/>
        <v>0</v>
      </c>
    </row>
    <row r="24" spans="2:8" x14ac:dyDescent="0.25">
      <c r="B24" s="3" t="s">
        <v>27</v>
      </c>
      <c r="C24" s="4">
        <f>+[1]comparativa!C52</f>
        <v>1075.2720000000002</v>
      </c>
      <c r="D24" s="5"/>
      <c r="E24" s="6">
        <f t="shared" si="0"/>
        <v>1075.2720000000002</v>
      </c>
      <c r="F24" s="13"/>
      <c r="G24" s="5"/>
      <c r="H24" s="6">
        <f t="shared" si="1"/>
        <v>0</v>
      </c>
    </row>
    <row r="25" spans="2:8" ht="14.45" customHeight="1" x14ac:dyDescent="0.25">
      <c r="B25" s="3" t="s">
        <v>28</v>
      </c>
      <c r="C25" s="4">
        <f>+[1]comparativa!C53</f>
        <v>1098.614</v>
      </c>
      <c r="D25" s="5"/>
      <c r="E25" s="6">
        <f t="shared" si="0"/>
        <v>1098.614</v>
      </c>
      <c r="F25" s="13"/>
      <c r="G25" s="5"/>
      <c r="H25" s="6">
        <f t="shared" si="1"/>
        <v>0</v>
      </c>
    </row>
    <row r="26" spans="2:8" x14ac:dyDescent="0.25">
      <c r="B26" s="3" t="s">
        <v>29</v>
      </c>
      <c r="C26" s="4">
        <f>+[1]comparativa!C54</f>
        <v>1000</v>
      </c>
      <c r="D26" s="4">
        <f>+[1]comparativa!D54</f>
        <v>5851.6200000000008</v>
      </c>
      <c r="E26" s="6">
        <f t="shared" si="0"/>
        <v>6851.6200000000008</v>
      </c>
      <c r="F26" s="13"/>
      <c r="G26" s="7"/>
      <c r="H26" s="6">
        <f t="shared" si="1"/>
        <v>0</v>
      </c>
    </row>
    <row r="27" spans="2:8" ht="15" customHeight="1" x14ac:dyDescent="0.25">
      <c r="B27" s="3" t="s">
        <v>30</v>
      </c>
      <c r="C27" s="4">
        <f>+[1]comparativa!C55</f>
        <v>1200</v>
      </c>
      <c r="D27" s="4">
        <f>+[1]comparativa!D55</f>
        <v>102.675</v>
      </c>
      <c r="E27" s="6">
        <f t="shared" si="0"/>
        <v>1302.675</v>
      </c>
      <c r="F27" s="13"/>
      <c r="G27" s="7"/>
      <c r="H27" s="6">
        <f t="shared" si="1"/>
        <v>0</v>
      </c>
    </row>
    <row r="28" spans="2:8" x14ac:dyDescent="0.25">
      <c r="B28" s="3" t="s">
        <v>31</v>
      </c>
      <c r="C28" s="4">
        <f>+[1]comparativa!C56</f>
        <v>1000</v>
      </c>
      <c r="D28" s="5"/>
      <c r="E28" s="6">
        <f t="shared" si="0"/>
        <v>1000</v>
      </c>
      <c r="F28" s="13"/>
      <c r="G28" s="5"/>
      <c r="H28" s="6">
        <f t="shared" si="1"/>
        <v>0</v>
      </c>
    </row>
    <row r="29" spans="2:8" x14ac:dyDescent="0.25">
      <c r="B29" s="3" t="s">
        <v>32</v>
      </c>
      <c r="C29" s="4">
        <f>+[1]comparativa!C57</f>
        <v>1261.1300000000001</v>
      </c>
      <c r="D29" s="4">
        <f>+[1]comparativa!D57</f>
        <v>12611.250000000002</v>
      </c>
      <c r="E29" s="6">
        <f t="shared" si="0"/>
        <v>13872.380000000001</v>
      </c>
      <c r="F29" s="13"/>
      <c r="G29" s="13"/>
      <c r="H29" s="6">
        <f t="shared" si="1"/>
        <v>0</v>
      </c>
    </row>
    <row r="30" spans="2:8" x14ac:dyDescent="0.25">
      <c r="B30" s="3" t="s">
        <v>33</v>
      </c>
      <c r="C30" s="4">
        <f>+[1]comparativa!C58</f>
        <v>1707.0350000000001</v>
      </c>
      <c r="D30" s="5"/>
      <c r="E30" s="6">
        <f t="shared" si="0"/>
        <v>1707.0350000000001</v>
      </c>
      <c r="F30" s="13"/>
      <c r="G30" s="5"/>
      <c r="H30" s="6">
        <f t="shared" si="1"/>
        <v>0</v>
      </c>
    </row>
    <row r="31" spans="2:8" x14ac:dyDescent="0.25">
      <c r="B31" s="3" t="s">
        <v>34</v>
      </c>
      <c r="C31" s="4">
        <f>+[1]comparativa!C59</f>
        <v>2601.5935000000004</v>
      </c>
      <c r="D31" s="5"/>
      <c r="E31" s="6">
        <f t="shared" si="0"/>
        <v>2601.5935000000004</v>
      </c>
      <c r="F31" s="13"/>
      <c r="G31" s="5"/>
      <c r="H31" s="6">
        <f t="shared" si="1"/>
        <v>0</v>
      </c>
    </row>
    <row r="32" spans="2:8" x14ac:dyDescent="0.25">
      <c r="B32" s="3" t="s">
        <v>35</v>
      </c>
      <c r="C32" s="4">
        <f>+[1]comparativa!C60</f>
        <v>2749.076</v>
      </c>
      <c r="D32" s="5"/>
      <c r="E32" s="6">
        <f t="shared" si="0"/>
        <v>2749.076</v>
      </c>
      <c r="F32" s="13"/>
      <c r="G32" s="5"/>
      <c r="H32" s="6">
        <f t="shared" si="1"/>
        <v>0</v>
      </c>
    </row>
    <row r="33" spans="2:8" x14ac:dyDescent="0.25">
      <c r="B33" s="3" t="s">
        <v>36</v>
      </c>
      <c r="C33" s="4">
        <f>+[1]comparativa!C61</f>
        <v>1582.6250000000002</v>
      </c>
      <c r="D33" s="5"/>
      <c r="E33" s="6">
        <f t="shared" si="0"/>
        <v>1582.6250000000002</v>
      </c>
      <c r="F33" s="13"/>
      <c r="G33" s="5"/>
      <c r="H33" s="6">
        <f t="shared" si="1"/>
        <v>0</v>
      </c>
    </row>
    <row r="34" spans="2:8" x14ac:dyDescent="0.25">
      <c r="B34" s="3" t="s">
        <v>37</v>
      </c>
      <c r="C34" s="4">
        <f>+[1]comparativa!C62</f>
        <v>1582.6250000000002</v>
      </c>
      <c r="D34" s="5"/>
      <c r="E34" s="6">
        <f t="shared" si="0"/>
        <v>1582.6250000000002</v>
      </c>
      <c r="F34" s="13"/>
      <c r="G34" s="5"/>
      <c r="H34" s="6">
        <f t="shared" si="1"/>
        <v>0</v>
      </c>
    </row>
    <row r="35" spans="2:8" x14ac:dyDescent="0.25">
      <c r="B35" s="3" t="s">
        <v>38</v>
      </c>
      <c r="C35" s="4">
        <f>+[1]comparativa!C63</f>
        <v>3877.3900000000003</v>
      </c>
      <c r="D35" s="5"/>
      <c r="E35" s="6">
        <f t="shared" si="0"/>
        <v>3877.3900000000003</v>
      </c>
      <c r="F35" s="13"/>
      <c r="G35" s="5"/>
      <c r="H35" s="6">
        <f t="shared" si="1"/>
        <v>0</v>
      </c>
    </row>
    <row r="36" spans="2:8" x14ac:dyDescent="0.25">
      <c r="B36" s="3" t="s">
        <v>39</v>
      </c>
      <c r="C36" s="4">
        <f>+[1]comparativa!C64</f>
        <v>1500</v>
      </c>
      <c r="D36" s="5"/>
      <c r="E36" s="6">
        <f t="shared" si="0"/>
        <v>1500</v>
      </c>
      <c r="F36" s="13"/>
      <c r="G36" s="5"/>
      <c r="H36" s="6">
        <f t="shared" si="1"/>
        <v>0</v>
      </c>
    </row>
    <row r="37" spans="2:8" x14ac:dyDescent="0.25">
      <c r="B37" s="3" t="s">
        <v>40</v>
      </c>
      <c r="C37" s="4">
        <f>+[1]comparativa!C65</f>
        <v>1500</v>
      </c>
      <c r="D37" s="5"/>
      <c r="E37" s="6">
        <f t="shared" si="0"/>
        <v>1500</v>
      </c>
      <c r="F37" s="13"/>
      <c r="G37" s="5"/>
      <c r="H37" s="6">
        <f t="shared" si="1"/>
        <v>0</v>
      </c>
    </row>
    <row r="38" spans="2:8" x14ac:dyDescent="0.25">
      <c r="B38" s="3" t="s">
        <v>41</v>
      </c>
      <c r="C38" s="4">
        <f>+[1]comparativa!C66</f>
        <v>3000</v>
      </c>
      <c r="D38" s="5"/>
      <c r="E38" s="6">
        <f t="shared" si="0"/>
        <v>3000</v>
      </c>
      <c r="F38" s="13"/>
      <c r="G38" s="5"/>
      <c r="H38" s="6">
        <f t="shared" si="1"/>
        <v>0</v>
      </c>
    </row>
    <row r="39" spans="2:8" x14ac:dyDescent="0.25">
      <c r="B39" s="3" t="s">
        <v>42</v>
      </c>
      <c r="C39" s="4">
        <f>+[1]comparativa!C67</f>
        <v>1500</v>
      </c>
      <c r="D39" s="5"/>
      <c r="E39" s="6">
        <f t="shared" si="0"/>
        <v>1500</v>
      </c>
      <c r="F39" s="13"/>
      <c r="G39" s="5"/>
      <c r="H39" s="6">
        <f t="shared" si="1"/>
        <v>0</v>
      </c>
    </row>
    <row r="40" spans="2:8" x14ac:dyDescent="0.25">
      <c r="B40" s="3" t="s">
        <v>43</v>
      </c>
      <c r="C40" s="4">
        <f>+[1]comparativa!C68</f>
        <v>1440.3345000000002</v>
      </c>
      <c r="D40" s="5"/>
      <c r="E40" s="6">
        <f t="shared" si="0"/>
        <v>1440.3345000000002</v>
      </c>
      <c r="F40" s="13"/>
      <c r="G40" s="5"/>
      <c r="H40" s="6">
        <f t="shared" si="1"/>
        <v>0</v>
      </c>
    </row>
    <row r="41" spans="2:8" x14ac:dyDescent="0.25">
      <c r="B41" s="3" t="s">
        <v>44</v>
      </c>
      <c r="C41" s="4">
        <f>+[1]comparativa!C69</f>
        <v>1440.3345000000002</v>
      </c>
      <c r="D41" s="5"/>
      <c r="E41" s="6">
        <f t="shared" si="0"/>
        <v>1440.3345000000002</v>
      </c>
      <c r="F41" s="13"/>
      <c r="G41" s="5"/>
      <c r="H41" s="6">
        <f t="shared" si="1"/>
        <v>0</v>
      </c>
    </row>
    <row r="42" spans="2:8" x14ac:dyDescent="0.25">
      <c r="B42" s="3" t="s">
        <v>45</v>
      </c>
      <c r="C42" s="4">
        <f>+[1]comparativa!C70</f>
        <v>1440.3345000000002</v>
      </c>
      <c r="D42" s="5"/>
      <c r="E42" s="6">
        <f t="shared" si="0"/>
        <v>1440.3345000000002</v>
      </c>
      <c r="F42" s="13"/>
      <c r="G42" s="5"/>
      <c r="H42" s="6">
        <f t="shared" si="1"/>
        <v>0</v>
      </c>
    </row>
    <row r="43" spans="2:8" x14ac:dyDescent="0.25">
      <c r="B43" s="3" t="s">
        <v>46</v>
      </c>
      <c r="C43" s="4">
        <f>+[1]comparativa!C71</f>
        <v>1440.3345000000002</v>
      </c>
      <c r="D43" s="5"/>
      <c r="E43" s="6">
        <f t="shared" si="0"/>
        <v>1440.3345000000002</v>
      </c>
      <c r="F43" s="13"/>
      <c r="G43" s="5"/>
      <c r="H43" s="6">
        <f t="shared" si="1"/>
        <v>0</v>
      </c>
    </row>
    <row r="44" spans="2:8" x14ac:dyDescent="0.25">
      <c r="B44" s="3" t="s">
        <v>47</v>
      </c>
      <c r="C44" s="4">
        <f>+[1]comparativa!C72</f>
        <v>1500</v>
      </c>
      <c r="D44" s="5"/>
      <c r="E44" s="6">
        <f t="shared" si="0"/>
        <v>1500</v>
      </c>
      <c r="F44" s="13"/>
      <c r="G44" s="5"/>
      <c r="H44" s="6">
        <f t="shared" si="1"/>
        <v>0</v>
      </c>
    </row>
    <row r="45" spans="2:8" x14ac:dyDescent="0.25">
      <c r="B45" s="3" t="s">
        <v>48</v>
      </c>
      <c r="C45" s="4">
        <f>+[1]comparativa!C73</f>
        <v>1500</v>
      </c>
      <c r="D45" s="5"/>
      <c r="E45" s="6">
        <f t="shared" si="0"/>
        <v>1500</v>
      </c>
      <c r="F45" s="13"/>
      <c r="G45" s="5"/>
      <c r="H45" s="6">
        <f t="shared" si="1"/>
        <v>0</v>
      </c>
    </row>
    <row r="46" spans="2:8" x14ac:dyDescent="0.25">
      <c r="B46" s="3" t="s">
        <v>49</v>
      </c>
      <c r="C46" s="4">
        <f>+[1]comparativa!C74</f>
        <v>1000</v>
      </c>
      <c r="D46" s="5"/>
      <c r="E46" s="6">
        <f t="shared" si="0"/>
        <v>1000</v>
      </c>
      <c r="F46" s="13"/>
      <c r="G46" s="5"/>
      <c r="H46" s="6">
        <f t="shared" si="1"/>
        <v>0</v>
      </c>
    </row>
    <row r="47" spans="2:8" x14ac:dyDescent="0.25">
      <c r="B47" s="3" t="s">
        <v>50</v>
      </c>
      <c r="C47" s="4">
        <f>+[1]comparativa!C75</f>
        <v>1500</v>
      </c>
      <c r="D47" s="5"/>
      <c r="E47" s="6">
        <f t="shared" si="0"/>
        <v>1500</v>
      </c>
      <c r="F47" s="13"/>
      <c r="G47" s="5"/>
      <c r="H47" s="6">
        <f t="shared" si="1"/>
        <v>0</v>
      </c>
    </row>
    <row r="48" spans="2:8" x14ac:dyDescent="0.25">
      <c r="B48" s="3" t="s">
        <v>51</v>
      </c>
      <c r="C48" s="4">
        <f>+[1]comparativa!C76</f>
        <v>1500</v>
      </c>
      <c r="D48" s="5"/>
      <c r="E48" s="6">
        <f t="shared" si="0"/>
        <v>1500</v>
      </c>
      <c r="F48" s="13"/>
      <c r="G48" s="5"/>
      <c r="H48" s="6">
        <f t="shared" si="1"/>
        <v>0</v>
      </c>
    </row>
    <row r="49" spans="2:8" x14ac:dyDescent="0.25">
      <c r="B49" s="3" t="s">
        <v>52</v>
      </c>
      <c r="C49" s="4">
        <f>+[1]comparativa!C77</f>
        <v>1000</v>
      </c>
      <c r="D49" s="5"/>
      <c r="E49" s="6">
        <f t="shared" si="0"/>
        <v>1000</v>
      </c>
      <c r="F49" s="13"/>
      <c r="G49" s="5"/>
      <c r="H49" s="6">
        <f t="shared" si="1"/>
        <v>0</v>
      </c>
    </row>
    <row r="50" spans="2:8" x14ac:dyDescent="0.25">
      <c r="B50" s="3" t="s">
        <v>53</v>
      </c>
      <c r="C50" s="4">
        <f>+[1]comparativa!C78</f>
        <v>1000</v>
      </c>
      <c r="D50" s="5"/>
      <c r="E50" s="6">
        <f t="shared" si="0"/>
        <v>1000</v>
      </c>
      <c r="F50" s="13"/>
      <c r="G50" s="5"/>
      <c r="H50" s="6">
        <f t="shared" si="1"/>
        <v>0</v>
      </c>
    </row>
    <row r="51" spans="2:8" x14ac:dyDescent="0.25">
      <c r="B51" s="8" t="s">
        <v>1</v>
      </c>
      <c r="C51" s="9">
        <f>SUM(C4:C50)</f>
        <v>86172.257499999992</v>
      </c>
      <c r="D51" s="9">
        <f t="shared" ref="D51:H51" si="2">SUM(D4:D50)</f>
        <v>192546.07499999998</v>
      </c>
      <c r="E51" s="9">
        <f t="shared" si="2"/>
        <v>278718.33250000002</v>
      </c>
      <c r="F51" s="9">
        <f t="shared" si="2"/>
        <v>0</v>
      </c>
      <c r="G51" s="9">
        <f t="shared" si="2"/>
        <v>0</v>
      </c>
      <c r="H51" s="9">
        <f t="shared" si="2"/>
        <v>0</v>
      </c>
    </row>
    <row r="53" spans="2:8" x14ac:dyDescent="0.25">
      <c r="B53" s="10" t="s">
        <v>4</v>
      </c>
      <c r="C53" s="14">
        <f>+C51</f>
        <v>86172.257499999992</v>
      </c>
      <c r="D53" s="15"/>
      <c r="E53" s="15"/>
      <c r="F53" s="14">
        <f>+F51</f>
        <v>0</v>
      </c>
      <c r="G53" s="15"/>
      <c r="H53" s="15"/>
    </row>
    <row r="54" spans="2:8" x14ac:dyDescent="0.25">
      <c r="B54" s="10" t="s">
        <v>5</v>
      </c>
      <c r="C54" s="14">
        <f>+D51</f>
        <v>192546.07499999998</v>
      </c>
      <c r="D54" s="15"/>
      <c r="E54" s="15"/>
      <c r="F54" s="14">
        <f>+G51</f>
        <v>0</v>
      </c>
      <c r="G54" s="15"/>
      <c r="H54" s="15"/>
    </row>
    <row r="55" spans="2:8" x14ac:dyDescent="0.25">
      <c r="B55" s="10" t="s">
        <v>54</v>
      </c>
      <c r="C55" s="14">
        <f>+[1]comparativa!D15</f>
        <v>2820</v>
      </c>
      <c r="D55" s="15"/>
      <c r="E55" s="15"/>
      <c r="F55" s="14">
        <f>+C55</f>
        <v>2820</v>
      </c>
      <c r="G55" s="15"/>
      <c r="H55" s="15"/>
    </row>
    <row r="56" spans="2:8" x14ac:dyDescent="0.25">
      <c r="B56" s="11" t="s">
        <v>55</v>
      </c>
      <c r="C56" s="14" t="s">
        <v>56</v>
      </c>
      <c r="D56" s="15"/>
      <c r="E56" s="15"/>
      <c r="F56" s="14">
        <f>SUM(F53:H55)</f>
        <v>2820</v>
      </c>
      <c r="G56" s="15"/>
      <c r="H56" s="15"/>
    </row>
    <row r="57" spans="2:8" x14ac:dyDescent="0.25">
      <c r="B57" s="11" t="s">
        <v>57</v>
      </c>
      <c r="C57" s="14" t="s">
        <v>56</v>
      </c>
      <c r="D57" s="15"/>
      <c r="E57" s="15"/>
      <c r="F57" s="18"/>
      <c r="G57" s="19"/>
      <c r="H57" s="19"/>
    </row>
    <row r="58" spans="2:8" x14ac:dyDescent="0.25">
      <c r="B58" s="11" t="s">
        <v>58</v>
      </c>
      <c r="C58" s="14" t="s">
        <v>56</v>
      </c>
      <c r="D58" s="15"/>
      <c r="E58" s="15"/>
      <c r="F58" s="18"/>
      <c r="G58" s="19"/>
      <c r="H58" s="19"/>
    </row>
    <row r="59" spans="2:8" x14ac:dyDescent="0.25">
      <c r="C59" s="20" t="s">
        <v>59</v>
      </c>
      <c r="D59" s="21"/>
      <c r="E59" s="12">
        <f>SUM(C53:E55)</f>
        <v>281538.33249999996</v>
      </c>
      <c r="F59" s="20" t="s">
        <v>60</v>
      </c>
      <c r="G59" s="21"/>
      <c r="H59" s="12">
        <f>SUM(F56:H58)</f>
        <v>2820</v>
      </c>
    </row>
    <row r="60" spans="2:8" x14ac:dyDescent="0.25">
      <c r="C60" s="20" t="s">
        <v>0</v>
      </c>
      <c r="D60" s="21"/>
      <c r="E60" s="12">
        <f>+ROUND(E59*0.21,2)</f>
        <v>59123.05</v>
      </c>
      <c r="F60" s="20" t="s">
        <v>0</v>
      </c>
      <c r="G60" s="21"/>
      <c r="H60" s="12">
        <f>+ROUND(H59*0.21,2)</f>
        <v>592.20000000000005</v>
      </c>
    </row>
    <row r="61" spans="2:8" x14ac:dyDescent="0.25">
      <c r="C61" s="20" t="s">
        <v>61</v>
      </c>
      <c r="D61" s="21"/>
      <c r="E61" s="12">
        <f>+E59+E60</f>
        <v>340661.38249999995</v>
      </c>
      <c r="F61" s="20" t="s">
        <v>62</v>
      </c>
      <c r="G61" s="21"/>
      <c r="H61" s="12">
        <f>+H59+H60</f>
        <v>3412.2</v>
      </c>
    </row>
  </sheetData>
  <sheetProtection algorithmName="SHA-512" hashValue="0aaZebx8uff3J4FiKJClxkjn7kL9iGQoVlQ2UGUSbd8tFz7URrXu09vsiMRZfyt282TB3+oTvR23KGtdZfrgUA==" saltValue="esEIt7pPL7NKaR5664KQ4A==" spinCount="100000" sheet="1" objects="1" scenarios="1"/>
  <protectedRanges>
    <protectedRange sqref="F4:F50 G5 G8 G11 G13 G17 G20:G21 G23 G26:G27 G29 F57:H58" name="Rango1"/>
  </protectedRanges>
  <mergeCells count="21">
    <mergeCell ref="C61:D61"/>
    <mergeCell ref="F61:G61"/>
    <mergeCell ref="C58:E58"/>
    <mergeCell ref="F58:H58"/>
    <mergeCell ref="C59:D59"/>
    <mergeCell ref="F59:G59"/>
    <mergeCell ref="C60:D60"/>
    <mergeCell ref="F60:G60"/>
    <mergeCell ref="C55:E55"/>
    <mergeCell ref="F55:H55"/>
    <mergeCell ref="C56:E56"/>
    <mergeCell ref="F56:H56"/>
    <mergeCell ref="C57:E57"/>
    <mergeCell ref="F57:H57"/>
    <mergeCell ref="C54:E54"/>
    <mergeCell ref="F54:H54"/>
    <mergeCell ref="B2:B3"/>
    <mergeCell ref="C2:E2"/>
    <mergeCell ref="F2:H2"/>
    <mergeCell ref="C53:E53"/>
    <mergeCell ref="F53:H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2019-10-18T08:18:56Z</dcterms:modified>
</cp:coreProperties>
</file>