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16873\Datos Equipo Antiguo\G. Almacenes\TRANSPORTE\contrato 2020\Pliegos\V5_Contratación 3\"/>
    </mc:Choice>
  </mc:AlternateContent>
  <xr:revisionPtr revIDLastSave="0" documentId="13_ncr:20001_{71DF4D93-0931-45E3-880C-8DFEFB3215E0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AÑO1" sheetId="18" r:id="rId1"/>
    <sheet name="AÑO2" sheetId="23" r:id="rId2"/>
    <sheet name="AÑO 3" sheetId="24" r:id="rId3"/>
    <sheet name="TOTAL OFERTA" sheetId="25" r:id="rId4"/>
  </sheets>
  <calcPr calcId="191029"/>
  <fileRecoveryPr repairLoad="1"/>
</workbook>
</file>

<file path=xl/calcChain.xml><?xml version="1.0" encoding="utf-8"?>
<calcChain xmlns="http://schemas.openxmlformats.org/spreadsheetml/2006/main">
  <c r="C66" i="25" l="1"/>
  <c r="C65" i="25"/>
  <c r="C64" i="25"/>
  <c r="C63" i="25"/>
  <c r="C49" i="25"/>
  <c r="C48" i="25"/>
  <c r="C47" i="25"/>
  <c r="B73" i="25"/>
  <c r="B66" i="25"/>
  <c r="B65" i="25"/>
  <c r="B64" i="25"/>
  <c r="B63" i="25"/>
  <c r="B56" i="25"/>
  <c r="B49" i="25"/>
  <c r="B48" i="25"/>
  <c r="B47" i="25"/>
  <c r="B38" i="25"/>
  <c r="B37" i="25"/>
  <c r="B36" i="25"/>
  <c r="B29" i="25"/>
  <c r="B23" i="25"/>
  <c r="B22" i="25"/>
  <c r="B11" i="25"/>
  <c r="B10" i="25"/>
  <c r="B9" i="25"/>
  <c r="B7" i="25"/>
  <c r="B6" i="25"/>
  <c r="B5" i="25"/>
  <c r="F66" i="18" l="1"/>
  <c r="F66" i="23"/>
  <c r="F66" i="24"/>
  <c r="D66" i="25" l="1"/>
  <c r="B8" i="18"/>
  <c r="B8" i="25" s="1"/>
  <c r="D8" i="24"/>
  <c r="D73" i="24"/>
  <c r="D74" i="24" s="1"/>
  <c r="F65" i="24"/>
  <c r="F64" i="24"/>
  <c r="F63" i="24"/>
  <c r="D56" i="24"/>
  <c r="D57" i="24" s="1"/>
  <c r="F49" i="24"/>
  <c r="F48" i="24"/>
  <c r="F47" i="24"/>
  <c r="D38" i="24"/>
  <c r="D37" i="24"/>
  <c r="D36" i="24"/>
  <c r="D29" i="24"/>
  <c r="D30" i="24" s="1"/>
  <c r="D23" i="24"/>
  <c r="D22" i="24"/>
  <c r="D11" i="24"/>
  <c r="D10" i="24"/>
  <c r="D9" i="24"/>
  <c r="D7" i="24"/>
  <c r="D6" i="24"/>
  <c r="D5" i="24"/>
  <c r="D73" i="23"/>
  <c r="D74" i="23" s="1"/>
  <c r="F65" i="23"/>
  <c r="F64" i="23"/>
  <c r="F63" i="23"/>
  <c r="D56" i="23"/>
  <c r="D57" i="23" s="1"/>
  <c r="F49" i="23"/>
  <c r="F48" i="23"/>
  <c r="F47" i="23"/>
  <c r="D38" i="23"/>
  <c r="D37" i="23"/>
  <c r="D36" i="23"/>
  <c r="D29" i="23"/>
  <c r="D23" i="23"/>
  <c r="D22" i="23"/>
  <c r="D11" i="23"/>
  <c r="D10" i="23"/>
  <c r="D9" i="23"/>
  <c r="D8" i="23"/>
  <c r="D7" i="23"/>
  <c r="D6" i="23"/>
  <c r="D5" i="23"/>
  <c r="D73" i="18"/>
  <c r="D74" i="18" l="1"/>
  <c r="C73" i="25"/>
  <c r="C74" i="25" s="1"/>
  <c r="D30" i="23"/>
  <c r="F67" i="23"/>
  <c r="D24" i="23"/>
  <c r="F67" i="24"/>
  <c r="D39" i="24"/>
  <c r="F50" i="23"/>
  <c r="D39" i="23"/>
  <c r="D12" i="23"/>
  <c r="D12" i="24"/>
  <c r="D24" i="24"/>
  <c r="F50" i="24"/>
  <c r="F65" i="18"/>
  <c r="D65" i="25" s="1"/>
  <c r="F64" i="18"/>
  <c r="D64" i="25" s="1"/>
  <c r="F63" i="18"/>
  <c r="D63" i="25" s="1"/>
  <c r="D67" i="25" l="1"/>
  <c r="C78" i="24"/>
  <c r="C78" i="23"/>
  <c r="F67" i="18"/>
  <c r="F49" i="18"/>
  <c r="D49" i="25" s="1"/>
  <c r="F48" i="18"/>
  <c r="D48" i="25" s="1"/>
  <c r="F47" i="18"/>
  <c r="D47" i="25" s="1"/>
  <c r="D50" i="25" l="1"/>
  <c r="F50" i="18"/>
  <c r="D38" i="18" l="1"/>
  <c r="C38" i="25" s="1"/>
  <c r="D56" i="18" l="1"/>
  <c r="D57" i="18" l="1"/>
  <c r="C56" i="25"/>
  <c r="C57" i="25" s="1"/>
  <c r="D29" i="18"/>
  <c r="C29" i="25" s="1"/>
  <c r="C30" i="25" s="1"/>
  <c r="D37" i="18"/>
  <c r="C37" i="25" s="1"/>
  <c r="D36" i="18"/>
  <c r="C36" i="25" s="1"/>
  <c r="D8" i="18"/>
  <c r="C8" i="25" s="1"/>
  <c r="D7" i="18"/>
  <c r="C7" i="25" s="1"/>
  <c r="D39" i="18" l="1"/>
  <c r="D30" i="18"/>
  <c r="D23" i="18"/>
  <c r="C23" i="25" s="1"/>
  <c r="C39" i="25" l="1"/>
  <c r="D22" i="18"/>
  <c r="C22" i="25" s="1"/>
  <c r="C24" i="25" s="1"/>
  <c r="D11" i="18"/>
  <c r="C11" i="25" s="1"/>
  <c r="D24" i="18" l="1"/>
  <c r="D6" i="18"/>
  <c r="C6" i="25" s="1"/>
  <c r="D10" i="18" l="1"/>
  <c r="C10" i="25" s="1"/>
  <c r="D9" i="18"/>
  <c r="C9" i="25" s="1"/>
  <c r="D5" i="18"/>
  <c r="C5" i="25" s="1"/>
  <c r="C12" i="25" l="1"/>
  <c r="C77" i="25" s="1"/>
  <c r="C79" i="25" s="1"/>
  <c r="C81" i="25" s="1"/>
  <c r="D12" i="18"/>
  <c r="C78" i="18" s="1"/>
</calcChain>
</file>

<file path=xl/sharedStrings.xml><?xml version="1.0" encoding="utf-8"?>
<sst xmlns="http://schemas.openxmlformats.org/spreadsheetml/2006/main" count="329" uniqueCount="74">
  <si>
    <t>TOTAL</t>
  </si>
  <si>
    <t>Modalidad</t>
  </si>
  <si>
    <t>Urgente</t>
  </si>
  <si>
    <t>Importe por dirección</t>
  </si>
  <si>
    <t xml:space="preserve"> Nº direcciones anuales estimados</t>
  </si>
  <si>
    <t>Moto</t>
  </si>
  <si>
    <t>Furgoneta</t>
  </si>
  <si>
    <t xml:space="preserve"> Nº depósitos anuales estimados</t>
  </si>
  <si>
    <t>Importe por punto servicio</t>
  </si>
  <si>
    <t>Importe por depósito</t>
  </si>
  <si>
    <t>Direcciones</t>
  </si>
  <si>
    <t>Servicios</t>
  </si>
  <si>
    <t>moto</t>
  </si>
  <si>
    <t>1 a 3</t>
  </si>
  <si>
    <t>Fuera m-40</t>
  </si>
  <si>
    <t xml:space="preserve"> Nº puntos servicio anuales</t>
  </si>
  <si>
    <t>Total 4. a)</t>
  </si>
  <si>
    <t>Total 1</t>
  </si>
  <si>
    <t>Ordinario Correspondencia</t>
  </si>
  <si>
    <t>Ordinario paquetería</t>
  </si>
  <si>
    <t>Extraordinario correspondencia</t>
  </si>
  <si>
    <t>Extraordinario paquetería</t>
  </si>
  <si>
    <t>Horas clasificación</t>
  </si>
  <si>
    <t>Entrega y recogida correspondencia en Cavanilles</t>
  </si>
  <si>
    <t>Entrega y recogida correspondencia en Almacén</t>
  </si>
  <si>
    <t>2. Servicio de Reparto de materiales para Mantenimiento de Instalaciones Fijas</t>
  </si>
  <si>
    <t>Total 2.a )</t>
  </si>
  <si>
    <t>Total 2.b)</t>
  </si>
  <si>
    <t>a) Urgencias IIFF</t>
  </si>
  <si>
    <t>b) Rutas IIFF</t>
  </si>
  <si>
    <t>Furgón</t>
  </si>
  <si>
    <t>horas</t>
  </si>
  <si>
    <t>Importe hora</t>
  </si>
  <si>
    <t>Total 5</t>
  </si>
  <si>
    <t>Horas</t>
  </si>
  <si>
    <t>6. Servicio de Tienda on Line</t>
  </si>
  <si>
    <t xml:space="preserve"> Nº horas estimadas anuales</t>
  </si>
  <si>
    <t>Horas ruta</t>
  </si>
  <si>
    <t>Importe por hora</t>
  </si>
  <si>
    <t>Nº Servicios anuales</t>
  </si>
  <si>
    <t xml:space="preserve">1. Servicio estaciones: Correspondencia y Paquetería </t>
  </si>
  <si>
    <t>Añadir kg adicicional</t>
  </si>
  <si>
    <t>4. Servicio Directo</t>
  </si>
  <si>
    <t>5. Servicio Ruta entre recintos</t>
  </si>
  <si>
    <t>Total 6</t>
  </si>
  <si>
    <t xml:space="preserve">Importe por dirección </t>
  </si>
  <si>
    <t>Kg. Adicional (apartir del 20º Kg)</t>
  </si>
  <si>
    <t>Km fuera M-30 (Ida y vuelta)</t>
  </si>
  <si>
    <t>Importe km fuera M-30</t>
  </si>
  <si>
    <t>Madrid Capital (hasta 10 kg)</t>
  </si>
  <si>
    <t>Madrid Provincial (hasta 10 kg)</t>
  </si>
  <si>
    <t>Nacional (hasta 10 kg)</t>
  </si>
  <si>
    <t>7. Gestor Transporte</t>
  </si>
  <si>
    <t>Total 7</t>
  </si>
  <si>
    <t>TOTAL  OFERTA SIN IVA (3 AÑOS)</t>
  </si>
  <si>
    <t>TOTAL OFERTA</t>
  </si>
  <si>
    <t>IVA</t>
  </si>
  <si>
    <t>TOTAL AÑO 1</t>
  </si>
  <si>
    <t>TOTAL AÑO 2</t>
  </si>
  <si>
    <t>TOTAL AÑO 3</t>
  </si>
  <si>
    <t>Península (hasta 10 kg)</t>
  </si>
  <si>
    <t>Baleares, Canarias y Ciudades Autónomas (Ceuta y Melilla)</t>
  </si>
  <si>
    <t xml:space="preserve"> Nº puntos servicio totales</t>
  </si>
  <si>
    <t xml:space="preserve"> Nº horas estimadas totales</t>
  </si>
  <si>
    <t xml:space="preserve"> Nº depósitos totales estimados</t>
  </si>
  <si>
    <t xml:space="preserve"> Nº direcciones totales estimados</t>
  </si>
  <si>
    <t>Horas totales estimadas</t>
  </si>
  <si>
    <t>Nº Servicios totales</t>
  </si>
  <si>
    <t>Kg. Adicional (apartir del 10º Kg)</t>
  </si>
  <si>
    <t>Importe Kg. Adicional (apartir del 10º Kg)</t>
  </si>
  <si>
    <t>Total 4</t>
  </si>
  <si>
    <t>3. Servicio de Urgencias de materiales para Mantenimiento de Material Móvil</t>
  </si>
  <si>
    <t>Total 3</t>
  </si>
  <si>
    <t>Local (facturación por direcciones)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</si>
</sst>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0.000%"/>
    <numFmt numFmtId="166" formatCode="0.000"/>
  </numFmts>
  <fonts count="30" x14ac:knownFonts="1">
    <font>
      <sz val="10"/>
      <name val="Arial"/>
    </font>
    <font>
      <sz val="10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sz val="10"/>
      <name val="Arial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i/>
      <u/>
      <sz val="12"/>
      <name val="Calibri"/>
      <family val="2"/>
      <scheme val="minor"/>
    </font>
    <font>
      <i/>
      <u/>
      <sz val="11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0"/>
      <name val="Calibri"/>
      <family val="2"/>
      <scheme val="minor"/>
    </font>
    <font>
      <i/>
      <u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</fills>
  <borders count="5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6" fillId="4" borderId="0" applyNumberFormat="0" applyBorder="0" applyAlignment="0" applyProtection="0"/>
    <xf numFmtId="0" fontId="11" fillId="16" borderId="1" applyNumberFormat="0" applyAlignment="0" applyProtection="0"/>
    <xf numFmtId="0" fontId="13" fillId="17" borderId="2" applyNumberFormat="0" applyAlignment="0" applyProtection="0"/>
    <xf numFmtId="0" fontId="12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21" borderId="0" applyNumberFormat="0" applyBorder="0" applyAlignment="0" applyProtection="0"/>
    <xf numFmtId="0" fontId="9" fillId="7" borderId="1" applyNumberFormat="0" applyAlignment="0" applyProtection="0"/>
    <xf numFmtId="0" fontId="7" fillId="3" borderId="0" applyNumberFormat="0" applyBorder="0" applyAlignment="0" applyProtection="0"/>
    <xf numFmtId="44" fontId="1" fillId="0" borderId="0" applyFont="0" applyFill="0" applyBorder="0" applyAlignment="0" applyProtection="0"/>
    <xf numFmtId="0" fontId="8" fillId="22" borderId="0" applyNumberFormat="0" applyBorder="0" applyAlignment="0" applyProtection="0"/>
    <xf numFmtId="0" fontId="15" fillId="23" borderId="4" applyNumberFormat="0" applyFont="0" applyAlignment="0" applyProtection="0"/>
    <xf numFmtId="9" fontId="1" fillId="0" borderId="0" applyFont="0" applyFill="0" applyBorder="0" applyAlignment="0" applyProtection="0"/>
    <xf numFmtId="0" fontId="10" fillId="16" borderId="5" applyNumberFormat="0" applyAlignment="0" applyProtection="0"/>
    <xf numFmtId="0" fontId="14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6" applyNumberFormat="0" applyFill="0" applyAlignment="0" applyProtection="0"/>
    <xf numFmtId="0" fontId="4" fillId="0" borderId="7" applyNumberFormat="0" applyFill="0" applyAlignment="0" applyProtection="0"/>
    <xf numFmtId="0" fontId="5" fillId="0" borderId="8" applyNumberFormat="0" applyFill="0" applyAlignment="0" applyProtection="0"/>
    <xf numFmtId="0" fontId="17" fillId="0" borderId="9" applyNumberFormat="0" applyFill="0" applyAlignment="0" applyProtection="0"/>
  </cellStyleXfs>
  <cellXfs count="143">
    <xf numFmtId="0" fontId="0" fillId="0" borderId="0" xfId="0"/>
    <xf numFmtId="3" fontId="21" fillId="0" borderId="10" xfId="0" applyNumberFormat="1" applyFont="1" applyBorder="1" applyAlignment="1" applyProtection="1">
      <alignment horizontal="center" vertical="center"/>
    </xf>
    <xf numFmtId="3" fontId="20" fillId="0" borderId="10" xfId="0" applyNumberFormat="1" applyFont="1" applyFill="1" applyBorder="1" applyAlignment="1" applyProtection="1">
      <alignment horizontal="center" vertical="center"/>
    </xf>
    <xf numFmtId="44" fontId="20" fillId="0" borderId="11" xfId="32" applyFont="1" applyFill="1" applyBorder="1" applyAlignment="1" applyProtection="1">
      <alignment vertical="center"/>
    </xf>
    <xf numFmtId="0" fontId="21" fillId="0" borderId="16" xfId="0" applyFont="1" applyFill="1" applyBorder="1" applyAlignment="1" applyProtection="1">
      <alignment horizontal="center" vertical="center" wrapText="1"/>
    </xf>
    <xf numFmtId="0" fontId="21" fillId="0" borderId="17" xfId="0" applyFont="1" applyFill="1" applyBorder="1" applyAlignment="1" applyProtection="1">
      <alignment vertical="center" wrapText="1"/>
    </xf>
    <xf numFmtId="164" fontId="20" fillId="24" borderId="19" xfId="0" applyNumberFormat="1" applyFont="1" applyFill="1" applyBorder="1" applyAlignment="1" applyProtection="1">
      <alignment horizontal="center" vertical="center"/>
      <protection locked="0"/>
    </xf>
    <xf numFmtId="164" fontId="20" fillId="24" borderId="12" xfId="0" applyNumberFormat="1" applyFont="1" applyFill="1" applyBorder="1" applyAlignment="1" applyProtection="1">
      <alignment horizontal="center" vertical="center"/>
      <protection locked="0"/>
    </xf>
    <xf numFmtId="164" fontId="20" fillId="24" borderId="21" xfId="0" applyNumberFormat="1" applyFont="1" applyFill="1" applyBorder="1" applyAlignment="1" applyProtection="1">
      <alignment horizontal="center" vertical="center"/>
      <protection locked="0"/>
    </xf>
    <xf numFmtId="0" fontId="21" fillId="0" borderId="22" xfId="0" applyFont="1" applyFill="1" applyBorder="1" applyAlignment="1" applyProtection="1">
      <alignment horizontal="center" vertical="center" wrapText="1"/>
    </xf>
    <xf numFmtId="0" fontId="21" fillId="0" borderId="23" xfId="0" applyFont="1" applyFill="1" applyBorder="1" applyAlignment="1" applyProtection="1">
      <alignment vertical="center" wrapText="1"/>
    </xf>
    <xf numFmtId="3" fontId="21" fillId="0" borderId="18" xfId="0" applyNumberFormat="1" applyFont="1" applyBorder="1" applyAlignment="1" applyProtection="1">
      <alignment horizontal="center" vertical="center"/>
    </xf>
    <xf numFmtId="0" fontId="21" fillId="0" borderId="23" xfId="0" applyFont="1" applyFill="1" applyBorder="1" applyAlignment="1" applyProtection="1">
      <alignment horizontal="center" vertical="center" wrapText="1"/>
    </xf>
    <xf numFmtId="3" fontId="20" fillId="0" borderId="18" xfId="0" applyNumberFormat="1" applyFont="1" applyFill="1" applyBorder="1" applyAlignment="1" applyProtection="1">
      <alignment horizontal="center" vertical="center"/>
    </xf>
    <xf numFmtId="3" fontId="20" fillId="0" borderId="20" xfId="0" applyNumberFormat="1" applyFont="1" applyFill="1" applyBorder="1" applyAlignment="1" applyProtection="1">
      <alignment horizontal="center" vertical="center"/>
    </xf>
    <xf numFmtId="0" fontId="21" fillId="0" borderId="14" xfId="0" applyFont="1" applyFill="1" applyBorder="1" applyAlignment="1" applyProtection="1">
      <alignment horizontal="center" vertical="center" wrapText="1"/>
    </xf>
    <xf numFmtId="0" fontId="21" fillId="0" borderId="35" xfId="0" applyFont="1" applyFill="1" applyBorder="1" applyAlignment="1" applyProtection="1">
      <alignment horizontal="center" vertical="center" wrapText="1"/>
    </xf>
    <xf numFmtId="164" fontId="20" fillId="24" borderId="41" xfId="0" applyNumberFormat="1" applyFont="1" applyFill="1" applyBorder="1" applyAlignment="1" applyProtection="1">
      <alignment horizontal="center" vertical="center"/>
      <protection locked="0"/>
    </xf>
    <xf numFmtId="164" fontId="20" fillId="24" borderId="42" xfId="0" applyNumberFormat="1" applyFont="1" applyFill="1" applyBorder="1" applyAlignment="1" applyProtection="1">
      <alignment horizontal="center" vertical="center"/>
      <protection locked="0"/>
    </xf>
    <xf numFmtId="44" fontId="20" fillId="0" borderId="43" xfId="32" applyFont="1" applyFill="1" applyBorder="1" applyAlignment="1" applyProtection="1">
      <alignment vertical="center"/>
    </xf>
    <xf numFmtId="44" fontId="20" fillId="0" borderId="44" xfId="32" applyFont="1" applyFill="1" applyBorder="1" applyAlignment="1" applyProtection="1">
      <alignment vertical="center"/>
    </xf>
    <xf numFmtId="164" fontId="20" fillId="24" borderId="45" xfId="0" applyNumberFormat="1" applyFont="1" applyFill="1" applyBorder="1" applyAlignment="1" applyProtection="1">
      <alignment horizontal="center" vertical="center"/>
      <protection locked="0"/>
    </xf>
    <xf numFmtId="44" fontId="20" fillId="0" borderId="46" xfId="32" applyFont="1" applyFill="1" applyBorder="1" applyAlignment="1" applyProtection="1">
      <alignment vertical="center"/>
    </xf>
    <xf numFmtId="44" fontId="20" fillId="0" borderId="13" xfId="32" applyFont="1" applyFill="1" applyBorder="1" applyAlignment="1" applyProtection="1">
      <alignment vertical="center"/>
    </xf>
    <xf numFmtId="44" fontId="20" fillId="0" borderId="26" xfId="32" applyFont="1" applyFill="1" applyBorder="1" applyAlignment="1" applyProtection="1">
      <alignment vertical="center"/>
    </xf>
    <xf numFmtId="3" fontId="21" fillId="0" borderId="39" xfId="0" applyNumberFormat="1" applyFont="1" applyBorder="1" applyAlignment="1" applyProtection="1">
      <alignment horizontal="center" vertical="center"/>
    </xf>
    <xf numFmtId="164" fontId="20" fillId="24" borderId="48" xfId="0" applyNumberFormat="1" applyFont="1" applyFill="1" applyBorder="1" applyAlignment="1" applyProtection="1">
      <alignment horizontal="center" vertical="center"/>
      <protection locked="0"/>
    </xf>
    <xf numFmtId="44" fontId="20" fillId="0" borderId="49" xfId="32" applyFont="1" applyFill="1" applyBorder="1" applyAlignment="1" applyProtection="1">
      <alignment vertical="center"/>
    </xf>
    <xf numFmtId="0" fontId="21" fillId="0" borderId="50" xfId="0" applyFont="1" applyFill="1" applyBorder="1" applyAlignment="1" applyProtection="1">
      <alignment vertical="center" wrapText="1"/>
    </xf>
    <xf numFmtId="0" fontId="21" fillId="0" borderId="32" xfId="0" applyFont="1" applyFill="1" applyBorder="1" applyAlignment="1" applyProtection="1">
      <alignment horizontal="center" vertical="center"/>
    </xf>
    <xf numFmtId="0" fontId="20" fillId="0" borderId="30" xfId="0" applyFont="1" applyFill="1" applyBorder="1" applyAlignment="1" applyProtection="1">
      <alignment horizontal="left" vertical="center" wrapText="1"/>
    </xf>
    <xf numFmtId="0" fontId="20" fillId="0" borderId="10" xfId="0" applyFont="1" applyFill="1" applyBorder="1" applyAlignment="1" applyProtection="1">
      <alignment horizontal="left" vertical="center" wrapText="1"/>
    </xf>
    <xf numFmtId="0" fontId="20" fillId="0" borderId="33" xfId="0" applyFont="1" applyFill="1" applyBorder="1" applyAlignment="1" applyProtection="1">
      <alignment horizontal="left" vertical="center" wrapText="1"/>
    </xf>
    <xf numFmtId="0" fontId="20" fillId="0" borderId="38" xfId="0" applyFont="1" applyBorder="1" applyAlignment="1" applyProtection="1">
      <alignment horizontal="left" vertical="center" wrapText="1"/>
    </xf>
    <xf numFmtId="0" fontId="20" fillId="0" borderId="29" xfId="0" applyFont="1" applyFill="1" applyBorder="1" applyAlignment="1" applyProtection="1">
      <alignment horizontal="left" vertical="center" wrapText="1"/>
    </xf>
    <xf numFmtId="0" fontId="20" fillId="0" borderId="30" xfId="0" applyFont="1" applyBorder="1" applyAlignment="1" applyProtection="1">
      <alignment horizontal="left" vertical="center" wrapText="1"/>
    </xf>
    <xf numFmtId="0" fontId="21" fillId="0" borderId="27" xfId="0" applyFont="1" applyFill="1" applyBorder="1" applyAlignment="1" applyProtection="1">
      <alignment horizontal="center" vertical="center"/>
    </xf>
    <xf numFmtId="44" fontId="20" fillId="0" borderId="47" xfId="32" applyFont="1" applyFill="1" applyBorder="1" applyAlignment="1" applyProtection="1">
      <alignment vertical="center"/>
    </xf>
    <xf numFmtId="0" fontId="20" fillId="0" borderId="40" xfId="0" applyFont="1" applyBorder="1" applyAlignment="1" applyProtection="1">
      <alignment horizontal="left" vertical="center" wrapText="1"/>
    </xf>
    <xf numFmtId="3" fontId="21" fillId="0" borderId="20" xfId="0" applyNumberFormat="1" applyFont="1" applyBorder="1" applyAlignment="1" applyProtection="1">
      <alignment horizontal="center" vertical="center"/>
    </xf>
    <xf numFmtId="0" fontId="21" fillId="0" borderId="47" xfId="0" applyFont="1" applyFill="1" applyBorder="1" applyAlignment="1" applyProtection="1">
      <alignment horizontal="center" vertical="center" wrapText="1"/>
    </xf>
    <xf numFmtId="44" fontId="20" fillId="0" borderId="52" xfId="32" applyFont="1" applyFill="1" applyBorder="1" applyAlignment="1" applyProtection="1">
      <alignment vertical="center"/>
    </xf>
    <xf numFmtId="0" fontId="20" fillId="0" borderId="29" xfId="0" applyFont="1" applyBorder="1" applyAlignment="1" applyProtection="1">
      <alignment horizontal="left" vertical="center" wrapText="1"/>
    </xf>
    <xf numFmtId="0" fontId="20" fillId="0" borderId="31" xfId="0" applyFont="1" applyBorder="1" applyAlignment="1" applyProtection="1">
      <alignment horizontal="left" vertical="center" wrapText="1"/>
    </xf>
    <xf numFmtId="0" fontId="20" fillId="0" borderId="31" xfId="0" applyFont="1" applyFill="1" applyBorder="1" applyAlignment="1" applyProtection="1">
      <alignment horizontal="left" vertical="center" wrapText="1"/>
    </xf>
    <xf numFmtId="0" fontId="23" fillId="26" borderId="0" xfId="0" applyFont="1" applyFill="1" applyProtection="1"/>
    <xf numFmtId="0" fontId="20" fillId="26" borderId="0" xfId="0" applyFont="1" applyFill="1" applyProtection="1"/>
    <xf numFmtId="9" fontId="20" fillId="26" borderId="0" xfId="0" applyNumberFormat="1" applyFont="1" applyFill="1" applyProtection="1"/>
    <xf numFmtId="0" fontId="20" fillId="26" borderId="0" xfId="0" applyNumberFormat="1" applyFont="1" applyFill="1" applyProtection="1"/>
    <xf numFmtId="0" fontId="27" fillId="26" borderId="0" xfId="0" applyFont="1" applyFill="1" applyProtection="1"/>
    <xf numFmtId="44" fontId="26" fillId="25" borderId="14" xfId="0" applyNumberFormat="1" applyFont="1" applyFill="1" applyBorder="1" applyAlignment="1" applyProtection="1"/>
    <xf numFmtId="0" fontId="20" fillId="0" borderId="0" xfId="0" applyFont="1" applyProtection="1"/>
    <xf numFmtId="0" fontId="24" fillId="26" borderId="0" xfId="0" applyFont="1" applyFill="1" applyProtection="1"/>
    <xf numFmtId="0" fontId="21" fillId="26" borderId="0" xfId="0" applyFont="1" applyFill="1" applyProtection="1"/>
    <xf numFmtId="0" fontId="25" fillId="26" borderId="0" xfId="0" applyFont="1" applyFill="1" applyProtection="1"/>
    <xf numFmtId="0" fontId="28" fillId="26" borderId="0" xfId="0" applyFont="1" applyFill="1" applyProtection="1"/>
    <xf numFmtId="9" fontId="28" fillId="26" borderId="0" xfId="0" applyNumberFormat="1" applyFont="1" applyFill="1" applyProtection="1"/>
    <xf numFmtId="9" fontId="25" fillId="26" borderId="0" xfId="35" applyFont="1" applyFill="1" applyProtection="1"/>
    <xf numFmtId="10" fontId="20" fillId="26" borderId="0" xfId="35" applyNumberFormat="1" applyFont="1" applyFill="1" applyProtection="1"/>
    <xf numFmtId="16" fontId="27" fillId="26" borderId="0" xfId="0" applyNumberFormat="1" applyFont="1" applyFill="1" applyProtection="1"/>
    <xf numFmtId="9" fontId="27" fillId="26" borderId="0" xfId="0" applyNumberFormat="1" applyFont="1" applyFill="1" applyProtection="1"/>
    <xf numFmtId="10" fontId="27" fillId="26" borderId="0" xfId="35" applyNumberFormat="1" applyFont="1" applyFill="1" applyProtection="1"/>
    <xf numFmtId="1" fontId="20" fillId="0" borderId="18" xfId="0" applyNumberFormat="1" applyFont="1" applyFill="1" applyBorder="1" applyProtection="1"/>
    <xf numFmtId="1" fontId="20" fillId="0" borderId="10" xfId="0" applyNumberFormat="1" applyFont="1" applyFill="1" applyBorder="1" applyProtection="1"/>
    <xf numFmtId="1" fontId="20" fillId="0" borderId="20" xfId="0" applyNumberFormat="1" applyFont="1" applyFill="1" applyBorder="1" applyProtection="1"/>
    <xf numFmtId="44" fontId="26" fillId="25" borderId="26" xfId="0" applyNumberFormat="1" applyFont="1" applyFill="1" applyBorder="1" applyAlignment="1" applyProtection="1"/>
    <xf numFmtId="0" fontId="24" fillId="0" borderId="0" xfId="0" applyFont="1" applyFill="1" applyProtection="1"/>
    <xf numFmtId="0" fontId="20" fillId="26" borderId="10" xfId="35" applyNumberFormat="1" applyFont="1" applyFill="1" applyBorder="1" applyAlignment="1" applyProtection="1">
      <alignment horizontal="center"/>
    </xf>
    <xf numFmtId="165" fontId="20" fillId="26" borderId="0" xfId="35" applyNumberFormat="1" applyFont="1" applyFill="1" applyProtection="1"/>
    <xf numFmtId="9" fontId="20" fillId="26" borderId="0" xfId="35" applyFont="1" applyFill="1" applyProtection="1"/>
    <xf numFmtId="0" fontId="20" fillId="26" borderId="0" xfId="35" applyNumberFormat="1" applyFont="1" applyFill="1" applyProtection="1"/>
    <xf numFmtId="166" fontId="20" fillId="26" borderId="0" xfId="0" applyNumberFormat="1" applyFont="1" applyFill="1" applyProtection="1"/>
    <xf numFmtId="0" fontId="27" fillId="26" borderId="0" xfId="35" applyNumberFormat="1" applyFont="1" applyFill="1" applyProtection="1"/>
    <xf numFmtId="44" fontId="26" fillId="25" borderId="14" xfId="0" applyNumberFormat="1" applyFont="1" applyFill="1" applyBorder="1" applyProtection="1"/>
    <xf numFmtId="3" fontId="20" fillId="26" borderId="0" xfId="0" applyNumberFormat="1" applyFont="1" applyFill="1" applyProtection="1"/>
    <xf numFmtId="0" fontId="22" fillId="26" borderId="0" xfId="0" applyFont="1" applyFill="1" applyProtection="1"/>
    <xf numFmtId="1" fontId="20" fillId="0" borderId="18" xfId="0" applyNumberFormat="1" applyFont="1" applyBorder="1" applyProtection="1"/>
    <xf numFmtId="1" fontId="20" fillId="0" borderId="10" xfId="0" applyNumberFormat="1" applyFont="1" applyBorder="1" applyProtection="1"/>
    <xf numFmtId="1" fontId="20" fillId="0" borderId="20" xfId="0" applyNumberFormat="1" applyFont="1" applyBorder="1" applyAlignment="1" applyProtection="1">
      <alignment vertical="center"/>
    </xf>
    <xf numFmtId="44" fontId="26" fillId="25" borderId="36" xfId="0" applyNumberFormat="1" applyFont="1" applyFill="1" applyBorder="1" applyAlignment="1" applyProtection="1"/>
    <xf numFmtId="3" fontId="20" fillId="0" borderId="16" xfId="0" applyNumberFormat="1" applyFont="1" applyBorder="1" applyProtection="1"/>
    <xf numFmtId="44" fontId="26" fillId="25" borderId="15" xfId="0" applyNumberFormat="1" applyFont="1" applyFill="1" applyBorder="1" applyAlignment="1" applyProtection="1"/>
    <xf numFmtId="164" fontId="29" fillId="27" borderId="0" xfId="0" applyNumberFormat="1" applyFont="1" applyFill="1" applyAlignment="1" applyProtection="1">
      <alignment vertical="center"/>
    </xf>
    <xf numFmtId="44" fontId="20" fillId="26" borderId="0" xfId="0" applyNumberFormat="1" applyFont="1" applyFill="1" applyProtection="1"/>
    <xf numFmtId="0" fontId="20" fillId="26" borderId="18" xfId="35" applyNumberFormat="1" applyFont="1" applyFill="1" applyBorder="1" applyAlignment="1" applyProtection="1">
      <alignment horizontal="center"/>
    </xf>
    <xf numFmtId="0" fontId="21" fillId="0" borderId="17" xfId="0" applyFont="1" applyFill="1" applyBorder="1" applyAlignment="1" applyProtection="1">
      <alignment horizontal="center" vertical="center" wrapText="1"/>
    </xf>
    <xf numFmtId="0" fontId="21" fillId="0" borderId="47" xfId="0" applyFont="1" applyFill="1" applyBorder="1" applyAlignment="1" applyProtection="1">
      <alignment horizontal="center" vertical="center" wrapText="1"/>
    </xf>
    <xf numFmtId="0" fontId="20" fillId="0" borderId="29" xfId="0" applyFont="1" applyBorder="1" applyAlignment="1" applyProtection="1">
      <alignment horizontal="left" vertical="center" wrapText="1"/>
    </xf>
    <xf numFmtId="0" fontId="20" fillId="0" borderId="31" xfId="0" applyFont="1" applyBorder="1" applyAlignment="1" applyProtection="1">
      <alignment horizontal="left" vertical="center" wrapText="1"/>
    </xf>
    <xf numFmtId="3" fontId="21" fillId="0" borderId="53" xfId="0" applyNumberFormat="1" applyFont="1" applyBorder="1" applyAlignment="1" applyProtection="1">
      <alignment horizontal="center" vertical="center"/>
    </xf>
    <xf numFmtId="44" fontId="20" fillId="0" borderId="55" xfId="32" applyFont="1" applyFill="1" applyBorder="1" applyAlignment="1" applyProtection="1">
      <alignment vertical="center"/>
    </xf>
    <xf numFmtId="0" fontId="20" fillId="0" borderId="56" xfId="0" applyFont="1" applyBorder="1" applyAlignment="1" applyProtection="1">
      <alignment horizontal="left" vertical="center" wrapText="1"/>
    </xf>
    <xf numFmtId="44" fontId="20" fillId="29" borderId="10" xfId="32" applyFont="1" applyFill="1" applyBorder="1" applyAlignment="1" applyProtection="1">
      <alignment horizontal="center" vertical="center"/>
      <protection locked="0"/>
    </xf>
    <xf numFmtId="3" fontId="20" fillId="0" borderId="29" xfId="0" applyNumberFormat="1" applyFont="1" applyFill="1" applyBorder="1" applyAlignment="1" applyProtection="1">
      <alignment horizontal="center" vertical="center"/>
    </xf>
    <xf numFmtId="3" fontId="20" fillId="0" borderId="30" xfId="0" applyNumberFormat="1" applyFont="1" applyFill="1" applyBorder="1" applyAlignment="1" applyProtection="1">
      <alignment horizontal="center" vertical="center"/>
    </xf>
    <xf numFmtId="3" fontId="20" fillId="0" borderId="31" xfId="0" applyNumberFormat="1" applyFont="1" applyFill="1" applyBorder="1" applyAlignment="1" applyProtection="1">
      <alignment horizontal="center" vertical="center"/>
    </xf>
    <xf numFmtId="44" fontId="20" fillId="28" borderId="43" xfId="32" applyFont="1" applyFill="1" applyBorder="1" applyAlignment="1" applyProtection="1">
      <alignment vertical="center"/>
    </xf>
    <xf numFmtId="44" fontId="20" fillId="28" borderId="44" xfId="32" applyFont="1" applyFill="1" applyBorder="1" applyAlignment="1" applyProtection="1">
      <alignment vertical="center"/>
    </xf>
    <xf numFmtId="164" fontId="20" fillId="29" borderId="23" xfId="0" applyNumberFormat="1" applyFont="1" applyFill="1" applyBorder="1" applyAlignment="1" applyProtection="1">
      <alignment horizontal="center" vertical="center"/>
      <protection locked="0"/>
    </xf>
    <xf numFmtId="44" fontId="20" fillId="28" borderId="46" xfId="32" applyFont="1" applyFill="1" applyBorder="1" applyAlignment="1" applyProtection="1">
      <alignment vertical="center"/>
    </xf>
    <xf numFmtId="0" fontId="20" fillId="0" borderId="39" xfId="0" applyFont="1" applyFill="1" applyBorder="1" applyAlignment="1" applyProtection="1">
      <alignment horizontal="left" vertical="center" wrapText="1"/>
    </xf>
    <xf numFmtId="0" fontId="20" fillId="26" borderId="39" xfId="35" applyNumberFormat="1" applyFont="1" applyFill="1" applyBorder="1" applyAlignment="1" applyProtection="1">
      <alignment horizontal="center"/>
    </xf>
    <xf numFmtId="0" fontId="21" fillId="0" borderId="50" xfId="0" applyFont="1" applyFill="1" applyBorder="1" applyAlignment="1" applyProtection="1">
      <alignment horizontal="center" vertical="center" wrapText="1"/>
    </xf>
    <xf numFmtId="0" fontId="20" fillId="0" borderId="53" xfId="0" applyFont="1" applyFill="1" applyBorder="1" applyAlignment="1" applyProtection="1">
      <alignment horizontal="left" vertical="center" wrapText="1"/>
    </xf>
    <xf numFmtId="3" fontId="20" fillId="0" borderId="53" xfId="0" applyNumberFormat="1" applyFont="1" applyFill="1" applyBorder="1" applyAlignment="1" applyProtection="1">
      <alignment horizontal="center" vertical="center"/>
    </xf>
    <xf numFmtId="1" fontId="20" fillId="0" borderId="41" xfId="0" applyNumberFormat="1" applyFont="1" applyFill="1" applyBorder="1" applyProtection="1"/>
    <xf numFmtId="1" fontId="20" fillId="0" borderId="42" xfId="0" applyNumberFormat="1" applyFont="1" applyFill="1" applyBorder="1" applyProtection="1"/>
    <xf numFmtId="1" fontId="20" fillId="0" borderId="45" xfId="0" applyNumberFormat="1" applyFont="1" applyFill="1" applyBorder="1" applyProtection="1"/>
    <xf numFmtId="1" fontId="20" fillId="0" borderId="41" xfId="0" applyNumberFormat="1" applyFont="1" applyBorder="1" applyProtection="1"/>
    <xf numFmtId="44" fontId="20" fillId="28" borderId="55" xfId="32" applyFont="1" applyFill="1" applyBorder="1" applyAlignment="1" applyProtection="1">
      <alignment vertical="center"/>
    </xf>
    <xf numFmtId="44" fontId="20" fillId="28" borderId="49" xfId="32" applyFont="1" applyFill="1" applyBorder="1" applyAlignment="1" applyProtection="1">
      <alignment vertical="center"/>
    </xf>
    <xf numFmtId="44" fontId="20" fillId="28" borderId="36" xfId="32" applyFont="1" applyFill="1" applyBorder="1" applyAlignment="1" applyProtection="1">
      <alignment vertical="center"/>
    </xf>
    <xf numFmtId="3" fontId="21" fillId="28" borderId="48" xfId="0" applyNumberFormat="1" applyFont="1" applyFill="1" applyBorder="1" applyAlignment="1" applyProtection="1">
      <alignment horizontal="center" vertical="center"/>
    </xf>
    <xf numFmtId="3" fontId="21" fillId="28" borderId="42" xfId="0" applyNumberFormat="1" applyFont="1" applyFill="1" applyBorder="1" applyAlignment="1" applyProtection="1">
      <alignment horizontal="center" vertical="center"/>
    </xf>
    <xf numFmtId="3" fontId="21" fillId="28" borderId="54" xfId="0" applyNumberFormat="1" applyFont="1" applyFill="1" applyBorder="1" applyAlignment="1" applyProtection="1">
      <alignment horizontal="center" vertical="center"/>
    </xf>
    <xf numFmtId="44" fontId="20" fillId="28" borderId="19" xfId="32" applyFont="1" applyFill="1" applyBorder="1" applyAlignment="1" applyProtection="1">
      <alignment vertical="center"/>
    </xf>
    <xf numFmtId="44" fontId="20" fillId="28" borderId="12" xfId="32" applyFont="1" applyFill="1" applyBorder="1" applyAlignment="1" applyProtection="1">
      <alignment vertical="center"/>
    </xf>
    <xf numFmtId="44" fontId="20" fillId="28" borderId="21" xfId="32" applyFont="1" applyFill="1" applyBorder="1" applyAlignment="1" applyProtection="1">
      <alignment vertical="center"/>
    </xf>
    <xf numFmtId="44" fontId="20" fillId="28" borderId="47" xfId="32" applyFont="1" applyFill="1" applyBorder="1" applyAlignment="1" applyProtection="1">
      <alignment vertical="center"/>
    </xf>
    <xf numFmtId="44" fontId="20" fillId="26" borderId="0" xfId="32" applyFont="1" applyFill="1" applyProtection="1"/>
    <xf numFmtId="44" fontId="20" fillId="29" borderId="19" xfId="32" applyFont="1" applyFill="1" applyBorder="1" applyAlignment="1" applyProtection="1">
      <alignment horizontal="center" vertical="center"/>
      <protection locked="0"/>
    </xf>
    <xf numFmtId="44" fontId="20" fillId="24" borderId="12" xfId="32" applyFont="1" applyFill="1" applyBorder="1" applyAlignment="1" applyProtection="1">
      <alignment horizontal="center" vertical="center"/>
      <protection locked="0"/>
    </xf>
    <xf numFmtId="44" fontId="20" fillId="24" borderId="21" xfId="32" applyFont="1" applyFill="1" applyBorder="1" applyAlignment="1" applyProtection="1">
      <alignment horizontal="center" vertical="center"/>
      <protection locked="0"/>
    </xf>
    <xf numFmtId="44" fontId="20" fillId="29" borderId="18" xfId="32" applyFont="1" applyFill="1" applyBorder="1" applyAlignment="1" applyProtection="1">
      <alignment horizontal="center" vertical="center"/>
      <protection locked="0"/>
    </xf>
    <xf numFmtId="44" fontId="20" fillId="29" borderId="20" xfId="32" applyFont="1" applyFill="1" applyBorder="1" applyAlignment="1" applyProtection="1">
      <alignment horizontal="center" vertical="center"/>
      <protection locked="0"/>
    </xf>
    <xf numFmtId="1" fontId="20" fillId="0" borderId="16" xfId="0" applyNumberFormat="1" applyFont="1" applyBorder="1" applyProtection="1"/>
    <xf numFmtId="164" fontId="20" fillId="29" borderId="18" xfId="0" applyNumberFormat="1" applyFont="1" applyFill="1" applyBorder="1" applyAlignment="1" applyProtection="1">
      <alignment horizontal="center" vertical="center"/>
      <protection locked="0"/>
    </xf>
    <xf numFmtId="164" fontId="20" fillId="29" borderId="10" xfId="0" applyNumberFormat="1" applyFont="1" applyFill="1" applyBorder="1" applyAlignment="1" applyProtection="1">
      <alignment horizontal="center" vertical="center"/>
      <protection locked="0"/>
    </xf>
    <xf numFmtId="164" fontId="20" fillId="29" borderId="20" xfId="0" applyNumberFormat="1" applyFont="1" applyFill="1" applyBorder="1" applyAlignment="1" applyProtection="1">
      <alignment horizontal="center" vertical="center"/>
      <protection locked="0"/>
    </xf>
    <xf numFmtId="44" fontId="20" fillId="29" borderId="12" xfId="32" applyFont="1" applyFill="1" applyBorder="1" applyAlignment="1" applyProtection="1">
      <alignment horizontal="center" vertical="center"/>
      <protection locked="0"/>
    </xf>
    <xf numFmtId="44" fontId="20" fillId="29" borderId="21" xfId="32" applyFont="1" applyFill="1" applyBorder="1" applyAlignment="1" applyProtection="1">
      <alignment horizontal="center" vertical="center"/>
      <protection locked="0"/>
    </xf>
    <xf numFmtId="0" fontId="23" fillId="25" borderId="27" xfId="0" applyFont="1" applyFill="1" applyBorder="1" applyAlignment="1" applyProtection="1">
      <alignment horizontal="left"/>
    </xf>
    <xf numFmtId="0" fontId="23" fillId="25" borderId="28" xfId="0" applyFont="1" applyFill="1" applyBorder="1" applyAlignment="1" applyProtection="1">
      <alignment horizontal="left"/>
    </xf>
    <xf numFmtId="0" fontId="23" fillId="25" borderId="15" xfId="0" applyFont="1" applyFill="1" applyBorder="1" applyAlignment="1" applyProtection="1">
      <alignment horizontal="left"/>
    </xf>
    <xf numFmtId="0" fontId="23" fillId="25" borderId="24" xfId="0" applyFont="1" applyFill="1" applyBorder="1" applyAlignment="1" applyProtection="1">
      <alignment horizontal="left"/>
    </xf>
    <xf numFmtId="0" fontId="23" fillId="25" borderId="25" xfId="0" applyFont="1" applyFill="1" applyBorder="1" applyAlignment="1" applyProtection="1">
      <alignment horizontal="left"/>
    </xf>
    <xf numFmtId="0" fontId="23" fillId="25" borderId="34" xfId="0" applyFont="1" applyFill="1" applyBorder="1" applyAlignment="1" applyProtection="1">
      <alignment horizontal="left"/>
    </xf>
    <xf numFmtId="0" fontId="23" fillId="25" borderId="37" xfId="0" applyFont="1" applyFill="1" applyBorder="1" applyAlignment="1" applyProtection="1">
      <alignment horizontal="left"/>
    </xf>
    <xf numFmtId="0" fontId="23" fillId="25" borderId="51" xfId="0" applyFont="1" applyFill="1" applyBorder="1" applyAlignment="1" applyProtection="1">
      <alignment horizontal="left"/>
    </xf>
    <xf numFmtId="0" fontId="21" fillId="0" borderId="27" xfId="0" applyFont="1" applyFill="1" applyBorder="1" applyAlignment="1" applyProtection="1">
      <alignment horizontal="center" vertical="center" wrapText="1"/>
    </xf>
    <xf numFmtId="0" fontId="21" fillId="0" borderId="57" xfId="0" applyFont="1" applyFill="1" applyBorder="1" applyAlignment="1" applyProtection="1">
      <alignment horizontal="center" vertical="center" wrapText="1"/>
    </xf>
    <xf numFmtId="0" fontId="29" fillId="27" borderId="0" xfId="0" applyFont="1" applyFill="1" applyAlignment="1" applyProtection="1">
      <alignment horizontal="center" vertical="center"/>
    </xf>
    <xf numFmtId="0" fontId="23" fillId="25" borderId="26" xfId="0" applyFont="1" applyFill="1" applyBorder="1" applyAlignment="1" applyProtection="1">
      <alignment horizontal="left"/>
    </xf>
  </cellXfs>
  <cellStyles count="44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40" builtinId="16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oneda" xfId="32" builtinId="4"/>
    <cellStyle name="Neutral" xfId="33" builtinId="28" customBuiltin="1"/>
    <cellStyle name="Normal" xfId="0" builtinId="0"/>
    <cellStyle name="Notas" xfId="34" builtinId="10" customBuiltin="1"/>
    <cellStyle name="Porcentaje" xfId="35" builtinId="5"/>
    <cellStyle name="Salida" xfId="36" builtinId="21" customBuiltin="1"/>
    <cellStyle name="Texto de advertencia" xfId="37" builtinId="11" customBuiltin="1"/>
    <cellStyle name="Texto explicativo" xfId="38" builtinId="53" customBuiltin="1"/>
    <cellStyle name="Título" xfId="39" builtinId="15" customBuiltin="1"/>
    <cellStyle name="Título 2" xfId="41" builtinId="17" customBuiltin="1"/>
    <cellStyle name="Título 3" xfId="42" builtinId="18" customBuiltin="1"/>
    <cellStyle name="Total" xfId="43" builtinId="25" customBuiltin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79"/>
  <sheetViews>
    <sheetView showGridLines="0" tabSelected="1" zoomScaleNormal="100" workbookViewId="0">
      <selection activeCell="C10" sqref="C10"/>
    </sheetView>
  </sheetViews>
  <sheetFormatPr baseColWidth="10" defaultColWidth="11.44140625" defaultRowHeight="14.4" x14ac:dyDescent="0.3"/>
  <cols>
    <col min="1" max="1" width="51.6640625" style="51" customWidth="1"/>
    <col min="2" max="2" width="14.5546875" style="51" customWidth="1"/>
    <col min="3" max="3" width="19.109375" style="51" customWidth="1"/>
    <col min="4" max="4" width="14.33203125" style="51" customWidth="1"/>
    <col min="5" max="5" width="14.44140625" style="51" customWidth="1"/>
    <col min="6" max="6" width="13.33203125" style="51" bestFit="1" customWidth="1"/>
    <col min="7" max="7" width="24.5546875" style="46" customWidth="1"/>
    <col min="8" max="11" width="11.44140625" style="46"/>
    <col min="12" max="12" width="30.33203125" style="46" customWidth="1"/>
    <col min="13" max="16384" width="11.44140625" style="46"/>
  </cols>
  <sheetData>
    <row r="2" spans="1:11" ht="18" x14ac:dyDescent="0.35">
      <c r="A2" s="45" t="s">
        <v>40</v>
      </c>
      <c r="B2" s="46"/>
      <c r="C2" s="46"/>
      <c r="D2" s="46"/>
      <c r="E2" s="47"/>
      <c r="F2" s="48"/>
      <c r="J2" s="49"/>
      <c r="K2" s="49"/>
    </row>
    <row r="3" spans="1:11" ht="15" thickBot="1" x14ac:dyDescent="0.35">
      <c r="A3" s="46"/>
      <c r="B3" s="46"/>
      <c r="C3" s="46"/>
      <c r="D3" s="46"/>
      <c r="E3" s="46"/>
      <c r="F3" s="46"/>
    </row>
    <row r="4" spans="1:11" ht="29.4" thickBot="1" x14ac:dyDescent="0.35">
      <c r="A4" s="29" t="s">
        <v>1</v>
      </c>
      <c r="B4" s="4" t="s">
        <v>15</v>
      </c>
      <c r="C4" s="5" t="s">
        <v>8</v>
      </c>
      <c r="D4" s="16" t="s">
        <v>0</v>
      </c>
      <c r="E4" s="46"/>
      <c r="F4" s="46"/>
    </row>
    <row r="5" spans="1:11" ht="15" customHeight="1" x14ac:dyDescent="0.3">
      <c r="A5" s="87" t="s">
        <v>18</v>
      </c>
      <c r="B5" s="11">
        <v>40000</v>
      </c>
      <c r="C5" s="17"/>
      <c r="D5" s="19">
        <f t="shared" ref="D5:D11" si="0">+C5*B5</f>
        <v>0</v>
      </c>
      <c r="E5" s="46"/>
      <c r="F5" s="46"/>
    </row>
    <row r="6" spans="1:11" ht="15" customHeight="1" x14ac:dyDescent="0.3">
      <c r="A6" s="35" t="s">
        <v>19</v>
      </c>
      <c r="B6" s="1">
        <v>15000</v>
      </c>
      <c r="C6" s="18"/>
      <c r="D6" s="20">
        <f t="shared" si="0"/>
        <v>0</v>
      </c>
      <c r="E6" s="46"/>
      <c r="F6" s="46"/>
    </row>
    <row r="7" spans="1:11" ht="15" customHeight="1" x14ac:dyDescent="0.3">
      <c r="A7" s="35" t="s">
        <v>20</v>
      </c>
      <c r="B7" s="1">
        <v>400</v>
      </c>
      <c r="C7" s="18"/>
      <c r="D7" s="20">
        <f t="shared" si="0"/>
        <v>0</v>
      </c>
      <c r="E7" s="46"/>
      <c r="F7" s="46"/>
    </row>
    <row r="8" spans="1:11" ht="15" customHeight="1" x14ac:dyDescent="0.3">
      <c r="A8" s="35" t="s">
        <v>21</v>
      </c>
      <c r="B8" s="1">
        <f>+B6/10</f>
        <v>1500</v>
      </c>
      <c r="C8" s="18"/>
      <c r="D8" s="20">
        <f t="shared" si="0"/>
        <v>0</v>
      </c>
      <c r="E8" s="46"/>
      <c r="F8" s="46"/>
    </row>
    <row r="9" spans="1:11" ht="15" customHeight="1" x14ac:dyDescent="0.3">
      <c r="A9" s="35" t="s">
        <v>23</v>
      </c>
      <c r="B9" s="1">
        <v>494</v>
      </c>
      <c r="C9" s="18"/>
      <c r="D9" s="20">
        <f t="shared" si="0"/>
        <v>0</v>
      </c>
      <c r="E9" s="46"/>
      <c r="F9" s="46"/>
    </row>
    <row r="10" spans="1:11" ht="15" customHeight="1" x14ac:dyDescent="0.3">
      <c r="A10" s="35" t="s">
        <v>24</v>
      </c>
      <c r="B10" s="1">
        <v>312</v>
      </c>
      <c r="C10" s="18"/>
      <c r="D10" s="20">
        <f t="shared" si="0"/>
        <v>0</v>
      </c>
      <c r="E10" s="46"/>
      <c r="F10" s="46"/>
    </row>
    <row r="11" spans="1:11" ht="15" customHeight="1" thickBot="1" x14ac:dyDescent="0.35">
      <c r="A11" s="35" t="s">
        <v>22</v>
      </c>
      <c r="B11" s="1">
        <v>3500</v>
      </c>
      <c r="C11" s="18"/>
      <c r="D11" s="20">
        <f t="shared" si="0"/>
        <v>0</v>
      </c>
      <c r="E11" s="46"/>
      <c r="F11" s="46"/>
    </row>
    <row r="12" spans="1:11" ht="18.600000000000001" thickBot="1" x14ac:dyDescent="0.4">
      <c r="A12" s="131" t="s">
        <v>17</v>
      </c>
      <c r="B12" s="132"/>
      <c r="C12" s="132"/>
      <c r="D12" s="50">
        <f>SUM(D5:D11)</f>
        <v>0</v>
      </c>
      <c r="E12" s="46"/>
      <c r="F12" s="46"/>
    </row>
    <row r="13" spans="1:11" x14ac:dyDescent="0.3">
      <c r="E13" s="46"/>
      <c r="F13" s="46"/>
    </row>
    <row r="14" spans="1:11" x14ac:dyDescent="0.3">
      <c r="E14" s="46"/>
      <c r="F14" s="46"/>
    </row>
    <row r="17" spans="1:11" ht="18" x14ac:dyDescent="0.35">
      <c r="A17" s="45" t="s">
        <v>25</v>
      </c>
      <c r="B17" s="46"/>
      <c r="C17" s="46"/>
      <c r="D17" s="46"/>
      <c r="E17" s="47"/>
      <c r="F17" s="48"/>
      <c r="J17" s="49"/>
      <c r="K17" s="49"/>
    </row>
    <row r="18" spans="1:11" ht="18" x14ac:dyDescent="0.35">
      <c r="A18" s="45"/>
      <c r="B18" s="46"/>
      <c r="C18" s="46"/>
      <c r="D18" s="46"/>
      <c r="E18" s="47"/>
      <c r="F18" s="48"/>
      <c r="J18" s="49"/>
      <c r="K18" s="49"/>
    </row>
    <row r="19" spans="1:11" s="54" customFormat="1" ht="15" customHeight="1" x14ac:dyDescent="0.3">
      <c r="A19" s="52" t="s">
        <v>28</v>
      </c>
      <c r="B19" s="53"/>
      <c r="C19" s="46"/>
      <c r="E19" s="55"/>
      <c r="F19" s="55" t="s">
        <v>12</v>
      </c>
      <c r="G19" s="56">
        <v>0.7</v>
      </c>
      <c r="H19" s="55"/>
      <c r="I19" s="55"/>
      <c r="J19" s="55"/>
      <c r="K19" s="57"/>
    </row>
    <row r="20" spans="1:11" ht="15" thickBot="1" x14ac:dyDescent="0.35">
      <c r="A20" s="46"/>
      <c r="B20" s="46"/>
      <c r="C20" s="46"/>
      <c r="D20" s="46"/>
      <c r="E20" s="46"/>
      <c r="F20" s="46"/>
    </row>
    <row r="21" spans="1:11" ht="29.4" thickBot="1" x14ac:dyDescent="0.35">
      <c r="A21" s="29" t="s">
        <v>1</v>
      </c>
      <c r="B21" s="4" t="s">
        <v>15</v>
      </c>
      <c r="C21" s="5" t="s">
        <v>8</v>
      </c>
      <c r="D21" s="16" t="s">
        <v>0</v>
      </c>
      <c r="E21" s="46"/>
      <c r="F21" s="46"/>
    </row>
    <row r="22" spans="1:11" ht="15" customHeight="1" x14ac:dyDescent="0.3">
      <c r="A22" s="87" t="s">
        <v>5</v>
      </c>
      <c r="B22" s="11">
        <v>900</v>
      </c>
      <c r="C22" s="17"/>
      <c r="D22" s="19">
        <f>+C22*B22</f>
        <v>0</v>
      </c>
      <c r="E22" s="47"/>
      <c r="F22" s="46"/>
    </row>
    <row r="23" spans="1:11" ht="15" customHeight="1" thickBot="1" x14ac:dyDescent="0.35">
      <c r="A23" s="88" t="s">
        <v>6</v>
      </c>
      <c r="B23" s="39">
        <v>600</v>
      </c>
      <c r="C23" s="21"/>
      <c r="D23" s="22">
        <f>+C23*B23</f>
        <v>0</v>
      </c>
      <c r="E23" s="47"/>
      <c r="F23" s="46"/>
    </row>
    <row r="24" spans="1:11" ht="18.600000000000001" thickBot="1" x14ac:dyDescent="0.4">
      <c r="A24" s="134" t="s">
        <v>26</v>
      </c>
      <c r="B24" s="135"/>
      <c r="C24" s="135"/>
      <c r="D24" s="79">
        <f>SUM(D22:D23)</f>
        <v>0</v>
      </c>
      <c r="E24" s="49"/>
      <c r="F24" s="49"/>
      <c r="G24" s="49"/>
      <c r="H24" s="49"/>
    </row>
    <row r="25" spans="1:11" ht="18" x14ac:dyDescent="0.35">
      <c r="A25" s="45"/>
      <c r="B25" s="46"/>
      <c r="C25" s="46"/>
      <c r="D25" s="46"/>
      <c r="E25" s="47"/>
      <c r="F25" s="48"/>
      <c r="J25" s="49"/>
      <c r="K25" s="49"/>
    </row>
    <row r="26" spans="1:11" s="54" customFormat="1" ht="15" customHeight="1" x14ac:dyDescent="0.3">
      <c r="A26" s="52" t="s">
        <v>29</v>
      </c>
      <c r="B26" s="53"/>
      <c r="C26" s="46"/>
      <c r="E26" s="55"/>
      <c r="F26" s="55" t="s">
        <v>12</v>
      </c>
      <c r="G26" s="56">
        <v>0.7</v>
      </c>
      <c r="H26" s="55"/>
      <c r="I26" s="55"/>
      <c r="J26" s="55"/>
      <c r="K26" s="57"/>
    </row>
    <row r="27" spans="1:11" ht="15" thickBot="1" x14ac:dyDescent="0.35">
      <c r="A27" s="46"/>
      <c r="B27" s="46"/>
      <c r="C27" s="46"/>
      <c r="D27" s="46"/>
      <c r="E27" s="46"/>
      <c r="F27" s="46"/>
    </row>
    <row r="28" spans="1:11" ht="15" thickBot="1" x14ac:dyDescent="0.35">
      <c r="A28" s="139" t="s">
        <v>36</v>
      </c>
      <c r="B28" s="140"/>
      <c r="C28" s="28" t="s">
        <v>38</v>
      </c>
      <c r="D28" s="15" t="s">
        <v>0</v>
      </c>
      <c r="E28" s="46"/>
      <c r="F28" s="46"/>
    </row>
    <row r="29" spans="1:11" ht="15" customHeight="1" thickBot="1" x14ac:dyDescent="0.35">
      <c r="A29" s="33" t="s">
        <v>37</v>
      </c>
      <c r="B29" s="25">
        <v>2000</v>
      </c>
      <c r="C29" s="26"/>
      <c r="D29" s="27">
        <f>+C29*B29</f>
        <v>0</v>
      </c>
      <c r="E29" s="47"/>
      <c r="F29" s="46"/>
    </row>
    <row r="30" spans="1:11" ht="18.600000000000001" thickBot="1" x14ac:dyDescent="0.4">
      <c r="A30" s="131" t="s">
        <v>27</v>
      </c>
      <c r="B30" s="132"/>
      <c r="C30" s="132"/>
      <c r="D30" s="50">
        <f>SUM(D29:D29)</f>
        <v>0</v>
      </c>
      <c r="E30" s="49"/>
      <c r="F30" s="49"/>
      <c r="G30" s="49"/>
      <c r="H30" s="49"/>
    </row>
    <row r="33" spans="1:11" ht="18" x14ac:dyDescent="0.35">
      <c r="A33" s="45" t="s">
        <v>71</v>
      </c>
      <c r="B33" s="58"/>
      <c r="C33" s="46"/>
      <c r="D33" s="46"/>
      <c r="E33" s="59" t="s">
        <v>13</v>
      </c>
      <c r="F33" s="60">
        <v>0.95</v>
      </c>
      <c r="G33" s="61"/>
      <c r="H33" s="49"/>
    </row>
    <row r="34" spans="1:11" ht="18.600000000000001" thickBot="1" x14ac:dyDescent="0.4">
      <c r="A34" s="45"/>
      <c r="B34" s="46"/>
      <c r="C34" s="46"/>
      <c r="D34" s="46"/>
      <c r="E34" s="47"/>
      <c r="F34" s="48"/>
      <c r="J34" s="49"/>
      <c r="K34" s="49"/>
    </row>
    <row r="35" spans="1:11" ht="43.8" thickBot="1" x14ac:dyDescent="0.35">
      <c r="A35" s="29" t="s">
        <v>1</v>
      </c>
      <c r="B35" s="4" t="s">
        <v>7</v>
      </c>
      <c r="C35" s="10" t="s">
        <v>9</v>
      </c>
      <c r="D35" s="86" t="s">
        <v>0</v>
      </c>
      <c r="E35" s="46"/>
      <c r="F35" s="46"/>
      <c r="G35" s="58"/>
    </row>
    <row r="36" spans="1:11" ht="15" customHeight="1" x14ac:dyDescent="0.3">
      <c r="A36" s="34" t="s">
        <v>5</v>
      </c>
      <c r="B36" s="62">
        <v>450</v>
      </c>
      <c r="C36" s="6"/>
      <c r="D36" s="23">
        <f>+C36*B36</f>
        <v>0</v>
      </c>
      <c r="E36" s="47"/>
      <c r="F36" s="46"/>
      <c r="G36" s="47"/>
      <c r="H36" s="58"/>
    </row>
    <row r="37" spans="1:11" x14ac:dyDescent="0.3">
      <c r="A37" s="30" t="s">
        <v>6</v>
      </c>
      <c r="B37" s="63">
        <v>500</v>
      </c>
      <c r="C37" s="7"/>
      <c r="D37" s="3">
        <f>+C37*B37</f>
        <v>0</v>
      </c>
      <c r="E37" s="47"/>
      <c r="F37" s="46"/>
      <c r="G37" s="47"/>
      <c r="H37" s="58"/>
    </row>
    <row r="38" spans="1:11" ht="15" thickBot="1" x14ac:dyDescent="0.35">
      <c r="A38" s="32" t="s">
        <v>30</v>
      </c>
      <c r="B38" s="64">
        <v>50</v>
      </c>
      <c r="C38" s="8"/>
      <c r="D38" s="24">
        <f>+C38*B38</f>
        <v>0</v>
      </c>
      <c r="E38" s="47"/>
      <c r="F38" s="46"/>
      <c r="G38" s="47"/>
      <c r="H38" s="58"/>
    </row>
    <row r="39" spans="1:11" ht="18.600000000000001" thickBot="1" x14ac:dyDescent="0.4">
      <c r="A39" s="134" t="s">
        <v>72</v>
      </c>
      <c r="B39" s="135"/>
      <c r="C39" s="142"/>
      <c r="D39" s="65">
        <f>SUM(D35:D38)</f>
        <v>0</v>
      </c>
    </row>
    <row r="42" spans="1:11" ht="18" x14ac:dyDescent="0.35">
      <c r="A42" s="45" t="s">
        <v>42</v>
      </c>
      <c r="B42" s="46"/>
      <c r="C42" s="46"/>
      <c r="D42" s="46"/>
      <c r="E42" s="49"/>
      <c r="F42" s="49" t="s">
        <v>11</v>
      </c>
      <c r="G42" s="49">
        <v>3000</v>
      </c>
      <c r="H42" s="49"/>
      <c r="I42" s="49"/>
      <c r="J42" s="49"/>
    </row>
    <row r="43" spans="1:11" ht="16.5" customHeight="1" x14ac:dyDescent="0.35">
      <c r="A43" s="45"/>
      <c r="B43" s="46"/>
      <c r="C43" s="46"/>
      <c r="D43" s="46"/>
      <c r="E43" s="49"/>
      <c r="F43" s="49"/>
      <c r="G43" s="60"/>
      <c r="H43" s="49"/>
      <c r="I43" s="49"/>
      <c r="J43" s="49"/>
    </row>
    <row r="44" spans="1:11" s="54" customFormat="1" ht="15" customHeight="1" x14ac:dyDescent="0.3">
      <c r="A44" s="66" t="s">
        <v>73</v>
      </c>
      <c r="B44" s="53"/>
      <c r="C44" s="46"/>
      <c r="E44" s="55"/>
      <c r="F44" s="55" t="s">
        <v>12</v>
      </c>
      <c r="G44" s="56">
        <v>0.7</v>
      </c>
      <c r="H44" s="55"/>
      <c r="I44" s="55"/>
      <c r="J44" s="55"/>
      <c r="K44" s="57"/>
    </row>
    <row r="45" spans="1:11" ht="24" customHeight="1" thickBot="1" x14ac:dyDescent="0.35">
      <c r="A45" s="46"/>
      <c r="B45" s="46"/>
      <c r="C45" s="46"/>
      <c r="D45" s="46"/>
      <c r="E45" s="49"/>
      <c r="F45" s="49" t="s">
        <v>2</v>
      </c>
      <c r="G45" s="60">
        <v>0.2</v>
      </c>
      <c r="H45" s="49"/>
      <c r="I45" s="49"/>
      <c r="J45" s="49"/>
      <c r="K45" s="49"/>
    </row>
    <row r="46" spans="1:11" ht="43.8" thickBot="1" x14ac:dyDescent="0.35">
      <c r="A46" s="29" t="s">
        <v>1</v>
      </c>
      <c r="B46" s="4" t="s">
        <v>4</v>
      </c>
      <c r="C46" s="85" t="s">
        <v>3</v>
      </c>
      <c r="D46" s="4" t="s">
        <v>47</v>
      </c>
      <c r="E46" s="12" t="s">
        <v>48</v>
      </c>
      <c r="F46" s="15" t="s">
        <v>0</v>
      </c>
      <c r="K46" s="49"/>
    </row>
    <row r="47" spans="1:11" x14ac:dyDescent="0.3">
      <c r="A47" s="34" t="s">
        <v>5</v>
      </c>
      <c r="B47" s="84">
        <v>2170</v>
      </c>
      <c r="C47" s="123"/>
      <c r="D47" s="11">
        <v>300</v>
      </c>
      <c r="E47" s="120"/>
      <c r="F47" s="19">
        <f t="shared" ref="F47:F49" si="1">+C47*B47+D47*E47</f>
        <v>0</v>
      </c>
      <c r="G47" s="68"/>
      <c r="H47" s="69"/>
      <c r="I47" s="70"/>
      <c r="J47" s="71"/>
      <c r="K47" s="72"/>
    </row>
    <row r="48" spans="1:11" x14ac:dyDescent="0.3">
      <c r="A48" s="30" t="s">
        <v>6</v>
      </c>
      <c r="B48" s="67">
        <v>1295</v>
      </c>
      <c r="C48" s="92"/>
      <c r="D48" s="1">
        <v>200</v>
      </c>
      <c r="E48" s="121"/>
      <c r="F48" s="20">
        <f t="shared" si="1"/>
        <v>0</v>
      </c>
      <c r="G48" s="68"/>
      <c r="H48" s="69"/>
      <c r="I48" s="70"/>
      <c r="J48" s="71"/>
      <c r="K48" s="72"/>
    </row>
    <row r="49" spans="1:11" ht="15" thickBot="1" x14ac:dyDescent="0.35">
      <c r="A49" s="44" t="s">
        <v>30</v>
      </c>
      <c r="B49" s="14">
        <v>35</v>
      </c>
      <c r="C49" s="124"/>
      <c r="D49" s="39">
        <v>50</v>
      </c>
      <c r="E49" s="122"/>
      <c r="F49" s="20">
        <f t="shared" si="1"/>
        <v>0</v>
      </c>
      <c r="G49" s="68"/>
      <c r="H49" s="69"/>
      <c r="I49" s="70"/>
      <c r="J49" s="71"/>
      <c r="K49" s="72"/>
    </row>
    <row r="50" spans="1:11" ht="18.600000000000001" thickBot="1" x14ac:dyDescent="0.4">
      <c r="A50" s="136" t="s">
        <v>70</v>
      </c>
      <c r="B50" s="137"/>
      <c r="C50" s="137"/>
      <c r="D50" s="137"/>
      <c r="E50" s="138"/>
      <c r="F50" s="73">
        <f>SUM(F47:F49)</f>
        <v>0</v>
      </c>
      <c r="I50" s="48"/>
      <c r="J50" s="71"/>
      <c r="K50" s="49"/>
    </row>
    <row r="51" spans="1:11" x14ac:dyDescent="0.3">
      <c r="A51" s="46"/>
      <c r="B51" s="74"/>
      <c r="C51" s="46"/>
      <c r="D51" s="46"/>
      <c r="E51" s="75"/>
      <c r="F51" s="46"/>
      <c r="G51" s="49"/>
      <c r="H51" s="49"/>
      <c r="I51" s="49"/>
      <c r="J51" s="49"/>
      <c r="K51" s="49"/>
    </row>
    <row r="52" spans="1:11" x14ac:dyDescent="0.3">
      <c r="A52" s="46"/>
      <c r="B52" s="58"/>
      <c r="C52" s="46"/>
      <c r="D52" s="46"/>
      <c r="E52" s="49"/>
      <c r="F52" s="49"/>
      <c r="G52" s="61"/>
      <c r="H52" s="49"/>
    </row>
    <row r="53" spans="1:11" ht="18" x14ac:dyDescent="0.35">
      <c r="A53" s="45" t="s">
        <v>43</v>
      </c>
      <c r="B53" s="58"/>
      <c r="C53" s="46"/>
      <c r="D53" s="46"/>
      <c r="E53" s="59" t="s">
        <v>13</v>
      </c>
      <c r="F53" s="60">
        <v>0.95</v>
      </c>
      <c r="G53" s="61"/>
      <c r="H53" s="49"/>
    </row>
    <row r="54" spans="1:11" ht="15" thickBot="1" x14ac:dyDescent="0.35">
      <c r="A54" s="46"/>
      <c r="B54" s="46"/>
      <c r="C54" s="46"/>
      <c r="D54" s="46"/>
      <c r="E54" s="49"/>
      <c r="F54" s="49"/>
      <c r="G54" s="61"/>
      <c r="H54" s="49"/>
    </row>
    <row r="55" spans="1:11" ht="15" thickBot="1" x14ac:dyDescent="0.35">
      <c r="A55" s="139" t="s">
        <v>36</v>
      </c>
      <c r="B55" s="140"/>
      <c r="C55" s="10" t="s">
        <v>32</v>
      </c>
      <c r="D55" s="86" t="s">
        <v>0</v>
      </c>
      <c r="E55" s="46"/>
      <c r="F55" s="46"/>
      <c r="G55" s="58"/>
    </row>
    <row r="56" spans="1:11" ht="15" customHeight="1" thickBot="1" x14ac:dyDescent="0.35">
      <c r="A56" s="38" t="s">
        <v>34</v>
      </c>
      <c r="B56" s="125">
        <v>450</v>
      </c>
      <c r="C56" s="98"/>
      <c r="D56" s="37">
        <f>+C56*B56</f>
        <v>0</v>
      </c>
      <c r="E56" s="47"/>
      <c r="F56" s="46"/>
      <c r="G56" s="47"/>
      <c r="H56" s="58"/>
    </row>
    <row r="57" spans="1:11" ht="18.600000000000001" thickBot="1" x14ac:dyDescent="0.4">
      <c r="A57" s="131" t="s">
        <v>33</v>
      </c>
      <c r="B57" s="132"/>
      <c r="C57" s="133"/>
      <c r="D57" s="81">
        <f>SUM(D55:D56)</f>
        <v>0</v>
      </c>
    </row>
    <row r="58" spans="1:11" x14ac:dyDescent="0.3">
      <c r="A58" s="46"/>
      <c r="B58" s="58"/>
      <c r="C58" s="46"/>
      <c r="D58" s="46"/>
      <c r="E58" s="49"/>
      <c r="F58" s="49"/>
      <c r="G58" s="61"/>
      <c r="H58" s="49"/>
    </row>
    <row r="59" spans="1:11" x14ac:dyDescent="0.3">
      <c r="A59" s="46"/>
      <c r="B59" s="58"/>
      <c r="C59" s="46"/>
      <c r="D59" s="46"/>
      <c r="E59" s="49"/>
      <c r="F59" s="49"/>
      <c r="G59" s="61"/>
      <c r="H59" s="49"/>
    </row>
    <row r="60" spans="1:11" ht="18" x14ac:dyDescent="0.35">
      <c r="A60" s="45" t="s">
        <v>35</v>
      </c>
      <c r="B60" s="58"/>
      <c r="C60" s="46"/>
      <c r="D60" s="46"/>
      <c r="E60" s="59" t="s">
        <v>13</v>
      </c>
      <c r="F60" s="60">
        <v>0.95</v>
      </c>
      <c r="G60" s="61"/>
      <c r="H60" s="49"/>
    </row>
    <row r="61" spans="1:11" ht="15" thickBot="1" x14ac:dyDescent="0.35">
      <c r="A61" s="46"/>
      <c r="B61" s="46"/>
      <c r="C61" s="46"/>
      <c r="D61" s="46"/>
      <c r="E61" s="49"/>
      <c r="F61" s="49"/>
      <c r="G61" s="61"/>
      <c r="H61" s="49"/>
    </row>
    <row r="62" spans="1:11" ht="58.2" thickBot="1" x14ac:dyDescent="0.35">
      <c r="A62" s="29" t="s">
        <v>1</v>
      </c>
      <c r="B62" s="4" t="s">
        <v>39</v>
      </c>
      <c r="C62" s="10" t="s">
        <v>45</v>
      </c>
      <c r="D62" s="4" t="s">
        <v>68</v>
      </c>
      <c r="E62" s="12" t="s">
        <v>69</v>
      </c>
      <c r="F62" s="16" t="s">
        <v>0</v>
      </c>
      <c r="H62" s="58"/>
    </row>
    <row r="63" spans="1:11" ht="15" customHeight="1" x14ac:dyDescent="0.3">
      <c r="A63" s="87" t="s">
        <v>49</v>
      </c>
      <c r="B63" s="76">
        <v>160</v>
      </c>
      <c r="C63" s="126"/>
      <c r="D63" s="93">
        <v>16</v>
      </c>
      <c r="E63" s="120"/>
      <c r="F63" s="23">
        <f>+B63*C63+D63*E63</f>
        <v>0</v>
      </c>
      <c r="H63" s="47"/>
      <c r="I63" s="58"/>
    </row>
    <row r="64" spans="1:11" ht="14.4" customHeight="1" x14ac:dyDescent="0.3">
      <c r="A64" s="35" t="s">
        <v>50</v>
      </c>
      <c r="B64" s="77">
        <v>120</v>
      </c>
      <c r="C64" s="127"/>
      <c r="D64" s="94">
        <v>12</v>
      </c>
      <c r="E64" s="129"/>
      <c r="F64" s="3">
        <f t="shared" ref="F64:F66" si="2">+B64*C64+D64*E64</f>
        <v>0</v>
      </c>
      <c r="H64" s="47"/>
      <c r="I64" s="58"/>
    </row>
    <row r="65" spans="1:9" x14ac:dyDescent="0.3">
      <c r="A65" s="35" t="s">
        <v>51</v>
      </c>
      <c r="B65" s="77">
        <v>120</v>
      </c>
      <c r="C65" s="127"/>
      <c r="D65" s="94">
        <v>12</v>
      </c>
      <c r="E65" s="129"/>
      <c r="F65" s="3">
        <f t="shared" si="2"/>
        <v>0</v>
      </c>
      <c r="H65" s="47"/>
      <c r="I65" s="58"/>
    </row>
    <row r="66" spans="1:9" ht="29.4" thickBot="1" x14ac:dyDescent="0.35">
      <c r="A66" s="88" t="s">
        <v>61</v>
      </c>
      <c r="B66" s="78">
        <v>10</v>
      </c>
      <c r="C66" s="128"/>
      <c r="D66" s="95">
        <v>1</v>
      </c>
      <c r="E66" s="130"/>
      <c r="F66" s="41">
        <f t="shared" si="2"/>
        <v>0</v>
      </c>
      <c r="H66" s="47"/>
      <c r="I66" s="58"/>
    </row>
    <row r="67" spans="1:9" ht="18.600000000000001" thickBot="1" x14ac:dyDescent="0.4">
      <c r="A67" s="131" t="s">
        <v>44</v>
      </c>
      <c r="B67" s="132"/>
      <c r="C67" s="132"/>
      <c r="D67" s="132"/>
      <c r="E67" s="133"/>
      <c r="F67" s="50">
        <f>SUM(F63:F66)</f>
        <v>0</v>
      </c>
    </row>
    <row r="68" spans="1:9" x14ac:dyDescent="0.3">
      <c r="A68" s="46"/>
      <c r="B68" s="46"/>
      <c r="C68" s="46"/>
      <c r="D68" s="46"/>
      <c r="E68" s="46"/>
      <c r="F68" s="46"/>
    </row>
    <row r="69" spans="1:9" x14ac:dyDescent="0.3">
      <c r="A69" s="46"/>
      <c r="B69" s="46"/>
      <c r="C69" s="46"/>
      <c r="D69" s="46"/>
      <c r="E69" s="46"/>
      <c r="F69" s="46"/>
    </row>
    <row r="70" spans="1:9" ht="18" x14ac:dyDescent="0.35">
      <c r="A70" s="45" t="s">
        <v>52</v>
      </c>
      <c r="B70" s="46"/>
      <c r="C70" s="46"/>
      <c r="D70" s="46"/>
      <c r="E70" s="46"/>
      <c r="F70" s="46"/>
    </row>
    <row r="71" spans="1:9" ht="15" thickBot="1" x14ac:dyDescent="0.35">
      <c r="A71" s="46"/>
      <c r="B71" s="46"/>
      <c r="C71" s="46"/>
      <c r="D71" s="46"/>
      <c r="E71" s="46"/>
      <c r="F71" s="46"/>
    </row>
    <row r="72" spans="1:9" ht="15" customHeight="1" thickBot="1" x14ac:dyDescent="0.35">
      <c r="A72" s="139" t="s">
        <v>36</v>
      </c>
      <c r="B72" s="140"/>
      <c r="C72" s="10" t="s">
        <v>32</v>
      </c>
      <c r="D72" s="86" t="s">
        <v>0</v>
      </c>
      <c r="E72" s="46"/>
      <c r="F72" s="46"/>
    </row>
    <row r="73" spans="1:9" ht="15" thickBot="1" x14ac:dyDescent="0.35">
      <c r="A73" s="38" t="s">
        <v>31</v>
      </c>
      <c r="B73" s="80">
        <v>2000</v>
      </c>
      <c r="C73" s="98"/>
      <c r="D73" s="37">
        <f>+C73*B73</f>
        <v>0</v>
      </c>
      <c r="E73" s="46"/>
      <c r="F73" s="46"/>
    </row>
    <row r="74" spans="1:9" ht="18.600000000000001" thickBot="1" x14ac:dyDescent="0.4">
      <c r="A74" s="131" t="s">
        <v>53</v>
      </c>
      <c r="B74" s="132"/>
      <c r="C74" s="133"/>
      <c r="D74" s="81">
        <f>SUM(D72:D73)</f>
        <v>0</v>
      </c>
      <c r="E74" s="46"/>
      <c r="F74" s="46"/>
    </row>
    <row r="75" spans="1:9" x14ac:dyDescent="0.3">
      <c r="A75" s="46"/>
      <c r="B75" s="46"/>
      <c r="C75" s="46"/>
      <c r="D75" s="46"/>
      <c r="E75" s="46"/>
      <c r="F75" s="46"/>
    </row>
    <row r="76" spans="1:9" x14ac:dyDescent="0.3">
      <c r="A76" s="46"/>
      <c r="B76" s="46"/>
      <c r="C76" s="46"/>
      <c r="D76" s="46"/>
      <c r="E76" s="46"/>
      <c r="F76" s="46"/>
    </row>
    <row r="77" spans="1:9" x14ac:dyDescent="0.3">
      <c r="A77" s="46"/>
      <c r="B77" s="46"/>
      <c r="C77" s="46"/>
      <c r="D77" s="46"/>
      <c r="E77" s="46"/>
      <c r="F77" s="46"/>
    </row>
    <row r="78" spans="1:9" ht="18" x14ac:dyDescent="0.3">
      <c r="A78" s="141" t="s">
        <v>57</v>
      </c>
      <c r="B78" s="141"/>
      <c r="C78" s="82">
        <f>+D74+F67+D57+F50+D39+D30+D24+D12</f>
        <v>0</v>
      </c>
      <c r="D78" s="46"/>
      <c r="E78" s="46"/>
      <c r="F78" s="46"/>
    </row>
    <row r="79" spans="1:9" x14ac:dyDescent="0.3">
      <c r="A79" s="46"/>
      <c r="B79" s="46"/>
      <c r="C79" s="46"/>
      <c r="D79" s="46"/>
      <c r="E79" s="46"/>
      <c r="F79" s="46"/>
    </row>
  </sheetData>
  <sheetProtection algorithmName="SHA-512" hashValue="RyKqlBuEpyG0MATn94W/FRPX6iD1uh1VM1zOpLPUWyndFRPMsN5qviGcVj2JtN2/Gb4Anh9NnLfkftsMiWkUsA==" saltValue="0NkRrzHCGCWo5UlbnRBF+w==" spinCount="100000" sheet="1" objects="1" scenarios="1" selectLockedCells="1"/>
  <mergeCells count="12">
    <mergeCell ref="A67:E67"/>
    <mergeCell ref="A78:B78"/>
    <mergeCell ref="A74:C74"/>
    <mergeCell ref="A39:C39"/>
    <mergeCell ref="A30:C30"/>
    <mergeCell ref="A55:B55"/>
    <mergeCell ref="A72:B72"/>
    <mergeCell ref="A12:C12"/>
    <mergeCell ref="A57:C57"/>
    <mergeCell ref="A24:C24"/>
    <mergeCell ref="A50:E50"/>
    <mergeCell ref="A28:B28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K79"/>
  <sheetViews>
    <sheetView showGridLines="0" zoomScaleNormal="100" workbookViewId="0">
      <selection activeCell="C73" sqref="C73"/>
    </sheetView>
  </sheetViews>
  <sheetFormatPr baseColWidth="10" defaultColWidth="11.44140625" defaultRowHeight="14.4" x14ac:dyDescent="0.3"/>
  <cols>
    <col min="1" max="1" width="54.77734375" style="51" customWidth="1"/>
    <col min="2" max="2" width="14.5546875" style="51" customWidth="1"/>
    <col min="3" max="3" width="19.109375" style="51" customWidth="1"/>
    <col min="4" max="4" width="14.33203125" style="51" customWidth="1"/>
    <col min="5" max="5" width="14.44140625" style="51" customWidth="1"/>
    <col min="6" max="6" width="13.33203125" style="51" bestFit="1" customWidth="1"/>
    <col min="7" max="7" width="24.5546875" style="46" customWidth="1"/>
    <col min="8" max="11" width="11.44140625" style="46"/>
    <col min="12" max="12" width="30.33203125" style="46" customWidth="1"/>
    <col min="13" max="16384" width="11.44140625" style="46"/>
  </cols>
  <sheetData>
    <row r="2" spans="1:11" ht="18" x14ac:dyDescent="0.35">
      <c r="A2" s="45" t="s">
        <v>40</v>
      </c>
      <c r="B2" s="46"/>
      <c r="C2" s="46"/>
      <c r="D2" s="46"/>
      <c r="E2" s="47"/>
      <c r="F2" s="48"/>
      <c r="J2" s="49"/>
      <c r="K2" s="49"/>
    </row>
    <row r="3" spans="1:11" ht="15" thickBot="1" x14ac:dyDescent="0.35">
      <c r="A3" s="46"/>
      <c r="B3" s="46"/>
      <c r="C3" s="46"/>
      <c r="D3" s="46"/>
      <c r="E3" s="46"/>
      <c r="F3" s="46"/>
    </row>
    <row r="4" spans="1:11" ht="29.4" thickBot="1" x14ac:dyDescent="0.35">
      <c r="A4" s="29" t="s">
        <v>1</v>
      </c>
      <c r="B4" s="4" t="s">
        <v>15</v>
      </c>
      <c r="C4" s="5" t="s">
        <v>8</v>
      </c>
      <c r="D4" s="16" t="s">
        <v>0</v>
      </c>
      <c r="E4" s="46"/>
      <c r="F4" s="46"/>
    </row>
    <row r="5" spans="1:11" ht="15" customHeight="1" x14ac:dyDescent="0.3">
      <c r="A5" s="87" t="s">
        <v>18</v>
      </c>
      <c r="B5" s="11">
        <v>28000</v>
      </c>
      <c r="C5" s="17"/>
      <c r="D5" s="19">
        <f t="shared" ref="D5:D11" si="0">+C5*B5</f>
        <v>0</v>
      </c>
      <c r="E5" s="46"/>
      <c r="F5" s="46"/>
    </row>
    <row r="6" spans="1:11" ht="15" customHeight="1" x14ac:dyDescent="0.3">
      <c r="A6" s="35" t="s">
        <v>19</v>
      </c>
      <c r="B6" s="1">
        <v>15000</v>
      </c>
      <c r="C6" s="18"/>
      <c r="D6" s="20">
        <f t="shared" si="0"/>
        <v>0</v>
      </c>
      <c r="E6" s="46"/>
      <c r="F6" s="46"/>
    </row>
    <row r="7" spans="1:11" ht="15" customHeight="1" x14ac:dyDescent="0.3">
      <c r="A7" s="35" t="s">
        <v>20</v>
      </c>
      <c r="B7" s="1">
        <v>280</v>
      </c>
      <c r="C7" s="18"/>
      <c r="D7" s="20">
        <f t="shared" si="0"/>
        <v>0</v>
      </c>
      <c r="E7" s="46"/>
      <c r="F7" s="46"/>
    </row>
    <row r="8" spans="1:11" ht="15" customHeight="1" x14ac:dyDescent="0.3">
      <c r="A8" s="35" t="s">
        <v>21</v>
      </c>
      <c r="B8" s="1">
        <v>1500</v>
      </c>
      <c r="C8" s="18"/>
      <c r="D8" s="20">
        <f t="shared" si="0"/>
        <v>0</v>
      </c>
      <c r="E8" s="46"/>
      <c r="F8" s="46"/>
    </row>
    <row r="9" spans="1:11" ht="15" customHeight="1" x14ac:dyDescent="0.3">
      <c r="A9" s="35" t="s">
        <v>23</v>
      </c>
      <c r="B9" s="1">
        <v>494</v>
      </c>
      <c r="C9" s="18"/>
      <c r="D9" s="20">
        <f t="shared" si="0"/>
        <v>0</v>
      </c>
      <c r="E9" s="46"/>
      <c r="F9" s="46"/>
    </row>
    <row r="10" spans="1:11" ht="15" customHeight="1" x14ac:dyDescent="0.3">
      <c r="A10" s="35" t="s">
        <v>24</v>
      </c>
      <c r="B10" s="1">
        <v>312</v>
      </c>
      <c r="C10" s="18"/>
      <c r="D10" s="20">
        <f t="shared" si="0"/>
        <v>0</v>
      </c>
      <c r="E10" s="46"/>
      <c r="F10" s="46"/>
    </row>
    <row r="11" spans="1:11" ht="15" customHeight="1" thickBot="1" x14ac:dyDescent="0.35">
      <c r="A11" s="35" t="s">
        <v>22</v>
      </c>
      <c r="B11" s="1">
        <v>3000</v>
      </c>
      <c r="C11" s="18"/>
      <c r="D11" s="20">
        <f t="shared" si="0"/>
        <v>0</v>
      </c>
      <c r="E11" s="46"/>
      <c r="F11" s="46"/>
    </row>
    <row r="12" spans="1:11" ht="18.600000000000001" thickBot="1" x14ac:dyDescent="0.4">
      <c r="A12" s="131" t="s">
        <v>17</v>
      </c>
      <c r="B12" s="132"/>
      <c r="C12" s="132"/>
      <c r="D12" s="50">
        <f>SUM(D5:D11)</f>
        <v>0</v>
      </c>
      <c r="E12" s="46"/>
      <c r="F12" s="46"/>
    </row>
    <row r="13" spans="1:11" x14ac:dyDescent="0.3">
      <c r="E13" s="46"/>
      <c r="F13" s="46"/>
    </row>
    <row r="14" spans="1:11" x14ac:dyDescent="0.3">
      <c r="E14" s="46"/>
      <c r="F14" s="46"/>
    </row>
    <row r="17" spans="1:11" ht="18" x14ac:dyDescent="0.35">
      <c r="A17" s="45" t="s">
        <v>25</v>
      </c>
      <c r="B17" s="46"/>
      <c r="C17" s="46"/>
      <c r="D17" s="46"/>
      <c r="E17" s="47"/>
      <c r="F17" s="48"/>
      <c r="J17" s="49"/>
      <c r="K17" s="49"/>
    </row>
    <row r="18" spans="1:11" ht="18" x14ac:dyDescent="0.35">
      <c r="A18" s="45"/>
      <c r="B18" s="46"/>
      <c r="C18" s="46"/>
      <c r="D18" s="46"/>
      <c r="E18" s="47"/>
      <c r="F18" s="48"/>
      <c r="J18" s="49"/>
      <c r="K18" s="49"/>
    </row>
    <row r="19" spans="1:11" s="54" customFormat="1" ht="15" customHeight="1" x14ac:dyDescent="0.3">
      <c r="A19" s="52" t="s">
        <v>28</v>
      </c>
      <c r="B19" s="53"/>
      <c r="C19" s="46"/>
      <c r="E19" s="55"/>
      <c r="F19" s="55" t="s">
        <v>12</v>
      </c>
      <c r="G19" s="56">
        <v>0.7</v>
      </c>
      <c r="H19" s="55"/>
      <c r="I19" s="55"/>
      <c r="J19" s="55"/>
      <c r="K19" s="57"/>
    </row>
    <row r="20" spans="1:11" ht="15" thickBot="1" x14ac:dyDescent="0.35">
      <c r="A20" s="46"/>
      <c r="B20" s="46"/>
      <c r="C20" s="46"/>
      <c r="D20" s="46"/>
      <c r="E20" s="46"/>
      <c r="F20" s="46"/>
    </row>
    <row r="21" spans="1:11" ht="29.4" thickBot="1" x14ac:dyDescent="0.35">
      <c r="A21" s="29" t="s">
        <v>1</v>
      </c>
      <c r="B21" s="4" t="s">
        <v>15</v>
      </c>
      <c r="C21" s="5" t="s">
        <v>8</v>
      </c>
      <c r="D21" s="16" t="s">
        <v>0</v>
      </c>
      <c r="E21" s="46"/>
      <c r="F21" s="46"/>
    </row>
    <row r="22" spans="1:11" ht="15" customHeight="1" x14ac:dyDescent="0.3">
      <c r="A22" s="87" t="s">
        <v>5</v>
      </c>
      <c r="B22" s="11">
        <v>900</v>
      </c>
      <c r="C22" s="17"/>
      <c r="D22" s="19">
        <f>+C22*B22</f>
        <v>0</v>
      </c>
      <c r="E22" s="47"/>
      <c r="F22" s="46"/>
    </row>
    <row r="23" spans="1:11" ht="15" customHeight="1" thickBot="1" x14ac:dyDescent="0.35">
      <c r="A23" s="88" t="s">
        <v>6</v>
      </c>
      <c r="B23" s="39">
        <v>600</v>
      </c>
      <c r="C23" s="21"/>
      <c r="D23" s="22">
        <f>+C23*B23</f>
        <v>0</v>
      </c>
      <c r="E23" s="47"/>
      <c r="F23" s="46"/>
    </row>
    <row r="24" spans="1:11" ht="18.600000000000001" thickBot="1" x14ac:dyDescent="0.4">
      <c r="A24" s="134" t="s">
        <v>26</v>
      </c>
      <c r="B24" s="135"/>
      <c r="C24" s="135"/>
      <c r="D24" s="79">
        <f>SUM(D22:D23)</f>
        <v>0</v>
      </c>
      <c r="E24" s="49"/>
      <c r="F24" s="49"/>
      <c r="G24" s="49"/>
      <c r="H24" s="49"/>
    </row>
    <row r="25" spans="1:11" ht="18" x14ac:dyDescent="0.35">
      <c r="A25" s="45"/>
      <c r="B25" s="46"/>
      <c r="C25" s="46"/>
      <c r="D25" s="46"/>
      <c r="E25" s="47"/>
      <c r="F25" s="48"/>
      <c r="J25" s="49"/>
      <c r="K25" s="49"/>
    </row>
    <row r="26" spans="1:11" s="54" customFormat="1" ht="15" customHeight="1" x14ac:dyDescent="0.3">
      <c r="A26" s="52" t="s">
        <v>29</v>
      </c>
      <c r="B26" s="53"/>
      <c r="C26" s="46"/>
      <c r="E26" s="55"/>
      <c r="F26" s="55" t="s">
        <v>12</v>
      </c>
      <c r="G26" s="56">
        <v>0.7</v>
      </c>
      <c r="H26" s="55"/>
      <c r="I26" s="55"/>
      <c r="J26" s="55"/>
      <c r="K26" s="57"/>
    </row>
    <row r="27" spans="1:11" ht="15" thickBot="1" x14ac:dyDescent="0.35">
      <c r="A27" s="46"/>
      <c r="B27" s="46"/>
      <c r="C27" s="46"/>
      <c r="D27" s="46"/>
      <c r="E27" s="46"/>
      <c r="F27" s="46"/>
    </row>
    <row r="28" spans="1:11" ht="15" thickBot="1" x14ac:dyDescent="0.35">
      <c r="A28" s="139" t="s">
        <v>36</v>
      </c>
      <c r="B28" s="140"/>
      <c r="C28" s="28" t="s">
        <v>38</v>
      </c>
      <c r="D28" s="15" t="s">
        <v>0</v>
      </c>
      <c r="E28" s="46"/>
      <c r="F28" s="46"/>
    </row>
    <row r="29" spans="1:11" ht="15" customHeight="1" thickBot="1" x14ac:dyDescent="0.35">
      <c r="A29" s="33" t="s">
        <v>37</v>
      </c>
      <c r="B29" s="25">
        <v>2000</v>
      </c>
      <c r="C29" s="26"/>
      <c r="D29" s="27">
        <f>+C29*B29</f>
        <v>0</v>
      </c>
      <c r="E29" s="47"/>
      <c r="F29" s="46"/>
    </row>
    <row r="30" spans="1:11" ht="18.600000000000001" thickBot="1" x14ac:dyDescent="0.4">
      <c r="A30" s="131" t="s">
        <v>27</v>
      </c>
      <c r="B30" s="132"/>
      <c r="C30" s="132"/>
      <c r="D30" s="50">
        <f>SUM(D29:D29)</f>
        <v>0</v>
      </c>
      <c r="E30" s="49"/>
      <c r="F30" s="49"/>
      <c r="G30" s="49"/>
      <c r="H30" s="49"/>
    </row>
    <row r="33" spans="1:11" ht="18" x14ac:dyDescent="0.35">
      <c r="A33" s="45" t="s">
        <v>71</v>
      </c>
      <c r="B33" s="58"/>
      <c r="C33" s="46"/>
      <c r="D33" s="46"/>
      <c r="E33" s="59" t="s">
        <v>13</v>
      </c>
      <c r="F33" s="60">
        <v>0.95</v>
      </c>
      <c r="G33" s="61"/>
      <c r="H33" s="49"/>
    </row>
    <row r="34" spans="1:11" ht="18.600000000000001" thickBot="1" x14ac:dyDescent="0.4">
      <c r="A34" s="45"/>
      <c r="B34" s="46"/>
      <c r="C34" s="46"/>
      <c r="D34" s="46"/>
      <c r="E34" s="47"/>
      <c r="F34" s="48"/>
      <c r="J34" s="49"/>
      <c r="K34" s="49"/>
    </row>
    <row r="35" spans="1:11" ht="43.8" thickBot="1" x14ac:dyDescent="0.35">
      <c r="A35" s="29" t="s">
        <v>1</v>
      </c>
      <c r="B35" s="4" t="s">
        <v>7</v>
      </c>
      <c r="C35" s="10" t="s">
        <v>9</v>
      </c>
      <c r="D35" s="86" t="s">
        <v>0</v>
      </c>
      <c r="E35" s="46"/>
      <c r="F35" s="46"/>
      <c r="G35" s="58"/>
    </row>
    <row r="36" spans="1:11" ht="15" customHeight="1" x14ac:dyDescent="0.3">
      <c r="A36" s="34" t="s">
        <v>5</v>
      </c>
      <c r="B36" s="62">
        <v>450</v>
      </c>
      <c r="C36" s="6"/>
      <c r="D36" s="23">
        <f>+C36*B36</f>
        <v>0</v>
      </c>
      <c r="E36" s="47"/>
      <c r="F36" s="46"/>
      <c r="G36" s="47"/>
      <c r="H36" s="58"/>
    </row>
    <row r="37" spans="1:11" x14ac:dyDescent="0.3">
      <c r="A37" s="30" t="s">
        <v>6</v>
      </c>
      <c r="B37" s="63">
        <v>500</v>
      </c>
      <c r="C37" s="7"/>
      <c r="D37" s="3">
        <f>+C37*B37</f>
        <v>0</v>
      </c>
      <c r="E37" s="47"/>
      <c r="F37" s="46"/>
      <c r="G37" s="47"/>
      <c r="H37" s="58"/>
    </row>
    <row r="38" spans="1:11" ht="15" thickBot="1" x14ac:dyDescent="0.35">
      <c r="A38" s="32" t="s">
        <v>30</v>
      </c>
      <c r="B38" s="64">
        <v>50</v>
      </c>
      <c r="C38" s="8"/>
      <c r="D38" s="24">
        <f>+C38*B38</f>
        <v>0</v>
      </c>
      <c r="E38" s="47"/>
      <c r="F38" s="46"/>
      <c r="G38" s="47"/>
      <c r="H38" s="58"/>
    </row>
    <row r="39" spans="1:11" ht="18.600000000000001" thickBot="1" x14ac:dyDescent="0.4">
      <c r="A39" s="134" t="s">
        <v>72</v>
      </c>
      <c r="B39" s="135"/>
      <c r="C39" s="142"/>
      <c r="D39" s="65">
        <f>SUM(D35:D38)</f>
        <v>0</v>
      </c>
    </row>
    <row r="42" spans="1:11" ht="18" x14ac:dyDescent="0.35">
      <c r="A42" s="45" t="s">
        <v>42</v>
      </c>
      <c r="B42" s="46"/>
      <c r="C42" s="46"/>
      <c r="D42" s="46"/>
      <c r="E42" s="49"/>
      <c r="F42" s="49" t="s">
        <v>11</v>
      </c>
      <c r="G42" s="49">
        <v>3000</v>
      </c>
      <c r="H42" s="49"/>
      <c r="I42" s="49"/>
      <c r="J42" s="49"/>
    </row>
    <row r="43" spans="1:11" ht="16.5" customHeight="1" x14ac:dyDescent="0.35">
      <c r="A43" s="45"/>
      <c r="B43" s="46"/>
      <c r="C43" s="46"/>
      <c r="D43" s="46"/>
      <c r="E43" s="49"/>
      <c r="F43" s="49" t="s">
        <v>2</v>
      </c>
      <c r="G43" s="60">
        <v>0.2</v>
      </c>
      <c r="H43" s="49"/>
      <c r="I43" s="49"/>
      <c r="J43" s="49"/>
    </row>
    <row r="44" spans="1:11" s="54" customFormat="1" ht="15" customHeight="1" x14ac:dyDescent="0.3">
      <c r="A44" s="66" t="s">
        <v>73</v>
      </c>
      <c r="B44" s="53"/>
      <c r="C44" s="46"/>
      <c r="E44" s="55"/>
      <c r="F44" s="55" t="s">
        <v>12</v>
      </c>
      <c r="G44" s="56">
        <v>0.7</v>
      </c>
      <c r="H44" s="55"/>
      <c r="I44" s="55"/>
      <c r="J44" s="55"/>
      <c r="K44" s="57"/>
    </row>
    <row r="45" spans="1:11" ht="24" customHeight="1" thickBot="1" x14ac:dyDescent="0.35">
      <c r="A45" s="46"/>
      <c r="B45" s="46"/>
      <c r="C45" s="46"/>
      <c r="D45" s="46"/>
      <c r="E45" s="49"/>
      <c r="F45" s="49" t="s">
        <v>14</v>
      </c>
      <c r="G45" s="60">
        <v>0.16</v>
      </c>
      <c r="H45" s="49" t="s">
        <v>10</v>
      </c>
      <c r="I45" s="49"/>
      <c r="J45" s="49"/>
      <c r="K45" s="49"/>
    </row>
    <row r="46" spans="1:11" ht="43.8" thickBot="1" x14ac:dyDescent="0.35">
      <c r="A46" s="29" t="s">
        <v>1</v>
      </c>
      <c r="B46" s="4" t="s">
        <v>4</v>
      </c>
      <c r="C46" s="85" t="s">
        <v>3</v>
      </c>
      <c r="D46" s="4" t="s">
        <v>47</v>
      </c>
      <c r="E46" s="12" t="s">
        <v>48</v>
      </c>
      <c r="F46" s="15" t="s">
        <v>0</v>
      </c>
      <c r="K46" s="49"/>
    </row>
    <row r="47" spans="1:11" x14ac:dyDescent="0.3">
      <c r="A47" s="34" t="s">
        <v>5</v>
      </c>
      <c r="B47" s="84">
        <v>2170</v>
      </c>
      <c r="C47" s="123"/>
      <c r="D47" s="11">
        <v>300</v>
      </c>
      <c r="E47" s="120"/>
      <c r="F47" s="19">
        <f t="shared" ref="F47:F49" si="1">+C47*B47+D47*E47</f>
        <v>0</v>
      </c>
      <c r="G47" s="68"/>
      <c r="H47" s="69"/>
      <c r="I47" s="70"/>
      <c r="J47" s="71"/>
      <c r="K47" s="72"/>
    </row>
    <row r="48" spans="1:11" x14ac:dyDescent="0.3">
      <c r="A48" s="30" t="s">
        <v>6</v>
      </c>
      <c r="B48" s="67">
        <v>1295</v>
      </c>
      <c r="C48" s="92"/>
      <c r="D48" s="1">
        <v>200</v>
      </c>
      <c r="E48" s="121"/>
      <c r="F48" s="20">
        <f t="shared" si="1"/>
        <v>0</v>
      </c>
      <c r="G48" s="68"/>
      <c r="H48" s="69"/>
      <c r="I48" s="70"/>
      <c r="J48" s="71"/>
      <c r="K48" s="72"/>
    </row>
    <row r="49" spans="1:11" ht="15" thickBot="1" x14ac:dyDescent="0.35">
      <c r="A49" s="44" t="s">
        <v>30</v>
      </c>
      <c r="B49" s="14">
        <v>35</v>
      </c>
      <c r="C49" s="124"/>
      <c r="D49" s="39">
        <v>50</v>
      </c>
      <c r="E49" s="122"/>
      <c r="F49" s="20">
        <f t="shared" si="1"/>
        <v>0</v>
      </c>
      <c r="G49" s="68"/>
      <c r="H49" s="69"/>
      <c r="I49" s="70"/>
      <c r="J49" s="71"/>
      <c r="K49" s="72"/>
    </row>
    <row r="50" spans="1:11" ht="18.600000000000001" thickBot="1" x14ac:dyDescent="0.4">
      <c r="A50" s="136" t="s">
        <v>16</v>
      </c>
      <c r="B50" s="137"/>
      <c r="C50" s="137"/>
      <c r="D50" s="137"/>
      <c r="E50" s="138"/>
      <c r="F50" s="73">
        <f>SUM(F47:F49)</f>
        <v>0</v>
      </c>
      <c r="I50" s="48"/>
      <c r="J50" s="71"/>
      <c r="K50" s="49"/>
    </row>
    <row r="51" spans="1:11" x14ac:dyDescent="0.3">
      <c r="A51" s="46"/>
      <c r="B51" s="74"/>
      <c r="C51" s="46"/>
      <c r="D51" s="46"/>
      <c r="E51" s="75"/>
      <c r="F51" s="46"/>
      <c r="G51" s="49"/>
      <c r="H51" s="49"/>
      <c r="I51" s="49"/>
      <c r="J51" s="49"/>
      <c r="K51" s="49"/>
    </row>
    <row r="52" spans="1:11" x14ac:dyDescent="0.3">
      <c r="A52" s="46"/>
      <c r="B52" s="58"/>
      <c r="C52" s="46"/>
      <c r="D52" s="46"/>
      <c r="E52" s="49"/>
      <c r="F52" s="49"/>
      <c r="G52" s="61"/>
      <c r="H52" s="49"/>
    </row>
    <row r="53" spans="1:11" ht="18" x14ac:dyDescent="0.35">
      <c r="A53" s="45" t="s">
        <v>43</v>
      </c>
      <c r="B53" s="58"/>
      <c r="C53" s="46"/>
      <c r="D53" s="46"/>
      <c r="E53" s="59" t="s">
        <v>13</v>
      </c>
      <c r="F53" s="60">
        <v>0.95</v>
      </c>
      <c r="G53" s="61"/>
      <c r="H53" s="49"/>
    </row>
    <row r="54" spans="1:11" ht="15" thickBot="1" x14ac:dyDescent="0.35">
      <c r="A54" s="46"/>
      <c r="B54" s="46"/>
      <c r="C54" s="46"/>
      <c r="D54" s="46"/>
      <c r="E54" s="49"/>
      <c r="F54" s="49"/>
      <c r="G54" s="61"/>
      <c r="H54" s="49"/>
    </row>
    <row r="55" spans="1:11" ht="15" thickBot="1" x14ac:dyDescent="0.35">
      <c r="A55" s="139" t="s">
        <v>36</v>
      </c>
      <c r="B55" s="140"/>
      <c r="C55" s="10" t="s">
        <v>32</v>
      </c>
      <c r="D55" s="86" t="s">
        <v>0</v>
      </c>
      <c r="E55" s="46"/>
      <c r="F55" s="46"/>
      <c r="G55" s="58"/>
    </row>
    <row r="56" spans="1:11" ht="15" customHeight="1" thickBot="1" x14ac:dyDescent="0.35">
      <c r="A56" s="38" t="s">
        <v>34</v>
      </c>
      <c r="B56" s="125">
        <v>300</v>
      </c>
      <c r="C56" s="98"/>
      <c r="D56" s="37">
        <f>+C56*B56</f>
        <v>0</v>
      </c>
      <c r="E56" s="47"/>
      <c r="F56" s="46"/>
      <c r="G56" s="47"/>
      <c r="H56" s="58"/>
    </row>
    <row r="57" spans="1:11" ht="18.600000000000001" thickBot="1" x14ac:dyDescent="0.4">
      <c r="A57" s="131" t="s">
        <v>33</v>
      </c>
      <c r="B57" s="132"/>
      <c r="C57" s="133"/>
      <c r="D57" s="81">
        <f>SUM(D55:D56)</f>
        <v>0</v>
      </c>
    </row>
    <row r="58" spans="1:11" x14ac:dyDescent="0.3">
      <c r="A58" s="46"/>
      <c r="B58" s="58"/>
      <c r="C58" s="46"/>
      <c r="D58" s="46"/>
      <c r="E58" s="49"/>
      <c r="F58" s="49"/>
      <c r="G58" s="61"/>
      <c r="H58" s="49"/>
    </row>
    <row r="59" spans="1:11" x14ac:dyDescent="0.3">
      <c r="A59" s="46"/>
      <c r="B59" s="58"/>
      <c r="C59" s="46"/>
      <c r="D59" s="46"/>
      <c r="E59" s="49"/>
      <c r="F59" s="49"/>
      <c r="G59" s="61"/>
      <c r="H59" s="49"/>
    </row>
    <row r="60" spans="1:11" ht="18" x14ac:dyDescent="0.35">
      <c r="A60" s="45" t="s">
        <v>35</v>
      </c>
      <c r="B60" s="58"/>
      <c r="C60" s="46"/>
      <c r="D60" s="46"/>
      <c r="E60" s="59" t="s">
        <v>13</v>
      </c>
      <c r="F60" s="60">
        <v>0.95</v>
      </c>
      <c r="G60" s="61"/>
      <c r="H60" s="49"/>
    </row>
    <row r="61" spans="1:11" ht="15" thickBot="1" x14ac:dyDescent="0.35">
      <c r="A61" s="46" t="s">
        <v>41</v>
      </c>
      <c r="B61" s="46"/>
      <c r="C61" s="46"/>
      <c r="D61" s="46"/>
      <c r="E61" s="49"/>
      <c r="F61" s="49"/>
      <c r="G61" s="61"/>
      <c r="H61" s="49"/>
    </row>
    <row r="62" spans="1:11" ht="58.2" thickBot="1" x14ac:dyDescent="0.35">
      <c r="A62" s="29" t="s">
        <v>1</v>
      </c>
      <c r="B62" s="4" t="s">
        <v>39</v>
      </c>
      <c r="C62" s="10" t="s">
        <v>45</v>
      </c>
      <c r="D62" s="4" t="s">
        <v>68</v>
      </c>
      <c r="E62" s="12" t="s">
        <v>69</v>
      </c>
      <c r="F62" s="16" t="s">
        <v>0</v>
      </c>
      <c r="H62" s="58"/>
    </row>
    <row r="63" spans="1:11" ht="15" customHeight="1" x14ac:dyDescent="0.3">
      <c r="A63" s="87" t="s">
        <v>49</v>
      </c>
      <c r="B63" s="76">
        <v>160</v>
      </c>
      <c r="C63" s="126"/>
      <c r="D63" s="93">
        <v>16</v>
      </c>
      <c r="E63" s="120"/>
      <c r="F63" s="23">
        <f>+B63*C63+D63*E63</f>
        <v>0</v>
      </c>
      <c r="H63" s="47"/>
      <c r="I63" s="58"/>
    </row>
    <row r="64" spans="1:11" ht="14.4" customHeight="1" x14ac:dyDescent="0.3">
      <c r="A64" s="35" t="s">
        <v>50</v>
      </c>
      <c r="B64" s="77">
        <v>120</v>
      </c>
      <c r="C64" s="127"/>
      <c r="D64" s="94">
        <v>12</v>
      </c>
      <c r="E64" s="129"/>
      <c r="F64" s="3">
        <f t="shared" ref="F64:F66" si="2">+B64*C64+D64*E64</f>
        <v>0</v>
      </c>
      <c r="H64" s="47"/>
      <c r="I64" s="58"/>
    </row>
    <row r="65" spans="1:9" x14ac:dyDescent="0.3">
      <c r="A65" s="35" t="s">
        <v>51</v>
      </c>
      <c r="B65" s="77">
        <v>120</v>
      </c>
      <c r="C65" s="127"/>
      <c r="D65" s="94">
        <v>12</v>
      </c>
      <c r="E65" s="129"/>
      <c r="F65" s="3">
        <f t="shared" si="2"/>
        <v>0</v>
      </c>
      <c r="H65" s="47"/>
      <c r="I65" s="58"/>
    </row>
    <row r="66" spans="1:9" ht="29.4" thickBot="1" x14ac:dyDescent="0.35">
      <c r="A66" s="88" t="s">
        <v>61</v>
      </c>
      <c r="B66" s="78">
        <v>10</v>
      </c>
      <c r="C66" s="128"/>
      <c r="D66" s="95">
        <v>1</v>
      </c>
      <c r="E66" s="130"/>
      <c r="F66" s="41">
        <f t="shared" si="2"/>
        <v>0</v>
      </c>
      <c r="H66" s="47"/>
      <c r="I66" s="58"/>
    </row>
    <row r="67" spans="1:9" ht="18.600000000000001" thickBot="1" x14ac:dyDescent="0.4">
      <c r="A67" s="131" t="s">
        <v>44</v>
      </c>
      <c r="B67" s="132"/>
      <c r="C67" s="132"/>
      <c r="D67" s="132"/>
      <c r="E67" s="133"/>
      <c r="F67" s="50">
        <f>SUM(F63:F66)</f>
        <v>0</v>
      </c>
    </row>
    <row r="68" spans="1:9" x14ac:dyDescent="0.3">
      <c r="A68" s="46"/>
      <c r="B68" s="46"/>
      <c r="C68" s="46"/>
      <c r="D68" s="46"/>
      <c r="E68" s="46"/>
      <c r="F68" s="46"/>
    </row>
    <row r="69" spans="1:9" x14ac:dyDescent="0.3">
      <c r="A69" s="46"/>
      <c r="B69" s="46"/>
      <c r="C69" s="46"/>
      <c r="D69" s="46"/>
      <c r="E69" s="46"/>
      <c r="F69" s="46"/>
    </row>
    <row r="70" spans="1:9" ht="18" x14ac:dyDescent="0.35">
      <c r="A70" s="45" t="s">
        <v>52</v>
      </c>
      <c r="B70" s="46"/>
      <c r="C70" s="46"/>
      <c r="D70" s="46"/>
      <c r="E70" s="46"/>
      <c r="F70" s="46"/>
    </row>
    <row r="71" spans="1:9" ht="15" thickBot="1" x14ac:dyDescent="0.35">
      <c r="A71" s="46"/>
      <c r="B71" s="46"/>
      <c r="C71" s="46"/>
      <c r="D71" s="46"/>
      <c r="E71" s="46"/>
      <c r="F71" s="46"/>
    </row>
    <row r="72" spans="1:9" ht="15" customHeight="1" thickBot="1" x14ac:dyDescent="0.35">
      <c r="A72" s="139" t="s">
        <v>36</v>
      </c>
      <c r="B72" s="140"/>
      <c r="C72" s="10" t="s">
        <v>32</v>
      </c>
      <c r="D72" s="86" t="s">
        <v>0</v>
      </c>
      <c r="E72" s="46"/>
      <c r="F72" s="46"/>
    </row>
    <row r="73" spans="1:9" ht="15" thickBot="1" x14ac:dyDescent="0.35">
      <c r="A73" s="38" t="s">
        <v>31</v>
      </c>
      <c r="B73" s="80">
        <v>2000</v>
      </c>
      <c r="C73" s="98"/>
      <c r="D73" s="37">
        <f>+C73*B73</f>
        <v>0</v>
      </c>
      <c r="E73" s="46"/>
      <c r="F73" s="46"/>
    </row>
    <row r="74" spans="1:9" ht="18.600000000000001" thickBot="1" x14ac:dyDescent="0.4">
      <c r="A74" s="131" t="s">
        <v>53</v>
      </c>
      <c r="B74" s="132"/>
      <c r="C74" s="133"/>
      <c r="D74" s="81">
        <f>SUM(D72:D73)</f>
        <v>0</v>
      </c>
      <c r="E74" s="46"/>
      <c r="F74" s="46"/>
    </row>
    <row r="75" spans="1:9" x14ac:dyDescent="0.3">
      <c r="A75" s="46"/>
      <c r="B75" s="46"/>
      <c r="C75" s="46"/>
      <c r="D75" s="46"/>
      <c r="E75" s="46"/>
      <c r="F75" s="46"/>
    </row>
    <row r="76" spans="1:9" x14ac:dyDescent="0.3">
      <c r="A76" s="46"/>
      <c r="B76" s="46"/>
      <c r="C76" s="46"/>
      <c r="D76" s="46"/>
      <c r="E76" s="46"/>
      <c r="F76" s="46"/>
    </row>
    <row r="77" spans="1:9" x14ac:dyDescent="0.3">
      <c r="A77" s="46"/>
      <c r="B77" s="46"/>
      <c r="C77" s="46"/>
      <c r="D77" s="46"/>
      <c r="E77" s="46"/>
      <c r="F77" s="46"/>
    </row>
    <row r="78" spans="1:9" ht="18" x14ac:dyDescent="0.3">
      <c r="A78" s="141" t="s">
        <v>58</v>
      </c>
      <c r="B78" s="141"/>
      <c r="C78" s="82">
        <f>+D74+F67+D57+F50+D39+D30+D24+D12</f>
        <v>0</v>
      </c>
      <c r="D78" s="46"/>
      <c r="E78" s="46"/>
      <c r="F78" s="46"/>
    </row>
    <row r="79" spans="1:9" x14ac:dyDescent="0.3">
      <c r="A79" s="46"/>
      <c r="B79" s="46"/>
      <c r="C79" s="46"/>
      <c r="D79" s="46"/>
      <c r="E79" s="46"/>
      <c r="F79" s="46"/>
    </row>
  </sheetData>
  <sheetProtection algorithmName="SHA-512" hashValue="tKORyPCqedUIrlpmYpMliKudnNr0rlsea/Skvrz0SK3V6QCAtYP23eF68vN0XkK5ak3XlSC62M+z63OJAmVPkg==" saltValue="mp0Vkxh4S49uxA7WsK7auw==" spinCount="100000" sheet="1" objects="1" scenarios="1" selectLockedCells="1"/>
  <mergeCells count="12">
    <mergeCell ref="A74:C74"/>
    <mergeCell ref="A78:B78"/>
    <mergeCell ref="A50:E50"/>
    <mergeCell ref="A57:C57"/>
    <mergeCell ref="A67:E67"/>
    <mergeCell ref="A72:B72"/>
    <mergeCell ref="A55:B55"/>
    <mergeCell ref="A12:C12"/>
    <mergeCell ref="A24:C24"/>
    <mergeCell ref="A30:C30"/>
    <mergeCell ref="A39:C39"/>
    <mergeCell ref="A28:B28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K79"/>
  <sheetViews>
    <sheetView showGridLines="0" zoomScaleNormal="100" workbookViewId="0">
      <selection activeCell="C73" sqref="C73"/>
    </sheetView>
  </sheetViews>
  <sheetFormatPr baseColWidth="10" defaultColWidth="11.44140625" defaultRowHeight="14.4" x14ac:dyDescent="0.3"/>
  <cols>
    <col min="1" max="1" width="54.109375" style="51" customWidth="1"/>
    <col min="2" max="2" width="14.5546875" style="51" customWidth="1"/>
    <col min="3" max="3" width="19.109375" style="51" customWidth="1"/>
    <col min="4" max="4" width="14.33203125" style="51" customWidth="1"/>
    <col min="5" max="5" width="14.44140625" style="51" customWidth="1"/>
    <col min="6" max="6" width="13.33203125" style="51" bestFit="1" customWidth="1"/>
    <col min="7" max="7" width="24.5546875" style="46" customWidth="1"/>
    <col min="8" max="11" width="11.44140625" style="46"/>
    <col min="12" max="12" width="30.33203125" style="46" customWidth="1"/>
    <col min="13" max="16384" width="11.44140625" style="46"/>
  </cols>
  <sheetData>
    <row r="2" spans="1:11" ht="18" x14ac:dyDescent="0.35">
      <c r="A2" s="45" t="s">
        <v>40</v>
      </c>
      <c r="B2" s="46"/>
      <c r="C2" s="46"/>
      <c r="D2" s="46"/>
      <c r="E2" s="47"/>
      <c r="F2" s="48"/>
      <c r="J2" s="49"/>
      <c r="K2" s="49"/>
    </row>
    <row r="3" spans="1:11" ht="15" thickBot="1" x14ac:dyDescent="0.35">
      <c r="A3" s="46"/>
      <c r="B3" s="46"/>
      <c r="C3" s="46"/>
      <c r="D3" s="46"/>
      <c r="E3" s="46"/>
      <c r="F3" s="46"/>
    </row>
    <row r="4" spans="1:11" ht="29.4" thickBot="1" x14ac:dyDescent="0.35">
      <c r="A4" s="29" t="s">
        <v>1</v>
      </c>
      <c r="B4" s="4" t="s">
        <v>15</v>
      </c>
      <c r="C4" s="5" t="s">
        <v>8</v>
      </c>
      <c r="D4" s="16" t="s">
        <v>0</v>
      </c>
      <c r="E4" s="46"/>
      <c r="F4" s="46"/>
    </row>
    <row r="5" spans="1:11" ht="15" customHeight="1" x14ac:dyDescent="0.3">
      <c r="A5" s="42" t="s">
        <v>18</v>
      </c>
      <c r="B5" s="11">
        <v>28000</v>
      </c>
      <c r="C5" s="17"/>
      <c r="D5" s="19">
        <f t="shared" ref="D5:D11" si="0">+C5*B5</f>
        <v>0</v>
      </c>
      <c r="E5" s="46"/>
      <c r="F5" s="46"/>
    </row>
    <row r="6" spans="1:11" ht="15" customHeight="1" x14ac:dyDescent="0.3">
      <c r="A6" s="35" t="s">
        <v>19</v>
      </c>
      <c r="B6" s="1">
        <v>15000</v>
      </c>
      <c r="C6" s="18"/>
      <c r="D6" s="20">
        <f t="shared" si="0"/>
        <v>0</v>
      </c>
      <c r="E6" s="46"/>
      <c r="F6" s="46"/>
    </row>
    <row r="7" spans="1:11" ht="15" customHeight="1" x14ac:dyDescent="0.3">
      <c r="A7" s="35" t="s">
        <v>20</v>
      </c>
      <c r="B7" s="1">
        <v>280</v>
      </c>
      <c r="C7" s="18"/>
      <c r="D7" s="20">
        <f t="shared" si="0"/>
        <v>0</v>
      </c>
      <c r="E7" s="46"/>
      <c r="F7" s="46"/>
    </row>
    <row r="8" spans="1:11" ht="15" customHeight="1" x14ac:dyDescent="0.3">
      <c r="A8" s="35" t="s">
        <v>21</v>
      </c>
      <c r="B8" s="1">
        <v>1500</v>
      </c>
      <c r="C8" s="18"/>
      <c r="D8" s="20">
        <f t="shared" si="0"/>
        <v>0</v>
      </c>
      <c r="E8" s="46"/>
      <c r="F8" s="46"/>
    </row>
    <row r="9" spans="1:11" ht="15" customHeight="1" x14ac:dyDescent="0.3">
      <c r="A9" s="35" t="s">
        <v>23</v>
      </c>
      <c r="B9" s="1">
        <v>494</v>
      </c>
      <c r="C9" s="18"/>
      <c r="D9" s="20">
        <f t="shared" si="0"/>
        <v>0</v>
      </c>
      <c r="E9" s="46"/>
      <c r="F9" s="46"/>
    </row>
    <row r="10" spans="1:11" ht="15" customHeight="1" x14ac:dyDescent="0.3">
      <c r="A10" s="35" t="s">
        <v>24</v>
      </c>
      <c r="B10" s="1">
        <v>312</v>
      </c>
      <c r="C10" s="18"/>
      <c r="D10" s="20">
        <f t="shared" si="0"/>
        <v>0</v>
      </c>
      <c r="E10" s="46"/>
      <c r="F10" s="46"/>
    </row>
    <row r="11" spans="1:11" ht="15" customHeight="1" thickBot="1" x14ac:dyDescent="0.35">
      <c r="A11" s="35" t="s">
        <v>22</v>
      </c>
      <c r="B11" s="1">
        <v>2500</v>
      </c>
      <c r="C11" s="18"/>
      <c r="D11" s="20">
        <f t="shared" si="0"/>
        <v>0</v>
      </c>
      <c r="E11" s="46"/>
      <c r="F11" s="46"/>
    </row>
    <row r="12" spans="1:11" ht="18.600000000000001" thickBot="1" x14ac:dyDescent="0.4">
      <c r="A12" s="131" t="s">
        <v>17</v>
      </c>
      <c r="B12" s="132"/>
      <c r="C12" s="132"/>
      <c r="D12" s="50">
        <f>SUM(D5:D11)</f>
        <v>0</v>
      </c>
      <c r="E12" s="46"/>
      <c r="F12" s="46"/>
    </row>
    <row r="13" spans="1:11" x14ac:dyDescent="0.3">
      <c r="E13" s="46"/>
      <c r="F13" s="46"/>
    </row>
    <row r="14" spans="1:11" x14ac:dyDescent="0.3">
      <c r="E14" s="46"/>
      <c r="F14" s="46"/>
    </row>
    <row r="17" spans="1:11" ht="18" x14ac:dyDescent="0.35">
      <c r="A17" s="45" t="s">
        <v>25</v>
      </c>
      <c r="B17" s="46"/>
      <c r="C17" s="46"/>
      <c r="D17" s="46"/>
      <c r="E17" s="47"/>
      <c r="F17" s="48"/>
      <c r="J17" s="49"/>
      <c r="K17" s="49"/>
    </row>
    <row r="18" spans="1:11" ht="18" x14ac:dyDescent="0.35">
      <c r="A18" s="45"/>
      <c r="B18" s="46"/>
      <c r="C18" s="46"/>
      <c r="D18" s="46"/>
      <c r="E18" s="47"/>
      <c r="F18" s="48"/>
      <c r="J18" s="49"/>
      <c r="K18" s="49"/>
    </row>
    <row r="19" spans="1:11" s="54" customFormat="1" ht="15" customHeight="1" x14ac:dyDescent="0.3">
      <c r="A19" s="52" t="s">
        <v>28</v>
      </c>
      <c r="B19" s="53"/>
      <c r="C19" s="46"/>
      <c r="E19" s="55"/>
      <c r="F19" s="55" t="s">
        <v>12</v>
      </c>
      <c r="G19" s="56">
        <v>0.7</v>
      </c>
      <c r="H19" s="55"/>
      <c r="I19" s="55"/>
      <c r="J19" s="55"/>
      <c r="K19" s="57"/>
    </row>
    <row r="20" spans="1:11" ht="15" thickBot="1" x14ac:dyDescent="0.35">
      <c r="A20" s="46"/>
      <c r="B20" s="46"/>
      <c r="C20" s="46"/>
      <c r="D20" s="46"/>
      <c r="E20" s="46"/>
      <c r="F20" s="46"/>
    </row>
    <row r="21" spans="1:11" ht="29.4" thickBot="1" x14ac:dyDescent="0.35">
      <c r="A21" s="29" t="s">
        <v>1</v>
      </c>
      <c r="B21" s="4" t="s">
        <v>15</v>
      </c>
      <c r="C21" s="5" t="s">
        <v>8</v>
      </c>
      <c r="D21" s="16" t="s">
        <v>0</v>
      </c>
      <c r="E21" s="46"/>
      <c r="F21" s="46"/>
    </row>
    <row r="22" spans="1:11" ht="15" customHeight="1" x14ac:dyDescent="0.3">
      <c r="A22" s="42" t="s">
        <v>5</v>
      </c>
      <c r="B22" s="11">
        <v>900</v>
      </c>
      <c r="C22" s="17"/>
      <c r="D22" s="19">
        <f>+C22*B22</f>
        <v>0</v>
      </c>
      <c r="E22" s="47"/>
      <c r="F22" s="46"/>
    </row>
    <row r="23" spans="1:11" ht="15" customHeight="1" thickBot="1" x14ac:dyDescent="0.35">
      <c r="A23" s="43" t="s">
        <v>6</v>
      </c>
      <c r="B23" s="39">
        <v>600</v>
      </c>
      <c r="C23" s="21"/>
      <c r="D23" s="22">
        <f>+C23*B23</f>
        <v>0</v>
      </c>
      <c r="E23" s="47"/>
      <c r="F23" s="46"/>
    </row>
    <row r="24" spans="1:11" ht="18.600000000000001" thickBot="1" x14ac:dyDescent="0.4">
      <c r="A24" s="134" t="s">
        <v>26</v>
      </c>
      <c r="B24" s="135"/>
      <c r="C24" s="135"/>
      <c r="D24" s="79">
        <f>SUM(D22:D23)</f>
        <v>0</v>
      </c>
      <c r="E24" s="49"/>
      <c r="F24" s="49"/>
      <c r="G24" s="49"/>
      <c r="H24" s="49"/>
    </row>
    <row r="25" spans="1:11" ht="18" x14ac:dyDescent="0.35">
      <c r="A25" s="45"/>
      <c r="B25" s="46"/>
      <c r="C25" s="46"/>
      <c r="D25" s="46"/>
      <c r="E25" s="47"/>
      <c r="F25" s="48"/>
      <c r="J25" s="49"/>
      <c r="K25" s="49"/>
    </row>
    <row r="26" spans="1:11" s="54" customFormat="1" ht="15" customHeight="1" x14ac:dyDescent="0.3">
      <c r="A26" s="52" t="s">
        <v>29</v>
      </c>
      <c r="B26" s="53"/>
      <c r="C26" s="46"/>
      <c r="E26" s="55"/>
      <c r="F26" s="55" t="s">
        <v>12</v>
      </c>
      <c r="G26" s="56">
        <v>0.7</v>
      </c>
      <c r="H26" s="55"/>
      <c r="I26" s="55"/>
      <c r="J26" s="55"/>
      <c r="K26" s="57"/>
    </row>
    <row r="27" spans="1:11" ht="15" thickBot="1" x14ac:dyDescent="0.35">
      <c r="A27" s="46"/>
      <c r="B27" s="46"/>
      <c r="C27" s="46"/>
      <c r="D27" s="46"/>
      <c r="E27" s="46"/>
      <c r="F27" s="46"/>
    </row>
    <row r="28" spans="1:11" ht="15" thickBot="1" x14ac:dyDescent="0.35">
      <c r="A28" s="139" t="s">
        <v>36</v>
      </c>
      <c r="B28" s="140"/>
      <c r="C28" s="28" t="s">
        <v>38</v>
      </c>
      <c r="D28" s="15" t="s">
        <v>0</v>
      </c>
      <c r="E28" s="46"/>
      <c r="F28" s="46"/>
    </row>
    <row r="29" spans="1:11" ht="15" customHeight="1" thickBot="1" x14ac:dyDescent="0.35">
      <c r="A29" s="33" t="s">
        <v>37</v>
      </c>
      <c r="B29" s="25">
        <v>2000</v>
      </c>
      <c r="C29" s="26"/>
      <c r="D29" s="27">
        <f>+C29*B29</f>
        <v>0</v>
      </c>
      <c r="E29" s="47"/>
      <c r="F29" s="46"/>
    </row>
    <row r="30" spans="1:11" ht="18.600000000000001" thickBot="1" x14ac:dyDescent="0.4">
      <c r="A30" s="131" t="s">
        <v>27</v>
      </c>
      <c r="B30" s="132"/>
      <c r="C30" s="132"/>
      <c r="D30" s="50">
        <f>SUM(D29:D29)</f>
        <v>0</v>
      </c>
      <c r="E30" s="49"/>
      <c r="F30" s="49"/>
      <c r="G30" s="49"/>
      <c r="H30" s="49"/>
    </row>
    <row r="33" spans="1:11" ht="18" x14ac:dyDescent="0.35">
      <c r="A33" s="45" t="s">
        <v>71</v>
      </c>
      <c r="B33" s="58"/>
      <c r="C33" s="46"/>
      <c r="D33" s="46"/>
      <c r="E33" s="59" t="s">
        <v>13</v>
      </c>
      <c r="F33" s="60">
        <v>0.95</v>
      </c>
      <c r="G33" s="61"/>
      <c r="H33" s="49"/>
    </row>
    <row r="34" spans="1:11" ht="18.600000000000001" thickBot="1" x14ac:dyDescent="0.4">
      <c r="A34" s="45"/>
      <c r="B34" s="46"/>
      <c r="C34" s="46"/>
      <c r="D34" s="46"/>
      <c r="E34" s="47"/>
      <c r="F34" s="48"/>
      <c r="J34" s="49"/>
      <c r="K34" s="49"/>
    </row>
    <row r="35" spans="1:11" ht="43.8" thickBot="1" x14ac:dyDescent="0.35">
      <c r="A35" s="29" t="s">
        <v>1</v>
      </c>
      <c r="B35" s="4" t="s">
        <v>7</v>
      </c>
      <c r="C35" s="10" t="s">
        <v>9</v>
      </c>
      <c r="D35" s="40" t="s">
        <v>0</v>
      </c>
      <c r="E35" s="46"/>
      <c r="F35" s="46"/>
      <c r="G35" s="58"/>
    </row>
    <row r="36" spans="1:11" ht="15" customHeight="1" x14ac:dyDescent="0.3">
      <c r="A36" s="34" t="s">
        <v>5</v>
      </c>
      <c r="B36" s="62">
        <v>450</v>
      </c>
      <c r="C36" s="6"/>
      <c r="D36" s="23">
        <f>+C36*B36</f>
        <v>0</v>
      </c>
      <c r="E36" s="47"/>
      <c r="F36" s="46"/>
      <c r="G36" s="47"/>
      <c r="H36" s="58"/>
    </row>
    <row r="37" spans="1:11" x14ac:dyDescent="0.3">
      <c r="A37" s="30" t="s">
        <v>6</v>
      </c>
      <c r="B37" s="63">
        <v>500</v>
      </c>
      <c r="C37" s="7"/>
      <c r="D37" s="3">
        <f>+C37*B37</f>
        <v>0</v>
      </c>
      <c r="E37" s="47"/>
      <c r="F37" s="46"/>
      <c r="G37" s="47"/>
      <c r="H37" s="58"/>
    </row>
    <row r="38" spans="1:11" ht="15" thickBot="1" x14ac:dyDescent="0.35">
      <c r="A38" s="32" t="s">
        <v>30</v>
      </c>
      <c r="B38" s="64">
        <v>50</v>
      </c>
      <c r="C38" s="8"/>
      <c r="D38" s="24">
        <f>+C38*B38</f>
        <v>0</v>
      </c>
      <c r="E38" s="47"/>
      <c r="F38" s="46"/>
      <c r="G38" s="47"/>
      <c r="H38" s="58"/>
    </row>
    <row r="39" spans="1:11" ht="18.600000000000001" thickBot="1" x14ac:dyDescent="0.4">
      <c r="A39" s="134" t="s">
        <v>72</v>
      </c>
      <c r="B39" s="135"/>
      <c r="C39" s="142"/>
      <c r="D39" s="65">
        <f>SUM(D35:D38)</f>
        <v>0</v>
      </c>
    </row>
    <row r="42" spans="1:11" ht="18" x14ac:dyDescent="0.35">
      <c r="A42" s="45" t="s">
        <v>42</v>
      </c>
      <c r="B42" s="46"/>
      <c r="C42" s="46"/>
      <c r="D42" s="46"/>
      <c r="E42" s="49"/>
      <c r="F42" s="49" t="s">
        <v>11</v>
      </c>
      <c r="G42" s="49">
        <v>3000</v>
      </c>
      <c r="H42" s="49"/>
      <c r="I42" s="49"/>
      <c r="J42" s="49"/>
    </row>
    <row r="43" spans="1:11" ht="16.5" customHeight="1" x14ac:dyDescent="0.35">
      <c r="A43" s="45"/>
      <c r="B43" s="46"/>
      <c r="C43" s="46"/>
      <c r="D43" s="46"/>
      <c r="E43" s="49"/>
      <c r="F43" s="49" t="s">
        <v>2</v>
      </c>
      <c r="G43" s="60">
        <v>0.2</v>
      </c>
      <c r="H43" s="49"/>
      <c r="I43" s="49"/>
      <c r="J43" s="49"/>
    </row>
    <row r="44" spans="1:11" s="54" customFormat="1" ht="15" customHeight="1" x14ac:dyDescent="0.3">
      <c r="A44" s="66" t="s">
        <v>73</v>
      </c>
      <c r="B44" s="53"/>
      <c r="C44" s="46"/>
      <c r="E44" s="55"/>
      <c r="F44" s="55" t="s">
        <v>12</v>
      </c>
      <c r="G44" s="56">
        <v>0.7</v>
      </c>
      <c r="H44" s="55"/>
      <c r="I44" s="55"/>
      <c r="J44" s="55"/>
      <c r="K44" s="57"/>
    </row>
    <row r="45" spans="1:11" ht="24" customHeight="1" thickBot="1" x14ac:dyDescent="0.35">
      <c r="A45" s="46"/>
      <c r="B45" s="46"/>
      <c r="C45" s="46"/>
      <c r="D45" s="46"/>
      <c r="E45" s="49"/>
      <c r="F45" s="49" t="s">
        <v>14</v>
      </c>
      <c r="G45" s="60">
        <v>0.16</v>
      </c>
      <c r="H45" s="49" t="s">
        <v>10</v>
      </c>
      <c r="I45" s="49"/>
      <c r="J45" s="49"/>
      <c r="K45" s="49"/>
    </row>
    <row r="46" spans="1:11" ht="43.8" thickBot="1" x14ac:dyDescent="0.35">
      <c r="A46" s="29" t="s">
        <v>1</v>
      </c>
      <c r="B46" s="4" t="s">
        <v>4</v>
      </c>
      <c r="C46" s="85" t="s">
        <v>3</v>
      </c>
      <c r="D46" s="4" t="s">
        <v>47</v>
      </c>
      <c r="E46" s="12" t="s">
        <v>48</v>
      </c>
      <c r="F46" s="15" t="s">
        <v>0</v>
      </c>
      <c r="K46" s="49"/>
    </row>
    <row r="47" spans="1:11" x14ac:dyDescent="0.3">
      <c r="A47" s="34" t="s">
        <v>5</v>
      </c>
      <c r="B47" s="84">
        <v>2170</v>
      </c>
      <c r="C47" s="123"/>
      <c r="D47" s="11">
        <v>300</v>
      </c>
      <c r="E47" s="120"/>
      <c r="F47" s="19">
        <f t="shared" ref="F47:F49" si="1">+C47*B47+D47*E47</f>
        <v>0</v>
      </c>
      <c r="G47" s="68"/>
      <c r="H47" s="69"/>
      <c r="I47" s="70"/>
      <c r="J47" s="71"/>
      <c r="K47" s="72"/>
    </row>
    <row r="48" spans="1:11" x14ac:dyDescent="0.3">
      <c r="A48" s="30" t="s">
        <v>6</v>
      </c>
      <c r="B48" s="67">
        <v>1295</v>
      </c>
      <c r="C48" s="92"/>
      <c r="D48" s="1">
        <v>200</v>
      </c>
      <c r="E48" s="121"/>
      <c r="F48" s="20">
        <f t="shared" si="1"/>
        <v>0</v>
      </c>
      <c r="G48" s="68"/>
      <c r="H48" s="69"/>
      <c r="I48" s="70"/>
      <c r="J48" s="71"/>
      <c r="K48" s="72"/>
    </row>
    <row r="49" spans="1:11" ht="15" thickBot="1" x14ac:dyDescent="0.35">
      <c r="A49" s="44" t="s">
        <v>30</v>
      </c>
      <c r="B49" s="14">
        <v>35</v>
      </c>
      <c r="C49" s="124"/>
      <c r="D49" s="39">
        <v>50</v>
      </c>
      <c r="E49" s="122"/>
      <c r="F49" s="20">
        <f t="shared" si="1"/>
        <v>0</v>
      </c>
      <c r="G49" s="68"/>
      <c r="H49" s="69"/>
      <c r="I49" s="70"/>
      <c r="J49" s="71"/>
      <c r="K49" s="72"/>
    </row>
    <row r="50" spans="1:11" ht="18.600000000000001" thickBot="1" x14ac:dyDescent="0.4">
      <c r="A50" s="136" t="s">
        <v>16</v>
      </c>
      <c r="B50" s="137"/>
      <c r="C50" s="137"/>
      <c r="D50" s="137"/>
      <c r="E50" s="138"/>
      <c r="F50" s="73">
        <f>SUM(F47:F49)</f>
        <v>0</v>
      </c>
      <c r="I50" s="48"/>
      <c r="J50" s="71"/>
      <c r="K50" s="49"/>
    </row>
    <row r="51" spans="1:11" x14ac:dyDescent="0.3">
      <c r="A51" s="46"/>
      <c r="B51" s="74"/>
      <c r="C51" s="46"/>
      <c r="D51" s="46"/>
      <c r="E51" s="75"/>
      <c r="F51" s="46"/>
      <c r="G51" s="49"/>
      <c r="H51" s="49"/>
      <c r="I51" s="49"/>
      <c r="J51" s="49"/>
      <c r="K51" s="49"/>
    </row>
    <row r="52" spans="1:11" x14ac:dyDescent="0.3">
      <c r="A52" s="46"/>
      <c r="B52" s="58"/>
      <c r="C52" s="46"/>
      <c r="D52" s="46"/>
      <c r="E52" s="49"/>
      <c r="F52" s="49"/>
      <c r="G52" s="61"/>
      <c r="H52" s="49"/>
    </row>
    <row r="53" spans="1:11" ht="18" x14ac:dyDescent="0.35">
      <c r="A53" s="45" t="s">
        <v>43</v>
      </c>
      <c r="B53" s="58"/>
      <c r="C53" s="46"/>
      <c r="D53" s="46"/>
      <c r="E53" s="59" t="s">
        <v>13</v>
      </c>
      <c r="F53" s="60">
        <v>0.95</v>
      </c>
      <c r="G53" s="61"/>
      <c r="H53" s="49"/>
    </row>
    <row r="54" spans="1:11" ht="15" thickBot="1" x14ac:dyDescent="0.35">
      <c r="A54" s="46"/>
      <c r="B54" s="46"/>
      <c r="C54" s="46"/>
      <c r="D54" s="46"/>
      <c r="E54" s="49"/>
      <c r="F54" s="49"/>
      <c r="G54" s="61"/>
      <c r="H54" s="49"/>
    </row>
    <row r="55" spans="1:11" ht="15" thickBot="1" x14ac:dyDescent="0.35">
      <c r="A55" s="139" t="s">
        <v>36</v>
      </c>
      <c r="B55" s="140"/>
      <c r="C55" s="10" t="s">
        <v>32</v>
      </c>
      <c r="D55" s="40" t="s">
        <v>0</v>
      </c>
      <c r="E55" s="46"/>
      <c r="F55" s="46"/>
      <c r="G55" s="58"/>
    </row>
    <row r="56" spans="1:11" ht="15" customHeight="1" thickBot="1" x14ac:dyDescent="0.35">
      <c r="A56" s="38" t="s">
        <v>31</v>
      </c>
      <c r="B56" s="125">
        <v>300</v>
      </c>
      <c r="C56" s="98"/>
      <c r="D56" s="37">
        <f>+C56*B56</f>
        <v>0</v>
      </c>
      <c r="E56" s="47"/>
      <c r="F56" s="46"/>
      <c r="G56" s="47"/>
      <c r="H56" s="58"/>
    </row>
    <row r="57" spans="1:11" ht="18.600000000000001" thickBot="1" x14ac:dyDescent="0.4">
      <c r="A57" s="131" t="s">
        <v>33</v>
      </c>
      <c r="B57" s="132"/>
      <c r="C57" s="133"/>
      <c r="D57" s="81">
        <f>SUM(D55:D56)</f>
        <v>0</v>
      </c>
    </row>
    <row r="58" spans="1:11" x14ac:dyDescent="0.3">
      <c r="A58" s="46"/>
      <c r="B58" s="58"/>
      <c r="C58" s="46"/>
      <c r="D58" s="46"/>
      <c r="E58" s="49"/>
      <c r="F58" s="49"/>
      <c r="G58" s="61"/>
      <c r="H58" s="49"/>
    </row>
    <row r="59" spans="1:11" x14ac:dyDescent="0.3">
      <c r="A59" s="46"/>
      <c r="B59" s="58"/>
      <c r="C59" s="46"/>
      <c r="D59" s="46"/>
      <c r="E59" s="49"/>
      <c r="F59" s="49"/>
      <c r="G59" s="61"/>
      <c r="H59" s="49"/>
    </row>
    <row r="60" spans="1:11" ht="18" x14ac:dyDescent="0.35">
      <c r="A60" s="45" t="s">
        <v>35</v>
      </c>
      <c r="B60" s="58"/>
      <c r="C60" s="46"/>
      <c r="D60" s="46"/>
      <c r="E60" s="59" t="s">
        <v>13</v>
      </c>
      <c r="F60" s="60">
        <v>0.95</v>
      </c>
      <c r="G60" s="61"/>
      <c r="H60" s="49"/>
    </row>
    <row r="61" spans="1:11" ht="15" thickBot="1" x14ac:dyDescent="0.35">
      <c r="A61" s="46" t="s">
        <v>41</v>
      </c>
      <c r="B61" s="46"/>
      <c r="C61" s="46"/>
      <c r="D61" s="46"/>
      <c r="E61" s="49"/>
      <c r="F61" s="49"/>
      <c r="G61" s="61"/>
      <c r="H61" s="49"/>
    </row>
    <row r="62" spans="1:11" ht="58.2" thickBot="1" x14ac:dyDescent="0.35">
      <c r="A62" s="29" t="s">
        <v>1</v>
      </c>
      <c r="B62" s="4" t="s">
        <v>39</v>
      </c>
      <c r="C62" s="10" t="s">
        <v>45</v>
      </c>
      <c r="D62" s="4" t="s">
        <v>68</v>
      </c>
      <c r="E62" s="12" t="s">
        <v>69</v>
      </c>
      <c r="F62" s="16" t="s">
        <v>0</v>
      </c>
      <c r="H62" s="58"/>
    </row>
    <row r="63" spans="1:11" ht="15" customHeight="1" x14ac:dyDescent="0.3">
      <c r="A63" s="87" t="s">
        <v>49</v>
      </c>
      <c r="B63" s="76">
        <v>160</v>
      </c>
      <c r="C63" s="126"/>
      <c r="D63" s="93">
        <v>16</v>
      </c>
      <c r="E63" s="120"/>
      <c r="F63" s="23">
        <f>+B63*C63+D63*E63</f>
        <v>0</v>
      </c>
      <c r="H63" s="47"/>
      <c r="I63" s="58"/>
    </row>
    <row r="64" spans="1:11" ht="14.4" customHeight="1" x14ac:dyDescent="0.3">
      <c r="A64" s="35" t="s">
        <v>50</v>
      </c>
      <c r="B64" s="77">
        <v>120</v>
      </c>
      <c r="C64" s="127"/>
      <c r="D64" s="94">
        <v>12</v>
      </c>
      <c r="E64" s="129"/>
      <c r="F64" s="3">
        <f t="shared" ref="F64:F66" si="2">+B64*C64+D64*E64</f>
        <v>0</v>
      </c>
      <c r="H64" s="47"/>
      <c r="I64" s="58"/>
    </row>
    <row r="65" spans="1:9" x14ac:dyDescent="0.3">
      <c r="A65" s="35" t="s">
        <v>60</v>
      </c>
      <c r="B65" s="77">
        <v>120</v>
      </c>
      <c r="C65" s="127"/>
      <c r="D65" s="94">
        <v>12</v>
      </c>
      <c r="E65" s="129"/>
      <c r="F65" s="3">
        <f t="shared" si="2"/>
        <v>0</v>
      </c>
      <c r="H65" s="47"/>
      <c r="I65" s="58"/>
    </row>
    <row r="66" spans="1:9" ht="29.4" thickBot="1" x14ac:dyDescent="0.35">
      <c r="A66" s="88" t="s">
        <v>61</v>
      </c>
      <c r="B66" s="78">
        <v>10</v>
      </c>
      <c r="C66" s="128"/>
      <c r="D66" s="95">
        <v>1</v>
      </c>
      <c r="E66" s="130"/>
      <c r="F66" s="41">
        <f t="shared" si="2"/>
        <v>0</v>
      </c>
      <c r="H66" s="47"/>
      <c r="I66" s="58"/>
    </row>
    <row r="67" spans="1:9" ht="18.600000000000001" thickBot="1" x14ac:dyDescent="0.4">
      <c r="A67" s="131" t="s">
        <v>44</v>
      </c>
      <c r="B67" s="132"/>
      <c r="C67" s="132"/>
      <c r="D67" s="132"/>
      <c r="E67" s="133"/>
      <c r="F67" s="50">
        <f>SUM(F63:F66)</f>
        <v>0</v>
      </c>
    </row>
    <row r="68" spans="1:9" x14ac:dyDescent="0.3">
      <c r="A68" s="46"/>
      <c r="B68" s="46"/>
      <c r="C68" s="46"/>
      <c r="D68" s="46"/>
      <c r="E68" s="46"/>
      <c r="F68" s="46"/>
    </row>
    <row r="69" spans="1:9" x14ac:dyDescent="0.3">
      <c r="A69" s="46"/>
      <c r="B69" s="46"/>
      <c r="C69" s="46"/>
      <c r="D69" s="46"/>
      <c r="E69" s="46"/>
      <c r="F69" s="46"/>
    </row>
    <row r="70" spans="1:9" ht="18" x14ac:dyDescent="0.35">
      <c r="A70" s="45" t="s">
        <v>52</v>
      </c>
      <c r="B70" s="46"/>
      <c r="C70" s="46"/>
      <c r="D70" s="46"/>
      <c r="E70" s="46"/>
      <c r="F70" s="46"/>
    </row>
    <row r="71" spans="1:9" ht="15" thickBot="1" x14ac:dyDescent="0.35">
      <c r="A71" s="46"/>
      <c r="B71" s="46"/>
      <c r="C71" s="46"/>
      <c r="D71" s="46"/>
      <c r="E71" s="46"/>
      <c r="F71" s="46"/>
    </row>
    <row r="72" spans="1:9" ht="15" customHeight="1" thickBot="1" x14ac:dyDescent="0.35">
      <c r="A72" s="139" t="s">
        <v>36</v>
      </c>
      <c r="B72" s="140"/>
      <c r="C72" s="10" t="s">
        <v>32</v>
      </c>
      <c r="D72" s="40" t="s">
        <v>0</v>
      </c>
      <c r="E72" s="46"/>
      <c r="F72" s="46"/>
    </row>
    <row r="73" spans="1:9" ht="15" thickBot="1" x14ac:dyDescent="0.35">
      <c r="A73" s="38" t="s">
        <v>31</v>
      </c>
      <c r="B73" s="80">
        <v>2000</v>
      </c>
      <c r="C73" s="98"/>
      <c r="D73" s="37">
        <f>+C73*B73</f>
        <v>0</v>
      </c>
      <c r="E73" s="46"/>
      <c r="F73" s="46"/>
    </row>
    <row r="74" spans="1:9" ht="18.600000000000001" thickBot="1" x14ac:dyDescent="0.4">
      <c r="A74" s="131" t="s">
        <v>53</v>
      </c>
      <c r="B74" s="132"/>
      <c r="C74" s="133"/>
      <c r="D74" s="81">
        <f>SUM(D72:D73)</f>
        <v>0</v>
      </c>
      <c r="E74" s="46"/>
      <c r="F74" s="46"/>
    </row>
    <row r="75" spans="1:9" x14ac:dyDescent="0.3">
      <c r="A75" s="46"/>
      <c r="B75" s="46"/>
      <c r="C75" s="46"/>
      <c r="D75" s="46"/>
      <c r="E75" s="46"/>
      <c r="F75" s="46"/>
    </row>
    <row r="76" spans="1:9" x14ac:dyDescent="0.3">
      <c r="A76" s="46"/>
      <c r="B76" s="46"/>
      <c r="C76" s="46"/>
      <c r="D76" s="46"/>
      <c r="E76" s="46"/>
      <c r="F76" s="46"/>
    </row>
    <row r="77" spans="1:9" x14ac:dyDescent="0.3">
      <c r="A77" s="46"/>
      <c r="B77" s="46"/>
      <c r="C77" s="46"/>
      <c r="D77" s="46"/>
      <c r="E77" s="46"/>
      <c r="F77" s="46"/>
    </row>
    <row r="78" spans="1:9" ht="18" x14ac:dyDescent="0.3">
      <c r="A78" s="141" t="s">
        <v>59</v>
      </c>
      <c r="B78" s="141"/>
      <c r="C78" s="82">
        <f>+D74+F67+D57+F50+D39+D30+D24+D12</f>
        <v>0</v>
      </c>
      <c r="D78" s="46"/>
      <c r="E78" s="46"/>
      <c r="F78" s="46"/>
    </row>
    <row r="79" spans="1:9" x14ac:dyDescent="0.3">
      <c r="A79" s="46"/>
      <c r="B79" s="46"/>
      <c r="C79" s="46"/>
      <c r="D79" s="46"/>
      <c r="E79" s="46"/>
      <c r="F79" s="46"/>
    </row>
  </sheetData>
  <sheetProtection algorithmName="SHA-512" hashValue="SUQumdGv8xnKfn23WQTT4XWTpRnmtGAcmZNw2iu2Hmeq8BhsIHq9v9AQei76ZEonAQcRs45wtwiJaBIh5CzcxQ==" saltValue="vGW2Ty6sYXveZ9zUmSU4Zw==" spinCount="100000" sheet="1" selectLockedCells="1"/>
  <mergeCells count="12">
    <mergeCell ref="A74:C74"/>
    <mergeCell ref="A78:B78"/>
    <mergeCell ref="A50:E50"/>
    <mergeCell ref="A57:C57"/>
    <mergeCell ref="A67:E67"/>
    <mergeCell ref="A55:B55"/>
    <mergeCell ref="A72:B72"/>
    <mergeCell ref="A12:C12"/>
    <mergeCell ref="A24:C24"/>
    <mergeCell ref="A30:C30"/>
    <mergeCell ref="A39:C39"/>
    <mergeCell ref="A28:B28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J81"/>
  <sheetViews>
    <sheetView showGridLines="0" zoomScaleNormal="100" workbookViewId="0">
      <selection activeCell="E93" sqref="E93"/>
    </sheetView>
  </sheetViews>
  <sheetFormatPr baseColWidth="10" defaultColWidth="11.44140625" defaultRowHeight="14.4" x14ac:dyDescent="0.3"/>
  <cols>
    <col min="1" max="1" width="51.33203125" style="51" customWidth="1"/>
    <col min="2" max="2" width="14.5546875" style="51" customWidth="1"/>
    <col min="3" max="3" width="17" style="51" bestFit="1" customWidth="1"/>
    <col min="4" max="4" width="14.44140625" style="51" customWidth="1"/>
    <col min="5" max="5" width="13.33203125" style="51" bestFit="1" customWidth="1"/>
    <col min="6" max="6" width="24.5546875" style="46" customWidth="1"/>
    <col min="7" max="10" width="11.44140625" style="46"/>
    <col min="11" max="11" width="30.33203125" style="46" customWidth="1"/>
    <col min="12" max="16384" width="11.44140625" style="46"/>
  </cols>
  <sheetData>
    <row r="2" spans="1:10" ht="18" x14ac:dyDescent="0.35">
      <c r="A2" s="45" t="s">
        <v>40</v>
      </c>
      <c r="B2" s="46"/>
      <c r="C2" s="46"/>
      <c r="D2" s="47"/>
      <c r="E2" s="48"/>
      <c r="I2" s="49"/>
      <c r="J2" s="49"/>
    </row>
    <row r="3" spans="1:10" ht="15" thickBot="1" x14ac:dyDescent="0.35">
      <c r="A3" s="46"/>
      <c r="B3" s="46"/>
      <c r="C3" s="46"/>
      <c r="D3" s="46"/>
      <c r="E3" s="46"/>
    </row>
    <row r="4" spans="1:10" ht="29.4" thickBot="1" x14ac:dyDescent="0.35">
      <c r="A4" s="29" t="s">
        <v>1</v>
      </c>
      <c r="B4" s="4" t="s">
        <v>62</v>
      </c>
      <c r="C4" s="16" t="s">
        <v>0</v>
      </c>
      <c r="D4" s="46"/>
      <c r="E4" s="46"/>
    </row>
    <row r="5" spans="1:10" ht="15" customHeight="1" x14ac:dyDescent="0.3">
      <c r="A5" s="87" t="s">
        <v>18</v>
      </c>
      <c r="B5" s="11">
        <f>+AÑO1!B5+AÑO2!B5+'AÑO 3'!B5</f>
        <v>96000</v>
      </c>
      <c r="C5" s="96">
        <f>+AÑO1!D5+AÑO2!D5+'AÑO 3'!D5</f>
        <v>0</v>
      </c>
      <c r="D5" s="46"/>
      <c r="E5" s="46"/>
    </row>
    <row r="6" spans="1:10" ht="15" customHeight="1" x14ac:dyDescent="0.3">
      <c r="A6" s="35" t="s">
        <v>19</v>
      </c>
      <c r="B6" s="1">
        <f>+AÑO1!B6+AÑO2!B6+'AÑO 3'!B6</f>
        <v>45000</v>
      </c>
      <c r="C6" s="97">
        <f>+AÑO1!D6+AÑO2!D6+'AÑO 3'!D6</f>
        <v>0</v>
      </c>
      <c r="D6" s="46"/>
      <c r="E6" s="46"/>
    </row>
    <row r="7" spans="1:10" ht="15" customHeight="1" x14ac:dyDescent="0.3">
      <c r="A7" s="35" t="s">
        <v>20</v>
      </c>
      <c r="B7" s="1">
        <f>+AÑO1!B7+AÑO2!B7+'AÑO 3'!B7</f>
        <v>960</v>
      </c>
      <c r="C7" s="97">
        <f>+AÑO1!D7+AÑO2!D7+'AÑO 3'!D7</f>
        <v>0</v>
      </c>
      <c r="D7" s="46"/>
      <c r="E7" s="46"/>
    </row>
    <row r="8" spans="1:10" ht="15" customHeight="1" x14ac:dyDescent="0.3">
      <c r="A8" s="35" t="s">
        <v>21</v>
      </c>
      <c r="B8" s="1">
        <f>+AÑO1!B8+AÑO2!B8+'AÑO 3'!B8</f>
        <v>4500</v>
      </c>
      <c r="C8" s="97">
        <f>+AÑO1!D8+AÑO2!D8+'AÑO 3'!D8</f>
        <v>0</v>
      </c>
      <c r="D8" s="46"/>
      <c r="E8" s="46"/>
    </row>
    <row r="9" spans="1:10" ht="15" customHeight="1" x14ac:dyDescent="0.3">
      <c r="A9" s="35" t="s">
        <v>23</v>
      </c>
      <c r="B9" s="1">
        <f>+AÑO1!B9+AÑO2!B9+'AÑO 3'!B9</f>
        <v>1482</v>
      </c>
      <c r="C9" s="97">
        <f>+AÑO1!D9+AÑO2!D9+'AÑO 3'!D9</f>
        <v>0</v>
      </c>
      <c r="D9" s="46"/>
      <c r="E9" s="46"/>
    </row>
    <row r="10" spans="1:10" ht="15" customHeight="1" x14ac:dyDescent="0.3">
      <c r="A10" s="35" t="s">
        <v>24</v>
      </c>
      <c r="B10" s="1">
        <f>+AÑO1!B10+AÑO2!B10+'AÑO 3'!B10</f>
        <v>936</v>
      </c>
      <c r="C10" s="97">
        <f>+AÑO1!D10+AÑO2!D10+'AÑO 3'!D10</f>
        <v>0</v>
      </c>
      <c r="D10" s="46"/>
      <c r="E10" s="46"/>
    </row>
    <row r="11" spans="1:10" ht="15" customHeight="1" thickBot="1" x14ac:dyDescent="0.35">
      <c r="A11" s="91" t="s">
        <v>22</v>
      </c>
      <c r="B11" s="89">
        <f>+AÑO1!B11+AÑO2!B11+'AÑO 3'!B11</f>
        <v>9000</v>
      </c>
      <c r="C11" s="109">
        <f>+AÑO1!D11+AÑO2!D11+'AÑO 3'!D11</f>
        <v>0</v>
      </c>
      <c r="D11" s="46"/>
      <c r="E11" s="46"/>
    </row>
    <row r="12" spans="1:10" ht="18.600000000000001" thickBot="1" x14ac:dyDescent="0.4">
      <c r="A12" s="131" t="s">
        <v>17</v>
      </c>
      <c r="B12" s="132"/>
      <c r="C12" s="50">
        <f>SUM(C5:C11)</f>
        <v>0</v>
      </c>
      <c r="D12" s="83"/>
      <c r="E12" s="46"/>
    </row>
    <row r="13" spans="1:10" x14ac:dyDescent="0.3">
      <c r="D13" s="46"/>
      <c r="E13" s="46"/>
    </row>
    <row r="14" spans="1:10" x14ac:dyDescent="0.3">
      <c r="D14" s="46"/>
      <c r="E14" s="46"/>
    </row>
    <row r="17" spans="1:10" ht="18" x14ac:dyDescent="0.35">
      <c r="A17" s="45" t="s">
        <v>25</v>
      </c>
      <c r="B17" s="46"/>
      <c r="C17" s="46"/>
      <c r="D17" s="47"/>
      <c r="E17" s="48"/>
      <c r="I17" s="49"/>
      <c r="J17" s="49"/>
    </row>
    <row r="18" spans="1:10" ht="18" x14ac:dyDescent="0.35">
      <c r="A18" s="45"/>
      <c r="B18" s="46"/>
      <c r="C18" s="46"/>
      <c r="D18" s="47"/>
      <c r="E18" s="48"/>
      <c r="I18" s="49"/>
      <c r="J18" s="49"/>
    </row>
    <row r="19" spans="1:10" s="54" customFormat="1" ht="15" customHeight="1" x14ac:dyDescent="0.3">
      <c r="A19" s="52" t="s">
        <v>28</v>
      </c>
      <c r="B19" s="53"/>
      <c r="D19" s="55"/>
      <c r="E19" s="55" t="s">
        <v>12</v>
      </c>
      <c r="F19" s="56">
        <v>0.7</v>
      </c>
      <c r="G19" s="55"/>
      <c r="H19" s="55"/>
      <c r="I19" s="55"/>
      <c r="J19" s="57"/>
    </row>
    <row r="20" spans="1:10" ht="15" thickBot="1" x14ac:dyDescent="0.35">
      <c r="A20" s="46"/>
      <c r="B20" s="46"/>
      <c r="C20" s="46"/>
      <c r="D20" s="46"/>
      <c r="E20" s="46"/>
    </row>
    <row r="21" spans="1:10" ht="29.4" thickBot="1" x14ac:dyDescent="0.35">
      <c r="A21" s="29" t="s">
        <v>1</v>
      </c>
      <c r="B21" s="4" t="s">
        <v>62</v>
      </c>
      <c r="C21" s="16" t="s">
        <v>0</v>
      </c>
      <c r="D21" s="46"/>
      <c r="E21" s="46"/>
    </row>
    <row r="22" spans="1:10" ht="15" customHeight="1" x14ac:dyDescent="0.3">
      <c r="A22" s="87" t="s">
        <v>5</v>
      </c>
      <c r="B22" s="11">
        <f>+AÑO1!B22+AÑO2!B22+'AÑO 3'!B22</f>
        <v>2700</v>
      </c>
      <c r="C22" s="96">
        <f>+AÑO1!D22+AÑO2!D22+'AÑO 3'!D22</f>
        <v>0</v>
      </c>
      <c r="D22" s="47"/>
      <c r="E22" s="46"/>
    </row>
    <row r="23" spans="1:10" ht="15" customHeight="1" thickBot="1" x14ac:dyDescent="0.35">
      <c r="A23" s="88" t="s">
        <v>6</v>
      </c>
      <c r="B23" s="39">
        <f>+AÑO1!B23+AÑO2!B23+'AÑO 3'!B23</f>
        <v>1800</v>
      </c>
      <c r="C23" s="99">
        <f>+AÑO1!D23+AÑO2!D23+'AÑO 3'!D23</f>
        <v>0</v>
      </c>
      <c r="D23" s="47"/>
      <c r="E23" s="46"/>
    </row>
    <row r="24" spans="1:10" ht="18.600000000000001" thickBot="1" x14ac:dyDescent="0.4">
      <c r="A24" s="134" t="s">
        <v>26</v>
      </c>
      <c r="B24" s="135"/>
      <c r="C24" s="79">
        <f>SUM(C22:C23)</f>
        <v>0</v>
      </c>
      <c r="D24" s="83"/>
      <c r="E24" s="49"/>
      <c r="F24" s="49"/>
      <c r="G24" s="49"/>
    </row>
    <row r="25" spans="1:10" ht="18" x14ac:dyDescent="0.35">
      <c r="A25" s="45"/>
      <c r="B25" s="46"/>
      <c r="C25" s="46"/>
      <c r="D25" s="47"/>
      <c r="E25" s="48"/>
      <c r="I25" s="49"/>
      <c r="J25" s="49"/>
    </row>
    <row r="26" spans="1:10" s="54" customFormat="1" ht="15" customHeight="1" x14ac:dyDescent="0.3">
      <c r="A26" s="52" t="s">
        <v>29</v>
      </c>
      <c r="B26" s="53"/>
      <c r="D26" s="55"/>
      <c r="E26" s="55" t="s">
        <v>12</v>
      </c>
      <c r="F26" s="56">
        <v>0.7</v>
      </c>
      <c r="G26" s="55"/>
      <c r="H26" s="55"/>
      <c r="I26" s="55"/>
      <c r="J26" s="57"/>
    </row>
    <row r="27" spans="1:10" ht="15" thickBot="1" x14ac:dyDescent="0.35">
      <c r="A27" s="46"/>
      <c r="B27" s="46"/>
      <c r="C27" s="46"/>
      <c r="D27" s="46"/>
      <c r="E27" s="46"/>
    </row>
    <row r="28" spans="1:10" ht="43.8" thickBot="1" x14ac:dyDescent="0.35">
      <c r="A28" s="36"/>
      <c r="B28" s="9" t="s">
        <v>63</v>
      </c>
      <c r="C28" s="15" t="s">
        <v>0</v>
      </c>
      <c r="D28" s="46"/>
      <c r="E28" s="46"/>
    </row>
    <row r="29" spans="1:10" ht="15" customHeight="1" thickBot="1" x14ac:dyDescent="0.35">
      <c r="A29" s="33" t="s">
        <v>37</v>
      </c>
      <c r="B29" s="25">
        <f>+AÑO1!B29+AÑO2!B29+'AÑO 3'!B29</f>
        <v>6000</v>
      </c>
      <c r="C29" s="110">
        <f>+AÑO1!D29+AÑO2!D29+'AÑO 3'!D29</f>
        <v>0</v>
      </c>
      <c r="D29" s="47"/>
      <c r="E29" s="46"/>
    </row>
    <row r="30" spans="1:10" ht="18.600000000000001" thickBot="1" x14ac:dyDescent="0.4">
      <c r="A30" s="131" t="s">
        <v>27</v>
      </c>
      <c r="B30" s="132"/>
      <c r="C30" s="50">
        <f>SUM(C29:C29)</f>
        <v>0</v>
      </c>
      <c r="D30" s="83"/>
      <c r="E30" s="49"/>
      <c r="F30" s="49"/>
      <c r="G30" s="49"/>
    </row>
    <row r="33" spans="1:10" ht="18" x14ac:dyDescent="0.35">
      <c r="A33" s="45" t="s">
        <v>71</v>
      </c>
      <c r="B33" s="58"/>
      <c r="C33" s="46"/>
      <c r="D33" s="59"/>
      <c r="E33" s="60">
        <v>0.95</v>
      </c>
      <c r="F33" s="61"/>
      <c r="G33" s="49"/>
    </row>
    <row r="34" spans="1:10" ht="15" thickBot="1" x14ac:dyDescent="0.35">
      <c r="A34" s="46"/>
      <c r="B34" s="46"/>
      <c r="C34" s="46"/>
      <c r="D34" s="49"/>
      <c r="E34" s="49"/>
      <c r="F34" s="61"/>
      <c r="G34" s="49"/>
    </row>
    <row r="35" spans="1:10" ht="43.8" thickBot="1" x14ac:dyDescent="0.35">
      <c r="A35" s="29" t="s">
        <v>1</v>
      </c>
      <c r="B35" s="85" t="s">
        <v>64</v>
      </c>
      <c r="C35" s="16" t="s">
        <v>0</v>
      </c>
      <c r="D35" s="46"/>
      <c r="E35" s="46"/>
      <c r="F35" s="58"/>
    </row>
    <row r="36" spans="1:10" ht="15" customHeight="1" x14ac:dyDescent="0.3">
      <c r="A36" s="34" t="s">
        <v>5</v>
      </c>
      <c r="B36" s="105">
        <f>+AÑO1!B36+AÑO2!B36+'AÑO 3'!B36</f>
        <v>1350</v>
      </c>
      <c r="C36" s="96">
        <f>+AÑO1!D36+AÑO2!D36+'AÑO 3'!D36</f>
        <v>0</v>
      </c>
      <c r="D36" s="47"/>
      <c r="E36" s="46"/>
      <c r="F36" s="47"/>
      <c r="G36" s="58"/>
    </row>
    <row r="37" spans="1:10" x14ac:dyDescent="0.3">
      <c r="A37" s="30" t="s">
        <v>6</v>
      </c>
      <c r="B37" s="106">
        <f>+AÑO1!B37+AÑO2!B37+'AÑO 3'!B37</f>
        <v>1500</v>
      </c>
      <c r="C37" s="97">
        <f>+AÑO1!D37+AÑO2!D37+'AÑO 3'!D37</f>
        <v>0</v>
      </c>
      <c r="D37" s="119"/>
      <c r="E37" s="46"/>
      <c r="F37" s="47"/>
      <c r="G37" s="58"/>
    </row>
    <row r="38" spans="1:10" ht="15" thickBot="1" x14ac:dyDescent="0.35">
      <c r="A38" s="32" t="s">
        <v>30</v>
      </c>
      <c r="B38" s="107">
        <f>+AÑO1!B38+AÑO2!B38+'AÑO 3'!B38</f>
        <v>150</v>
      </c>
      <c r="C38" s="111">
        <f>+AÑO1!D38+AÑO2!D38+'AÑO 3'!D38</f>
        <v>0</v>
      </c>
      <c r="D38" s="47"/>
      <c r="E38" s="46"/>
      <c r="F38" s="47"/>
      <c r="G38" s="58"/>
    </row>
    <row r="39" spans="1:10" ht="18.600000000000001" thickBot="1" x14ac:dyDescent="0.4">
      <c r="A39" s="134" t="s">
        <v>72</v>
      </c>
      <c r="B39" s="135"/>
      <c r="C39" s="79">
        <f>SUM(C35:C38)</f>
        <v>0</v>
      </c>
      <c r="D39" s="83"/>
    </row>
    <row r="42" spans="1:10" ht="18" x14ac:dyDescent="0.35">
      <c r="A42" s="45" t="s">
        <v>42</v>
      </c>
      <c r="B42" s="46"/>
      <c r="C42" s="46"/>
      <c r="D42" s="49"/>
      <c r="E42" s="49" t="s">
        <v>11</v>
      </c>
      <c r="F42" s="49">
        <v>3000</v>
      </c>
      <c r="G42" s="49"/>
      <c r="H42" s="49"/>
      <c r="I42" s="49"/>
    </row>
    <row r="43" spans="1:10" ht="16.5" customHeight="1" x14ac:dyDescent="0.35">
      <c r="A43" s="45"/>
      <c r="B43" s="46"/>
      <c r="C43" s="46"/>
      <c r="D43" s="49"/>
      <c r="E43" s="49" t="s">
        <v>2</v>
      </c>
      <c r="F43" s="60">
        <v>0.2</v>
      </c>
      <c r="G43" s="49"/>
      <c r="H43" s="49"/>
      <c r="I43" s="49"/>
    </row>
    <row r="44" spans="1:10" s="54" customFormat="1" ht="15" customHeight="1" x14ac:dyDescent="0.3">
      <c r="A44" s="66" t="s">
        <v>73</v>
      </c>
      <c r="B44" s="53"/>
      <c r="D44" s="55"/>
      <c r="E44" s="55" t="s">
        <v>12</v>
      </c>
      <c r="F44" s="56">
        <v>0.7</v>
      </c>
      <c r="G44" s="55"/>
      <c r="H44" s="55"/>
      <c r="I44" s="55"/>
      <c r="J44" s="57"/>
    </row>
    <row r="45" spans="1:10" ht="24" customHeight="1" thickBot="1" x14ac:dyDescent="0.35">
      <c r="A45" s="46"/>
      <c r="B45" s="46"/>
      <c r="C45" s="46"/>
      <c r="D45" s="49" t="s">
        <v>14</v>
      </c>
      <c r="E45" s="60">
        <v>0.16</v>
      </c>
      <c r="F45" s="49" t="s">
        <v>10</v>
      </c>
      <c r="G45" s="49"/>
      <c r="H45" s="49"/>
      <c r="I45" s="49"/>
    </row>
    <row r="46" spans="1:10" ht="43.8" thickBot="1" x14ac:dyDescent="0.35">
      <c r="A46" s="36" t="s">
        <v>1</v>
      </c>
      <c r="B46" s="9" t="s">
        <v>65</v>
      </c>
      <c r="C46" s="102" t="s">
        <v>47</v>
      </c>
      <c r="D46" s="15" t="s">
        <v>0</v>
      </c>
      <c r="E46" s="46"/>
      <c r="I46" s="49"/>
    </row>
    <row r="47" spans="1:10" x14ac:dyDescent="0.3">
      <c r="A47" s="100" t="s">
        <v>5</v>
      </c>
      <c r="B47" s="101">
        <f>+AÑO1!B47+AÑO2!B47+'AÑO 3'!B47</f>
        <v>6510</v>
      </c>
      <c r="C47" s="112">
        <f>+AÑO1!D47+AÑO2!D47+'AÑO 3'!D47</f>
        <v>900</v>
      </c>
      <c r="D47" s="27">
        <f>+AÑO1!F47+AÑO2!F47+'AÑO 3'!F47</f>
        <v>0</v>
      </c>
      <c r="E47" s="68"/>
      <c r="F47" s="69"/>
      <c r="G47" s="70"/>
      <c r="H47" s="71"/>
      <c r="I47" s="72"/>
    </row>
    <row r="48" spans="1:10" x14ac:dyDescent="0.3">
      <c r="A48" s="31" t="s">
        <v>6</v>
      </c>
      <c r="B48" s="67">
        <f>+AÑO1!B48+AÑO2!B48+'AÑO 3'!B48</f>
        <v>3885</v>
      </c>
      <c r="C48" s="113">
        <f>+AÑO1!D48+AÑO2!D48+'AÑO 3'!D48</f>
        <v>600</v>
      </c>
      <c r="D48" s="20">
        <f>+AÑO1!F48+AÑO2!F48+'AÑO 3'!F48</f>
        <v>0</v>
      </c>
      <c r="E48" s="68"/>
      <c r="F48" s="69"/>
      <c r="G48" s="70"/>
      <c r="H48" s="71"/>
      <c r="I48" s="72"/>
    </row>
    <row r="49" spans="1:9" ht="15" thickBot="1" x14ac:dyDescent="0.35">
      <c r="A49" s="103" t="s">
        <v>30</v>
      </c>
      <c r="B49" s="104">
        <f>+AÑO1!B49+AÑO2!B49+'AÑO 3'!B49</f>
        <v>105</v>
      </c>
      <c r="C49" s="114">
        <f>+AÑO1!D49+AÑO2!D49+'AÑO 3'!D49</f>
        <v>150</v>
      </c>
      <c r="D49" s="90">
        <f>+AÑO1!F49+AÑO2!F49+'AÑO 3'!F49</f>
        <v>0</v>
      </c>
      <c r="E49" s="68"/>
      <c r="F49" s="69"/>
      <c r="G49" s="70"/>
      <c r="H49" s="71"/>
      <c r="I49" s="72"/>
    </row>
    <row r="50" spans="1:9" ht="18.600000000000001" thickBot="1" x14ac:dyDescent="0.4">
      <c r="A50" s="131" t="s">
        <v>70</v>
      </c>
      <c r="B50" s="132"/>
      <c r="C50" s="133"/>
      <c r="D50" s="73">
        <f>SUM(D47:D49)</f>
        <v>0</v>
      </c>
      <c r="E50" s="83"/>
      <c r="G50" s="48"/>
      <c r="H50" s="71"/>
      <c r="I50" s="49"/>
    </row>
    <row r="51" spans="1:9" x14ac:dyDescent="0.3">
      <c r="A51" s="46"/>
      <c r="B51" s="74"/>
      <c r="C51" s="46"/>
      <c r="D51" s="46"/>
      <c r="E51" s="49"/>
      <c r="F51" s="49"/>
      <c r="G51" s="49"/>
      <c r="H51" s="49"/>
      <c r="I51" s="49"/>
    </row>
    <row r="52" spans="1:9" x14ac:dyDescent="0.3">
      <c r="A52" s="46"/>
      <c r="B52" s="74"/>
      <c r="C52" s="46"/>
      <c r="D52" s="46"/>
      <c r="E52" s="49"/>
      <c r="F52" s="49"/>
      <c r="G52" s="49"/>
      <c r="H52" s="49"/>
      <c r="I52" s="49"/>
    </row>
    <row r="53" spans="1:9" ht="18" x14ac:dyDescent="0.35">
      <c r="A53" s="45" t="s">
        <v>43</v>
      </c>
      <c r="B53" s="58"/>
      <c r="C53" s="46"/>
      <c r="D53" s="59" t="s">
        <v>13</v>
      </c>
      <c r="E53" s="60">
        <v>0.95</v>
      </c>
      <c r="F53" s="61"/>
      <c r="G53" s="49"/>
    </row>
    <row r="54" spans="1:9" ht="15" thickBot="1" x14ac:dyDescent="0.35">
      <c r="A54" s="46"/>
      <c r="B54" s="46"/>
      <c r="C54" s="46"/>
      <c r="D54" s="49"/>
      <c r="E54" s="49"/>
      <c r="F54" s="61"/>
      <c r="G54" s="49"/>
    </row>
    <row r="55" spans="1:9" ht="29.4" thickBot="1" x14ac:dyDescent="0.35">
      <c r="A55" s="29" t="s">
        <v>1</v>
      </c>
      <c r="B55" s="85" t="s">
        <v>66</v>
      </c>
      <c r="C55" s="16" t="s">
        <v>0</v>
      </c>
      <c r="D55" s="46"/>
      <c r="E55" s="46"/>
      <c r="F55" s="58"/>
    </row>
    <row r="56" spans="1:9" ht="15" customHeight="1" x14ac:dyDescent="0.3">
      <c r="A56" s="87" t="s">
        <v>31</v>
      </c>
      <c r="B56" s="108">
        <f>+AÑO1!B56+AÑO2!B56+'AÑO 3'!B56</f>
        <v>1050</v>
      </c>
      <c r="C56" s="96">
        <f>+AÑO1!D56+AÑO2!D56+'AÑO 3'!D56</f>
        <v>0</v>
      </c>
      <c r="D56" s="47"/>
      <c r="E56" s="46"/>
      <c r="F56" s="47"/>
      <c r="G56" s="58"/>
    </row>
    <row r="57" spans="1:9" ht="18.600000000000001" thickBot="1" x14ac:dyDescent="0.4">
      <c r="A57" s="134" t="s">
        <v>33</v>
      </c>
      <c r="B57" s="135"/>
      <c r="C57" s="79">
        <f>SUM(C55:C56)</f>
        <v>0</v>
      </c>
      <c r="D57" s="83"/>
    </row>
    <row r="58" spans="1:9" x14ac:dyDescent="0.3">
      <c r="A58" s="46"/>
      <c r="B58" s="58"/>
      <c r="C58" s="46"/>
      <c r="D58" s="49"/>
      <c r="E58" s="49"/>
      <c r="F58" s="61"/>
      <c r="G58" s="49"/>
    </row>
    <row r="59" spans="1:9" x14ac:dyDescent="0.3">
      <c r="A59" s="46"/>
      <c r="B59" s="58"/>
      <c r="C59" s="46"/>
      <c r="D59" s="49"/>
      <c r="E59" s="49"/>
      <c r="F59" s="61"/>
      <c r="G59" s="49"/>
    </row>
    <row r="60" spans="1:9" ht="18" x14ac:dyDescent="0.35">
      <c r="A60" s="45" t="s">
        <v>35</v>
      </c>
      <c r="B60" s="58"/>
      <c r="C60" s="46"/>
      <c r="D60" s="60">
        <v>0.95</v>
      </c>
      <c r="E60" s="61"/>
      <c r="F60" s="49"/>
    </row>
    <row r="61" spans="1:9" ht="15" thickBot="1" x14ac:dyDescent="0.35">
      <c r="A61" s="46" t="s">
        <v>41</v>
      </c>
      <c r="B61" s="46"/>
      <c r="C61" s="46"/>
      <c r="D61" s="49"/>
      <c r="E61" s="61"/>
      <c r="F61" s="49"/>
    </row>
    <row r="62" spans="1:9" ht="29.4" thickBot="1" x14ac:dyDescent="0.35">
      <c r="A62" s="29" t="s">
        <v>1</v>
      </c>
      <c r="B62" s="4" t="s">
        <v>67</v>
      </c>
      <c r="C62" s="4" t="s">
        <v>46</v>
      </c>
      <c r="D62" s="16" t="s">
        <v>0</v>
      </c>
      <c r="E62" s="46"/>
      <c r="F62" s="58"/>
    </row>
    <row r="63" spans="1:9" ht="15" customHeight="1" x14ac:dyDescent="0.3">
      <c r="A63" s="87" t="s">
        <v>49</v>
      </c>
      <c r="B63" s="76">
        <f>+AÑO1!B63+AÑO2!B63+'AÑO 3'!B63</f>
        <v>480</v>
      </c>
      <c r="C63" s="13">
        <f>+AÑO1!D63+AÑO2!D63+'AÑO 3'!D63</f>
        <v>48</v>
      </c>
      <c r="D63" s="115">
        <f>+AÑO1!F63+AÑO2!F63+'AÑO 3'!F63</f>
        <v>0</v>
      </c>
      <c r="E63" s="46"/>
      <c r="F63" s="47"/>
      <c r="G63" s="58"/>
    </row>
    <row r="64" spans="1:9" ht="14.4" customHeight="1" x14ac:dyDescent="0.3">
      <c r="A64" s="35" t="s">
        <v>50</v>
      </c>
      <c r="B64" s="77">
        <f>+AÑO1!B64+AÑO2!B64+'AÑO 3'!B64</f>
        <v>360</v>
      </c>
      <c r="C64" s="2">
        <f>+AÑO1!D64+AÑO2!D64+'AÑO 3'!D64</f>
        <v>36</v>
      </c>
      <c r="D64" s="116">
        <f>+AÑO1!F64+AÑO2!F64+'AÑO 3'!F64</f>
        <v>0</v>
      </c>
      <c r="E64" s="46"/>
      <c r="F64" s="47"/>
      <c r="G64" s="58"/>
    </row>
    <row r="65" spans="1:7" x14ac:dyDescent="0.3">
      <c r="A65" s="35" t="s">
        <v>60</v>
      </c>
      <c r="B65" s="77">
        <f>+AÑO1!B65+AÑO2!B65+'AÑO 3'!B65</f>
        <v>360</v>
      </c>
      <c r="C65" s="2">
        <f>+AÑO1!D65+AÑO2!D65+'AÑO 3'!D65</f>
        <v>36</v>
      </c>
      <c r="D65" s="116">
        <f>+AÑO1!F65+AÑO2!F65+'AÑO 3'!F65</f>
        <v>0</v>
      </c>
      <c r="E65" s="46"/>
      <c r="F65" s="47"/>
      <c r="G65" s="58"/>
    </row>
    <row r="66" spans="1:7" ht="29.4" thickBot="1" x14ac:dyDescent="0.35">
      <c r="A66" s="88" t="s">
        <v>61</v>
      </c>
      <c r="B66" s="78">
        <f>+AÑO1!B66+AÑO2!B66+'AÑO 3'!B66</f>
        <v>30</v>
      </c>
      <c r="C66" s="14">
        <f>+AÑO1!D66+AÑO2!D66+'AÑO 3'!D66</f>
        <v>3</v>
      </c>
      <c r="D66" s="117">
        <f>+AÑO1!F66+AÑO2!F66+'AÑO 3'!F66</f>
        <v>0</v>
      </c>
      <c r="E66" s="46"/>
      <c r="F66" s="47"/>
      <c r="G66" s="58"/>
    </row>
    <row r="67" spans="1:7" ht="18.600000000000001" thickBot="1" x14ac:dyDescent="0.4">
      <c r="A67" s="131" t="s">
        <v>44</v>
      </c>
      <c r="B67" s="132"/>
      <c r="C67" s="133"/>
      <c r="D67" s="50">
        <f>SUM(D63:D66)</f>
        <v>0</v>
      </c>
      <c r="E67" s="83"/>
    </row>
    <row r="68" spans="1:7" x14ac:dyDescent="0.3">
      <c r="A68" s="46"/>
      <c r="B68" s="46"/>
      <c r="C68" s="46"/>
      <c r="D68" s="46"/>
      <c r="E68" s="46"/>
    </row>
    <row r="69" spans="1:7" x14ac:dyDescent="0.3">
      <c r="A69" s="46"/>
      <c r="B69" s="46"/>
      <c r="C69" s="46"/>
      <c r="D69" s="46"/>
      <c r="E69" s="46"/>
    </row>
    <row r="70" spans="1:7" ht="18" x14ac:dyDescent="0.35">
      <c r="A70" s="45" t="s">
        <v>52</v>
      </c>
      <c r="B70" s="46"/>
      <c r="C70" s="46"/>
      <c r="D70" s="46"/>
      <c r="E70" s="46"/>
    </row>
    <row r="71" spans="1:7" ht="15" thickBot="1" x14ac:dyDescent="0.35">
      <c r="A71" s="46"/>
      <c r="B71" s="46"/>
      <c r="C71" s="46"/>
      <c r="D71" s="46"/>
      <c r="E71" s="46"/>
    </row>
    <row r="72" spans="1:7" ht="29.4" thickBot="1" x14ac:dyDescent="0.35">
      <c r="A72" s="29" t="s">
        <v>1</v>
      </c>
      <c r="B72" s="4" t="s">
        <v>66</v>
      </c>
      <c r="C72" s="86" t="s">
        <v>0</v>
      </c>
      <c r="D72" s="46"/>
      <c r="E72" s="46"/>
    </row>
    <row r="73" spans="1:7" ht="15" thickBot="1" x14ac:dyDescent="0.35">
      <c r="A73" s="38" t="s">
        <v>31</v>
      </c>
      <c r="B73" s="80">
        <f>+AÑO1!B73+AÑO2!B73+'AÑO 3'!B73</f>
        <v>6000</v>
      </c>
      <c r="C73" s="118">
        <f>+AÑO1!D73+AÑO2!D73+'AÑO 3'!D73</f>
        <v>0</v>
      </c>
      <c r="D73" s="46"/>
      <c r="E73" s="46"/>
    </row>
    <row r="74" spans="1:7" ht="18.600000000000001" thickBot="1" x14ac:dyDescent="0.4">
      <c r="A74" s="131" t="s">
        <v>53</v>
      </c>
      <c r="B74" s="132"/>
      <c r="C74" s="81">
        <f>SUM(C72:C73)</f>
        <v>0</v>
      </c>
      <c r="D74" s="83"/>
      <c r="E74" s="46"/>
    </row>
    <row r="75" spans="1:7" x14ac:dyDescent="0.3">
      <c r="A75" s="46"/>
      <c r="B75" s="46"/>
      <c r="C75" s="46"/>
      <c r="D75" s="46"/>
      <c r="E75" s="46"/>
    </row>
    <row r="76" spans="1:7" x14ac:dyDescent="0.3">
      <c r="A76" s="46"/>
      <c r="B76" s="46"/>
      <c r="C76" s="46"/>
      <c r="D76" s="46"/>
      <c r="E76" s="46"/>
    </row>
    <row r="77" spans="1:7" ht="18" x14ac:dyDescent="0.3">
      <c r="A77" s="141" t="s">
        <v>54</v>
      </c>
      <c r="B77" s="141"/>
      <c r="C77" s="82">
        <f>+C74+D67+C57+D50+C39+C30+C24+C12</f>
        <v>0</v>
      </c>
      <c r="D77" s="119"/>
      <c r="E77" s="46"/>
    </row>
    <row r="78" spans="1:7" x14ac:dyDescent="0.3">
      <c r="A78" s="46"/>
      <c r="B78" s="46"/>
      <c r="C78" s="46"/>
      <c r="D78" s="46"/>
      <c r="E78" s="46"/>
    </row>
    <row r="79" spans="1:7" ht="18" x14ac:dyDescent="0.3">
      <c r="A79" s="141" t="s">
        <v>56</v>
      </c>
      <c r="B79" s="141"/>
      <c r="C79" s="82">
        <f>+C77*0.21</f>
        <v>0</v>
      </c>
      <c r="D79" s="46"/>
      <c r="E79" s="46"/>
    </row>
    <row r="80" spans="1:7" x14ac:dyDescent="0.3">
      <c r="A80" s="46"/>
      <c r="B80" s="46"/>
      <c r="C80" s="46"/>
      <c r="D80" s="46"/>
      <c r="E80" s="46"/>
    </row>
    <row r="81" spans="1:5" ht="18" x14ac:dyDescent="0.3">
      <c r="A81" s="141" t="s">
        <v>55</v>
      </c>
      <c r="B81" s="141"/>
      <c r="C81" s="82">
        <f>+C79+C77</f>
        <v>0</v>
      </c>
      <c r="D81" s="46"/>
      <c r="E81" s="46"/>
    </row>
  </sheetData>
  <sheetProtection algorithmName="SHA-512" hashValue="iIeT49y3/E3OVHBMe79i8A/0Hqtk1cZHKY8kTy2O9PDZhWNq3vrQmLyE4HRadaLabs1+13IYaWURF1rP0cZ+Nw==" saltValue="aOmVnnqUPzQQrxi2kh6Bqg==" spinCount="100000" sheet="1" selectLockedCells="1"/>
  <mergeCells count="11">
    <mergeCell ref="A79:B79"/>
    <mergeCell ref="A81:B81"/>
    <mergeCell ref="A12:B12"/>
    <mergeCell ref="A24:B24"/>
    <mergeCell ref="A30:B30"/>
    <mergeCell ref="A39:B39"/>
    <mergeCell ref="A50:C50"/>
    <mergeCell ref="A67:C67"/>
    <mergeCell ref="A77:B77"/>
    <mergeCell ref="A57:B57"/>
    <mergeCell ref="A74:B74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AÑO1</vt:lpstr>
      <vt:lpstr>AÑO2</vt:lpstr>
      <vt:lpstr>AÑO 3</vt:lpstr>
      <vt:lpstr>TOTAL OFERTA</vt:lpstr>
    </vt:vector>
  </TitlesOfParts>
  <Company>Metro de Madrid,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Gil MdMSA</dc:creator>
  <cp:lastModifiedBy>Zúñiga Nebot, Ana</cp:lastModifiedBy>
  <cp:lastPrinted>2011-12-12T14:39:12Z</cp:lastPrinted>
  <dcterms:created xsi:type="dcterms:W3CDTF">2011-12-09T10:41:45Z</dcterms:created>
  <dcterms:modified xsi:type="dcterms:W3CDTF">2020-04-23T09:51:43Z</dcterms:modified>
</cp:coreProperties>
</file>