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Microsoft\2022-2025\"/>
    </mc:Choice>
  </mc:AlternateContent>
  <xr:revisionPtr revIDLastSave="0" documentId="13_ncr:1_{D52F21BB-BE2B-4620-A161-568FE78A743D}" xr6:coauthVersionLast="36" xr6:coauthVersionMax="36" xr10:uidLastSave="{00000000-0000-0000-0000-000000000000}"/>
  <bookViews>
    <workbookView xWindow="0" yWindow="0" windowWidth="28800" windowHeight="11625" activeTab="1" xr2:uid="{4B01F97F-CB50-40B2-AFEB-A9A882A03F0B}"/>
  </bookViews>
  <sheets>
    <sheet name="Oferta" sheetId="1" r:id="rId1"/>
    <sheet name="Ampliacion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0" i="1" s="1"/>
  <c r="C58" i="1"/>
  <c r="C57" i="1"/>
  <c r="H52" i="1" l="1"/>
  <c r="G52" i="1"/>
  <c r="G53" i="1" s="1"/>
  <c r="F52" i="1"/>
  <c r="H51" i="1"/>
  <c r="G51" i="1"/>
  <c r="F51" i="1"/>
  <c r="H46" i="1"/>
  <c r="G46" i="1"/>
  <c r="F46" i="1"/>
  <c r="H44" i="1"/>
  <c r="G44" i="1"/>
  <c r="F44" i="1"/>
  <c r="H43" i="1"/>
  <c r="G43" i="1"/>
  <c r="F43" i="1"/>
  <c r="F37" i="1"/>
  <c r="G37" i="1"/>
  <c r="H37" i="1"/>
  <c r="F38" i="1"/>
  <c r="G38" i="1"/>
  <c r="H38" i="1"/>
  <c r="F39" i="1"/>
  <c r="G39" i="1"/>
  <c r="H39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29" i="1"/>
  <c r="G29" i="1"/>
  <c r="F29" i="1"/>
  <c r="F26" i="1"/>
  <c r="G26" i="1"/>
  <c r="H26" i="1"/>
  <c r="H25" i="1"/>
  <c r="G25" i="1"/>
  <c r="F25" i="1"/>
  <c r="H24" i="1"/>
  <c r="G24" i="1"/>
  <c r="F24" i="1"/>
  <c r="H23" i="1"/>
  <c r="G23" i="1"/>
  <c r="F23" i="1"/>
  <c r="H21" i="1"/>
  <c r="G21" i="1"/>
  <c r="F21" i="1"/>
  <c r="H20" i="1"/>
  <c r="G20" i="1"/>
  <c r="F20" i="1"/>
  <c r="H17" i="1"/>
  <c r="G17" i="1"/>
  <c r="F17" i="1"/>
  <c r="H16" i="1"/>
  <c r="G16" i="1"/>
  <c r="F16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5" i="1"/>
  <c r="G5" i="1"/>
  <c r="F5" i="1"/>
  <c r="A56" i="1"/>
  <c r="H53" i="1" l="1"/>
  <c r="F53" i="1"/>
  <c r="C45" i="1"/>
  <c r="C22" i="1"/>
  <c r="G22" i="1" l="1"/>
  <c r="G41" i="1" s="1"/>
  <c r="H22" i="1"/>
  <c r="H41" i="1" s="1"/>
  <c r="F22" i="1"/>
  <c r="F41" i="1" s="1"/>
  <c r="H45" i="1"/>
  <c r="H47" i="1" s="1"/>
  <c r="H49" i="1" s="1"/>
  <c r="H54" i="1" s="1"/>
  <c r="G45" i="1"/>
  <c r="G47" i="1" s="1"/>
  <c r="G49" i="1" s="1"/>
  <c r="G54" i="1" s="1"/>
  <c r="F45" i="1"/>
  <c r="F47" i="1" s="1"/>
  <c r="F49" i="1" l="1"/>
  <c r="F54" i="1" s="1"/>
  <c r="C56" i="1"/>
</calcChain>
</file>

<file path=xl/sharedStrings.xml><?xml version="1.0" encoding="utf-8"?>
<sst xmlns="http://schemas.openxmlformats.org/spreadsheetml/2006/main" count="165" uniqueCount="141">
  <si>
    <t>SKU</t>
  </si>
  <si>
    <t>Cantidad</t>
  </si>
  <si>
    <t>Profile 1: Licencias enterprise (VIPS)</t>
  </si>
  <si>
    <t>M365 E3 FromSA Unified ShrdSvr ALNG SubsVL MVL PerUsr</t>
  </si>
  <si>
    <t>AAD-33200</t>
  </si>
  <si>
    <t>Profile 2:  Oficina, con movil y equipo corporativo Lic por Usuario</t>
  </si>
  <si>
    <t>O365E3FromSA ShrdSvr ALNG SubsVL MVL PerUsr</t>
  </si>
  <si>
    <t>AAA-10758</t>
  </si>
  <si>
    <t>KV3-00353</t>
  </si>
  <si>
    <t>CoreCALBridgeO365FromSA ALNG SubsVL MVL Pltfrm PerUsr</t>
  </si>
  <si>
    <t>AAA-12417</t>
  </si>
  <si>
    <t>CoreCALBridgeO365 ALNG SubsVL MVL Pltfrm PerUsr</t>
  </si>
  <si>
    <t>AAA-12415</t>
  </si>
  <si>
    <t>WINENTperDVC ALNG UpgrdSAPk MVL Pltfrm</t>
  </si>
  <si>
    <t>KV3-00356</t>
  </si>
  <si>
    <t>O365E3 ShrdSvr ALNG SubsVL MVL PerUsr</t>
  </si>
  <si>
    <t>AAA-10842</t>
  </si>
  <si>
    <t>Profile 3:Tablets supervisor comercial y GEMA Movil ( Conductores, personal de la estacion, oficiales AMI)</t>
  </si>
  <si>
    <t>CoreCAL ALNG SA MVL DvcCAL</t>
  </si>
  <si>
    <t>W06-00021</t>
  </si>
  <si>
    <t>CoreCAL ALNG LicSAPk MVL DvcCAL</t>
  </si>
  <si>
    <t>W06-00022</t>
  </si>
  <si>
    <t>Additional Products</t>
  </si>
  <si>
    <t/>
  </si>
  <si>
    <t xml:space="preserve">Prjct Std ALNG SA MVL
</t>
  </si>
  <si>
    <t>076-01912</t>
  </si>
  <si>
    <t xml:space="preserve">PrjctPro ALNG SA MVL w1PrjctSvrCAL
</t>
  </si>
  <si>
    <t>H30-00238</t>
  </si>
  <si>
    <t xml:space="preserve">VisioPro ALNG SA MVL
</t>
  </si>
  <si>
    <t>D87-01159</t>
  </si>
  <si>
    <t xml:space="preserve">VSEntSubMSDN ALNG SA MVL
</t>
  </si>
  <si>
    <t>MX3-00117</t>
  </si>
  <si>
    <t xml:space="preserve">VSProSubMSDN ALNG SA MVL
</t>
  </si>
  <si>
    <t>77D-00111</t>
  </si>
  <si>
    <t>Audio Conf ShrdSvr ALNG SubsVL MVL PerUsr</t>
  </si>
  <si>
    <t>TJ7-00001</t>
  </si>
  <si>
    <t>Phone Sys ShrdSvr ALNG SubsVL MVL PerUsr</t>
  </si>
  <si>
    <t>LK6-00004</t>
  </si>
  <si>
    <t>Additional Online Service</t>
  </si>
  <si>
    <t xml:space="preserve">PwrBIPro ShrdSvr ALNG SubsVL MVL PerUsr
</t>
  </si>
  <si>
    <t>NK4-00002</t>
  </si>
  <si>
    <t>Servidores</t>
  </si>
  <si>
    <t>ExchgSvrEnt ALNG SA MVL</t>
  </si>
  <si>
    <t>395-02504</t>
  </si>
  <si>
    <t>SharePointSvr ALNG SA MVL</t>
  </si>
  <si>
    <t>H04-00268</t>
  </si>
  <si>
    <t>SQLSvrStd ALNG SA MVL</t>
  </si>
  <si>
    <t>228-04433</t>
  </si>
  <si>
    <t>SQLCAL ALNG SA MVL UsrCAL</t>
  </si>
  <si>
    <t>359-00961</t>
  </si>
  <si>
    <t>SQLSvrEntCore ALNG SA MVL 2Lic CoreLic</t>
  </si>
  <si>
    <t>7JQ-00343</t>
  </si>
  <si>
    <t>SQLSvrEntCore ALNG LicSAPk MVL 2Lic CoreLic</t>
  </si>
  <si>
    <t>7JQ-00341</t>
  </si>
  <si>
    <t>SQLSvrStdCore ALNG LicSAPk MVL 2Lic CoreLic</t>
  </si>
  <si>
    <t>7NQ-00302</t>
  </si>
  <si>
    <t>SQLSvrStdCore ALNG SA MVL 2Lic CoreLic</t>
  </si>
  <si>
    <t>7NQ-00292</t>
  </si>
  <si>
    <t>CISSteDCCore ALNG LicSAPk MVL 2Lic CoreLic</t>
  </si>
  <si>
    <t>9GS-00495</t>
  </si>
  <si>
    <t>CISSteDCCore ALNG SA MVL 2Lic CoreLic</t>
  </si>
  <si>
    <t>9GS-00135</t>
  </si>
  <si>
    <t>CISSteStdCore ALNG LicSAPk MVL 2Lic CoreLic</t>
  </si>
  <si>
    <t>9GA-00006</t>
  </si>
  <si>
    <t>CISSteStdCore ALNG SA MVL 2Lic CoreLic</t>
  </si>
  <si>
    <t>9GA-00313</t>
  </si>
  <si>
    <t>Acuerdo PREMIER</t>
  </si>
  <si>
    <t xml:space="preserve">Microsoft® SL1Programmatic-Premier ALNG ES ProEntSrvc PSS AnnualSprtCntrct ADDON </t>
  </si>
  <si>
    <t>H51-00024</t>
  </si>
  <si>
    <t xml:space="preserve">Microsoft® SL1Programmatic-Premier ALNG ES ProEntSrvc PSS AnnualSprtCntrct PLUS </t>
  </si>
  <si>
    <t xml:space="preserve">H51-00060 </t>
  </si>
  <si>
    <t>SfBSvr ALNG LicSAPk MVL</t>
  </si>
  <si>
    <t>5HU-00215</t>
  </si>
  <si>
    <t>EA for GP</t>
  </si>
  <si>
    <t>Enterprise Products/Enterprise Online Service</t>
  </si>
  <si>
    <t>Años/Meses</t>
  </si>
  <si>
    <t>Precio anual/mensual
Unidad</t>
  </si>
  <si>
    <t>TOTAL EA for GP</t>
  </si>
  <si>
    <t>SCE for GP</t>
  </si>
  <si>
    <t>TOTAL SCE for GP</t>
  </si>
  <si>
    <t xml:space="preserve">TOTAL EA + SCE </t>
  </si>
  <si>
    <t>TOTAL Soporte Premier</t>
  </si>
  <si>
    <t>Importe IVA</t>
  </si>
  <si>
    <t>Total oferta con IVA incluido</t>
  </si>
  <si>
    <t>Precio Total 2022-2023</t>
  </si>
  <si>
    <t>Precio Total 2023-2024</t>
  </si>
  <si>
    <t>Precio Total 2024-2025</t>
  </si>
  <si>
    <t>True-Ups - Enterprise Products</t>
  </si>
  <si>
    <t>Year 1 - Payment 1</t>
  </si>
  <si>
    <t>Year 2 - Payment 1</t>
  </si>
  <si>
    <t>Year 3 - Payment 1</t>
  </si>
  <si>
    <t>EntCAL ALNG SASU MVL fromCoreCAL DvcCAL wSrvcs</t>
  </si>
  <si>
    <t>76A-00043</t>
  </si>
  <si>
    <t>True-Ups</t>
  </si>
  <si>
    <t>Prjct Std ALNG LicSAPk MVL</t>
  </si>
  <si>
    <t>076-01776</t>
  </si>
  <si>
    <t>PrjctPro ALNG LicSAPk MVL w1PrjctSvrCAL</t>
  </si>
  <si>
    <t>H30-00237</t>
  </si>
  <si>
    <t>VisioPro ALNG LicSAPk MVL</t>
  </si>
  <si>
    <t>D87-01057</t>
  </si>
  <si>
    <t>VSEntSubMSDN ALNG LicSAPk MVL</t>
  </si>
  <si>
    <t>MX3-00115</t>
  </si>
  <si>
    <t>VSProSubMSDN ALNG LicSAPk MVL</t>
  </si>
  <si>
    <t>77D-00110</t>
  </si>
  <si>
    <t>ExchgSvrEnt ALNG LicSAPk MVL</t>
  </si>
  <si>
    <t>395-02412</t>
  </si>
  <si>
    <t>SfBSVrEnCAL ALNG LicSAPk MVL DvcCAL</t>
  </si>
  <si>
    <t>7AH-00281</t>
  </si>
  <si>
    <t>SfBSvrPlusCAL ALNG LicSAPk MVL DvcCAL</t>
  </si>
  <si>
    <t>YEG-00396</t>
  </si>
  <si>
    <t>H04-00232</t>
  </si>
  <si>
    <t>SQLCAL ALNG LicSAPk MVL UsrCAL</t>
  </si>
  <si>
    <t>359-00960</t>
  </si>
  <si>
    <t>SQLSvrStd ALNG LicSAPk MVL</t>
  </si>
  <si>
    <t>228-04437</t>
  </si>
  <si>
    <t>PrjctPro ALNG SASU MVL PrjctStd w1PrjctSvrCAL</t>
  </si>
  <si>
    <t>H30-00910</t>
  </si>
  <si>
    <t>SQLSvrEntCore ALNG SASU MVL 2Lic SQLSvrStdCore CoreLic</t>
  </si>
  <si>
    <t>7JQ-00448</t>
  </si>
  <si>
    <t>9GS-00136</t>
  </si>
  <si>
    <t>Enterprise Online Services</t>
  </si>
  <si>
    <t>Precio Mensual</t>
  </si>
  <si>
    <t>ExchgOnlnPlan2 ShrdSvr ALNG SubsVL MVL PerUsr</t>
  </si>
  <si>
    <t>TQA-00001</t>
  </si>
  <si>
    <t>ExchgOnlnPlan1 ShrdSvr ALNG SubsVL MVL PerUsr</t>
  </si>
  <si>
    <t>TRA-00047</t>
  </si>
  <si>
    <t>TOTAL ANUAL</t>
  </si>
  <si>
    <t xml:space="preserve">Gastos Generales </t>
  </si>
  <si>
    <t>Beneficio Industrial</t>
  </si>
  <si>
    <t>Win Enterprise Device ALng Upgrade SA Platform</t>
  </si>
  <si>
    <t>Core CAL ALng LSA DCAL</t>
  </si>
  <si>
    <t>SharePoint Server ALng LSA</t>
  </si>
  <si>
    <t>CIS Suite Datacenter Core ALng LSA 2L</t>
  </si>
  <si>
    <t>CIS Suite Standard Core ALng LSA 2L</t>
  </si>
  <si>
    <t>CIS Suite Datacenter Core ALng SASU 2L CIS Std Core</t>
  </si>
  <si>
    <t>Power BI Pro Sub Per User</t>
  </si>
  <si>
    <t>M365 E3 Unified ShrdSvr ALNG SubsVL MVL PerUsr</t>
  </si>
  <si>
    <t>CCAL Bridge O365 Sub Platform Per User</t>
  </si>
  <si>
    <t>Audio Conferencing Sub</t>
  </si>
  <si>
    <t>Teams Phone Standard Sub Per User</t>
  </si>
  <si>
    <t>AAD-33204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</si>
</sst>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\ &quot;meses&quot;"/>
    <numFmt numFmtId="165" formatCode="#\ &quot;año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</font>
    <font>
      <b/>
      <sz val="9"/>
      <name val="Segoe Semibold"/>
    </font>
    <font>
      <b/>
      <sz val="9"/>
      <color theme="0"/>
      <name val="Segoe Semibold"/>
    </font>
    <font>
      <b/>
      <sz val="14"/>
      <color theme="0"/>
      <name val="Trebuchet MS"/>
      <family val="2"/>
    </font>
    <font>
      <b/>
      <sz val="18"/>
      <color theme="0"/>
      <name val="Trebuchet MS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7"/>
      <name val="Segoe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D9D9D9"/>
      </right>
      <top style="medium">
        <color indexed="64"/>
      </top>
      <bottom/>
      <diagonal/>
    </border>
    <border>
      <left/>
      <right style="medium">
        <color rgb="FFD9D9D9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D9D9D9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1" fontId="0" fillId="0" borderId="1" xfId="2" applyNumberFormat="1" applyFont="1" applyFill="1" applyBorder="1" applyAlignment="1" applyProtection="1">
      <alignment horizontal="right"/>
    </xf>
    <xf numFmtId="0" fontId="7" fillId="3" borderId="5" xfId="0" applyFont="1" applyFill="1" applyBorder="1" applyAlignment="1" applyProtection="1"/>
    <xf numFmtId="0" fontId="8" fillId="3" borderId="5" xfId="0" applyFont="1" applyFill="1" applyBorder="1" applyAlignment="1" applyProtection="1"/>
    <xf numFmtId="0" fontId="8" fillId="3" borderId="5" xfId="0" applyFont="1" applyFill="1" applyBorder="1" applyAlignment="1" applyProtection="1">
      <alignment horizontal="right"/>
    </xf>
    <xf numFmtId="0" fontId="10" fillId="5" borderId="1" xfId="4" applyFont="1" applyFill="1" applyBorder="1" applyAlignment="1" applyProtection="1">
      <alignment vertical="center" wrapText="1"/>
    </xf>
    <xf numFmtId="0" fontId="10" fillId="5" borderId="1" xfId="4" applyFont="1" applyFill="1" applyBorder="1" applyAlignment="1" applyProtection="1">
      <alignment horizontal="right" vertical="center" wrapText="1"/>
    </xf>
    <xf numFmtId="0" fontId="2" fillId="3" borderId="0" xfId="0" applyFont="1" applyFill="1" applyProtection="1"/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0" fillId="0" borderId="1" xfId="0" applyBorder="1" applyProtection="1"/>
    <xf numFmtId="0" fontId="0" fillId="0" borderId="1" xfId="0" applyFill="1" applyBorder="1" applyProtection="1"/>
    <xf numFmtId="164" fontId="0" fillId="4" borderId="1" xfId="2" applyNumberFormat="1" applyFont="1" applyFill="1" applyBorder="1" applyAlignment="1" applyProtection="1">
      <alignment horizontal="right"/>
    </xf>
    <xf numFmtId="1" fontId="3" fillId="2" borderId="0" xfId="0" applyNumberFormat="1" applyFont="1" applyFill="1" applyBorder="1" applyAlignment="1" applyProtection="1">
      <alignment horizontal="right"/>
    </xf>
    <xf numFmtId="165" fontId="0" fillId="4" borderId="1" xfId="2" applyNumberFormat="1" applyFont="1" applyFill="1" applyBorder="1" applyAlignment="1" applyProtection="1">
      <alignment horizontal="right"/>
    </xf>
    <xf numFmtId="0" fontId="0" fillId="0" borderId="0" xfId="0" applyProtection="1"/>
    <xf numFmtId="0" fontId="3" fillId="2" borderId="2" xfId="0" applyFont="1" applyFill="1" applyBorder="1" applyProtection="1"/>
    <xf numFmtId="0" fontId="3" fillId="2" borderId="3" xfId="0" applyFont="1" applyFill="1" applyBorder="1" applyProtection="1"/>
    <xf numFmtId="1" fontId="3" fillId="2" borderId="3" xfId="0" applyNumberFormat="1" applyFont="1" applyFill="1" applyBorder="1" applyAlignment="1" applyProtection="1">
      <alignment horizontal="right"/>
    </xf>
    <xf numFmtId="0" fontId="0" fillId="0" borderId="0" xfId="0" applyFill="1" applyBorder="1" applyProtection="1"/>
    <xf numFmtId="1" fontId="0" fillId="0" borderId="0" xfId="0" applyNumberFormat="1" applyAlignment="1" applyProtection="1">
      <alignment horizontal="right"/>
    </xf>
    <xf numFmtId="1" fontId="3" fillId="2" borderId="3" xfId="1" applyNumberFormat="1" applyFont="1" applyFill="1" applyBorder="1" applyAlignment="1" applyProtection="1">
      <alignment horizontal="right"/>
    </xf>
    <xf numFmtId="0" fontId="0" fillId="0" borderId="2" xfId="0" applyFill="1" applyBorder="1" applyProtection="1"/>
    <xf numFmtId="0" fontId="0" fillId="0" borderId="3" xfId="0" applyFill="1" applyBorder="1" applyProtection="1"/>
    <xf numFmtId="1" fontId="0" fillId="0" borderId="3" xfId="2" applyNumberFormat="1" applyFont="1" applyFill="1" applyBorder="1" applyAlignment="1" applyProtection="1">
      <alignment horizontal="right"/>
    </xf>
    <xf numFmtId="0" fontId="5" fillId="0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11" fillId="3" borderId="1" xfId="4" applyFont="1" applyFill="1" applyBorder="1" applyAlignment="1" applyProtection="1">
      <alignment vertical="center" wrapText="1"/>
    </xf>
    <xf numFmtId="1" fontId="11" fillId="3" borderId="1" xfId="4" applyNumberFormat="1" applyFont="1" applyFill="1" applyBorder="1" applyAlignment="1" applyProtection="1">
      <alignment horizontal="right" vertical="center" wrapText="1"/>
    </xf>
    <xf numFmtId="0" fontId="11" fillId="0" borderId="0" xfId="4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right"/>
    </xf>
    <xf numFmtId="44" fontId="12" fillId="6" borderId="0" xfId="3" applyFont="1" applyFill="1" applyProtection="1"/>
    <xf numFmtId="44" fontId="13" fillId="7" borderId="0" xfId="3" applyFont="1" applyFill="1" applyProtection="1"/>
    <xf numFmtId="0" fontId="14" fillId="5" borderId="7" xfId="0" applyFont="1" applyFill="1" applyBorder="1" applyAlignment="1">
      <alignment vertical="center"/>
    </xf>
    <xf numFmtId="0" fontId="15" fillId="5" borderId="8" xfId="0" applyFont="1" applyFill="1" applyBorder="1" applyAlignment="1">
      <alignment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6" fillId="5" borderId="10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15" fillId="5" borderId="4" xfId="0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8" fillId="3" borderId="6" xfId="0" applyFont="1" applyFill="1" applyBorder="1" applyAlignment="1" applyProtection="1"/>
    <xf numFmtId="0" fontId="10" fillId="5" borderId="1" xfId="4" applyFont="1" applyFill="1" applyBorder="1" applyAlignment="1" applyProtection="1">
      <alignment horizontal="center" vertical="center" wrapText="1"/>
    </xf>
    <xf numFmtId="44" fontId="0" fillId="0" borderId="1" xfId="3" applyFont="1" applyBorder="1" applyProtection="1"/>
    <xf numFmtId="44" fontId="0" fillId="0" borderId="2" xfId="0" applyNumberFormat="1" applyBorder="1" applyProtection="1"/>
    <xf numFmtId="44" fontId="0" fillId="0" borderId="1" xfId="0" applyNumberFormat="1" applyBorder="1" applyProtection="1"/>
    <xf numFmtId="0" fontId="3" fillId="2" borderId="1" xfId="0" applyFont="1" applyFill="1" applyBorder="1" applyProtection="1"/>
    <xf numFmtId="44" fontId="3" fillId="2" borderId="3" xfId="1" applyFont="1" applyFill="1" applyBorder="1" applyProtection="1"/>
    <xf numFmtId="44" fontId="3" fillId="2" borderId="1" xfId="1" applyFont="1" applyFill="1" applyBorder="1" applyProtection="1"/>
    <xf numFmtId="44" fontId="4" fillId="0" borderId="3" xfId="0" applyNumberFormat="1" applyFont="1" applyFill="1" applyBorder="1" applyProtection="1"/>
    <xf numFmtId="44" fontId="11" fillId="3" borderId="1" xfId="3" applyFont="1" applyFill="1" applyBorder="1" applyAlignment="1" applyProtection="1">
      <alignment vertical="center" wrapText="1"/>
    </xf>
    <xf numFmtId="44" fontId="11" fillId="3" borderId="2" xfId="3" applyFont="1" applyFill="1" applyBorder="1" applyAlignment="1" applyProtection="1">
      <alignment vertical="center" wrapText="1"/>
    </xf>
    <xf numFmtId="44" fontId="11" fillId="3" borderId="1" xfId="4" applyNumberFormat="1" applyFont="1" applyFill="1" applyBorder="1" applyAlignment="1" applyProtection="1">
      <alignment vertical="center" wrapText="1"/>
    </xf>
    <xf numFmtId="44" fontId="11" fillId="3" borderId="2" xfId="4" applyNumberFormat="1" applyFont="1" applyFill="1" applyBorder="1" applyAlignment="1" applyProtection="1">
      <alignment vertical="center" wrapText="1"/>
    </xf>
    <xf numFmtId="44" fontId="0" fillId="0" borderId="1" xfId="2" applyFont="1" applyBorder="1" applyProtection="1">
      <protection locked="0"/>
    </xf>
    <xf numFmtId="0" fontId="0" fillId="0" borderId="1" xfId="0" applyBorder="1" applyProtection="1">
      <protection locked="0"/>
    </xf>
    <xf numFmtId="0" fontId="17" fillId="0" borderId="12" xfId="0" applyFont="1" applyBorder="1" applyAlignment="1" applyProtection="1">
      <alignment vertical="center"/>
      <protection locked="0"/>
    </xf>
    <xf numFmtId="0" fontId="11" fillId="3" borderId="0" xfId="4" applyFont="1" applyFill="1" applyBorder="1" applyAlignment="1" applyProtection="1">
      <alignment vertical="center" wrapText="1"/>
    </xf>
    <xf numFmtId="44" fontId="11" fillId="3" borderId="0" xfId="4" applyNumberFormat="1" applyFont="1" applyFill="1" applyBorder="1" applyAlignment="1" applyProtection="1">
      <alignment vertical="center" wrapText="1"/>
    </xf>
    <xf numFmtId="0" fontId="12" fillId="6" borderId="0" xfId="0" applyFont="1" applyFill="1" applyAlignment="1" applyProtection="1">
      <alignment horizontal="right"/>
    </xf>
    <xf numFmtId="9" fontId="0" fillId="0" borderId="0" xfId="5" applyFont="1" applyProtection="1">
      <protection locked="0"/>
    </xf>
    <xf numFmtId="0" fontId="12" fillId="6" borderId="0" xfId="0" applyFont="1" applyFill="1" applyAlignment="1" applyProtection="1">
      <alignment horizontal="right"/>
    </xf>
    <xf numFmtId="0" fontId="13" fillId="7" borderId="0" xfId="0" applyFont="1" applyFill="1" applyAlignment="1" applyProtection="1">
      <alignment horizontal="right"/>
    </xf>
    <xf numFmtId="0" fontId="5" fillId="0" borderId="14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</cellXfs>
  <cellStyles count="6">
    <cellStyle name="Moneda" xfId="3" builtinId="4"/>
    <cellStyle name="Moneda 2" xfId="1" xr:uid="{29536D34-24DB-45A5-AFEC-74005E0DC2B5}"/>
    <cellStyle name="Moneda 4" xfId="2" xr:uid="{9E46D050-598E-4872-8E5A-E943AE950BCA}"/>
    <cellStyle name="Normal" xfId="0" builtinId="0"/>
    <cellStyle name="Normal 2 2" xfId="4" xr:uid="{260ADBE4-F12D-4F47-B3A9-46A75C043B34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B13F9-ACA2-4291-A541-481860CC3967}">
  <dimension ref="A1:H60"/>
  <sheetViews>
    <sheetView workbookViewId="0">
      <selection activeCell="E57" sqref="E57"/>
    </sheetView>
  </sheetViews>
  <sheetFormatPr baseColWidth="10" defaultColWidth="11.42578125" defaultRowHeight="15"/>
  <cols>
    <col min="1" max="1" width="96.7109375" style="15" bestFit="1" customWidth="1"/>
    <col min="2" max="2" width="21.7109375" style="15" customWidth="1"/>
    <col min="3" max="3" width="35.85546875" style="15" customWidth="1"/>
    <col min="4" max="4" width="17.42578125" style="30" customWidth="1"/>
    <col min="5" max="5" width="18.5703125" style="15" customWidth="1"/>
    <col min="6" max="6" width="22.7109375" style="15" customWidth="1"/>
    <col min="7" max="7" width="22.28515625" style="15" bestFit="1" customWidth="1"/>
    <col min="8" max="8" width="22.140625" style="15" customWidth="1"/>
    <col min="9" max="16384" width="11.42578125" style="15"/>
  </cols>
  <sheetData>
    <row r="1" spans="1:8" ht="21">
      <c r="A1" s="2"/>
      <c r="B1" s="3"/>
      <c r="C1" s="3"/>
      <c r="D1" s="4"/>
      <c r="E1" s="3"/>
      <c r="F1" s="3"/>
      <c r="G1" s="3"/>
      <c r="H1" s="44"/>
    </row>
    <row r="2" spans="1:8" ht="27" customHeight="1">
      <c r="A2" s="5" t="s">
        <v>74</v>
      </c>
      <c r="B2" s="5" t="s">
        <v>0</v>
      </c>
      <c r="C2" s="5" t="s">
        <v>1</v>
      </c>
      <c r="D2" s="6" t="s">
        <v>75</v>
      </c>
      <c r="E2" s="45" t="s">
        <v>76</v>
      </c>
      <c r="F2" s="45" t="s">
        <v>84</v>
      </c>
      <c r="G2" s="45" t="s">
        <v>85</v>
      </c>
      <c r="H2" s="45" t="s">
        <v>86</v>
      </c>
    </row>
    <row r="3" spans="1:8">
      <c r="A3" s="7" t="s">
        <v>73</v>
      </c>
      <c r="B3" s="7"/>
      <c r="C3" s="7"/>
      <c r="D3" s="7"/>
      <c r="E3" s="7"/>
      <c r="F3" s="7"/>
      <c r="G3" s="7"/>
      <c r="H3" s="7"/>
    </row>
    <row r="4" spans="1:8">
      <c r="A4" s="8" t="s">
        <v>2</v>
      </c>
      <c r="B4" s="8"/>
      <c r="C4" s="8"/>
      <c r="D4" s="9"/>
      <c r="E4" s="8"/>
      <c r="F4" s="8"/>
      <c r="G4" s="8"/>
      <c r="H4" s="8"/>
    </row>
    <row r="5" spans="1:8">
      <c r="A5" s="10" t="s">
        <v>3</v>
      </c>
      <c r="B5" s="11" t="s">
        <v>4</v>
      </c>
      <c r="C5" s="11">
        <v>184</v>
      </c>
      <c r="D5" s="12">
        <v>12</v>
      </c>
      <c r="E5" s="57">
        <v>0</v>
      </c>
      <c r="F5" s="46">
        <f>C5*D5*E5</f>
        <v>0</v>
      </c>
      <c r="G5" s="47">
        <f>C5*D5*E5</f>
        <v>0</v>
      </c>
      <c r="H5" s="48">
        <f>C5*D5*E5</f>
        <v>0</v>
      </c>
    </row>
    <row r="6" spans="1:8">
      <c r="A6" s="10"/>
      <c r="B6" s="11"/>
      <c r="C6" s="11"/>
      <c r="D6" s="1"/>
      <c r="E6" s="1"/>
      <c r="F6" s="1"/>
      <c r="G6" s="47"/>
      <c r="H6" s="10"/>
    </row>
    <row r="7" spans="1:8">
      <c r="A7" s="8" t="s">
        <v>5</v>
      </c>
      <c r="B7" s="8"/>
      <c r="C7" s="8"/>
      <c r="D7" s="13"/>
      <c r="E7" s="8"/>
      <c r="F7" s="8"/>
      <c r="G7" s="8"/>
      <c r="H7" s="49"/>
    </row>
    <row r="8" spans="1:8">
      <c r="A8" s="10" t="s">
        <v>6</v>
      </c>
      <c r="B8" s="10" t="s">
        <v>7</v>
      </c>
      <c r="C8" s="10">
        <v>2252</v>
      </c>
      <c r="D8" s="12">
        <v>12</v>
      </c>
      <c r="E8" s="57">
        <v>0</v>
      </c>
      <c r="F8" s="46">
        <f t="shared" ref="F8:F13" si="0">C8*D8*E8</f>
        <v>0</v>
      </c>
      <c r="G8" s="47">
        <f t="shared" ref="G8:G13" si="1">C8*D8*E8</f>
        <v>0</v>
      </c>
      <c r="H8" s="48">
        <f t="shared" ref="H8:H13" si="2">C8*D8*E8</f>
        <v>0</v>
      </c>
    </row>
    <row r="9" spans="1:8" ht="16.5" customHeight="1">
      <c r="A9" s="10" t="s">
        <v>13</v>
      </c>
      <c r="B9" s="10" t="s">
        <v>8</v>
      </c>
      <c r="C9" s="10">
        <v>2252</v>
      </c>
      <c r="D9" s="14">
        <v>1</v>
      </c>
      <c r="E9" s="57">
        <v>0</v>
      </c>
      <c r="F9" s="46">
        <f t="shared" si="0"/>
        <v>0</v>
      </c>
      <c r="G9" s="47">
        <f t="shared" si="1"/>
        <v>0</v>
      </c>
      <c r="H9" s="48">
        <f t="shared" si="2"/>
        <v>0</v>
      </c>
    </row>
    <row r="10" spans="1:8">
      <c r="A10" s="10" t="s">
        <v>9</v>
      </c>
      <c r="B10" s="10" t="s">
        <v>10</v>
      </c>
      <c r="C10" s="10">
        <v>2252</v>
      </c>
      <c r="D10" s="12">
        <v>12</v>
      </c>
      <c r="E10" s="57">
        <v>0</v>
      </c>
      <c r="F10" s="46">
        <f t="shared" si="0"/>
        <v>0</v>
      </c>
      <c r="G10" s="47">
        <f t="shared" si="1"/>
        <v>0</v>
      </c>
      <c r="H10" s="48">
        <f t="shared" si="2"/>
        <v>0</v>
      </c>
    </row>
    <row r="11" spans="1:8">
      <c r="A11" s="10" t="s">
        <v>11</v>
      </c>
      <c r="B11" s="10" t="s">
        <v>12</v>
      </c>
      <c r="C11" s="10">
        <v>1273</v>
      </c>
      <c r="D11" s="12">
        <v>12</v>
      </c>
      <c r="E11" s="57">
        <v>0</v>
      </c>
      <c r="F11" s="46">
        <f t="shared" si="0"/>
        <v>0</v>
      </c>
      <c r="G11" s="47">
        <f t="shared" si="1"/>
        <v>0</v>
      </c>
      <c r="H11" s="48">
        <f t="shared" si="2"/>
        <v>0</v>
      </c>
    </row>
    <row r="12" spans="1:8">
      <c r="A12" s="10" t="s">
        <v>13</v>
      </c>
      <c r="B12" s="10" t="s">
        <v>14</v>
      </c>
      <c r="C12" s="10">
        <v>561</v>
      </c>
      <c r="D12" s="14">
        <v>1</v>
      </c>
      <c r="E12" s="57">
        <v>0</v>
      </c>
      <c r="F12" s="46">
        <f t="shared" si="0"/>
        <v>0</v>
      </c>
      <c r="G12" s="47">
        <f t="shared" si="1"/>
        <v>0</v>
      </c>
      <c r="H12" s="48">
        <f t="shared" si="2"/>
        <v>0</v>
      </c>
    </row>
    <row r="13" spans="1:8">
      <c r="A13" s="10" t="s">
        <v>15</v>
      </c>
      <c r="B13" s="10" t="s">
        <v>16</v>
      </c>
      <c r="C13" s="10">
        <v>1273</v>
      </c>
      <c r="D13" s="12">
        <v>12</v>
      </c>
      <c r="E13" s="57">
        <v>0</v>
      </c>
      <c r="F13" s="46">
        <f t="shared" si="0"/>
        <v>0</v>
      </c>
      <c r="G13" s="47">
        <f t="shared" si="1"/>
        <v>0</v>
      </c>
      <c r="H13" s="48">
        <f t="shared" si="2"/>
        <v>0</v>
      </c>
    </row>
    <row r="14" spans="1:8">
      <c r="A14" s="10"/>
      <c r="D14" s="15"/>
      <c r="E14" s="20"/>
      <c r="F14" s="20"/>
      <c r="H14" s="10"/>
    </row>
    <row r="15" spans="1:8">
      <c r="A15" s="16" t="s">
        <v>17</v>
      </c>
      <c r="B15" s="17"/>
      <c r="C15" s="17"/>
      <c r="D15" s="18"/>
      <c r="E15" s="17"/>
      <c r="F15" s="17"/>
      <c r="G15" s="17"/>
      <c r="H15" s="49"/>
    </row>
    <row r="16" spans="1:8">
      <c r="A16" s="10" t="s">
        <v>18</v>
      </c>
      <c r="B16" s="10" t="s">
        <v>19</v>
      </c>
      <c r="C16" s="10">
        <v>1247</v>
      </c>
      <c r="D16" s="14">
        <v>1</v>
      </c>
      <c r="E16" s="57">
        <v>0</v>
      </c>
      <c r="F16" s="46">
        <f t="shared" ref="F16:F17" si="3">C16*D16*E16</f>
        <v>0</v>
      </c>
      <c r="G16" s="47">
        <f t="shared" ref="G16:G17" si="4">C16*D16*E16</f>
        <v>0</v>
      </c>
      <c r="H16" s="48">
        <f t="shared" ref="H16:H17" si="5">C16*D16*E16</f>
        <v>0</v>
      </c>
    </row>
    <row r="17" spans="1:8">
      <c r="A17" s="10" t="s">
        <v>20</v>
      </c>
      <c r="B17" s="10" t="s">
        <v>21</v>
      </c>
      <c r="C17" s="10">
        <v>183</v>
      </c>
      <c r="D17" s="14">
        <v>1</v>
      </c>
      <c r="E17" s="57">
        <v>0</v>
      </c>
      <c r="F17" s="46">
        <f t="shared" si="3"/>
        <v>0</v>
      </c>
      <c r="G17" s="47">
        <f t="shared" si="4"/>
        <v>0</v>
      </c>
      <c r="H17" s="48">
        <f t="shared" si="5"/>
        <v>0</v>
      </c>
    </row>
    <row r="18" spans="1:8">
      <c r="A18" s="19"/>
      <c r="D18" s="20"/>
      <c r="E18" s="20"/>
      <c r="F18" s="20"/>
      <c r="H18" s="10"/>
    </row>
    <row r="19" spans="1:8">
      <c r="A19" s="16" t="s">
        <v>22</v>
      </c>
      <c r="B19" s="17" t="s">
        <v>23</v>
      </c>
      <c r="C19" s="17" t="s">
        <v>23</v>
      </c>
      <c r="D19" s="21"/>
      <c r="E19" s="50"/>
      <c r="F19" s="50"/>
      <c r="G19" s="50"/>
      <c r="H19" s="51"/>
    </row>
    <row r="20" spans="1:8">
      <c r="A20" s="10" t="s">
        <v>24</v>
      </c>
      <c r="B20" s="10" t="s">
        <v>25</v>
      </c>
      <c r="C20" s="10">
        <v>202</v>
      </c>
      <c r="D20" s="14">
        <v>1</v>
      </c>
      <c r="E20" s="57">
        <v>0</v>
      </c>
      <c r="F20" s="46">
        <f t="shared" ref="F20:F25" si="6">C20*D20*E20</f>
        <v>0</v>
      </c>
      <c r="G20" s="47">
        <f t="shared" ref="G20:G25" si="7">C20*D20*E20</f>
        <v>0</v>
      </c>
      <c r="H20" s="48">
        <f t="shared" ref="H20:H25" si="8">C20*D20*E20</f>
        <v>0</v>
      </c>
    </row>
    <row r="21" spans="1:8">
      <c r="A21" s="10" t="s">
        <v>26</v>
      </c>
      <c r="B21" s="10" t="s">
        <v>27</v>
      </c>
      <c r="C21" s="10">
        <v>46</v>
      </c>
      <c r="D21" s="14">
        <v>1</v>
      </c>
      <c r="E21" s="57">
        <v>0</v>
      </c>
      <c r="F21" s="46">
        <f t="shared" si="6"/>
        <v>0</v>
      </c>
      <c r="G21" s="47">
        <f t="shared" si="7"/>
        <v>0</v>
      </c>
      <c r="H21" s="48">
        <f t="shared" si="8"/>
        <v>0</v>
      </c>
    </row>
    <row r="22" spans="1:8">
      <c r="A22" s="10" t="s">
        <v>28</v>
      </c>
      <c r="B22" s="10" t="s">
        <v>29</v>
      </c>
      <c r="C22" s="10">
        <f>39+7</f>
        <v>46</v>
      </c>
      <c r="D22" s="14">
        <v>1</v>
      </c>
      <c r="E22" s="57">
        <v>0</v>
      </c>
      <c r="F22" s="46">
        <f t="shared" si="6"/>
        <v>0</v>
      </c>
      <c r="G22" s="47">
        <f t="shared" si="7"/>
        <v>0</v>
      </c>
      <c r="H22" s="48">
        <f t="shared" si="8"/>
        <v>0</v>
      </c>
    </row>
    <row r="23" spans="1:8">
      <c r="A23" s="10" t="s">
        <v>30</v>
      </c>
      <c r="B23" s="10" t="s">
        <v>31</v>
      </c>
      <c r="C23" s="10">
        <v>2</v>
      </c>
      <c r="D23" s="14">
        <v>1</v>
      </c>
      <c r="E23" s="57">
        <v>0</v>
      </c>
      <c r="F23" s="46">
        <f t="shared" si="6"/>
        <v>0</v>
      </c>
      <c r="G23" s="47">
        <f t="shared" si="7"/>
        <v>0</v>
      </c>
      <c r="H23" s="48">
        <f t="shared" si="8"/>
        <v>0</v>
      </c>
    </row>
    <row r="24" spans="1:8">
      <c r="A24" s="10" t="s">
        <v>32</v>
      </c>
      <c r="B24" s="10" t="s">
        <v>33</v>
      </c>
      <c r="C24" s="10">
        <v>18</v>
      </c>
      <c r="D24" s="14">
        <v>1</v>
      </c>
      <c r="E24" s="57">
        <v>0</v>
      </c>
      <c r="F24" s="46">
        <f t="shared" si="6"/>
        <v>0</v>
      </c>
      <c r="G24" s="47">
        <f t="shared" si="7"/>
        <v>0</v>
      </c>
      <c r="H24" s="48">
        <f t="shared" si="8"/>
        <v>0</v>
      </c>
    </row>
    <row r="25" spans="1:8">
      <c r="A25" s="10" t="s">
        <v>34</v>
      </c>
      <c r="B25" s="11" t="s">
        <v>35</v>
      </c>
      <c r="C25" s="11">
        <v>184</v>
      </c>
      <c r="D25" s="12">
        <v>12</v>
      </c>
      <c r="E25" s="57">
        <v>0</v>
      </c>
      <c r="F25" s="46">
        <f t="shared" si="6"/>
        <v>0</v>
      </c>
      <c r="G25" s="47">
        <f t="shared" si="7"/>
        <v>0</v>
      </c>
      <c r="H25" s="48">
        <f t="shared" si="8"/>
        <v>0</v>
      </c>
    </row>
    <row r="26" spans="1:8">
      <c r="A26" s="10" t="s">
        <v>36</v>
      </c>
      <c r="B26" s="11" t="s">
        <v>37</v>
      </c>
      <c r="C26" s="11">
        <v>1000</v>
      </c>
      <c r="D26" s="12">
        <v>12</v>
      </c>
      <c r="E26" s="57">
        <v>0</v>
      </c>
      <c r="F26" s="46">
        <f t="shared" ref="F26" si="9">C26*D26*E26</f>
        <v>0</v>
      </c>
      <c r="G26" s="47">
        <f t="shared" ref="G26" si="10">C26*D26*E26</f>
        <v>0</v>
      </c>
      <c r="H26" s="48">
        <f t="shared" ref="H26" si="11">C26*D26*E26</f>
        <v>0</v>
      </c>
    </row>
    <row r="27" spans="1:8">
      <c r="A27" s="22"/>
      <c r="B27" s="23"/>
      <c r="C27" s="23"/>
      <c r="D27" s="24"/>
      <c r="E27" s="24"/>
      <c r="F27" s="24"/>
      <c r="G27" s="52"/>
      <c r="H27" s="10"/>
    </row>
    <row r="28" spans="1:8">
      <c r="A28" s="16" t="s">
        <v>38</v>
      </c>
      <c r="B28" s="17" t="s">
        <v>23</v>
      </c>
      <c r="C28" s="17" t="s">
        <v>23</v>
      </c>
      <c r="D28" s="21"/>
      <c r="E28" s="50"/>
      <c r="F28" s="50"/>
      <c r="G28" s="50"/>
      <c r="H28" s="51"/>
    </row>
    <row r="29" spans="1:8">
      <c r="A29" s="10" t="s">
        <v>39</v>
      </c>
      <c r="B29" s="10" t="s">
        <v>40</v>
      </c>
      <c r="C29" s="10">
        <v>10</v>
      </c>
      <c r="D29" s="12">
        <v>12</v>
      </c>
      <c r="E29" s="57">
        <v>0</v>
      </c>
      <c r="F29" s="46">
        <f t="shared" ref="F29" si="12">C29*D29*E29</f>
        <v>0</v>
      </c>
      <c r="G29" s="47">
        <f t="shared" ref="G29" si="13">C29*D29*E29</f>
        <v>0</v>
      </c>
      <c r="H29" s="48">
        <f t="shared" ref="H29" si="14">C29*D29*E29</f>
        <v>0</v>
      </c>
    </row>
    <row r="30" spans="1:8">
      <c r="D30" s="15"/>
      <c r="E30" s="20"/>
      <c r="F30" s="20"/>
      <c r="H30" s="10"/>
    </row>
    <row r="31" spans="1:8">
      <c r="A31" s="16" t="s">
        <v>41</v>
      </c>
      <c r="B31" s="17" t="s">
        <v>23</v>
      </c>
      <c r="C31" s="17" t="s">
        <v>23</v>
      </c>
      <c r="D31" s="21"/>
      <c r="E31" s="50"/>
      <c r="F31" s="50"/>
      <c r="G31" s="50"/>
      <c r="H31" s="51"/>
    </row>
    <row r="32" spans="1:8">
      <c r="A32" s="10" t="s">
        <v>42</v>
      </c>
      <c r="B32" s="10" t="s">
        <v>43</v>
      </c>
      <c r="C32" s="10">
        <v>4</v>
      </c>
      <c r="D32" s="14">
        <v>1</v>
      </c>
      <c r="E32" s="57">
        <v>0</v>
      </c>
      <c r="F32" s="46">
        <f t="shared" ref="F32:F36" si="15">C32*D32*E32</f>
        <v>0</v>
      </c>
      <c r="G32" s="47">
        <f t="shared" ref="G32:G36" si="16">C32*D32*E32</f>
        <v>0</v>
      </c>
      <c r="H32" s="48">
        <f t="shared" ref="H32:H36" si="17">C32*D32*E32</f>
        <v>0</v>
      </c>
    </row>
    <row r="33" spans="1:8">
      <c r="A33" s="10" t="s">
        <v>44</v>
      </c>
      <c r="B33" s="10" t="s">
        <v>45</v>
      </c>
      <c r="C33" s="10">
        <v>8</v>
      </c>
      <c r="D33" s="14">
        <v>1</v>
      </c>
      <c r="E33" s="57">
        <v>0</v>
      </c>
      <c r="F33" s="46">
        <f t="shared" si="15"/>
        <v>0</v>
      </c>
      <c r="G33" s="47">
        <f t="shared" si="16"/>
        <v>0</v>
      </c>
      <c r="H33" s="48">
        <f t="shared" si="17"/>
        <v>0</v>
      </c>
    </row>
    <row r="34" spans="1:8">
      <c r="A34" s="10" t="s">
        <v>46</v>
      </c>
      <c r="B34" s="10" t="s">
        <v>47</v>
      </c>
      <c r="C34" s="10">
        <v>1</v>
      </c>
      <c r="D34" s="14">
        <v>1</v>
      </c>
      <c r="E34" s="57">
        <v>0</v>
      </c>
      <c r="F34" s="46">
        <f t="shared" si="15"/>
        <v>0</v>
      </c>
      <c r="G34" s="47">
        <f t="shared" si="16"/>
        <v>0</v>
      </c>
      <c r="H34" s="48">
        <f t="shared" si="17"/>
        <v>0</v>
      </c>
    </row>
    <row r="35" spans="1:8">
      <c r="A35" s="10" t="s">
        <v>48</v>
      </c>
      <c r="B35" s="10" t="s">
        <v>49</v>
      </c>
      <c r="C35" s="10">
        <v>25</v>
      </c>
      <c r="D35" s="14">
        <v>1</v>
      </c>
      <c r="E35" s="57">
        <v>0</v>
      </c>
      <c r="F35" s="46">
        <f t="shared" si="15"/>
        <v>0</v>
      </c>
      <c r="G35" s="47">
        <f t="shared" si="16"/>
        <v>0</v>
      </c>
      <c r="H35" s="48">
        <f t="shared" si="17"/>
        <v>0</v>
      </c>
    </row>
    <row r="36" spans="1:8">
      <c r="A36" s="10" t="s">
        <v>50</v>
      </c>
      <c r="B36" s="10" t="s">
        <v>51</v>
      </c>
      <c r="C36" s="10">
        <v>6</v>
      </c>
      <c r="D36" s="14">
        <v>1</v>
      </c>
      <c r="E36" s="57">
        <v>0</v>
      </c>
      <c r="F36" s="46">
        <f t="shared" si="15"/>
        <v>0</v>
      </c>
      <c r="G36" s="47">
        <f t="shared" si="16"/>
        <v>0</v>
      </c>
      <c r="H36" s="48">
        <f t="shared" si="17"/>
        <v>0</v>
      </c>
    </row>
    <row r="37" spans="1:8">
      <c r="A37" s="25" t="s">
        <v>52</v>
      </c>
      <c r="B37" s="25" t="s">
        <v>53</v>
      </c>
      <c r="C37" s="11">
        <v>2</v>
      </c>
      <c r="D37" s="14">
        <v>1</v>
      </c>
      <c r="E37" s="57">
        <v>0</v>
      </c>
      <c r="F37" s="46">
        <f t="shared" ref="F37:F39" si="18">C37*D37*E37</f>
        <v>0</v>
      </c>
      <c r="G37" s="47">
        <f t="shared" ref="G37:G39" si="19">C37*D37*E37</f>
        <v>0</v>
      </c>
      <c r="H37" s="48">
        <f t="shared" ref="H37:H39" si="20">C37*D37*E37</f>
        <v>0</v>
      </c>
    </row>
    <row r="38" spans="1:8">
      <c r="A38" s="10" t="s">
        <v>54</v>
      </c>
      <c r="B38" s="26" t="s">
        <v>55</v>
      </c>
      <c r="C38" s="10">
        <v>56</v>
      </c>
      <c r="D38" s="14">
        <v>1</v>
      </c>
      <c r="E38" s="57">
        <v>0</v>
      </c>
      <c r="F38" s="46">
        <f t="shared" si="18"/>
        <v>0</v>
      </c>
      <c r="G38" s="47">
        <f t="shared" si="19"/>
        <v>0</v>
      </c>
      <c r="H38" s="48">
        <f t="shared" si="20"/>
        <v>0</v>
      </c>
    </row>
    <row r="39" spans="1:8">
      <c r="A39" s="10" t="s">
        <v>56</v>
      </c>
      <c r="B39" s="10" t="s">
        <v>57</v>
      </c>
      <c r="C39" s="10">
        <v>35</v>
      </c>
      <c r="D39" s="14">
        <v>1</v>
      </c>
      <c r="E39" s="57">
        <v>0</v>
      </c>
      <c r="F39" s="46">
        <f t="shared" si="18"/>
        <v>0</v>
      </c>
      <c r="G39" s="47">
        <f t="shared" si="19"/>
        <v>0</v>
      </c>
      <c r="H39" s="48">
        <f t="shared" si="20"/>
        <v>0</v>
      </c>
    </row>
    <row r="40" spans="1:8">
      <c r="D40" s="20"/>
      <c r="E40" s="20"/>
      <c r="F40" s="20"/>
      <c r="H40" s="10"/>
    </row>
    <row r="41" spans="1:8">
      <c r="A41" s="27" t="s">
        <v>77</v>
      </c>
      <c r="B41" s="27"/>
      <c r="C41" s="27"/>
      <c r="D41" s="28"/>
      <c r="E41" s="53"/>
      <c r="F41" s="53">
        <f>SUM(F5:F39)</f>
        <v>0</v>
      </c>
      <c r="G41" s="54">
        <f>SUM(G5:G39)</f>
        <v>0</v>
      </c>
      <c r="H41" s="53">
        <f>SUM(H5:H39)</f>
        <v>0</v>
      </c>
    </row>
    <row r="42" spans="1:8">
      <c r="A42" s="16" t="s">
        <v>78</v>
      </c>
      <c r="B42" s="17" t="s">
        <v>23</v>
      </c>
      <c r="C42" s="17" t="s">
        <v>23</v>
      </c>
      <c r="D42" s="21"/>
      <c r="E42" s="50"/>
      <c r="F42" s="50"/>
      <c r="G42" s="50"/>
      <c r="H42" s="51"/>
    </row>
    <row r="43" spans="1:8">
      <c r="A43" s="10" t="s">
        <v>58</v>
      </c>
      <c r="B43" s="10" t="s">
        <v>59</v>
      </c>
      <c r="C43" s="10">
        <v>0</v>
      </c>
      <c r="D43" s="14">
        <v>1</v>
      </c>
      <c r="E43" s="57">
        <v>0</v>
      </c>
      <c r="F43" s="46">
        <f t="shared" ref="F43:F46" si="21">C43*D43*E43</f>
        <v>0</v>
      </c>
      <c r="G43" s="47">
        <f t="shared" ref="G43:G46" si="22">C43*D43*E43</f>
        <v>0</v>
      </c>
      <c r="H43" s="48">
        <f t="shared" ref="H43:H46" si="23">C43*D43*E43</f>
        <v>0</v>
      </c>
    </row>
    <row r="44" spans="1:8">
      <c r="A44" s="10" t="s">
        <v>60</v>
      </c>
      <c r="B44" s="10" t="s">
        <v>61</v>
      </c>
      <c r="C44" s="10">
        <v>326</v>
      </c>
      <c r="D44" s="14">
        <v>1</v>
      </c>
      <c r="E44" s="57">
        <v>0</v>
      </c>
      <c r="F44" s="46">
        <f t="shared" si="21"/>
        <v>0</v>
      </c>
      <c r="G44" s="47">
        <f t="shared" si="22"/>
        <v>0</v>
      </c>
      <c r="H44" s="48">
        <f t="shared" si="23"/>
        <v>0</v>
      </c>
    </row>
    <row r="45" spans="1:8">
      <c r="A45" s="10" t="s">
        <v>62</v>
      </c>
      <c r="B45" s="10" t="s">
        <v>63</v>
      </c>
      <c r="C45" s="10">
        <f>626-C46</f>
        <v>274</v>
      </c>
      <c r="D45" s="14">
        <v>1</v>
      </c>
      <c r="E45" s="57">
        <v>0</v>
      </c>
      <c r="F45" s="46">
        <f t="shared" si="21"/>
        <v>0</v>
      </c>
      <c r="G45" s="47">
        <f t="shared" si="22"/>
        <v>0</v>
      </c>
      <c r="H45" s="48">
        <f t="shared" si="23"/>
        <v>0</v>
      </c>
    </row>
    <row r="46" spans="1:8">
      <c r="A46" s="10" t="s">
        <v>64</v>
      </c>
      <c r="B46" s="10" t="s">
        <v>65</v>
      </c>
      <c r="C46" s="10">
        <v>352</v>
      </c>
      <c r="D46" s="14">
        <v>1</v>
      </c>
      <c r="E46" s="57">
        <v>0</v>
      </c>
      <c r="F46" s="46">
        <f t="shared" si="21"/>
        <v>0</v>
      </c>
      <c r="G46" s="47">
        <f t="shared" si="22"/>
        <v>0</v>
      </c>
      <c r="H46" s="48">
        <f t="shared" si="23"/>
        <v>0</v>
      </c>
    </row>
    <row r="47" spans="1:8">
      <c r="A47" s="27" t="s">
        <v>79</v>
      </c>
      <c r="B47" s="27"/>
      <c r="C47" s="27"/>
      <c r="D47" s="27"/>
      <c r="E47" s="27"/>
      <c r="F47" s="55">
        <f>SUM(F43:F46)</f>
        <v>0</v>
      </c>
      <c r="G47" s="56">
        <f t="shared" ref="G47:H47" si="24">SUM(G43:G46)</f>
        <v>0</v>
      </c>
      <c r="H47" s="55">
        <f t="shared" si="24"/>
        <v>0</v>
      </c>
    </row>
    <row r="48" spans="1:8">
      <c r="D48" s="15"/>
      <c r="H48" s="10"/>
    </row>
    <row r="49" spans="1:8">
      <c r="A49" s="27" t="s">
        <v>80</v>
      </c>
      <c r="B49" s="27"/>
      <c r="C49" s="27"/>
      <c r="D49" s="27"/>
      <c r="E49" s="27"/>
      <c r="F49" s="55">
        <f>F41+F47</f>
        <v>0</v>
      </c>
      <c r="G49" s="56">
        <f t="shared" ref="G49:H49" si="25">G41+G47</f>
        <v>0</v>
      </c>
      <c r="H49" s="55">
        <f t="shared" si="25"/>
        <v>0</v>
      </c>
    </row>
    <row r="50" spans="1:8">
      <c r="A50" s="16" t="s">
        <v>66</v>
      </c>
      <c r="B50" s="17" t="s">
        <v>23</v>
      </c>
      <c r="C50" s="17" t="s">
        <v>23</v>
      </c>
      <c r="D50" s="21"/>
      <c r="E50" s="50"/>
      <c r="F50" s="50"/>
      <c r="G50" s="50"/>
      <c r="H50" s="51"/>
    </row>
    <row r="51" spans="1:8">
      <c r="A51" s="10" t="s">
        <v>67</v>
      </c>
      <c r="B51" s="10" t="s">
        <v>68</v>
      </c>
      <c r="C51" s="10">
        <v>3</v>
      </c>
      <c r="D51" s="14">
        <v>1</v>
      </c>
      <c r="E51" s="57">
        <v>0</v>
      </c>
      <c r="F51" s="46">
        <f t="shared" ref="F51:F52" si="26">C51*D51*E51</f>
        <v>0</v>
      </c>
      <c r="G51" s="47">
        <f t="shared" ref="G51:G52" si="27">C51*D51*E51</f>
        <v>0</v>
      </c>
      <c r="H51" s="48">
        <f t="shared" ref="H51:H52" si="28">C51*D51*E51</f>
        <v>0</v>
      </c>
    </row>
    <row r="52" spans="1:8">
      <c r="A52" s="10" t="s">
        <v>69</v>
      </c>
      <c r="B52" s="10" t="s">
        <v>70</v>
      </c>
      <c r="C52" s="10">
        <v>1</v>
      </c>
      <c r="D52" s="14">
        <v>1</v>
      </c>
      <c r="E52" s="57">
        <v>0</v>
      </c>
      <c r="F52" s="46">
        <f t="shared" si="26"/>
        <v>0</v>
      </c>
      <c r="G52" s="47">
        <f t="shared" si="27"/>
        <v>0</v>
      </c>
      <c r="H52" s="48">
        <f t="shared" si="28"/>
        <v>0</v>
      </c>
    </row>
    <row r="53" spans="1:8">
      <c r="A53" s="27" t="s">
        <v>81</v>
      </c>
      <c r="B53" s="27"/>
      <c r="C53" s="27"/>
      <c r="D53" s="27"/>
      <c r="E53" s="27"/>
      <c r="F53" s="55">
        <f>SUM(F51:F52)</f>
        <v>0</v>
      </c>
      <c r="G53" s="56">
        <f t="shared" ref="G53:H53" si="29">SUM(G51:G52)</f>
        <v>0</v>
      </c>
      <c r="H53" s="55">
        <f t="shared" si="29"/>
        <v>0</v>
      </c>
    </row>
    <row r="54" spans="1:8">
      <c r="A54" s="60" t="s">
        <v>126</v>
      </c>
      <c r="B54" s="60"/>
      <c r="C54" s="60"/>
      <c r="D54" s="60"/>
      <c r="E54" s="60"/>
      <c r="F54" s="61">
        <f>SUM(F53+F49)</f>
        <v>0</v>
      </c>
      <c r="G54" s="61">
        <f t="shared" ref="G54:H54" si="30">SUM(G53+G49)</f>
        <v>0</v>
      </c>
      <c r="H54" s="61">
        <f t="shared" si="30"/>
        <v>0</v>
      </c>
    </row>
    <row r="55" spans="1:8">
      <c r="A55" s="29"/>
      <c r="D55" s="15"/>
    </row>
    <row r="56" spans="1:8" ht="18.75">
      <c r="A56" s="64" t="str">
        <f>+A46&amp;" + "&amp;A48&amp;" sin IVA"</f>
        <v>CISSteStdCore ALNG SA MVL 2Lic CoreLic +  sin IVA</v>
      </c>
      <c r="B56" s="64"/>
      <c r="C56" s="31">
        <f>F54+G54+H54</f>
        <v>0</v>
      </c>
      <c r="D56" s="20"/>
    </row>
    <row r="57" spans="1:8" ht="18.75">
      <c r="A57" s="62" t="s">
        <v>127</v>
      </c>
      <c r="B57" s="63"/>
      <c r="C57" s="31">
        <f>C56*B57</f>
        <v>0</v>
      </c>
      <c r="D57" s="20"/>
    </row>
    <row r="58" spans="1:8" ht="18.75">
      <c r="A58" s="62" t="s">
        <v>128</v>
      </c>
      <c r="B58" s="63"/>
      <c r="C58" s="31">
        <f>C56*B58</f>
        <v>0</v>
      </c>
      <c r="D58" s="20"/>
    </row>
    <row r="59" spans="1:8" ht="18.75">
      <c r="A59" s="64" t="s">
        <v>82</v>
      </c>
      <c r="B59" s="64"/>
      <c r="C59" s="31">
        <f>(C56+C57+C58)*0.21</f>
        <v>0</v>
      </c>
      <c r="D59" s="15"/>
    </row>
    <row r="60" spans="1:8" ht="23.25">
      <c r="A60" s="65" t="s">
        <v>83</v>
      </c>
      <c r="B60" s="65"/>
      <c r="C60" s="32">
        <f>C56+C59+C57+C58</f>
        <v>0</v>
      </c>
    </row>
  </sheetData>
  <sheetProtection algorithmName="SHA-512" hashValue="avc2G/3MEffJx2QGz7N4W+YxCQyb/5h6kK4tMP1lmwB0p+VUIKkxlHBPj5SjX9NDwv2VSAe9OwxQwrWrqHIE3Q==" saltValue="TaBLBq/YvQyNh9p5Nck4jA==" spinCount="100000" sheet="1" objects="1" scenarios="1"/>
  <mergeCells count="3">
    <mergeCell ref="A56:B56"/>
    <mergeCell ref="A59:B59"/>
    <mergeCell ref="A60:B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FB28D-AF72-40DF-9691-8749E39DB5A9}">
  <dimension ref="A1:E34"/>
  <sheetViews>
    <sheetView tabSelected="1" workbookViewId="0">
      <selection activeCell="C29" sqref="C29"/>
    </sheetView>
  </sheetViews>
  <sheetFormatPr baseColWidth="10" defaultRowHeight="15"/>
  <cols>
    <col min="1" max="1" width="74.28515625" bestFit="1" customWidth="1"/>
    <col min="3" max="3" width="14.28515625" bestFit="1" customWidth="1"/>
    <col min="4" max="5" width="14.5703125" bestFit="1" customWidth="1"/>
  </cols>
  <sheetData>
    <row r="1" spans="1:5" ht="15.75" thickBot="1">
      <c r="A1" s="33" t="s">
        <v>87</v>
      </c>
      <c r="B1" s="34"/>
      <c r="C1" s="35" t="s">
        <v>88</v>
      </c>
      <c r="D1" s="35" t="s">
        <v>89</v>
      </c>
      <c r="E1" s="36" t="s">
        <v>90</v>
      </c>
    </row>
    <row r="2" spans="1:5" ht="15.75" thickBot="1">
      <c r="A2" s="66" t="s">
        <v>129</v>
      </c>
      <c r="B2" s="67" t="s">
        <v>14</v>
      </c>
      <c r="C2" s="58"/>
      <c r="D2" s="58"/>
      <c r="E2" s="58"/>
    </row>
    <row r="3" spans="1:5" ht="15.75" thickBot="1">
      <c r="A3" s="66" t="s">
        <v>130</v>
      </c>
      <c r="B3" s="42" t="s">
        <v>21</v>
      </c>
      <c r="C3" s="58"/>
      <c r="D3" s="58"/>
      <c r="E3" s="58"/>
    </row>
    <row r="4" spans="1:5" ht="15.75" thickBot="1">
      <c r="A4" s="66" t="s">
        <v>91</v>
      </c>
      <c r="B4" s="42" t="s">
        <v>92</v>
      </c>
      <c r="C4" s="58"/>
      <c r="D4" s="58"/>
      <c r="E4" s="58"/>
    </row>
    <row r="5" spans="1:5" ht="15.75" thickBot="1">
      <c r="A5" s="37" t="s">
        <v>93</v>
      </c>
      <c r="B5" s="38"/>
      <c r="C5" s="38"/>
      <c r="D5" s="38"/>
      <c r="E5" s="38"/>
    </row>
    <row r="6" spans="1:5" ht="15.75" thickBot="1">
      <c r="A6" s="68" t="s">
        <v>94</v>
      </c>
      <c r="B6" s="67" t="s">
        <v>95</v>
      </c>
      <c r="C6" s="58"/>
      <c r="D6" s="58"/>
      <c r="E6" s="58"/>
    </row>
    <row r="7" spans="1:5" ht="15.75" thickBot="1">
      <c r="A7" s="68" t="s">
        <v>96</v>
      </c>
      <c r="B7" s="42" t="s">
        <v>97</v>
      </c>
      <c r="C7" s="58"/>
      <c r="D7" s="58"/>
      <c r="E7" s="58"/>
    </row>
    <row r="8" spans="1:5" ht="15.75" thickBot="1">
      <c r="A8" s="68" t="s">
        <v>98</v>
      </c>
      <c r="B8" s="42" t="s">
        <v>99</v>
      </c>
      <c r="C8" s="58"/>
      <c r="D8" s="58"/>
      <c r="E8" s="58"/>
    </row>
    <row r="9" spans="1:5" ht="15.75" thickBot="1">
      <c r="A9" s="68" t="s">
        <v>100</v>
      </c>
      <c r="B9" s="42" t="s">
        <v>101</v>
      </c>
      <c r="C9" s="58"/>
      <c r="D9" s="58"/>
      <c r="E9" s="58"/>
    </row>
    <row r="10" spans="1:5" ht="15.75" thickBot="1">
      <c r="A10" s="68" t="s">
        <v>102</v>
      </c>
      <c r="B10" s="42" t="s">
        <v>103</v>
      </c>
      <c r="C10" s="58"/>
      <c r="D10" s="58"/>
      <c r="E10" s="58"/>
    </row>
    <row r="11" spans="1:5" ht="15.75" thickBot="1">
      <c r="A11" s="68" t="s">
        <v>104</v>
      </c>
      <c r="B11" s="42" t="s">
        <v>105</v>
      </c>
      <c r="C11" s="58"/>
      <c r="D11" s="58"/>
      <c r="E11" s="58"/>
    </row>
    <row r="12" spans="1:5" ht="15.75" thickBot="1">
      <c r="A12" s="68" t="s">
        <v>71</v>
      </c>
      <c r="B12" s="42" t="s">
        <v>72</v>
      </c>
      <c r="C12" s="58"/>
      <c r="D12" s="58"/>
      <c r="E12" s="58"/>
    </row>
    <row r="13" spans="1:5" ht="15.75" thickBot="1">
      <c r="A13" s="68" t="s">
        <v>106</v>
      </c>
      <c r="B13" s="42" t="s">
        <v>107</v>
      </c>
      <c r="C13" s="58"/>
      <c r="D13" s="58"/>
      <c r="E13" s="58"/>
    </row>
    <row r="14" spans="1:5" ht="15.75" thickBot="1">
      <c r="A14" s="68" t="s">
        <v>108</v>
      </c>
      <c r="B14" s="42" t="s">
        <v>109</v>
      </c>
      <c r="C14" s="58"/>
      <c r="D14" s="58"/>
      <c r="E14" s="58"/>
    </row>
    <row r="15" spans="1:5" ht="15.75" thickBot="1">
      <c r="A15" s="68" t="s">
        <v>131</v>
      </c>
      <c r="B15" s="42" t="s">
        <v>110</v>
      </c>
      <c r="C15" s="58"/>
      <c r="D15" s="58"/>
      <c r="E15" s="58"/>
    </row>
    <row r="16" spans="1:5" ht="15.75" thickBot="1">
      <c r="A16" s="68" t="s">
        <v>111</v>
      </c>
      <c r="B16" s="42" t="s">
        <v>112</v>
      </c>
      <c r="C16" s="58"/>
      <c r="D16" s="58"/>
      <c r="E16" s="58"/>
    </row>
    <row r="17" spans="1:5" ht="15.75" thickBot="1">
      <c r="A17" s="68" t="s">
        <v>52</v>
      </c>
      <c r="B17" s="42" t="s">
        <v>53</v>
      </c>
      <c r="C17" s="58"/>
      <c r="D17" s="58"/>
      <c r="E17" s="58"/>
    </row>
    <row r="18" spans="1:5" ht="15.75" thickBot="1">
      <c r="A18" s="68" t="s">
        <v>113</v>
      </c>
      <c r="B18" s="42" t="s">
        <v>114</v>
      </c>
      <c r="C18" s="58"/>
      <c r="D18" s="58"/>
      <c r="E18" s="58"/>
    </row>
    <row r="19" spans="1:5" ht="15.75" thickBot="1">
      <c r="A19" s="68" t="s">
        <v>54</v>
      </c>
      <c r="B19" s="42" t="s">
        <v>55</v>
      </c>
      <c r="C19" s="58"/>
      <c r="D19" s="58"/>
      <c r="E19" s="58"/>
    </row>
    <row r="20" spans="1:5" ht="15.75" thickBot="1">
      <c r="A20" s="66" t="s">
        <v>115</v>
      </c>
      <c r="B20" s="42" t="s">
        <v>116</v>
      </c>
      <c r="C20" s="58"/>
      <c r="D20" s="58"/>
      <c r="E20" s="58"/>
    </row>
    <row r="21" spans="1:5" ht="15.75" thickBot="1">
      <c r="A21" s="66" t="s">
        <v>117</v>
      </c>
      <c r="B21" s="42" t="s">
        <v>118</v>
      </c>
      <c r="C21" s="58"/>
      <c r="D21" s="58"/>
      <c r="E21" s="58"/>
    </row>
    <row r="22" spans="1:5" ht="15.75" thickBot="1">
      <c r="A22" s="69" t="s">
        <v>132</v>
      </c>
      <c r="B22" s="43" t="s">
        <v>59</v>
      </c>
      <c r="C22" s="58"/>
      <c r="D22" s="58"/>
      <c r="E22" s="58"/>
    </row>
    <row r="23" spans="1:5" ht="15.75" thickBot="1">
      <c r="A23" s="69" t="s">
        <v>133</v>
      </c>
      <c r="B23" s="43" t="s">
        <v>63</v>
      </c>
      <c r="C23" s="58"/>
      <c r="D23" s="58"/>
      <c r="E23" s="58"/>
    </row>
    <row r="24" spans="1:5" ht="15.75" thickBot="1">
      <c r="A24" s="70" t="s">
        <v>134</v>
      </c>
      <c r="B24" s="42" t="s">
        <v>119</v>
      </c>
      <c r="C24" s="58"/>
      <c r="D24" s="58"/>
      <c r="E24" s="58"/>
    </row>
    <row r="25" spans="1:5" ht="15.75" thickBot="1"/>
    <row r="26" spans="1:5" ht="15.75" thickBot="1">
      <c r="A26" s="39" t="s">
        <v>120</v>
      </c>
      <c r="B26" s="40"/>
      <c r="C26" s="41" t="s">
        <v>121</v>
      </c>
    </row>
    <row r="27" spans="1:5" ht="15.75" thickBot="1">
      <c r="A27" s="71" t="s">
        <v>135</v>
      </c>
      <c r="B27" s="71" t="s">
        <v>40</v>
      </c>
      <c r="C27" s="59"/>
    </row>
    <row r="28" spans="1:5" ht="15.75" thickBot="1">
      <c r="A28" s="72" t="s">
        <v>122</v>
      </c>
      <c r="B28" s="72" t="s">
        <v>123</v>
      </c>
      <c r="C28" s="59"/>
    </row>
    <row r="29" spans="1:5" ht="15.75" thickBot="1">
      <c r="A29" s="72" t="s">
        <v>124</v>
      </c>
      <c r="B29" s="72" t="s">
        <v>125</v>
      </c>
      <c r="C29" s="59"/>
    </row>
    <row r="30" spans="1:5" ht="15.75" thickBot="1">
      <c r="A30" s="72" t="s">
        <v>136</v>
      </c>
      <c r="B30" s="72" t="s">
        <v>140</v>
      </c>
      <c r="C30" s="59"/>
    </row>
    <row r="31" spans="1:5" ht="15.75" thickBot="1">
      <c r="A31" s="72" t="s">
        <v>15</v>
      </c>
      <c r="B31" s="72" t="s">
        <v>16</v>
      </c>
      <c r="C31" s="59"/>
    </row>
    <row r="32" spans="1:5" ht="15.75" thickBot="1">
      <c r="A32" s="72" t="s">
        <v>137</v>
      </c>
      <c r="B32" s="72" t="s">
        <v>12</v>
      </c>
      <c r="C32" s="59"/>
    </row>
    <row r="33" spans="1:3" ht="15.75" thickBot="1">
      <c r="A33" s="72" t="s">
        <v>138</v>
      </c>
      <c r="B33" s="72" t="s">
        <v>35</v>
      </c>
      <c r="C33" s="59"/>
    </row>
    <row r="34" spans="1:3" ht="15.75" thickBot="1">
      <c r="A34" s="72" t="s">
        <v>139</v>
      </c>
      <c r="B34" s="72" t="s">
        <v>37</v>
      </c>
      <c r="C34" s="59"/>
    </row>
  </sheetData>
  <sheetProtection algorithmName="SHA-512" hashValue="xwXDkOdu6tMCVRGXLf41fWjx2JnOatS5XjrZEy8AxSVWaSSCp+D15QWEFhptsbEHCtSGujZmmCoQhIxK0Lq40g==" saltValue="nfW1ZNwE8B7Qo3i6v+i60g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</vt:lpstr>
      <vt:lpstr>Ampliaciones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Lavín, Palmira</dc:creator>
  <cp:lastModifiedBy>Martínez Lavín, Palmira</cp:lastModifiedBy>
  <dcterms:created xsi:type="dcterms:W3CDTF">2021-05-11T12:11:13Z</dcterms:created>
  <dcterms:modified xsi:type="dcterms:W3CDTF">2022-03-22T12:15:58Z</dcterms:modified>
</cp:coreProperties>
</file>