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p15178\Desktop\"/>
    </mc:Choice>
  </mc:AlternateContent>
  <bookViews>
    <workbookView xWindow="0" yWindow="0" windowWidth="19200" windowHeight="11160"/>
  </bookViews>
  <sheets>
    <sheet name="MODELO OFERTA ECONOMICA" sheetId="1" r:id="rId1"/>
  </sheets>
  <definedNames>
    <definedName name="_xlnm.Print_Area" localSheetId="0">'MODELO OFERTA ECONOMICA'!$A$1:$M$20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15" i="1" l="1"/>
  <c r="L15" i="1"/>
  <c r="M14" i="1"/>
  <c r="L14" i="1"/>
  <c r="M13" i="1"/>
  <c r="L13" i="1"/>
  <c r="L12" i="1"/>
  <c r="M12" i="1"/>
  <c r="M11" i="1"/>
  <c r="L11" i="1"/>
  <c r="M10" i="1"/>
  <c r="L10" i="1"/>
  <c r="M9" i="1"/>
  <c r="L9" i="1"/>
  <c r="L8" i="1"/>
  <c r="J16" i="1" l="1"/>
  <c r="J18" i="1" s="1"/>
  <c r="J20" i="1" s="1"/>
  <c r="J22" i="1" s="1"/>
  <c r="M8" i="1"/>
  <c r="G16" i="1" l="1"/>
  <c r="G18" i="1" s="1"/>
  <c r="G20" i="1" s="1"/>
  <c r="G22" i="1" s="1"/>
  <c r="M16" i="1" l="1"/>
</calcChain>
</file>

<file path=xl/sharedStrings.xml><?xml version="1.0" encoding="utf-8"?>
<sst xmlns="http://schemas.openxmlformats.org/spreadsheetml/2006/main" count="62" uniqueCount="42">
  <si>
    <t>Nombre de la empresa</t>
  </si>
  <si>
    <t>Destino</t>
  </si>
  <si>
    <t>Espesor (mm)</t>
  </si>
  <si>
    <t>Dimensiones  aproximadas</t>
  </si>
  <si>
    <t>precios máximos a ofertar</t>
  </si>
  <si>
    <t>Oferta económica</t>
  </si>
  <si>
    <t>% baja sobre precio máximo</t>
  </si>
  <si>
    <t>4+4 Laminado</t>
  </si>
  <si>
    <t>aprox. de 0,5 m2 (77 x 70 cm ) 
en adelante</t>
  </si>
  <si>
    <t>m2</t>
  </si>
  <si>
    <t>€/m2</t>
  </si>
  <si>
    <t>5+5 Laminado</t>
  </si>
  <si>
    <t>aprox. de 1 m2 (148 x 90 cm ) 
en adelante</t>
  </si>
  <si>
    <t xml:space="preserve">6+6 Laminado </t>
  </si>
  <si>
    <t>cajetín extintor</t>
  </si>
  <si>
    <t>3 mm</t>
  </si>
  <si>
    <t>aprox de 0,16 m2 (63 x 21,5 cm)</t>
  </si>
  <si>
    <t>Incremento cantos pulidos</t>
  </si>
  <si>
    <t>m lineal</t>
  </si>
  <si>
    <t>€/m lineal</t>
  </si>
  <si>
    <t>Precio por punto de entrega</t>
  </si>
  <si>
    <t>puntos de entrega</t>
  </si>
  <si>
    <t>€/punto de entrega</t>
  </si>
  <si>
    <t>Goma gorda</t>
  </si>
  <si>
    <t>Goma fina</t>
  </si>
  <si>
    <t>Cantidades anuales aproximadas</t>
  </si>
  <si>
    <t>entre 650 y 750 cristales al  año con una estimación aproximada de 510 m2 al año</t>
  </si>
  <si>
    <t>entre 40 y 50 cristales al  año con una estimación aproximada de 80 m2 al año</t>
  </si>
  <si>
    <t>entre 15 y 25 cristales al  año con una estimación aproximada de 10 m2 al año</t>
  </si>
  <si>
    <t>entre 450 y 550 cristales al  año con una estimación aproximada de 100 m2 al año</t>
  </si>
  <si>
    <t>Aproximadamente 80 cristales al año se pedirán con cantos pulidos, estimándose un total de 420 m/lineales año</t>
  </si>
  <si>
    <t>entre 600 y 700 entregas con una estimación aproximada de 625 entregas al año</t>
  </si>
  <si>
    <t>100 metros lineales</t>
  </si>
  <si>
    <t>IMPORTE TOTAL DE LA OFERTA (4 AÑOS) IVA NO INCLUIDO</t>
  </si>
  <si>
    <t>IVA (21%)</t>
  </si>
  <si>
    <t>IMPORTE TOTAL DE LA OFERTA (4 AÑOS) IVA INCLUIDO</t>
  </si>
  <si>
    <t>IMPORTE ANUAL DE LA OFERTA (IVA NO INCLUIDO)</t>
  </si>
  <si>
    <t>OFERTA ECONÓMICA</t>
  </si>
  <si>
    <t>SUMINISTRO Y COLOCACIÓN DE CRISTALES EN METRO DE MADRID</t>
  </si>
  <si>
    <t>Puertas mamparas,
puertas cabinas andén,
barandillas,
otros</t>
  </si>
  <si>
    <t>Número de actuaciones anuales aproximadas</t>
  </si>
  <si>
    <r>
      <t>Superar los precios máximos a ofertar establecidos en el archivo Excel “</t>
    </r>
    <r>
      <rPr>
        <b/>
        <u/>
        <sz val="10"/>
        <color rgb="FFFF0000"/>
        <rFont val="Arial"/>
        <family val="2"/>
      </rPr>
      <t>Módelo oferta económica servicio de cristales</t>
    </r>
    <r>
      <rPr>
        <b/>
        <u/>
        <sz val="10"/>
        <rFont val="Arial"/>
        <family val="2"/>
      </rPr>
      <t>” será motivo de exclusión de la oferta de la empresa licitadora.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</si>
</sst>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0\ &quot;€&quot;"/>
    <numFmt numFmtId="165" formatCode="#,##0.00\ _€"/>
    <numFmt numFmtId="166" formatCode="#,##0\ &quot;€&quot;"/>
  </numFmts>
  <fonts count="9" x14ac:knownFonts="1">
    <font>
      <sz val="10"/>
      <name val="Arial"/>
    </font>
    <font>
      <b/>
      <sz val="14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b/>
      <sz val="16"/>
      <name val="Arial"/>
      <family val="2"/>
    </font>
    <font>
      <b/>
      <sz val="8"/>
      <name val="Arial"/>
      <family val="2"/>
    </font>
    <font>
      <sz val="10"/>
      <name val="Arial"/>
      <family val="2"/>
    </font>
    <font>
      <b/>
      <u/>
      <sz val="10"/>
      <name val="Arial"/>
      <family val="2"/>
    </font>
    <font>
      <b/>
      <u/>
      <sz val="10"/>
      <color rgb="FFFF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13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2">
    <xf numFmtId="0" fontId="0" fillId="0" borderId="0"/>
    <xf numFmtId="9" fontId="6" fillId="0" borderId="0" applyFont="0" applyFill="0" applyBorder="0" applyAlignment="0" applyProtection="0"/>
  </cellStyleXfs>
  <cellXfs count="65">
    <xf numFmtId="0" fontId="0" fillId="0" borderId="0" xfId="0"/>
    <xf numFmtId="0" fontId="2" fillId="0" borderId="0" xfId="0" applyFont="1"/>
    <xf numFmtId="0" fontId="3" fillId="0" borderId="0" xfId="0" applyFont="1" applyProtection="1"/>
    <xf numFmtId="0" fontId="0" fillId="0" borderId="0" xfId="0" applyProtection="1"/>
    <xf numFmtId="0" fontId="4" fillId="0" borderId="0" xfId="0" applyFont="1" applyProtection="1"/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 applyProtection="1"/>
    <xf numFmtId="0" fontId="0" fillId="0" borderId="0" xfId="0" applyBorder="1" applyProtection="1"/>
    <xf numFmtId="0" fontId="3" fillId="2" borderId="4" xfId="0" applyFont="1" applyFill="1" applyBorder="1" applyAlignment="1" applyProtection="1">
      <alignment horizontal="center" vertical="center" wrapText="1"/>
    </xf>
    <xf numFmtId="0" fontId="3" fillId="2" borderId="5" xfId="0" applyFont="1" applyFill="1" applyBorder="1" applyAlignment="1" applyProtection="1">
      <alignment horizontal="center" vertical="center" wrapText="1"/>
    </xf>
    <xf numFmtId="0" fontId="5" fillId="3" borderId="11" xfId="0" applyFont="1" applyFill="1" applyBorder="1" applyAlignment="1" applyProtection="1">
      <alignment horizontal="center" vertical="center" wrapText="1"/>
    </xf>
    <xf numFmtId="0" fontId="0" fillId="2" borderId="4" xfId="0" applyFill="1" applyBorder="1" applyAlignment="1" applyProtection="1">
      <alignment horizontal="center" vertical="center" wrapText="1"/>
    </xf>
    <xf numFmtId="0" fontId="6" fillId="2" borderId="4" xfId="0" applyFont="1" applyFill="1" applyBorder="1" applyAlignment="1" applyProtection="1">
      <alignment horizontal="center" vertical="center" wrapText="1"/>
    </xf>
    <xf numFmtId="0" fontId="0" fillId="2" borderId="13" xfId="0" applyFill="1" applyBorder="1" applyAlignment="1" applyProtection="1">
      <alignment horizontal="right" vertical="center" wrapText="1"/>
    </xf>
    <xf numFmtId="0" fontId="0" fillId="2" borderId="13" xfId="0" applyFill="1" applyBorder="1" applyAlignment="1" applyProtection="1">
      <alignment horizontal="left" vertical="center" wrapText="1"/>
    </xf>
    <xf numFmtId="164" fontId="0" fillId="2" borderId="14" xfId="0" applyNumberFormat="1" applyFill="1" applyBorder="1" applyAlignment="1" applyProtection="1">
      <alignment horizontal="center" vertical="center"/>
    </xf>
    <xf numFmtId="164" fontId="6" fillId="2" borderId="15" xfId="0" applyNumberFormat="1" applyFont="1" applyFill="1" applyBorder="1" applyAlignment="1" applyProtection="1">
      <alignment horizontal="center" vertical="center"/>
    </xf>
    <xf numFmtId="164" fontId="6" fillId="2" borderId="16" xfId="0" applyNumberFormat="1" applyFont="1" applyFill="1" applyBorder="1" applyAlignment="1" applyProtection="1">
      <alignment horizontal="center" vertical="center"/>
    </xf>
    <xf numFmtId="164" fontId="0" fillId="0" borderId="14" xfId="0" applyNumberFormat="1" applyFill="1" applyBorder="1" applyAlignment="1" applyProtection="1">
      <alignment horizontal="center" vertical="center"/>
      <protection locked="0"/>
    </xf>
    <xf numFmtId="164" fontId="6" fillId="3" borderId="15" xfId="0" applyNumberFormat="1" applyFont="1" applyFill="1" applyBorder="1" applyAlignment="1" applyProtection="1">
      <alignment horizontal="center" vertical="center"/>
    </xf>
    <xf numFmtId="164" fontId="6" fillId="3" borderId="16" xfId="0" applyNumberFormat="1" applyFont="1" applyFill="1" applyBorder="1" applyAlignment="1" applyProtection="1">
      <alignment horizontal="center" vertical="center"/>
    </xf>
    <xf numFmtId="9" fontId="6" fillId="3" borderId="17" xfId="1" applyFont="1" applyFill="1" applyBorder="1" applyAlignment="1" applyProtection="1">
      <alignment horizontal="center" vertical="center"/>
    </xf>
    <xf numFmtId="9" fontId="6" fillId="3" borderId="16" xfId="1" applyFont="1" applyFill="1" applyBorder="1" applyAlignment="1" applyProtection="1">
      <alignment horizontal="center" vertical="center"/>
    </xf>
    <xf numFmtId="0" fontId="0" fillId="2" borderId="4" xfId="0" applyFill="1" applyBorder="1" applyAlignment="1" applyProtection="1">
      <alignment horizontal="center" vertical="center"/>
    </xf>
    <xf numFmtId="0" fontId="0" fillId="2" borderId="13" xfId="0" applyFill="1" applyBorder="1" applyAlignment="1" applyProtection="1">
      <alignment horizontal="left" vertical="center"/>
    </xf>
    <xf numFmtId="164" fontId="6" fillId="2" borderId="19" xfId="0" applyNumberFormat="1" applyFont="1" applyFill="1" applyBorder="1" applyAlignment="1" applyProtection="1">
      <alignment horizontal="center" vertical="center"/>
    </xf>
    <xf numFmtId="164" fontId="6" fillId="2" borderId="20" xfId="0" applyNumberFormat="1" applyFont="1" applyFill="1" applyBorder="1" applyAlignment="1" applyProtection="1">
      <alignment horizontal="center" vertical="center"/>
    </xf>
    <xf numFmtId="164" fontId="0" fillId="0" borderId="21" xfId="0" applyNumberFormat="1" applyFill="1" applyBorder="1" applyAlignment="1" applyProtection="1">
      <alignment horizontal="center" vertical="center"/>
      <protection locked="0"/>
    </xf>
    <xf numFmtId="164" fontId="6" fillId="3" borderId="19" xfId="0" applyNumberFormat="1" applyFont="1" applyFill="1" applyBorder="1" applyAlignment="1" applyProtection="1">
      <alignment horizontal="center" vertical="center"/>
    </xf>
    <xf numFmtId="164" fontId="6" fillId="3" borderId="20" xfId="0" applyNumberFormat="1" applyFont="1" applyFill="1" applyBorder="1" applyAlignment="1" applyProtection="1">
      <alignment horizontal="center" vertical="center"/>
    </xf>
    <xf numFmtId="164" fontId="6" fillId="2" borderId="15" xfId="0" applyNumberFormat="1" applyFont="1" applyFill="1" applyBorder="1" applyAlignment="1" applyProtection="1">
      <alignment horizontal="center" vertical="center" wrapText="1"/>
    </xf>
    <xf numFmtId="164" fontId="6" fillId="0" borderId="14" xfId="0" applyNumberFormat="1" applyFont="1" applyFill="1" applyBorder="1" applyAlignment="1" applyProtection="1">
      <alignment horizontal="center" vertical="center"/>
      <protection locked="0"/>
    </xf>
    <xf numFmtId="164" fontId="6" fillId="3" borderId="15" xfId="0" applyNumberFormat="1" applyFont="1" applyFill="1" applyBorder="1" applyAlignment="1" applyProtection="1">
      <alignment horizontal="center" vertical="center" wrapText="1"/>
    </xf>
    <xf numFmtId="9" fontId="6" fillId="3" borderId="20" xfId="1" applyFont="1" applyFill="1" applyBorder="1" applyAlignment="1" applyProtection="1">
      <alignment horizontal="center" vertical="center"/>
    </xf>
    <xf numFmtId="0" fontId="2" fillId="0" borderId="0" xfId="0" applyFont="1" applyProtection="1"/>
    <xf numFmtId="0" fontId="2" fillId="0" borderId="0" xfId="0" applyFont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9" fontId="6" fillId="3" borderId="11" xfId="1" applyFont="1" applyFill="1" applyBorder="1" applyAlignment="1" applyProtection="1">
      <alignment horizontal="center" vertical="center"/>
    </xf>
    <xf numFmtId="164" fontId="2" fillId="0" borderId="0" xfId="0" applyNumberFormat="1" applyFont="1"/>
    <xf numFmtId="165" fontId="2" fillId="0" borderId="0" xfId="0" applyNumberFormat="1" applyFont="1"/>
    <xf numFmtId="0" fontId="7" fillId="0" borderId="0" xfId="0" applyFont="1" applyAlignment="1">
      <alignment vertical="center"/>
    </xf>
    <xf numFmtId="164" fontId="2" fillId="2" borderId="22" xfId="0" applyNumberFormat="1" applyFont="1" applyFill="1" applyBorder="1" applyAlignment="1" applyProtection="1">
      <alignment horizontal="center" vertical="center"/>
    </xf>
    <xf numFmtId="164" fontId="2" fillId="2" borderId="9" xfId="0" applyNumberFormat="1" applyFont="1" applyFill="1" applyBorder="1" applyAlignment="1" applyProtection="1">
      <alignment horizontal="center" vertical="center"/>
    </xf>
    <xf numFmtId="164" fontId="2" fillId="2" borderId="10" xfId="0" applyNumberFormat="1" applyFont="1" applyFill="1" applyBorder="1" applyAlignment="1" applyProtection="1">
      <alignment horizontal="center" vertical="center"/>
    </xf>
    <xf numFmtId="165" fontId="2" fillId="3" borderId="1" xfId="0" applyNumberFormat="1" applyFont="1" applyFill="1" applyBorder="1" applyAlignment="1" applyProtection="1">
      <alignment horizontal="center" vertical="center"/>
    </xf>
    <xf numFmtId="165" fontId="2" fillId="3" borderId="2" xfId="0" applyNumberFormat="1" applyFont="1" applyFill="1" applyBorder="1" applyAlignment="1" applyProtection="1">
      <alignment horizontal="center" vertical="center"/>
    </xf>
    <xf numFmtId="165" fontId="2" fillId="3" borderId="3" xfId="0" applyNumberFormat="1" applyFont="1" applyFill="1" applyBorder="1" applyAlignment="1" applyProtection="1">
      <alignment horizontal="center" vertical="center"/>
    </xf>
    <xf numFmtId="166" fontId="0" fillId="0" borderId="23" xfId="0" applyNumberFormat="1" applyBorder="1" applyAlignment="1" applyProtection="1">
      <alignment horizontal="center" vertical="center"/>
    </xf>
    <xf numFmtId="0" fontId="0" fillId="0" borderId="24" xfId="0" applyBorder="1" applyAlignment="1" applyProtection="1">
      <alignment horizontal="center" vertical="center"/>
    </xf>
    <xf numFmtId="0" fontId="0" fillId="0" borderId="25" xfId="0" applyBorder="1" applyAlignment="1" applyProtection="1">
      <alignment horizontal="center" vertical="center"/>
    </xf>
    <xf numFmtId="0" fontId="3" fillId="2" borderId="12" xfId="0" applyFont="1" applyFill="1" applyBorder="1" applyAlignment="1" applyProtection="1">
      <alignment horizontal="center" vertical="center" wrapText="1"/>
    </xf>
    <xf numFmtId="0" fontId="3" fillId="2" borderId="18" xfId="0" applyFont="1" applyFill="1" applyBorder="1" applyAlignment="1" applyProtection="1">
      <alignment horizontal="center" vertical="center" wrapText="1"/>
    </xf>
    <xf numFmtId="164" fontId="2" fillId="2" borderId="1" xfId="0" applyNumberFormat="1" applyFont="1" applyFill="1" applyBorder="1" applyAlignment="1" applyProtection="1">
      <alignment horizontal="center" vertical="center"/>
    </xf>
    <xf numFmtId="164" fontId="2" fillId="2" borderId="2" xfId="0" applyNumberFormat="1" applyFont="1" applyFill="1" applyBorder="1" applyAlignment="1" applyProtection="1">
      <alignment horizontal="center" vertical="center"/>
    </xf>
    <xf numFmtId="164" fontId="2" fillId="2" borderId="3" xfId="0" applyNumberFormat="1" applyFont="1" applyFill="1" applyBorder="1" applyAlignment="1" applyProtection="1">
      <alignment horizontal="center" vertical="center"/>
    </xf>
    <xf numFmtId="0" fontId="1" fillId="0" borderId="0" xfId="0" applyFont="1" applyAlignment="1" applyProtection="1">
      <alignment horizontal="center"/>
    </xf>
    <xf numFmtId="0" fontId="3" fillId="2" borderId="6" xfId="0" applyFont="1" applyFill="1" applyBorder="1" applyAlignment="1" applyProtection="1">
      <alignment horizontal="center" vertical="center" wrapText="1"/>
    </xf>
    <xf numFmtId="0" fontId="3" fillId="2" borderId="7" xfId="0" applyFont="1" applyFill="1" applyBorder="1" applyAlignment="1" applyProtection="1">
      <alignment horizontal="center" vertical="center" wrapText="1"/>
    </xf>
    <xf numFmtId="0" fontId="3" fillId="2" borderId="8" xfId="0" applyFont="1" applyFill="1" applyBorder="1" applyAlignment="1" applyProtection="1">
      <alignment horizontal="center" vertical="center" wrapText="1"/>
    </xf>
    <xf numFmtId="0" fontId="3" fillId="2" borderId="9" xfId="0" applyFont="1" applyFill="1" applyBorder="1" applyAlignment="1" applyProtection="1">
      <alignment horizontal="center" vertical="center" wrapText="1"/>
    </xf>
    <xf numFmtId="0" fontId="3" fillId="2" borderId="10" xfId="0" applyFont="1" applyFill="1" applyBorder="1" applyAlignment="1" applyProtection="1">
      <alignment horizontal="center" vertical="center" wrapText="1"/>
    </xf>
    <xf numFmtId="0" fontId="3" fillId="3" borderId="8" xfId="0" applyFont="1" applyFill="1" applyBorder="1" applyAlignment="1" applyProtection="1">
      <alignment horizontal="center" vertical="center" wrapText="1"/>
    </xf>
    <xf numFmtId="0" fontId="3" fillId="3" borderId="9" xfId="0" applyFont="1" applyFill="1" applyBorder="1" applyAlignment="1" applyProtection="1">
      <alignment horizontal="center" vertical="center" wrapText="1"/>
    </xf>
    <xf numFmtId="0" fontId="3" fillId="3" borderId="10" xfId="0" applyFont="1" applyFill="1" applyBorder="1" applyAlignment="1" applyProtection="1">
      <alignment horizontal="center" vertical="center" wrapText="1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44"/>
  <sheetViews>
    <sheetView showGridLines="0" tabSelected="1" workbookViewId="0">
      <pane xSplit="2" ySplit="7" topLeftCell="C8" activePane="bottomRight" state="frozen"/>
      <selection sqref="A1:M20"/>
      <selection pane="topRight" sqref="A1:M20"/>
      <selection pane="bottomLeft" sqref="A1:M20"/>
      <selection pane="bottomRight" activeCell="H14" sqref="H14"/>
    </sheetView>
  </sheetViews>
  <sheetFormatPr baseColWidth="10" defaultRowHeight="12.75" outlineLevelCol="1" x14ac:dyDescent="0.2"/>
  <cols>
    <col min="1" max="1" width="19.7109375" customWidth="1"/>
    <col min="2" max="2" width="15.28515625" customWidth="1"/>
    <col min="3" max="3" width="36.28515625" customWidth="1" outlineLevel="1"/>
    <col min="4" max="4" width="23.140625" customWidth="1" outlineLevel="1" collapsed="1"/>
    <col min="5" max="5" width="8.28515625" customWidth="1"/>
    <col min="6" max="6" width="16.85546875" customWidth="1"/>
    <col min="7" max="7" width="7.140625" bestFit="1" customWidth="1"/>
    <col min="8" max="8" width="10" customWidth="1"/>
    <col min="9" max="9" width="11.28515625" customWidth="1"/>
    <col min="17" max="21" width="16" bestFit="1" customWidth="1"/>
  </cols>
  <sheetData>
    <row r="1" spans="1:21" s="1" customFormat="1" ht="18" x14ac:dyDescent="0.25">
      <c r="A1" s="56" t="s">
        <v>37</v>
      </c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</row>
    <row r="2" spans="1:21" s="1" customFormat="1" ht="18" x14ac:dyDescent="0.25">
      <c r="A2" s="56" t="s">
        <v>38</v>
      </c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</row>
    <row r="3" spans="1:21" ht="18" x14ac:dyDescent="0.25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</row>
    <row r="4" spans="1:21" ht="13.5" thickBot="1" x14ac:dyDescent="0.25">
      <c r="A4" s="2"/>
      <c r="B4" s="3"/>
      <c r="C4" s="3"/>
      <c r="D4" s="3"/>
      <c r="E4" s="3"/>
      <c r="F4" s="3"/>
      <c r="G4" s="3"/>
      <c r="H4" s="3"/>
      <c r="I4" s="3"/>
    </row>
    <row r="5" spans="1:21" ht="21" thickBot="1" x14ac:dyDescent="0.35">
      <c r="A5" s="4" t="s">
        <v>0</v>
      </c>
      <c r="B5" s="3"/>
      <c r="C5" s="3"/>
      <c r="D5" s="3"/>
      <c r="E5" s="5"/>
      <c r="F5" s="6"/>
      <c r="G5" s="6"/>
      <c r="H5" s="6"/>
      <c r="I5" s="7"/>
      <c r="J5" s="8"/>
      <c r="K5" s="3"/>
      <c r="L5" s="3"/>
      <c r="M5" s="3"/>
      <c r="N5" s="3"/>
    </row>
    <row r="6" spans="1:21" ht="19.899999999999999" customHeight="1" thickBot="1" x14ac:dyDescent="0.25">
      <c r="A6" s="3"/>
      <c r="B6" s="3"/>
      <c r="C6" s="3"/>
      <c r="D6" s="3"/>
      <c r="E6" s="8"/>
      <c r="F6" s="8"/>
      <c r="G6" s="8"/>
      <c r="H6" s="8"/>
      <c r="I6" s="8"/>
    </row>
    <row r="7" spans="1:21" ht="40.15" customHeight="1" thickBot="1" x14ac:dyDescent="0.25">
      <c r="A7" s="9" t="s">
        <v>1</v>
      </c>
      <c r="B7" s="9" t="s">
        <v>2</v>
      </c>
      <c r="C7" s="9" t="s">
        <v>40</v>
      </c>
      <c r="D7" s="10" t="s">
        <v>3</v>
      </c>
      <c r="E7" s="57" t="s">
        <v>25</v>
      </c>
      <c r="F7" s="58"/>
      <c r="G7" s="59" t="s">
        <v>4</v>
      </c>
      <c r="H7" s="60"/>
      <c r="I7" s="61"/>
      <c r="J7" s="62" t="s">
        <v>5</v>
      </c>
      <c r="K7" s="63"/>
      <c r="L7" s="64"/>
      <c r="M7" s="11" t="s">
        <v>6</v>
      </c>
    </row>
    <row r="8" spans="1:21" ht="37.5" customHeight="1" x14ac:dyDescent="0.2">
      <c r="A8" s="51" t="s">
        <v>39</v>
      </c>
      <c r="B8" s="12" t="s">
        <v>7</v>
      </c>
      <c r="C8" s="13" t="s">
        <v>26</v>
      </c>
      <c r="D8" s="12" t="s">
        <v>8</v>
      </c>
      <c r="E8" s="14">
        <v>510</v>
      </c>
      <c r="F8" s="15" t="s">
        <v>9</v>
      </c>
      <c r="G8" s="16">
        <v>52.5</v>
      </c>
      <c r="H8" s="17" t="s">
        <v>10</v>
      </c>
      <c r="I8" s="18">
        <v>26775</v>
      </c>
      <c r="J8" s="19"/>
      <c r="K8" s="20" t="s">
        <v>10</v>
      </c>
      <c r="L8" s="21">
        <f>+J8*E8</f>
        <v>0</v>
      </c>
      <c r="M8" s="22">
        <f>-(G8-J8)/G8</f>
        <v>-1</v>
      </c>
    </row>
    <row r="9" spans="1:21" ht="37.5" customHeight="1" x14ac:dyDescent="0.2">
      <c r="A9" s="52"/>
      <c r="B9" s="12" t="s">
        <v>11</v>
      </c>
      <c r="C9" s="13" t="s">
        <v>27</v>
      </c>
      <c r="D9" s="12" t="s">
        <v>12</v>
      </c>
      <c r="E9" s="14">
        <v>80</v>
      </c>
      <c r="F9" s="15" t="s">
        <v>9</v>
      </c>
      <c r="G9" s="16">
        <v>75.959999999999994</v>
      </c>
      <c r="H9" s="17" t="s">
        <v>10</v>
      </c>
      <c r="I9" s="18">
        <v>6076.7999999999993</v>
      </c>
      <c r="J9" s="19"/>
      <c r="K9" s="20" t="s">
        <v>10</v>
      </c>
      <c r="L9" s="21">
        <f t="shared" ref="L9:L15" si="0">+J9*E9</f>
        <v>0</v>
      </c>
      <c r="M9" s="23">
        <f t="shared" ref="M9:M16" si="1">-(G9-J9)/G9</f>
        <v>-1</v>
      </c>
    </row>
    <row r="10" spans="1:21" ht="37.5" customHeight="1" x14ac:dyDescent="0.2">
      <c r="A10" s="52"/>
      <c r="B10" s="12" t="s">
        <v>13</v>
      </c>
      <c r="C10" s="13" t="s">
        <v>28</v>
      </c>
      <c r="D10" s="12" t="s">
        <v>12</v>
      </c>
      <c r="E10" s="14">
        <v>10</v>
      </c>
      <c r="F10" s="15" t="s">
        <v>9</v>
      </c>
      <c r="G10" s="16">
        <v>91.43</v>
      </c>
      <c r="H10" s="17" t="s">
        <v>10</v>
      </c>
      <c r="I10" s="18">
        <v>914.30000000000007</v>
      </c>
      <c r="J10" s="19"/>
      <c r="K10" s="20" t="s">
        <v>10</v>
      </c>
      <c r="L10" s="21">
        <f t="shared" si="0"/>
        <v>0</v>
      </c>
      <c r="M10" s="23">
        <f t="shared" si="1"/>
        <v>-1</v>
      </c>
    </row>
    <row r="11" spans="1:21" ht="37.5" customHeight="1" x14ac:dyDescent="0.2">
      <c r="A11" s="9" t="s">
        <v>14</v>
      </c>
      <c r="B11" s="12" t="s">
        <v>15</v>
      </c>
      <c r="C11" s="13" t="s">
        <v>29</v>
      </c>
      <c r="D11" s="12" t="s">
        <v>16</v>
      </c>
      <c r="E11" s="14">
        <v>100</v>
      </c>
      <c r="F11" s="15" t="s">
        <v>9</v>
      </c>
      <c r="G11" s="16">
        <v>23.92</v>
      </c>
      <c r="H11" s="17" t="s">
        <v>10</v>
      </c>
      <c r="I11" s="18">
        <v>2392</v>
      </c>
      <c r="J11" s="19"/>
      <c r="K11" s="20" t="s">
        <v>10</v>
      </c>
      <c r="L11" s="21">
        <f t="shared" si="0"/>
        <v>0</v>
      </c>
      <c r="M11" s="23">
        <f t="shared" si="1"/>
        <v>-1</v>
      </c>
    </row>
    <row r="12" spans="1:21" ht="37.5" customHeight="1" x14ac:dyDescent="0.2">
      <c r="A12" s="9" t="s">
        <v>17</v>
      </c>
      <c r="B12" s="12"/>
      <c r="C12" s="13" t="s">
        <v>30</v>
      </c>
      <c r="D12" s="24"/>
      <c r="E12" s="14">
        <v>410</v>
      </c>
      <c r="F12" s="25" t="s">
        <v>18</v>
      </c>
      <c r="G12" s="16">
        <v>5.64</v>
      </c>
      <c r="H12" s="26" t="s">
        <v>19</v>
      </c>
      <c r="I12" s="27">
        <v>2312.4</v>
      </c>
      <c r="J12" s="28"/>
      <c r="K12" s="29" t="s">
        <v>19</v>
      </c>
      <c r="L12" s="30">
        <f t="shared" si="0"/>
        <v>0</v>
      </c>
      <c r="M12" s="23">
        <f t="shared" si="1"/>
        <v>-1</v>
      </c>
    </row>
    <row r="13" spans="1:21" ht="37.5" customHeight="1" x14ac:dyDescent="0.2">
      <c r="A13" s="9" t="s">
        <v>20</v>
      </c>
      <c r="B13" s="12"/>
      <c r="C13" s="13" t="s">
        <v>31</v>
      </c>
      <c r="D13" s="12"/>
      <c r="E13" s="14">
        <v>625</v>
      </c>
      <c r="F13" s="15" t="s">
        <v>21</v>
      </c>
      <c r="G13" s="16">
        <v>8.66</v>
      </c>
      <c r="H13" s="31" t="s">
        <v>22</v>
      </c>
      <c r="I13" s="18">
        <v>5412.5</v>
      </c>
      <c r="J13" s="32"/>
      <c r="K13" s="33" t="s">
        <v>22</v>
      </c>
      <c r="L13" s="21">
        <f t="shared" si="0"/>
        <v>0</v>
      </c>
      <c r="M13" s="23">
        <f t="shared" si="1"/>
        <v>-1</v>
      </c>
    </row>
    <row r="14" spans="1:21" ht="37.5" customHeight="1" x14ac:dyDescent="0.2">
      <c r="A14" s="9" t="s">
        <v>23</v>
      </c>
      <c r="B14" s="12"/>
      <c r="C14" s="13" t="s">
        <v>32</v>
      </c>
      <c r="D14" s="24"/>
      <c r="E14" s="14">
        <v>100</v>
      </c>
      <c r="F14" s="25" t="s">
        <v>18</v>
      </c>
      <c r="G14" s="16">
        <v>1.1000000000000001</v>
      </c>
      <c r="H14" s="17" t="s">
        <v>19</v>
      </c>
      <c r="I14" s="18">
        <v>110.00000000000001</v>
      </c>
      <c r="J14" s="19"/>
      <c r="K14" s="20" t="s">
        <v>19</v>
      </c>
      <c r="L14" s="21">
        <f t="shared" si="0"/>
        <v>0</v>
      </c>
      <c r="M14" s="23">
        <f t="shared" si="1"/>
        <v>-1</v>
      </c>
    </row>
    <row r="15" spans="1:21" ht="37.5" customHeight="1" thickBot="1" x14ac:dyDescent="0.25">
      <c r="A15" s="9" t="s">
        <v>24</v>
      </c>
      <c r="B15" s="12"/>
      <c r="C15" s="13" t="s">
        <v>32</v>
      </c>
      <c r="D15" s="24"/>
      <c r="E15" s="14">
        <v>100</v>
      </c>
      <c r="F15" s="25" t="s">
        <v>18</v>
      </c>
      <c r="G15" s="16">
        <v>0.89</v>
      </c>
      <c r="H15" s="17" t="s">
        <v>19</v>
      </c>
      <c r="I15" s="18">
        <v>89</v>
      </c>
      <c r="J15" s="19"/>
      <c r="K15" s="20" t="s">
        <v>19</v>
      </c>
      <c r="L15" s="21">
        <f t="shared" si="0"/>
        <v>0</v>
      </c>
      <c r="M15" s="34">
        <f t="shared" si="1"/>
        <v>-1</v>
      </c>
    </row>
    <row r="16" spans="1:21" s="1" customFormat="1" ht="38.25" customHeight="1" thickBot="1" x14ac:dyDescent="0.3">
      <c r="A16" s="35"/>
      <c r="B16" s="36"/>
      <c r="C16" s="36"/>
      <c r="D16" s="36"/>
      <c r="E16" s="36"/>
      <c r="F16" s="37" t="s">
        <v>36</v>
      </c>
      <c r="G16" s="53">
        <f>SUM(I8:I15)</f>
        <v>44082.000000000007</v>
      </c>
      <c r="H16" s="54"/>
      <c r="I16" s="55"/>
      <c r="J16" s="45">
        <f>SUM(L8:L15)</f>
        <v>0</v>
      </c>
      <c r="K16" s="46"/>
      <c r="L16" s="47"/>
      <c r="M16" s="38">
        <f t="shared" si="1"/>
        <v>-1</v>
      </c>
      <c r="Q16" s="39"/>
      <c r="R16" s="39"/>
      <c r="S16" s="39"/>
      <c r="T16" s="39"/>
      <c r="U16" s="39"/>
    </row>
    <row r="17" spans="1:13" s="1" customFormat="1" ht="6" customHeight="1" thickBot="1" x14ac:dyDescent="0.3">
      <c r="A17" s="35"/>
      <c r="B17" s="36"/>
      <c r="C17" s="36"/>
      <c r="D17" s="36"/>
      <c r="E17" s="36"/>
      <c r="F17" s="37"/>
      <c r="G17" s="39"/>
      <c r="H17" s="39"/>
      <c r="I17" s="39"/>
      <c r="J17" s="40"/>
      <c r="K17" s="40"/>
      <c r="L17" s="40"/>
      <c r="M17"/>
    </row>
    <row r="18" spans="1:13" s="1" customFormat="1" ht="36" customHeight="1" thickBot="1" x14ac:dyDescent="0.3">
      <c r="F18" s="37" t="s">
        <v>33</v>
      </c>
      <c r="G18" s="42">
        <f>+G16*4</f>
        <v>176328.00000000003</v>
      </c>
      <c r="H18" s="43"/>
      <c r="I18" s="44"/>
      <c r="J18" s="45">
        <f>+J16*4</f>
        <v>0</v>
      </c>
      <c r="K18" s="46"/>
      <c r="L18" s="47"/>
      <c r="M18"/>
    </row>
    <row r="19" spans="1:13" ht="18.75" thickBot="1" x14ac:dyDescent="0.3">
      <c r="F19" s="37"/>
      <c r="G19" s="1"/>
      <c r="H19" s="1"/>
      <c r="I19" s="1"/>
      <c r="J19" s="1"/>
      <c r="K19" s="1"/>
      <c r="L19" s="1"/>
    </row>
    <row r="20" spans="1:13" ht="31.5" customHeight="1" thickBot="1" x14ac:dyDescent="0.3">
      <c r="F20" s="1" t="s">
        <v>34</v>
      </c>
      <c r="G20" s="42">
        <f>+G18*0.21</f>
        <v>37028.880000000005</v>
      </c>
      <c r="H20" s="43"/>
      <c r="I20" s="44"/>
      <c r="J20" s="45">
        <f>+J18*0.21</f>
        <v>0</v>
      </c>
      <c r="K20" s="46"/>
      <c r="L20" s="47"/>
    </row>
    <row r="21" spans="1:13" ht="13.5" thickBot="1" x14ac:dyDescent="0.25"/>
    <row r="22" spans="1:13" ht="18.75" thickBot="1" x14ac:dyDescent="0.25">
      <c r="F22" s="37" t="s">
        <v>35</v>
      </c>
      <c r="G22" s="42">
        <f>+G20+G18</f>
        <v>213356.88000000003</v>
      </c>
      <c r="H22" s="43"/>
      <c r="I22" s="44"/>
      <c r="J22" s="45">
        <f>+J20+J18</f>
        <v>0</v>
      </c>
      <c r="K22" s="46"/>
      <c r="L22" s="47"/>
    </row>
    <row r="26" spans="1:13" x14ac:dyDescent="0.2">
      <c r="A26" s="41" t="s">
        <v>41</v>
      </c>
      <c r="D26" s="41"/>
      <c r="E26" s="41"/>
      <c r="F26" s="41"/>
      <c r="G26" s="41"/>
      <c r="H26" s="41"/>
      <c r="I26" s="41"/>
      <c r="J26" s="41"/>
      <c r="K26" s="41"/>
      <c r="L26" s="41"/>
    </row>
    <row r="42" spans="5:8" ht="13.5" thickBot="1" x14ac:dyDescent="0.25"/>
    <row r="43" spans="5:8" ht="14.25" thickTop="1" thickBot="1" x14ac:dyDescent="0.25">
      <c r="E43" s="48"/>
      <c r="F43" s="49"/>
      <c r="G43" s="49"/>
      <c r="H43" s="50"/>
    </row>
    <row r="44" spans="5:8" ht="13.5" thickTop="1" x14ac:dyDescent="0.2"/>
  </sheetData>
  <sheetProtection algorithmName="SHA-512" hashValue="r+c/Jr8WXU6YqfaAVRtEiEiocb6SfHlrFJI1asF8KxQEq87wAA+sIODHp/+Cg8gskdISKQ1cSf/teeTgWwGp5g==" saltValue="OiePkIwu47d6sVFlFfGeZw==" spinCount="100000" sheet="1" objects="1" scenarios="1"/>
  <mergeCells count="16">
    <mergeCell ref="A1:M1"/>
    <mergeCell ref="A2:M2"/>
    <mergeCell ref="A3:M3"/>
    <mergeCell ref="E7:F7"/>
    <mergeCell ref="G7:I7"/>
    <mergeCell ref="J7:L7"/>
    <mergeCell ref="G22:I22"/>
    <mergeCell ref="J22:L22"/>
    <mergeCell ref="E43:H43"/>
    <mergeCell ref="A8:A10"/>
    <mergeCell ref="G16:I16"/>
    <mergeCell ref="J16:L16"/>
    <mergeCell ref="G18:I18"/>
    <mergeCell ref="J18:L18"/>
    <mergeCell ref="G20:I20"/>
    <mergeCell ref="J20:L20"/>
  </mergeCells>
  <printOptions horizontalCentered="1" verticalCentered="1"/>
  <pageMargins left="0" right="0" top="0" bottom="0" header="0" footer="0"/>
  <pageSetup paperSize="9" scale="92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MODELO OFERTA ECONOMICA</vt:lpstr>
      <vt:lpstr>'MODELO OFERTA ECONOMICA'!Área_de_impresión</vt:lpstr>
    </vt:vector>
  </TitlesOfParts>
  <Company>Metro de Madrid.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Héctor González, Álvaro</dc:creator>
  <cp:lastModifiedBy>Héctor González, Álvaro</cp:lastModifiedBy>
  <dcterms:created xsi:type="dcterms:W3CDTF">2019-02-20T15:43:05Z</dcterms:created>
  <dcterms:modified xsi:type="dcterms:W3CDTF">2019-05-31T11:36:01Z</dcterms:modified>
</cp:coreProperties>
</file>