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toscan1\DU_Ingenieri\USUARIOS\Jose F Muñoz\2 PROYECTOS 2018\2018__PROYECTOS\REFRIG TALLERES IO_17-097P\1 LICITACIÓN\Consultas\"/>
    </mc:Choice>
  </mc:AlternateContent>
  <bookViews>
    <workbookView xWindow="0" yWindow="0" windowWidth="11352" windowHeight="13176"/>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53" i="1" l="1"/>
  <c r="E493" i="1"/>
  <c r="G500" i="1"/>
  <c r="G498" i="1"/>
  <c r="G496" i="1"/>
  <c r="G494" i="1"/>
  <c r="E486" i="1"/>
  <c r="G489" i="1"/>
  <c r="G487" i="1"/>
  <c r="F491" i="1" s="1"/>
  <c r="E477" i="1"/>
  <c r="G482" i="1"/>
  <c r="G480" i="1"/>
  <c r="G478" i="1"/>
  <c r="F484" i="1" s="1"/>
  <c r="E454" i="1"/>
  <c r="G473" i="1"/>
  <c r="G471" i="1"/>
  <c r="G469" i="1"/>
  <c r="G467" i="1"/>
  <c r="G465" i="1"/>
  <c r="G463" i="1"/>
  <c r="G461" i="1"/>
  <c r="G459" i="1"/>
  <c r="G457" i="1"/>
  <c r="G455" i="1"/>
  <c r="F475" i="1" s="1"/>
  <c r="E448" i="1"/>
  <c r="G449" i="1"/>
  <c r="F451" i="1" s="1"/>
  <c r="E437" i="1"/>
  <c r="G444" i="1"/>
  <c r="G442" i="1"/>
  <c r="G440" i="1"/>
  <c r="G438" i="1"/>
  <c r="F446" i="1" s="1"/>
  <c r="E430" i="1"/>
  <c r="F435" i="1"/>
  <c r="G435" i="1" s="1"/>
  <c r="G430" i="1" s="1"/>
  <c r="G433" i="1"/>
  <c r="G431" i="1"/>
  <c r="E425" i="1"/>
  <c r="G426" i="1"/>
  <c r="F428" i="1" s="1"/>
  <c r="E323" i="1"/>
  <c r="E416" i="1"/>
  <c r="G419" i="1"/>
  <c r="G417" i="1"/>
  <c r="F421" i="1" s="1"/>
  <c r="E353" i="1"/>
  <c r="G412" i="1"/>
  <c r="G410" i="1"/>
  <c r="G408" i="1"/>
  <c r="G406" i="1"/>
  <c r="G404" i="1"/>
  <c r="G402" i="1"/>
  <c r="G400" i="1"/>
  <c r="G398" i="1"/>
  <c r="G396" i="1"/>
  <c r="G394" i="1"/>
  <c r="G392" i="1"/>
  <c r="G390" i="1"/>
  <c r="G388" i="1"/>
  <c r="G386" i="1"/>
  <c r="G384" i="1"/>
  <c r="G382" i="1"/>
  <c r="G380" i="1"/>
  <c r="G378" i="1"/>
  <c r="G376" i="1"/>
  <c r="G374" i="1"/>
  <c r="G372" i="1"/>
  <c r="G370" i="1"/>
  <c r="G368" i="1"/>
  <c r="G366" i="1"/>
  <c r="G364" i="1"/>
  <c r="G362" i="1"/>
  <c r="G360" i="1"/>
  <c r="G358" i="1"/>
  <c r="G356" i="1"/>
  <c r="G354" i="1"/>
  <c r="E324" i="1"/>
  <c r="G349" i="1"/>
  <c r="G347" i="1"/>
  <c r="G345" i="1"/>
  <c r="G343" i="1"/>
  <c r="G341" i="1"/>
  <c r="G339" i="1"/>
  <c r="G337" i="1"/>
  <c r="G335" i="1"/>
  <c r="G333" i="1"/>
  <c r="G331" i="1"/>
  <c r="G329" i="1"/>
  <c r="G327" i="1"/>
  <c r="F351" i="1" s="1"/>
  <c r="G325" i="1"/>
  <c r="E136" i="1"/>
  <c r="E212" i="1"/>
  <c r="G317" i="1"/>
  <c r="G315" i="1"/>
  <c r="G313" i="1"/>
  <c r="G311" i="1"/>
  <c r="G309" i="1"/>
  <c r="G307" i="1"/>
  <c r="G305" i="1"/>
  <c r="G303" i="1"/>
  <c r="G301" i="1"/>
  <c r="G299" i="1"/>
  <c r="G297" i="1"/>
  <c r="G295" i="1"/>
  <c r="G293" i="1"/>
  <c r="G291" i="1"/>
  <c r="G289" i="1"/>
  <c r="G287" i="1"/>
  <c r="G285" i="1"/>
  <c r="G283" i="1"/>
  <c r="G281" i="1"/>
  <c r="G279" i="1"/>
  <c r="G277" i="1"/>
  <c r="G275" i="1"/>
  <c r="G273" i="1"/>
  <c r="G271" i="1"/>
  <c r="G269" i="1"/>
  <c r="G267" i="1"/>
  <c r="G265" i="1"/>
  <c r="G263" i="1"/>
  <c r="G261" i="1"/>
  <c r="G259" i="1"/>
  <c r="G257" i="1"/>
  <c r="G255" i="1"/>
  <c r="G253" i="1"/>
  <c r="G251" i="1"/>
  <c r="G249" i="1"/>
  <c r="G247" i="1"/>
  <c r="G245" i="1"/>
  <c r="G243" i="1"/>
  <c r="G241" i="1"/>
  <c r="G239" i="1"/>
  <c r="G237" i="1"/>
  <c r="G235" i="1"/>
  <c r="G233" i="1"/>
  <c r="G231" i="1"/>
  <c r="G229" i="1"/>
  <c r="G227" i="1"/>
  <c r="G225" i="1"/>
  <c r="G223" i="1"/>
  <c r="G221" i="1"/>
  <c r="G219" i="1"/>
  <c r="G217" i="1"/>
  <c r="G215" i="1"/>
  <c r="G213" i="1"/>
  <c r="E137" i="1"/>
  <c r="E201" i="1"/>
  <c r="G206" i="1"/>
  <c r="G204" i="1"/>
  <c r="G202" i="1"/>
  <c r="E194" i="1"/>
  <c r="G197" i="1"/>
  <c r="G195" i="1"/>
  <c r="F199" i="1" s="1"/>
  <c r="E185" i="1"/>
  <c r="G190" i="1"/>
  <c r="G188" i="1"/>
  <c r="G186" i="1"/>
  <c r="F192" i="1" s="1"/>
  <c r="E160" i="1"/>
  <c r="G181" i="1"/>
  <c r="G179" i="1"/>
  <c r="G177" i="1"/>
  <c r="G175" i="1"/>
  <c r="G173" i="1"/>
  <c r="G171" i="1"/>
  <c r="G169" i="1"/>
  <c r="G167" i="1"/>
  <c r="G165" i="1"/>
  <c r="G163" i="1"/>
  <c r="G161" i="1"/>
  <c r="F183" i="1" s="1"/>
  <c r="E155" i="1"/>
  <c r="F158" i="1"/>
  <c r="G158" i="1" s="1"/>
  <c r="G155" i="1" s="1"/>
  <c r="G156" i="1"/>
  <c r="E138" i="1"/>
  <c r="G151" i="1"/>
  <c r="G149" i="1"/>
  <c r="G147" i="1"/>
  <c r="G145" i="1"/>
  <c r="G143" i="1"/>
  <c r="G141" i="1"/>
  <c r="F153" i="1" s="1"/>
  <c r="G139" i="1"/>
  <c r="E4" i="1"/>
  <c r="E87" i="1"/>
  <c r="G130" i="1"/>
  <c r="G128" i="1"/>
  <c r="G126" i="1"/>
  <c r="G124" i="1"/>
  <c r="G122" i="1"/>
  <c r="G120" i="1"/>
  <c r="G118" i="1"/>
  <c r="G116" i="1"/>
  <c r="G114" i="1"/>
  <c r="G112" i="1"/>
  <c r="G110" i="1"/>
  <c r="G108" i="1"/>
  <c r="G106" i="1"/>
  <c r="G104" i="1"/>
  <c r="G102" i="1"/>
  <c r="G100" i="1"/>
  <c r="G98" i="1"/>
  <c r="G96" i="1"/>
  <c r="G94" i="1"/>
  <c r="G92" i="1"/>
  <c r="G90" i="1"/>
  <c r="G88" i="1"/>
  <c r="E36" i="1"/>
  <c r="G83" i="1"/>
  <c r="G81" i="1"/>
  <c r="G79" i="1"/>
  <c r="G77" i="1"/>
  <c r="G75" i="1"/>
  <c r="G73" i="1"/>
  <c r="G71" i="1"/>
  <c r="G69" i="1"/>
  <c r="G67" i="1"/>
  <c r="G65" i="1"/>
  <c r="G63" i="1"/>
  <c r="G61" i="1"/>
  <c r="G59" i="1"/>
  <c r="G57" i="1"/>
  <c r="G55" i="1"/>
  <c r="G53" i="1"/>
  <c r="G51" i="1"/>
  <c r="G49" i="1"/>
  <c r="G47" i="1"/>
  <c r="G45" i="1"/>
  <c r="G43" i="1"/>
  <c r="G41" i="1"/>
  <c r="G39" i="1"/>
  <c r="G37" i="1"/>
  <c r="E5" i="1"/>
  <c r="G32" i="1"/>
  <c r="G30" i="1"/>
  <c r="G28" i="1"/>
  <c r="G26" i="1"/>
  <c r="G24" i="1"/>
  <c r="G22" i="1"/>
  <c r="G20" i="1"/>
  <c r="G18" i="1"/>
  <c r="G16" i="1"/>
  <c r="G14" i="1"/>
  <c r="G12" i="1"/>
  <c r="G10" i="1"/>
  <c r="G8" i="1"/>
  <c r="G6" i="1"/>
  <c r="F502" i="1" l="1"/>
  <c r="F493" i="1" s="1"/>
  <c r="F155" i="1"/>
  <c r="F486" i="1"/>
  <c r="G491" i="1"/>
  <c r="G486" i="1" s="1"/>
  <c r="F477" i="1"/>
  <c r="G484" i="1"/>
  <c r="G477" i="1" s="1"/>
  <c r="F454" i="1"/>
  <c r="G475" i="1"/>
  <c r="G454" i="1" s="1"/>
  <c r="F448" i="1"/>
  <c r="G451" i="1"/>
  <c r="G448" i="1" s="1"/>
  <c r="G446" i="1"/>
  <c r="G437" i="1" s="1"/>
  <c r="F437" i="1"/>
  <c r="F430" i="1"/>
  <c r="F425" i="1"/>
  <c r="G428" i="1"/>
  <c r="G425" i="1" s="1"/>
  <c r="F416" i="1"/>
  <c r="G421" i="1"/>
  <c r="G416" i="1" s="1"/>
  <c r="F414" i="1"/>
  <c r="G414" i="1" s="1"/>
  <c r="G353" i="1" s="1"/>
  <c r="G351" i="1"/>
  <c r="G324" i="1" s="1"/>
  <c r="F324" i="1"/>
  <c r="F319" i="1"/>
  <c r="G319" i="1" s="1"/>
  <c r="G212" i="1" s="1"/>
  <c r="F208" i="1"/>
  <c r="F201" i="1" s="1"/>
  <c r="F194" i="1"/>
  <c r="G199" i="1"/>
  <c r="G194" i="1" s="1"/>
  <c r="F185" i="1"/>
  <c r="G192" i="1"/>
  <c r="G185" i="1" s="1"/>
  <c r="G183" i="1"/>
  <c r="G160" i="1" s="1"/>
  <c r="F160" i="1"/>
  <c r="F138" i="1"/>
  <c r="G153" i="1"/>
  <c r="G138" i="1" s="1"/>
  <c r="F132" i="1"/>
  <c r="G132" i="1" s="1"/>
  <c r="G87" i="1" s="1"/>
  <c r="F85" i="1"/>
  <c r="G85" i="1" s="1"/>
  <c r="G36" i="1" s="1"/>
  <c r="F34" i="1"/>
  <c r="F5" i="1" s="1"/>
  <c r="G502" i="1" l="1"/>
  <c r="G493" i="1" s="1"/>
  <c r="F504" i="1"/>
  <c r="F453" i="1" s="1"/>
  <c r="F353" i="1"/>
  <c r="F423" i="1"/>
  <c r="G423" i="1" s="1"/>
  <c r="G323" i="1" s="1"/>
  <c r="F212" i="1"/>
  <c r="G208" i="1"/>
  <c r="G201" i="1" s="1"/>
  <c r="F210" i="1" s="1"/>
  <c r="F137" i="1" s="1"/>
  <c r="F87" i="1"/>
  <c r="F36" i="1"/>
  <c r="G34" i="1"/>
  <c r="G5" i="1" s="1"/>
  <c r="F134" i="1" s="1"/>
  <c r="G134" i="1" s="1"/>
  <c r="G4" i="1" s="1"/>
  <c r="G504" i="1" l="1"/>
  <c r="G453" i="1" s="1"/>
  <c r="F323" i="1"/>
  <c r="G210" i="1"/>
  <c r="G137" i="1" s="1"/>
  <c r="F321" i="1" s="1"/>
  <c r="F136" i="1" s="1"/>
  <c r="F4" i="1"/>
  <c r="G321" i="1" l="1"/>
  <c r="G136" i="1" s="1"/>
  <c r="F506" i="1" s="1"/>
  <c r="G506" i="1" s="1"/>
  <c r="G508" i="1" l="1"/>
  <c r="G509" i="1"/>
  <c r="G510" i="1" l="1"/>
  <c r="G511" i="1" s="1"/>
  <c r="G512" i="1" s="1"/>
</calcChain>
</file>

<file path=xl/comments1.xml><?xml version="1.0" encoding="utf-8"?>
<comments xmlns="http://schemas.openxmlformats.org/spreadsheetml/2006/main">
  <authors>
    <author>Martínez Cuevas, José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 Ver colores en "Entorno de trabajo: Apariencia"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List>
</comments>
</file>

<file path=xl/sharedStrings.xml><?xml version="1.0" encoding="utf-8"?>
<sst xmlns="http://schemas.openxmlformats.org/spreadsheetml/2006/main" count="1205" uniqueCount="736">
  <si>
    <t>Presupuesto</t>
  </si>
  <si>
    <t>Código</t>
  </si>
  <si>
    <t>Resumen</t>
  </si>
  <si>
    <t>ImpPres</t>
  </si>
  <si>
    <t>NatC</t>
  </si>
  <si>
    <t>Ud</t>
  </si>
  <si>
    <t>CanPres</t>
  </si>
  <si>
    <t>Pres</t>
  </si>
  <si>
    <t>1</t>
  </si>
  <si>
    <t>INSTALACION DE CLIMATIZACION</t>
  </si>
  <si>
    <t>Capítulo</t>
  </si>
  <si>
    <t/>
  </si>
  <si>
    <t>1.1</t>
  </si>
  <si>
    <t>EQUIPOS</t>
  </si>
  <si>
    <t>UCL.002</t>
  </si>
  <si>
    <t>ENFRIADORA CONDENSADA POR AIRE POT. 1.119,5 KW</t>
  </si>
  <si>
    <t>Partida</t>
  </si>
  <si>
    <t>ud</t>
  </si>
  <si>
    <t xml:space="preserve">Suministro e instalación de enfriadora de agua de condensación por aire, refrigerante R-134a, Marca CIAT Modelo POWERCIAT LX ST 3428 o equivalente aprobado por la dirección facultativa, compresores de tornillo con regulación continua de potencia, chasis en chapa recubierta de pintura de poliuretano gris claro, RAL7035. Fabricada según normas CE, certificaciones ISO-9001. Unidad con certificado EUROVENT.
- Potencia frigorífica bruta: 1.119,5 KW (Temp. Agua. Ent./Sal: 12/7ºC; Temp. Aire ext.: 35ºC)
- Consumo nominal frío: 356,23 KW
- Dotada  con compresores de tornillo semiherméticos. Número de compresores: 2
- Conexión evaporador 8"
- Dimensiones 11.962x2.253x2.297mm (largoxanchoxalto). Peso en servicio: 8.038Kg
incluso manómetros y termómetros en impulsión y retorno, manguitos antivibratorios, interruptor de flujo, válvulas para aislamiento y demás elementos para su correcto funcionamiento, transporte, colocación en obra sobre sobre bancada y puesta en marcha. La unidad será probada a carga completa en fábrica para verificar las condiciones nominales de funcionamiento y de temperatura del agua. </t>
  </si>
  <si>
    <t>UCL.004</t>
  </si>
  <si>
    <t>ENFRIADORA CONDENSADA POR AIRE POT. 960,2 KW</t>
  </si>
  <si>
    <t xml:space="preserve">Suministro e instalación de enfriadora de agua de condensación por aire, refrigerante R-134a, Marca CIAT Modelo POWERCIAT LX HE 2628A o equivalente aprobado por la dirección facultativa, compresores de tornillo con regulación continua de potencia, chasis en chapa recubierta de pintura de poliuretano gris claro, RAL7035. Fabricada según normas CE, certificaciones ISO-9001. Unidad con certificado EUROVENT.
- Potencia frigorífica bruta: 960,2 KW (Temp. Agua. Ent./Sal: 18/11ºC; Temp. Aire ext.: 35ºC)
- Consumo nominal frío: 311,54KW
- Dotada  con compresores de tornillo semiherméticos. Número de compresores: 2
- Conexión evaporador 8"
- Dimensiones 8.380x2.253x2.297mm (largoxanchoxalto). Peso en servicio: 7.358 Kg
incluso manómetros y termómetros en impulsión y retorno, manguitos antivibratorios, interruptor de flujo, válvulas para aislamiento y demás elementos para su correcto funcionamiento, transporte, colocación en obra sobre sobre bancada y puesta en marcha. La unidad será probada a carga completa en fábrica para verificar las condiciones nominales de funcionamiento y de temperatura del agua. </t>
  </si>
  <si>
    <t>UCL.006</t>
  </si>
  <si>
    <t>UNIDAD DE TRATAMIENTO DE AIRE (Q=42.000m³/h)</t>
  </si>
  <si>
    <t>Suministro e instalación de Unidad de Tratamiento de Aire Marca CIAT, Modelo Airtech-600 o equivalente aprobado por la Dirección Facultativa, con panelado doble pared con aislamiento 50mm de serie, pared exterior con pintura lacada, certificado EUROVENT, con las siguientes características:
- Sección mezcla para un caudal de 42.000m³/h.
- Sección de filtración, Eficacia G4+M6, con tomas de presión instaladas.
- Sección de filtración, Eficacia F8, con tomas de presión instaladas.
- Batería de refrigeración de 6 rangos Paso de las aletas 2,1 mm, Potencia frigorífica: 185kW, Fluido refrigerante: Agua, Tentrada/Tsalida: 7°C/12°C, conexión fileteada: 3".
- Ventilador impulsión tipo Plug Fan (rueda libre), caudal de aire: 42.000m³/h, Presión disponible para conductos: 500Pa, Potencia eléctrica absorbida: 19,51KW (400V/50Hz), potencia específica: 1.475W/(m³/s), 0,41W/(m³/h).
- Dimensiones: 4.750x2.812x2.326mm (largoxanchoxalto)
- Peso: 2.939Kg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</si>
  <si>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UCL.008</t>
  </si>
  <si>
    <t>UNIDAD DE TRATAMIENTO DE AIRE (Q=14.400m³/h)</t>
  </si>
  <si>
    <t>Suministro e instalación de Unidad de Tratamiento de Aire Marca CIAT, Modelo airaccess-45 o equivalente aprobado por la Dirección Facultativa, con panelado doble pared con aislamiento 50mm de serie, pared exterior con pintura lacada, certificado EUROVENT, con las siguientes características:
- Sección de filtración M6, con tomas de presión instaladas.
- Ventilador extracción tipo Plug Fan (rueda libre), caudal de aire: 18.000m³/h, Presión disponible para conductos: 300Pa, Potencia eléctrica absorbida: 5,66KW (400V/50Hz), potencia específica: 1050W/(m³/s), 0,29W/(m³/h).
- Recuperador rotativo de velocidad variable higroscópico: Potencia recuperada calor: 111,9 KW, Potencia recuperada frío:43,47 KW, Consumo eléctrico:240W(230V/50Hz).
- Sección de filtración, Eficacia G4+M6, con tomas de presión instaladas.
- Ventilador impulsión tipo Plug Fan (rueda libre), caudal de aire: 14.400m³/h, Presión disponible para conductos: 300Pa, Potencia eléctrica absorbida: 6,80KW (400V/50Hz), potencia específica: 1.472W/(m³/s), 0,41W/(m³/h).
- Batería de refrigeración de 6 rangos Paso de las aletas 2,1 mm, Potencia frigorífica: 103kW, Fluido refrigerante: Agua, Tentrada/Tsalida: 7°C/12°C, conexión fileteada: 2".
- Sección de filtración F8, con tomas de presión instaladas.
- Dimensiones: 3.247x2.070x2.242mm (largoxanchoxalto)
- Peso: 1.712Kg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</si>
  <si>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UCL.009</t>
  </si>
  <si>
    <t>UNIDAD DE TRATAMIENTO DE AIRE ATEX II (Q=13.700m³/h)</t>
  </si>
  <si>
    <t>Suministro e instalación de Unidad de Tratamiento de Aire Marca CLIVET, Modelo AQX19 ATEX II o equivalente aprobado por la Dirección Facultativa, con panelado doble pared con aislamiento 50mm de serie, pared exterior con pintura lacada, certificado EUROVENT, con las siguientes características:
- Sección de filtración M6, con tomas de presión instaladas.
- Ventilador extracción tipo Plug Fan (rueda libre), caudal de aire: 13.700m³/h, Presión disponible para conductos: 300Pa, Potencia eléctrica absorbida: 7,50KW (400V/50Hz).
- Sección de mezcla economizadora vertical: Caudal de aire nuevo: 7.000 m³/h
- Recuperador rotativo de velocidad variable higroscópico: Potencia recuperada: 57,86 KW, Consumo eléctrico:70W(230V/50Hz).
- Sección de filtración, Eficacia G4+M6, con tomas de presión instaladas.
- Batería de refrigeración de 6 rangos Paso de las aletas 2,1 mm, Potencia frigorífica: 98kW, Fluido refrigerante: Agua, Tentrada/Tsalida:7°C/12°C, conexión fileteada: 2".
- Ventilador impulsión tipo Plug Fan (rueda libre), caudal de aire: 13.700m³/h, Presión disponible para conductos: 300Pa, Potencia eléctrica absorbida: 7,50KW (400V/50Hz).
- Sección de filtración, Eficacia F8, con tomas de presión instaladas.
- Dimensiones: 4.560x2.730x1.750mm (largoxanchoxalto)
- Peso: 1.501Kg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</si>
  <si>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UCL.010</t>
  </si>
  <si>
    <t>UNIDAD DE TRATAMIENTO DE AIRE (Q=14.000m³/h)</t>
  </si>
  <si>
    <t>Suministro e instalación de Unidad de Tratamiento de Aire Marca CIAT, Modelo airaccess-45 o equivalente aprobado por la Dirección Facultativa, con panelado doble pared con aislamiento 50mm de serie, pared exterior con pintura lacada, certificado EUROVENT, con las siguientes características:
- Sección mezcla 2 vías para un caudal de nuevo de 1.400m³/h.
- Sección de filtración, Eficacia G4+M6, con tomas de presión instaladas.
- Sección de filtración, Eficacia F8, con tomas de presión instaladas.
- Batería de refrigeración de 6 rangos Paso de las aletas 2,1 mm, Potencia frigorífica: 99,9kW, Fluido refrigerante: Agua, Tentrada/Tsalida:7°C/12°C, conexión fileteada: 2".
- Ventilador impulsión tipo Plug Fan (rueda libre), caudal de aire: 14.000m³/h, Presión disponible para conductos: 300Pa, Potencia eléctrica absorbida: 5,645 KW (400V/50Hz), potencia específica: 1.233W/(m3/s), 0,34W/(m³/h).
- Dimensiones: 3.748x2.070x1.160mm (largoxanchoxalto)
- Peso: 1.010Kg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</si>
  <si>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UCL.011</t>
  </si>
  <si>
    <t>UNIDAD DE TRATAMIENTO DE AIRE (Q=17.600m³/h)</t>
  </si>
  <si>
    <t>Suministro e instalación de Unidad de Tratamiento de Aire Marca CIAT, Modelo airaccess-60 o equivalente aprobado por la Dirección Facultativa, con panelado doble pared con aislamiento 50mm de serie, pared exterior con pintura lacada, certificado EUROVENT, con las siguientes características:
- Sección mezcla 2 vías para un caudal de nuevo de 1.760m³/h.
- Sección de filtración, Eficacia G4+M6, con tomas de presión instaladas.
- Sección de filtración, Eficacia F8, con tomas de presión instaladas.
- Batería de refrigeración de 6 rangos Paso de las aletas 2,1 mm, Potencia frigorífica: 126kW, Fluido refrigerante: Agua, Tentrada/Tsalida:7°C/12°C, conexión fileteada: 2½".
- Ventilador impulsión tipo Plug Fan (rueda libre), caudal de aire: 17.600m³/h, Presión disponible para conductos: 300Pa, Potencia eléctrica absorbida: 6,076 KW (400V/50Hz), potencia específica: 1.067W/(m³/s), 0,30W/(m³/h).
- Dimensiones: 3.948x2.070x1.540mm (largoxanchoxalto)
- Peso: 1.185Kg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</si>
  <si>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UCL.012</t>
  </si>
  <si>
    <t>UNIDAD DE TRATAMIENTO DE AIRE (Q=4.500m³/h)</t>
  </si>
  <si>
    <t>Suministro e instalación de Unidad de Tratamiento de Aire Marca CIAT, Modelo airaccess-15 o equivalente aprobado por la Dirección Facultativa, con panelado doble pared con aislamiento 50mm de serie, pared exterior con pintura lacada, certificado EUROVENT, con las siguientes características:
- Sección mezcla 2 vías para un caudal de nuevo de 449m³/h.
- Sección de filtración, Eficacia G4+M6, con tomas de presión instaladas.
- Sección de filtración, Eficacia F8, con tomas de presión instaladas.
- Batería de refrigeración de 6 rangos Paso de las aletas 2,1 mm, Potencia frigorífica: 32,1kW, Fluido refrigerante: Agua, Tentrada/Tsalida:7°C/12°C, conexión fileteada: 1½".
- Ventilador impulsión tipo Plug Fan (rueda libre), caudal de aire: 4.500m³/h, Presión disponible para conductos: 200Pa, Potencia eléctrica absorbida: 1,388 KW (400V/50Hz), potencia específica: 943W/(m3/s), 0,26W/(m³/h).
- Dimensiones: 3.548x1.130x940mm (largoxanchoxalto)
- Peso: 507Kg .
incluso manómetros y termómetros en impulsión y retorno, filtro, válvulas para aislamiento, válvula de regulación de caudal y demás elementos para su correcto funcionamiento conforme a esquema de principio, transporte, colocación en obra sobre sobre bancada y puesta en marcha.</t>
  </si>
  <si>
    <t>UCL.013</t>
  </si>
  <si>
    <t>RECUPERADOR DE CALOR DE AIRE (Q=20.012m³/h)</t>
  </si>
  <si>
    <t>Suministro e instalación de Recuperador de Calor de Aire Marca CIAT, Modelo Airaccess-70 o equivalente aprobado por la Dirección Facultativa, con panelado doble pared con aislamiento 50mm de serie, pared exterior con pintura lacada, certificado EUROVENT, con las siguientes características:
- Sección de filtración Eficacia M6, con tomas de presión instaladas.
- Sección de extracción para un caudal de 20.012m³/h, Presión disponible para conductos: 300Pa, Potencia eléctrica absorbida: 6,34KW  (400V/50Hz).
- Recuperador rotativo de velocidad variable higroscópico, potencia recuperada invierno: 152,6KW, potencia recuperada verano: 63,18KW, Consumo eléctrico:200W(230V/50Hz).
- Sección de filtración, Eficacia G4+M6, con tomas de presión instaladas.
- Sección de impulsión para un caudal de 20.012m³/h, Presión disponible para conductos: 300Pa, Potencia eléctrica absorbida: 7,74KW (400V/50Hz).
- Sección de filtración, Eficacia F8, con tomas de presión instaladas.
- Dimensiones: 3.148x2.340x3.080mm (largoxanchoxalto)
- Peso: 2.228Kg .
incluso transporte, colocación en obra sobre sobre bancada y puesta en marcha.</t>
  </si>
  <si>
    <t>UCL.016</t>
  </si>
  <si>
    <t>RECUPERADOR DE CALOR DE AIRE (Q=3.520m³/h)</t>
  </si>
  <si>
    <t>Suministro e instalación de Recuperador de Calor de Aire Marca CIAT, Modelo Floway Access RHE 3000 o equivalente aprobado por la Dirección Facultativa, con panelado doble pared con aislamiento 50mm de serie, pared exterior con pintura lacada, certificado EUROVENT, con las siguientes características:
- Sección de filtración Eficacia M5, con tomas de presión instaladas.
- Sección de extracción para un caudal de 3.520m³/h, Presión disponible para conductos: 300Pa, Potencia eléctrica absorbida: 861,1W  (400V/50Hz).
- Recuperador rotativo de velocidad variable higroscópico, potencia recuperada invierno: 23,25KW, potencia recuperada verano: 9,248KW, Consumo eléctrico:40W(400V/50Hz).
- Sección de filtración, Eficacia M5+F9, con tomas de presión instaladas.
- Sección de impulsión para un caudal de 3.520m³/h, Presión disponible para conductos: 300Pa, Potencia eléctrica absorbida: 1.062W (400V/50Hz).
- Dimensiones: 1.600x1.210x1.359mm (largoxanchoxalto)
- Peso: 330Kg .
incluso transporte, colocación en obra sobre sobre bancada y puesta en marcha.</t>
  </si>
  <si>
    <t>UCL.017</t>
  </si>
  <si>
    <t>RECUPERADOR DE CALOR DE AIRE (Q=675m³/h)</t>
  </si>
  <si>
    <t>Suministro e instalación de Recuperador de Calor de Aire Marca CIAT, Modelo Floway Access RHE 1000 o equivalente aprobado por la Dirección Facultativa, con panelado doble pared con aislamiento 50mm de serie, pared exterior con pintura lacada, certificado EUROVENT, con las siguientes características:
- Sección de filtración Eficacia M5, con tomas de presión instaladas.
- Sección de extracción para un caudal de 675m³/h, Presión disponible para conductos: 300Pa, Potencia eléctrica absorbida: 168,2W  (400V/50Hz).
- Recuperador rotativo de velocidad variable higroscópico, potencia recuperada invierno: 4,9KW, potencia recuperada verano: 1,9KW, Consumo eléctrico:25W(400V/50Hz).
- Sección de filtración, Eficacia M5+F9, con tomas de presión instaladas.
- Sección de impulsión para un caudal de 675m³/h, Presión disponible para conductos: 300Pa, Potencia eléctrica absorbida: 192W (400V/50Hz).
- Dimensiones: 1.320x810x908mm (largoxanchoxalto)
- Peso: 179Kg .
incluso transporte, colocación en obra sobre sobre bancada y puesta en marcha.</t>
  </si>
  <si>
    <t>UCL.032</t>
  </si>
  <si>
    <t>AEROTERMO POT. FRIO/CALOR: 9.420W/47.600W</t>
  </si>
  <si>
    <t>Suministro e instalación de aerotermo Marca CIAT Modelo Hélio 4000/4630 o equivalente aprobado por la Dirección Facultativa, para instalaciones de frío/calor, potencia frío:.9.420W,  potencia calor:.47.600W, incluso soportación, conexionado, válvulas de corte de 1¼" conforme a esquema de principio, totalmente instalada y funcionando.</t>
  </si>
  <si>
    <t>UCL.018</t>
  </si>
  <si>
    <t>CORTINA DE AIRE MI-2000W</t>
  </si>
  <si>
    <t>Suministro e instalación de cortina de aire para puerta de naves industriales de gran tamaño con batería de agua caliente, Marca TECNA o equivalente aprobado por la Dirección Facultativa, Modelo MI-2000W, para una potencia calorífica de 68,7 KW, caudal de impulsión 11600m³/h, consumo eléctrico 4x550W (230V-50Hz), dimensiones: 2200x550x680 (LxHxProf.), peso: 150Kg, diámetro toma de batería GAS M1¼", incluso válvulas de corte a la entrada y salida, conexiones, soportación y demás elementos necesarios para su correcto funcionamiento. Totalmente instalada, probada y funcionando.</t>
  </si>
  <si>
    <t>UCL.019</t>
  </si>
  <si>
    <t>CORTINA DE AIRE MI-1000W</t>
  </si>
  <si>
    <t>Suministro e instalación de cortina de aire para puerta de naves industriales de gran tamaño con batería de agua caliente, Marca TECNA o equivalente aprobado por la Dirección Facultativa, Modelo MI-1000W, para una potencia calorífica de 33,7 KW, caudal de impulsión 5800m³/h, consumo eléctrico 2x550W (230V-50Hz), dimensiones: 1100x550x680 (LxHxProf.), peso: 70Kg, diámetro toma de batería GAS M1", incluso válvulas de corte a la entrada y salida, conexiones, soportación y demás elementos necesarios para su correcto funcionamiento. Totalmente instalada, probada y funcionando.</t>
  </si>
  <si>
    <t>Total 1.1</t>
  </si>
  <si>
    <t>1.2</t>
  </si>
  <si>
    <t>RED DE TUBERIAS, ELECTROBOMBAS, VALVULAS Y ACCESORIOS</t>
  </si>
  <si>
    <t>UCL.055</t>
  </si>
  <si>
    <t>BOMBA CIRCULADORA DE UNA ETAPA 193m³/h, 10m.c.a., 11kW</t>
  </si>
  <si>
    <t>Suministro montaje y conexionado eléctrico de  bomba de una etapa, Marca GRUNDFOS o equivalente aprobado por la Dirección Facultativa, modelo TP 200-130/4 A-F-A-BQQE 400D para un caudal de 193m³/h, altura de 10m.c.a. y consumo eléctrico de 11kW, acoplamiento cerrado y voluta con puertos de aspiración y descarga en línea de idéntico diámetro. El diseño de la bomba incluye un sistema de extracción superior que facilita el desmontaje del cabezal motor (el motor, el cabezal de la bomba y el impulsor) con fines de mantenimiento o reparación sin necesidad de desconectar las tuberías de la carcasa de la bomba. La bomba está equipada con un cierre de fuelle de caucho no equilibrado. El cierre mecánico satisface los requisitos establecidos por la norma EN 12756. La conexión de las tuberías se lleva a cabo por medio de bridas DIN de PN 16 (normas EN 1092-2 e ISO 7005-2). La bomba está equipada con un motor asíncrono refrigerado por ventilador. Incluso filtros, válvulas de corte de esfera, manguitos antivibratorios, puente manométrico,antiretorno y demás elementos para su correcta instalación. Totalmente montada y funcionando.</t>
  </si>
  <si>
    <t>UCL.056</t>
  </si>
  <si>
    <t>BOMBA CIRCULADORA DE UNA ETAPA 165m³/h, 10m.c.a., 7,5kW</t>
  </si>
  <si>
    <t>Suministro montaje y conexionado eléctrico de  bomba de una etapa, Marca GRUNDFOS o equivalente aprobado por la Dirección Facultativa, modelo TP 150-110/4-A-F-A-BQQE 400D para un caudal de 165m³/h, altura de 10m.c.a. y consumo eléctrico de 7,5kW, acoplamiento cerrado y voluta con puertos de aspiración y descarga en línea de idéntico diámetro. El diseño de la bomba incluye un sistema de extracción superior que facilita el desmontaje del cabezal motor (el motor, el cabezal de la bomba y el impulsor) con fines de mantenimiento o reparación sin necesidad de desconectar las tuberías de la carcasa de la bomba. La bomba está equipada con un cierre de fuelle de caucho no equilibrado. El cierre mecánico satisface los requisitos establecidos por la norma EN 12756. La conexión de las tuberías se lleva a cabo por medio de bridas DIN de PN 16 (normas EN 1092-2 e ISO 7005-2). La bomba está equipada con un motor asíncrono refrigerado por ventilador. Incluso filtros, válvulas de corte de esfera, manguitos antivibratorios, puente manométrico,antiretorno y demás elementos para su correcta instalación. Totalmente montada y funcionando.</t>
  </si>
  <si>
    <t>UCL.057</t>
  </si>
  <si>
    <t>BOMBA CIRCULADORA DE UNA ETAPA 365m³/h, 43m.c.a., 75kW</t>
  </si>
  <si>
    <t>Suministro montaje y conexionado eléctrico de  bomba de una etapa, Marca GRUNDFOS o equivalente aprobado por la Dirección Facultativa, modelo TP 200-470/4-A-F-A-BQQE 400D para un caudal de 365m³/h, altura de 43m.c.a. y consumo eléctrico de 75kW, acoplamiento cerrado y voluta con puertos de aspiración y descarga en línea de idéntico diámetro. El diseño de la bomba incluye un sistema de extracción superior que facilita el desmontaje del cabezal motor (el motor, el cabezal de la bomba y el impulsor) con fines de mantenimiento o reparación sin necesidad de desconectar las tuberías de la carcasa de la bomba. La bomba está equipada con un cierre de fuelle de caucho no equilibrado. El cierre mecánico satisface los requisitos establecidos por la norma EN 12756. La conexión de las tuberías se lleva a cabo por medio de bridas DIN de PN 16 (normas EN 1092-2 e ISO 7005-2). La bomba está equipada con un motor asíncrono refrigerado por ventilador. Incluso filtros, válvulas de corte de esfera, manguitos antivibratorios, puente manométrico,antiretorno y demás elementos para su correcta instalación. Totalmente montada y funcionando.</t>
  </si>
  <si>
    <t>UCL.058</t>
  </si>
  <si>
    <t>BOMBA CIRCULADORA DE UNA ETAPA 131m³/h, 33m.c.a., 18,5kW</t>
  </si>
  <si>
    <t>Suministro montaje y conexionado eléctrico de  bomba de una etapa, Marca GRUNDFOS o equivalente aprobado por la Dirección Facultativa, modelo TP 100-360/2-A-F-A-BQQE 400D para un caudal de 131m³/h, altura de 33m.c.a. y consumo eléctrico de 18,5 kW, acoplamiento cerrado y voluta con puertos de aspiración y descarga en línea de idéntico diámetro. El diseño de la bomba incluye un sistema de extracción superior que facilita el desmontaje del cabezal motor (el motor, el cabezal de la bomba y el impulsor) con fines de mantenimiento o reparación sin necesidad de desconectar las tuberías de la carcasa de la bomba. La bomba está equipada con un cierre de fuelle de caucho no equilibrado. El cierre mecánico satisface los requisitos establecidos por la norma EN 12756. La conexión de las tuberías se lleva a cabo por medio de bridas DIN de PN 16 (normas EN 1092-2 e ISO 7005-2). La bomba está equipada con un motor asíncrono refrigerado por ventilador. Incluso filtros, válvulas de corte de esfera, manguitos antivibratorios, puente manométrico,antiretorno y demás elementos para su correcta instalación. Totalmente montada y funcionando.</t>
  </si>
  <si>
    <t>UCL.062</t>
  </si>
  <si>
    <t>TUBO ACERO NEGRO AISLADO 1" (DN25)</t>
  </si>
  <si>
    <t>m</t>
  </si>
  <si>
    <t>Suministro e instalación de tubería de acero al carbono, con soldadura, clase negra, conforme a Norma UNE EN 10217-1, P235TR1, de diámetro 33,7X2,6mm(DN25), aislada con coquilla elastomérica de espesor conforme a Norma y acabado con camisa de aluminio. Incluso parte proporcional de accesorios, soportes, dilatadores, medios de elevación para instalación en altura, totalmente instalada.</t>
  </si>
  <si>
    <t>UCL.059</t>
  </si>
  <si>
    <t>TUBO ACERO NEGRO AISLADO 1¼" (DN32)</t>
  </si>
  <si>
    <t>Suministro e instalación de tubería de acero al carbono, con soldadura, clase negra, conforme a Norma UNE EN 10217-1, P235TR1, de diámetro 42,4X2,6 mm (DN32), aislada con coquilla elastomérica de espesor conforme a Norma y acabado con camisa de aluminio. Incluso parte proporcional de accesorios, soportes, dilatadores, medios de elevación para instalación en altura, totalmente instalada.</t>
  </si>
  <si>
    <t>UCL.060</t>
  </si>
  <si>
    <t>TUBO ACERO NEGRO AISLADO 1½" (DN40)</t>
  </si>
  <si>
    <t>Suministro e instalación de tubería de acero al carbono, con soldadura, clase negra, conforme a Norma UNE EN 10217-1, P235TR1, de diámetro 48,3X2,6mm(DN40), aislada con coquilla elastomérica de espesor conforme a Norma y acabado con camisa de aluminio. Incluso parte proporcional de accesorios, soportes, dilatadores, medios de elevación para instalación en altura, totalmente instalada.</t>
  </si>
  <si>
    <t>UCL.063</t>
  </si>
  <si>
    <t>TUBO ACERO NEGRO AISLADO 2" (DN50)</t>
  </si>
  <si>
    <t>Suministro e instalación de tubería de acero al carbono, con soldadura, clase negra, conforme a Norma UNE EN 10217-1, P235TR1, de diámetro 60,3X2,6mm(DN50), aislada con coquilla elastomérica de espesor conforme a Norma y acabado con camisa de aluminio. Incluso parte proporcional de accesorios, soportes, dilatadores, medios de elevación para instalación en altura, totalmente instalada.</t>
  </si>
  <si>
    <t>UCL.065</t>
  </si>
  <si>
    <t>TUBO ACERO NEGRO AISLADO 2½" (DN65)</t>
  </si>
  <si>
    <t>Suministro e instalación de tubería de acero al carbono, con soldadura, clase negra, conforme a Norma UNE EN 10217-1, P235TR1, de diámetro 76,1X2,6mm(DN65), aislada con coquilla elastomérica de espesor conforme a Norma y acabado con camisa de aluminio. Incluso parte proporcional de accesorios, soportes, dilatadores, medios de elevación para instalación en altura, totalmente instalada.</t>
  </si>
  <si>
    <t>UCL.067</t>
  </si>
  <si>
    <t>TUBO ACERO NEGRO AISLADO 3" (DN80)</t>
  </si>
  <si>
    <t>Suministro e instalación de tubería de acero al carbono, con soldadura, clase negra, conforme a Norma UNE EN 10217-1, P235TR1, de diámetro 88,9X2,9mm(DN80), aislada con coquilla elastomérica de espesor conforme a Norma y acabado con camisa de aluminio. Incluso parte proporcional de accesorios, soportes, dilatadores, medios de elevación para instalación en altura, totalmente instalada.</t>
  </si>
  <si>
    <t>UCL.069</t>
  </si>
  <si>
    <t>TUBO ACERO NEGRO AISLADO 4" (DN100)</t>
  </si>
  <si>
    <t>Suministro e instalación de tubería de acero al carbono, con soldadura, clase negra, conforme a Norma UNE EN 10217-1, P235TR1, de diámetro 114,3X3,2mm(DN100), aislada con coquilla elastomérica de espesor conforme a Norma y acabado con camisa de aluminio. Incluso parte proporcional de accesorios, soportes, dilatadores, medios de elevación para instalación en altura, totalmente instalada.</t>
  </si>
  <si>
    <t>UCL.072</t>
  </si>
  <si>
    <t>TUBO ACERO NEGRO AISLADO 6" (DN150)</t>
  </si>
  <si>
    <t>Suministro e instalación de tubería de acero al carbono, con soldadura, clase negra, conforme a Norma UNE EN 10217-1, P235TR1, de diámetro 168,3X4,0mm(DN150), aislada con coquilla elastomérica de espesor conforme a Norma y acabado con camisa de aluminio. Incluso parte proporcional de accesorios, soportes, dilatadores, medios de elevación para instalación en altura, totalmente instalada.</t>
  </si>
  <si>
    <t>UCL.073</t>
  </si>
  <si>
    <t>TUBO ACERO NEGRO AISLADO 8" (DN200)</t>
  </si>
  <si>
    <t>Suministro e instalación de tubería de acero al carbono, con soldadura, clase negra, conforme a Norma UNE EN 10217-1, P235TR1, de diámetro 219,1X4,5mm(DN200), aislada con coquilla elastomérica de espesor conforme a Norma y acabado con camisa de aluminio. Incluso parte proporcional de accesorios, soportes, dilatadores, medios de elevación para instalación en altura, totalmente instalada.</t>
  </si>
  <si>
    <t>UCL.074</t>
  </si>
  <si>
    <t>TUBO ACERO NEGRO AISLADO 10" (DN250)</t>
  </si>
  <si>
    <t>Suministro e instalación de tubería de acero al carbono, con soldadura, clase negra, conforme a Norma UNE EN 10217-1, P235TR1, de diámetro 273,0X5,0 mm (DN250), aislada con coquilla elastomérica de espesor conforme a Norma y acabado con camisa de aluminio. Incluso parte proporcional de accesorios, soportes, dilatadores, medios de elevación para instalación en altura, totalmente instalada.</t>
  </si>
  <si>
    <t>UCL.076</t>
  </si>
  <si>
    <t>TUBO ACERO NEGRO AISLADO 16" (DN400)</t>
  </si>
  <si>
    <t>Suministro e instalación de tubería de acero al carbono, con soldadura, clase negra, conforme a Norma UNE EN 10217-1, P235TR1, de diámetro 406,4X6,3 mm (DN400), aislada con coquilla elastomérica de espesor conforme a Norma y acabado con camisa de aluminio. Incluso parte proporcional de accesorios, soportes, dilatadores, medios de elevación para instalación en altura, totalmente instalada.</t>
  </si>
  <si>
    <t>UCL.080</t>
  </si>
  <si>
    <t>MANOMETRO GLICERINA 0-16 BAR</t>
  </si>
  <si>
    <t>Suministro e instalación de manómetro con glicerina en acero inoxidable de esfera de 80mm de diámetro, rosca 1/2" macho gas. Presión de medida 0-16bar, instalado, i/pequeño material y accesorios.</t>
  </si>
  <si>
    <t>UCL.083</t>
  </si>
  <si>
    <t>TERMOMETRO -10ºC/100ºC</t>
  </si>
  <si>
    <t>Suministro e instalación de termómetro en acero inoxidable de esfera de 80mm de diámetro, rosca 1/2" macho gas. Temperatura de medida  de -10 a 100ºC, instalado, i/pequeño material y accesorios.</t>
  </si>
  <si>
    <t>UCL.085</t>
  </si>
  <si>
    <t>LLENADO DE LA INSTALACIÓN 1½" (DN40)</t>
  </si>
  <si>
    <t>Suministro y instalación de circuito de llenado de la instalación formado por tubería de cobre de 1½" (DN40) y longitud 15m, manguito dieléctrico, válvulas de corte de bola, válvula reductora de presión, filtro de malla, manómetro de glicerina, desconector, instalado, i/pequeño material y accesorios.</t>
  </si>
  <si>
    <t>UCL.090</t>
  </si>
  <si>
    <t>VACIADO DE LA INSTALACIÓN 2" (DN50)</t>
  </si>
  <si>
    <t>Suministro y montaje de desagüe montante de tuberias realizado mediante llave de vaciado de bola de 2", tubo de acero negro y piezas especiales, conducido a la red de saneamiento, incluso válvula de corte de esfera. Totalmente instalado y fucionando.</t>
  </si>
  <si>
    <t>UCL.092</t>
  </si>
  <si>
    <t>VALVULA DE MARIPOSA 1½"</t>
  </si>
  <si>
    <t>Suministro e instalación de válvula de mariposa de 1½" motorizada, instalada, i/pequeño material y accesorios.</t>
  </si>
  <si>
    <t>UCL.099</t>
  </si>
  <si>
    <t>VALVULA DE MARIPOSA 2½"</t>
  </si>
  <si>
    <t>Suministro e instalación de válvula de mariposa de 2½" motorizada, instalada, i/pequeño material y accesorios.</t>
  </si>
  <si>
    <t>UCL.096</t>
  </si>
  <si>
    <t>VALVULA DE MARIPOSA 6"</t>
  </si>
  <si>
    <t>Suministro e instalación de válvula de mariposa de 6" motorizada, instalada, i/pequeño material y accesorios.</t>
  </si>
  <si>
    <t>UCL.094</t>
  </si>
  <si>
    <t>VALVULA DE MARIPOSA 8"</t>
  </si>
  <si>
    <t>Suministro e instalación de válvula de mariposa de 8" motorizada, instalada, i/pequeño material y accesorios.</t>
  </si>
  <si>
    <t>UCL.098</t>
  </si>
  <si>
    <t>VALVULA DE MARIPOSA 10"</t>
  </si>
  <si>
    <t>Suministro e instalación de válvula de mariposa de 10" motorizada, instalada, i/pequeño material y accesorios.</t>
  </si>
  <si>
    <t>Total 1.2</t>
  </si>
  <si>
    <t>1.3</t>
  </si>
  <si>
    <t>RED DE CONDUCTOS Y MATERIAL DE DIFUSIÓN</t>
  </si>
  <si>
    <t>UCL.102</t>
  </si>
  <si>
    <t>CONDUCTO CHAPA GALVANIZADA AISLADO INT. e=0,8mm</t>
  </si>
  <si>
    <t>m2</t>
  </si>
  <si>
    <t>Suministro e instalación de canalización de aire realizada con chapa de acero galvanizada de 0,8 mm. de espesor aislado interiormente con lámina de polietileno de 25mm de espesor, i/embocaduras, derivaciones, elementos de fijación y piezas especiales, homologado, instalado, según normas UNE y NTE-ICI-23.</t>
  </si>
  <si>
    <t>UCL.103</t>
  </si>
  <si>
    <t>CONDUCTO CIRCULAR AISLADO Ø1.050mm</t>
  </si>
  <si>
    <t>Suministro e instalación de canalización de aire circular realizada con chapa de acero galvanizada de 0,8 mm. de espesor y 1.050mm de diámetro, aislado interiormente con lámina de polietileno de 10mm de espesor, i/embocaduras, derivaciones, elementos de fijación y piezas especiales, homologado, instalado, medios de elevación para instalación en altura, según normas UNE y NTE-ICI-23.</t>
  </si>
  <si>
    <t>UCL.104</t>
  </si>
  <si>
    <t>CONDUCTO CIRCULAR AISLADO Ø1.000mm</t>
  </si>
  <si>
    <t>Suministro e instalación de canalización de aire circular realizada con chapa de acero galvanizada de 0,8 mm. de espesor y 1.000mm de diámetro, aislado interiormente con lámina de polietileno de 10mm de espesor, i/embocaduras, derivaciones, elementos de fijación y piezas especiales, homologado, instalado, medios de elevación para instalación en altura, según normas UNE y NTE-ICI-23.</t>
  </si>
  <si>
    <t>UCL.105</t>
  </si>
  <si>
    <t>CONDUCTO CIRCULAR AISLADO Ø950mm</t>
  </si>
  <si>
    <t>Suministro e instalación de canalización de aire circular realizada con chapa de acero galvanizada de 0,8 mm. de espesor y 950mm de diámetro, aislado interiormente con lámina de polietileno de 10mm de espesor, i/embocaduras, derivaciones, elementos de fijación y piezas especiales, homologado, instalado, medios de elevación para instalación en altura, según normas UNE y NTE-ICI-23.</t>
  </si>
  <si>
    <t>UCL.107</t>
  </si>
  <si>
    <t>CONDUCTO CIRCULAR AISLADO Ø900mm</t>
  </si>
  <si>
    <t>Suministro e instalación de canalización de aire circular realizada con chapa de acero galvanizada de 0,8 mm. de espesor y 900mm de diámetro, aislado interiormente con lámina de polietileno de 10mm de espesor, i/embocaduras, derivaciones, elementos de fijación y piezas especiales, homologado, instalado, medios de elevación para instalación en altura, según normas UNE y NTE-ICI-23.</t>
  </si>
  <si>
    <t>UCL.108</t>
  </si>
  <si>
    <t>CONDUCTO CIRCULAR AISLADO Ø850mm</t>
  </si>
  <si>
    <t>Suministro e instalación de canalización de aire circular realizada con chapa de acero galvanizada de 0,8 mm. de espesor y 850mm de diámetro, aislado interiormente con lámina de polietileno de 10mm de espesor, i/embocaduras, derivaciones, elementos de fijación y piezas especiales, homologado, instalado, medios de elevación para instalación en altura, según normas UNE y NTE-ICI-23.</t>
  </si>
  <si>
    <t>UCL.109</t>
  </si>
  <si>
    <t>CONDUCTO CIRCULAR AISLADO Ø800mm</t>
  </si>
  <si>
    <t>Suministro e instalación de canalización de aire circular realizada con chapa de acero galvanizada de 0,8 mm. de espesor y 800mm de diámetro, aislado interiormente con lámina de polietileno de 10mm de espesor, i/embocaduras, derivaciones, elementos de fijación y piezas especiales, homologado, instalado, medios de elevación para instalación en altura, según normas UNE y NTE-ICI-23.</t>
  </si>
  <si>
    <t>UCL.113</t>
  </si>
  <si>
    <t>CONDUCTO CIRCULAR AISLADO Ø700mm</t>
  </si>
  <si>
    <t>Suministro e instalación de canalización de aire circular realizada con chapa de acero galvanizada de 0,8 mm. de espesor y 700mm de diámetro, aislado interiormente con lámina de polietileno de 10mm de espesor, i/embocaduras, derivaciones, elementos de fijación y piezas especiales, homologado, instalado, medios de elevación para instalación en altura, según normas UNE y NTE-ICI-23.</t>
  </si>
  <si>
    <t>UCL.117</t>
  </si>
  <si>
    <t>CONDUCTO CIRCULAR AISLADO Ø600mm</t>
  </si>
  <si>
    <t>Suministro e instalación de canalización de aire circular realizada con chapa de acero galvanizada de 0,8 mm. de espesor y 600mm de diámetro, aislado interiormente con lámina de polietileno de 10mm de espesor, i/embocaduras, derivaciones, elementos de fijación y piezas especiales, homologado, instalado, medios de elevación para instalación en altura, según normas UNE y NTE-ICI-23.</t>
  </si>
  <si>
    <t>UCL.121</t>
  </si>
  <si>
    <t>CONDUCTO CIRCULAR AISLADO Ø500mm</t>
  </si>
  <si>
    <t>Suministro e instalación de canalización de aire circular realizada con chapa de acero galvanizada de 0,8 mm. de espesor y 500mm de diámetro, aislado interiormente con lámina de polietileno de 10mm de espesor, i/embocaduras, derivaciones, elementos de fijación y piezas especiales, homologado, instalado, medios de elevación para instalación en altura, según normas UNE y NTE-ICI-23.</t>
  </si>
  <si>
    <t>UCL.122</t>
  </si>
  <si>
    <t>CONDUCTO CIRCULAR AISLADO Ø350mm</t>
  </si>
  <si>
    <t>Suministro e instalación de canalización de aire circular realizada con chapa de acero galvanizada de 0,8 mm. de espesor y 350mm de diámetro, aislado interiormente con lámina de polietileno de 10mm de espesor, i/embocaduras, derivaciones, elementos de fijación y piezas especiales, homologado, instalado, según normas UNE y NTE-ICI-23.</t>
  </si>
  <si>
    <t>UCL.123</t>
  </si>
  <si>
    <t>CONDUCTO CIRCULAR AISLADO Ø250mm</t>
  </si>
  <si>
    <t>Suministro e instalación de canalización de aire circular realizada con chapa de acero galvanizada de 0,8 mm. de espesor y 250mm de diámetro, aislado interiormente con lámina de polietileno de 10mm de espesor, i/embocaduras, derivaciones, elementos de fijación y piezas especiales, homologado, instalado, según normas UNE y NTE-ICI-23.</t>
  </si>
  <si>
    <t>UCL.136</t>
  </si>
  <si>
    <t>DIFUSOR RECT. LARGO ALCANCE TERMORREG. 610x165 mm</t>
  </si>
  <si>
    <t>Suministro e instalación de difusor rectangular de largo alcance de accionamiento manual termorregulable, marca KOOLAIR o equivalente aprobado por la Dirección Facultativa, modelo DF-47-TR-CC-26, dimensión nominal de 610x165 mm, para montaje en conducto circular, con compuerta de regulación. Acabado en aluminio anodizado o pintado en RAL a definir, incluso medios de elevación para su instalación en altura.</t>
  </si>
  <si>
    <t>UCL.137</t>
  </si>
  <si>
    <t>DIFUSOR CIRCULAR TERMORREGULABLE 44-SF-TR-250</t>
  </si>
  <si>
    <t>Suministro y montaje de difusor circular termorregulable, marca KOOLAIR o equivalente aprobado por la Dirección Facultativa, modelo 44-SF-TR, tamaño 250, incorpora un núcleo central regulable en altura mediante elemento térmico. Fabricado en aluminio, acabado en aluminio anodizado o en RAL a definir.</t>
  </si>
  <si>
    <t>UCL.138</t>
  </si>
  <si>
    <t>DIFUSOR CIRCULAR TERMORREGULABLE 44-SF-TR-355</t>
  </si>
  <si>
    <t>Suministro y montaje de difusor circular termorregulable, marca KOOLAIR o equivalente aprobado por la Dirección Facultativa, modelo 44-SF-TR, tamaño 355, incorpora un núcleo central regulable en altura mediante elemento térmico. Fabricado en aluminio, acabado en aluminio anodizado o en RAL a definir.</t>
  </si>
  <si>
    <t>UCL.131</t>
  </si>
  <si>
    <t>REJILLA RETORNO 21-45-H-O-MM 600x400mm</t>
  </si>
  <si>
    <t>Suministro y montaje de rejilla de retorno, marca KOOLAIR o equivalente aprobado por la Dirección Facultativa, modelo 21-45-H-O-MM, de dimensiones 600x400 mm, para retorno de aire con aletas horizontales fijas a 45º, con compuerta de regulación, fabricada en chapa de acero. Acabado estándar o en RAL a definir. Incluye marco metálico de montaje.</t>
  </si>
  <si>
    <t>UCL.134</t>
  </si>
  <si>
    <t>REJILLA RETORNO 22-5-2350x1200mm</t>
  </si>
  <si>
    <t>Suministro y montaje de rejilla de retorno Marca KOOLAIR o equivalente aprobado por la Dirección Facultativa, modelo 22-5, de dimensiones 2350x1200mm. Fabricada en aluminio. Acabado aluminio anodizado o en RAL a definir.</t>
  </si>
  <si>
    <t>UCL.133</t>
  </si>
  <si>
    <t>REJILLA RETORNO 22-5-1650x600mm</t>
  </si>
  <si>
    <t>Suministro y montaje de rejilla de retorno Marca KOOLAIR o equivalente aprobado por la Dirección Facultativa, modelo 22-5, de dimensiones 1650x600mm. Fabricada en aluminio. Acabado aluminio anodizado o en RAL a definir, incluso medios de elevación para su instalación en altura.</t>
  </si>
  <si>
    <t>UCL.142</t>
  </si>
  <si>
    <t>COMPUERTA DE REGULACION AOBD-102 1000x600mm</t>
  </si>
  <si>
    <t>Suministro e instalación de compuerta de regulación con lamas aerodinámicas, marca KOOLAIR o equivalente aprobado por la Dirección Facultativa, modelo AOBD-102, dimensiones 1000x600 mm, con lamas en oposición y con mando manual o preparadas para motorizar. Fabricada en aluminio. Acabado en aluminio anodizado.</t>
  </si>
  <si>
    <t>UCL.145</t>
  </si>
  <si>
    <t>TOMA/EXPULSIÓN DE AIRE CIRCULAR Ø400mm</t>
  </si>
  <si>
    <t>Suministro e instalación de toma/expulsión de aire circular, marca KOOLAIR o equivalente aprobado por la Dirección Facultativa, modelo TAC-200, Ø400mm, fabricada en aluminio, con malla antiinsectos.</t>
  </si>
  <si>
    <t>UCL.147</t>
  </si>
  <si>
    <t>TOMA/EXPULSIÓN DE AIRE CIRCULAR Ø315mm</t>
  </si>
  <si>
    <t>Suministro e instalación de toma/expulsión de aire circular, marca KOOLAIR o equivalente aprobado por la Dirección Facultativa, modelo TAC-200, Ø315mm, fabricada en aluminio, con malla antiinsectos.</t>
  </si>
  <si>
    <t>UCL.150</t>
  </si>
  <si>
    <t>COMPUERTA CORTAFUEGOS MOTORIZADA EI-180 1500x800mm</t>
  </si>
  <si>
    <t>Suministro e instalación de compuerta rectangular cortafuegos motorizada, accionamiento mediante motor de 230V, con clasificación EI-180, de dimensiones 1500x800mm, con señalización de final de carrera, incluso medios de elevación para instalación en altura, parte proporcional de conducto de adaptación de sección circular a sección rectangular, conexionado y demás elementos necesarios para su corrector funcionamiento. Instalada y probada.</t>
  </si>
  <si>
    <t>Total 1.3</t>
  </si>
  <si>
    <t>Total 1</t>
  </si>
  <si>
    <t>2</t>
  </si>
  <si>
    <t>INSTALACION DE ELECTRICIDAD</t>
  </si>
  <si>
    <t>2.1</t>
  </si>
  <si>
    <t>SUMINISTRO DE ENERGIA</t>
  </si>
  <si>
    <t>F.01</t>
  </si>
  <si>
    <t>INSTALACIÓN ELÉCTRICA ALTA TENSIÓN. CENTRO TRANSFORMACIÓN EXISTENTE</t>
  </si>
  <si>
    <t>I31ACC001X</t>
  </si>
  <si>
    <t>Desconexión y desmontaje celdas existentes (nocturno)</t>
  </si>
  <si>
    <t>u</t>
  </si>
  <si>
    <t>Ud. desconexión y desmontaje en horario nocturno de las siguientes celdas existentes:
- Una celda de línea de entrada ?C/1 15kV Subestación Canillejas? de la marca Merlin Gerin tipo vercors M6 Celda interruptor IM.
- Una celda de línea de salida ?C/2 15kV Subestación Canillejas? de la marca Merlin Gerin tipo vercors M6 Celda interruptor IM.
- Tres celdas de protección de transformador  de 1000 kVA 15000/380V de la marca Merlin Gerin tipo vercors M6 Celda de protección QM.
Incluyendo el material necesario para el correcto desarrollo de los trabajos.</t>
  </si>
  <si>
    <t>I31ACC003EX</t>
  </si>
  <si>
    <t>Celda motorizada línea de corte y aislamiento en SF6. (nocturno)</t>
  </si>
  <si>
    <t>Ud. Celda motorizada de línea de corte y aislamiento en SF6, Vn=24 kV., In=400 A, de la marca Celdas Schneider Electric de interruptor-seccionador gama SM6, modelo IM ó similar aprobado, de dimensiones: 375 mm. de anchura, 940 mm. de profundidad, 1.600 mm. de altura, y conteniendo:
 - Juego de barras tripolar de 400 A.
 - Interruptor-seccionador de corte en SF6 de 400 A, tensión de 24 kV y 16 kA.
 - Seccionador de puesta a tierra en SF6.
 - Indicadores de presencia de tensión.
 - Mando CIT motorizado.
 - Contactos auxiliares libres 2A+2C/Int.
 - Embarrado de puesta a tierra.
 - Bornes para conexión de cable.
Estas celdas estarán preparadas para una conexión de cable seco monofásico de sección máxima de 240 mm2,  según especificaciones en Pliego de Condiciones, totalmente instalada. (Horario nocturno)</t>
  </si>
  <si>
    <t>I31ACC002EX</t>
  </si>
  <si>
    <t>Celda motorizada protección (FUS+INT) de trafo (nocturno)</t>
  </si>
  <si>
    <t>Ud. Celda motorizada de protección con interruptor y fusibles combinados y aislamiento en SF6, Vn=24 kV., In=400 A, de la marca Celdas Schneider Electric de protección general con interruptor y fusibles combinados gama SM6, modelo QM, ó similar aprobado de dimensiones: 375 mm. de anchura, 940 mm. de profundidad y 1.600 mm. de altura, conteniendo:
 - Juego de barras tripolar de 400 A, para conexión superior con celdas adyacentes.
 - Interruptor-seccionador en SF6 de 400 A, tensión de 24 kV y 16 kA.
 - Mando CI1 manual de acumulación de energía.
 - Tres cortacircuitos fusibles de alto poder de ruptura con baja disipación térmica tipo MESA CF (DIN 43625), de 24kV, y calibre  A.
 - Señalización mecánica de fusión fusibles.
 - Indicadores de presencia de tensión con lámparas.
 - Seccionador de puesta a tierra de doble brazo (aguas arriba y aguas abajo de los fusibles).
 - Enclavamiento por cerradura tipo C4 impidiendo el cierre del seccionador de puesta a tierra y el acceso a los fusibles en tanto que el disyuntor general B.T. no esté abierto y enclavado. Dicho enclavamiento impedirá además el  acceso al transformador si el seccionador de puesta a tierra de la celda QM no se ha cerrado previamente.
Según especificaciones en Pliego de Condiciones, totalmente instalada. (Horario nocturno)</t>
  </si>
  <si>
    <t>I31ACC004</t>
  </si>
  <si>
    <t>Celda motorizada de protección (I. AUTOMÁTICO) (nocturno)</t>
  </si>
  <si>
    <t>Ud. Celda motorizada con interruptor automático  y aislamiento en SF6, Vn=24 kV., In=400 A, de la marca Celdas Schneider Electric de protección con interruptor automático gama SM6, modelo DM1C, ó similar aprobado de dimensiones: 750 mm. de anchura, 1.220 mm. de profundidad, 1.600 mm. de altura, y conteniendo:
 - Juegos de barras tripolares de 400 A para conexión superior con celdas adyacentes, de 16 kA.
 - Seccionador en SF6.
 - Mando CS1 manual.
 - Interruptor automático de corte en SF6 (hexafluoruro de azufre) tipo Fluarc SF1, tensión de 24 kV, intensidad de 400 A, poder de corte de 16 kA, con bobina de apertura a emisión de tensión 220 V c.a., 50 Hz.
 - Mando RI de actuación manual.
 - Embarrado de puesta a tierra.
 - Seccionador de puesta a tierra.
 - 3 Transformadores toroidales para la medida de corriente mediante Sepam.
 - Relé Sepam T20 destinado a la protección general o a transformador. Dispondrá de las siguientes protecciones y medidas:
. Máxima intensidad de fase (50/51) con un umbral bajo a tiempo dependiente o independiente y de un umbral alto a tiempo independiente,
. Máxima intensidad de defecto a tierra (50N/51N) con un umbral bajo a tiempo dependiente o independiente y de un umbral alto a tiempo independiente,   imagen térmica (49rms),
. Medida de las distintas corrientes de fase,
. Medida de las corrientes de apertura (I1, I2, I3, Io).
  El correcto funcionamiento del relé estará garantizado por medio de un relé interno de autovigilancia del propio sistema. Tres pilotos de señalización en el frontal del relé indicarán el estado del Sepam (aparato en tensión, aparato no disponible por inicialización o fallo interno, y piloto 'trip' de orden de apertura). El Sepam es un relé indirecto alimentado por batería+cargador.Dispondrá en su frontal de una pantalla digital alfanumérica para la lectura de las medidas, reglajes y mensajes.                                          
 - Enclavamiento por cerradura tipo E24 impidiendo el cierre del seccionador de puesta a tierra y el acceso al compartimento inferior de la celda en tanto que el disyuntor general B.T. no esté abierto y enclavado. 
Según especificaciones en Pliego de Condiciones, totalmente instalada. (Horario nocturno)</t>
  </si>
  <si>
    <t>I31DAX001X</t>
  </si>
  <si>
    <t>Armario de control para AltaTensión</t>
  </si>
  <si>
    <t>Ud. Suministro e instalación de 1 armario de control para alta tensión en centro de Reparto, de dimensiones generales aproximadas 2000 x 800 x 400 mm. Conteniendo en su interior el siguiente equipamiento: 
- Un autómata tipo Modicon M340 ó similar aprobado con capacidad para 96 ED y 32 SD compuesto por:
  - 1 Rack de 8 posiciones.
  - 1 Fuente de alimentación de rack.
  - 1 Procesador M340 con puerto USB, Mobbus y Ethernet TCP/IP integrados.
  - 3 Módulos de 32 ED a 24Vcc.
  - 1 Módulo de 32 SD a 24Vcc.
  - 6 Borneros de entrdas de precableado Telefast de 16 vías.
  - 2 Borneros de salidas de precableado Telefast de 16 vías.
  -  1 Fuente de alimentación de 24 Vcc 3 A.
Material auxiliar de conexionado y montaje.
Elementos auxiliares de protección , distribución, montaje y cableado.  
Horario nocturno.</t>
  </si>
  <si>
    <t>AGEX</t>
  </si>
  <si>
    <t>Grupo Electrógeno</t>
  </si>
  <si>
    <t>Alquiler, instalación y legalización, de grupo electrógeno de potencia suficiente para alimentar eléctricamente el centro de transformación existente durante los trabajos de sustitucion de cabinas en dicho CT.</t>
  </si>
  <si>
    <t>I31DAX003X</t>
  </si>
  <si>
    <t>Integración del CT en SHERPA</t>
  </si>
  <si>
    <t>Ud. de Integración del CT en SHERPA, incluyendo:
-Personalización del programa estándar y puesta en servicio para los armarios de control del cuarto de alta tensión del Centro de Reparto.Incluidas pruebas con Telemando. Horario nocturno.
-Trabajos a nivel de software para la ampliación y desarrollo de la actual base de
datos y realización de los nuevos gráficos y pantallas que recoja todos los nuevos
elementos de campo a instalar para Telecontrol en el Telemando.
Adaptaci?n del software del servidor de aplicaciones del Despacho de Cargas del
Alto del Arenal y Puesto de Replica de Puerta de Sur (TICS), para la implantaci?n y
puesta en servicio del nuevo centro de transformaci?n (CT).
Trabajos a realizar en el Sistema "Sherpa" del Despacho de Cargas para la integraci?n
del nuevo CT.
Reconfiguraci?n de la base de datos, revisi?n, modificaci?n y adaptaci?n de las
pantallas gr?ficas, eventos, alarmas etc.
Trabajos de pruebas punto a punto y comprobación de la correcta adecuación y
funcionalidad de los elementos de campo asociados objeto de proyecto, tanto a nivel
local como desde los puestos de control, con el operador de Telemando del Puesto
Central.
 Pruebas y puesta en servicio desde el Puesto Central para el telemando del centro de
transformaci?n (CT)</t>
  </si>
  <si>
    <t>Total F.01</t>
  </si>
  <si>
    <t>F.02</t>
  </si>
  <si>
    <t>INSTALACIÓN ELÉCTRICA ALTA TENSIÓN. LÍNEA INTERCONEXIÓN</t>
  </si>
  <si>
    <t>DIAKBX002X</t>
  </si>
  <si>
    <t>Cable de 1x150 mm² Al,  12/20 kV.</t>
  </si>
  <si>
    <t>Ml</t>
  </si>
  <si>
    <t>Ud. Suministro e instalación de una terna de cable unipolar de 1 x 150 mm² Al, 12/20kV tipo AL RHZ1-OL, según norma UNE HD 620-5E en configuración 3x(1x150)mm2, con parte proporcional de empalmes, terminales para cable de 150 mm² y conexión en las celdas con la instalación de las cabezas correspondientes.</t>
  </si>
  <si>
    <t>Total F.02</t>
  </si>
  <si>
    <t>F.03</t>
  </si>
  <si>
    <t>INSTALACIÓN ELÉCTRICA  ALTA TENSIÓN. CT</t>
  </si>
  <si>
    <t>I31AAA002X</t>
  </si>
  <si>
    <t>Módulo prefabricado para centro de transformación.</t>
  </si>
  <si>
    <t>Módulo prefabricado de hormigón para centro de transformación tipo EHC-6T2D con una puerta peatonal de Schneider Electric ó similar aprobado, de dimensiones 6.440 x 2.500 y altura útil 2.535 mm, para abergar en su interior dos transformadores de 15.000/400 V (1.000 kVA) de tipo seco y un conjunto de celdas 2lL+2 P.
Será necesario realizar una excavación de un foso de dimensiones 3.500 x 7.000mm. para alojar el edificio prefabricado compacto EHC6, con un lecho de arena nivelada de 150 mm. (quedando una profundidad de foso libre de 530 mm.) y acondicionamiento perimetral una vez montado (La valoración de esta excavación está excluida).
según especificaciones en Pliego de Condiciones, totalmente instalado..</t>
  </si>
  <si>
    <t>I31ACC011X</t>
  </si>
  <si>
    <t>Conjunto de celdas (I. AUTOMÁTICO) motorizada de MT</t>
  </si>
  <si>
    <t>Ud. Suministro y montaje de Conjunto de celdas motorizada de Media Tensión, de corte y aislamiento integro en SF6, con dos posiciones de línea y dos de Protección:
- 2 celdas de Línea de la marca Schneider Electric de interruptor-seccionador gama SM6, modelo IM ó similar aprobado, de dimensiones: 375 mm. de anchura, 940 mm. de profundidad, 1.600 mm. de altura, y conteniendo:
 - Juego de barras tripolar de 400 A.
 - Interruptor-seccionador de corte en SF6 de 400 A, tensión de 24 kV y 16 kA.
 - Seccionador de puesta a tierra en SF6.
 - Indicadores de presencia de tensión.
 - Mando CIT motorizado.
 - Contactos auxiliares libres 2A+2C/Int.
 - Embarrado de puesta a tierra.
 - Bornes para conexión de cable.
Estas celdas estarán preparadas para una conexión de cable seco monofásico de sección máxima de 240 mm2.
- 2 celdas de protección con interruptor automático de la marca Schneider Electric gama SM6, modelo DM1C ó similar aprobado, de dimensiones: 750 mm. de anchura, 1.220 mm. de profundidad, 1.600 mm. de altura, y conteniendo:
 - Juegos de barras tripolares de 400 A para conexión superior con celdas adyacentes, de 16 kA.
 - Seccionador en SF6.
 - Mando CS1 manual.
 - Interruptor automático de corte en SF6 (hexafluoruro de azufre) tipo Fluarc SF1, tensión de 24 kV, intensidad de 400 A, poder de corte de 16 kA, con bobina de apertura a emisión de tensión 220 V c.a., 50 Hz.
 - Mando RI de actuación manual.
 - Embarrado de puesta a tierra.
 - Seccionador de puesta a tierra.
 - 3 Transformadores toroidales para la medida de corriente mediante Sepam.
 - Relé Sepam T20 destinado a la protección general o a transformador. Dispondrá de las siguientes protecciones y medidas:
. Máxima intensidad de fase (50/51) con un umbral bajo a tiempo dependiente o independiente y de un umbral alto a tiempo independiente,
. Máxima intensidad de defecto a tierra (50N/51N) con un umbral bajo a tiempo dependiente o independiente y de un umbral alto a tiempo independiente,   imagen térmica (49rms),
. Medida de las distintas corrientes de fase,
. Medida de las corrientes de apertura (I1, I2, I3, Io).
   El correcto funcionamiento del relé estará garantizado por medio de un relé interno de autovigilancia del propio sistema. Tres pilotos de señalización en el frontal del relé indicarán el estado del Sepam (aparato en tensión, aparato no disponible por inicialización o fallo interno, y piloto 'trip' de orden de apertura).
   El Sepam es un relé indirecto alimentado por batería+cargador.
   Dispondrá en su frontal de una pantalla digital alfanumérica para la lectura de las medidas, reglajes y mensajes.                                          
 - Enclavamiento por cerradura tipo E24 impidiendo el cierre del seccionador de puesta a tierra y el acceso al compartimento inferior de la celda en tanto que el disyuntor general B.T. no esté abierto y enclavado. Dicho enclavamiento impedirá además el acceso al transformador si el seccionador de puesta a tierra de la celda DM1C no se ha cerrado previamente.
Según especificaciones en Pliego de Condiciones, totalmente instalada.</t>
  </si>
  <si>
    <t>I31ABB014X</t>
  </si>
  <si>
    <t>Transformador trifásico seco 15-20kV/0,42kV. 1000 KVA</t>
  </si>
  <si>
    <t>Ud. Suministro y montaje de Transformador trifásico reductor tipo seco encapsulado clase F, interior e IP00, de Schneider Electric ó similar aprobado (según Norma UNE 21538 y UE 548/2014 de ecodiseño). Bobinado AT continuo de gradiente lineal sin entrecapas. Bobinado BT con ensayo frecuencia industrial 10kV. Ensayos climáticos E3, C3, F1. Potencia nominal: 1000 kVA. Relación: 15-20/0.42 kV. Tensión secundaria vacío: 420 V. Tensión cortocircuito: 6%. Regulación: +/-2,5%,  +/-5%. Grupo conexión: Dyn11,  según especificaciones en Pliego de Condiciones, totalmente instalado.</t>
  </si>
  <si>
    <t>I31ABB014X1</t>
  </si>
  <si>
    <t>Juego de puentes III de cables AT</t>
  </si>
  <si>
    <t>Ud. Juego de puentes III de cables AT unipolares de aislamiento seco RHZ1, aislamiento 12/20 kV, de 95 mm2 en Al con sus correspondientes elementos de conexión.</t>
  </si>
  <si>
    <t>I31ABB014X2</t>
  </si>
  <si>
    <t>Juego de puentes de cables BT</t>
  </si>
  <si>
    <t>Ud. Juego de puentes de cables BT unipolares de aislamiento seco 0.6/1 kV de Al, de 4x240mm2 para las fases y de 2x240mm2 para el neutro y demás características según memoria.</t>
  </si>
  <si>
    <t>I31ABB014X3</t>
  </si>
  <si>
    <t>Sondas PT100</t>
  </si>
  <si>
    <t>Ud. Equipo de sondas PT100 de temperatura y termómetro digital MB103 para protección térmica de transformador, y sus conexiones a la alimentación y al elemento disparador de la protección correspondiente, protegidas contra sobreintensidades, instalados.</t>
  </si>
  <si>
    <t>I31ABB014X4</t>
  </si>
  <si>
    <t>Tierras exteriores</t>
  </si>
  <si>
    <t>Ud. de tierras exteriores código 5/62 Unesa,  incluyendo 6 picas de 2,00 m. de longitud, cable de cobre desnudo y elementos de conexión, instalado, según se describe en proyecto y sistema de tierras exteriores código 40-30/5/42 Unesa,  incluyendo 4 picas de 2,00 m. de longitud, cable de cobre desnudo y elementos de conexión, instalado, según se describe en proyecto.</t>
  </si>
  <si>
    <t>I31ABB014X5</t>
  </si>
  <si>
    <t>Tierras interiores</t>
  </si>
  <si>
    <t>Ud. tierras interiores para poner en continuidad con las tierras exteriores, formado por cable de 50mm2 de Cu desnudo para la tierra de protección y aislado para la de servicio, con sus conexiones y cajas de seccionamiento, instalado, según memoria.</t>
  </si>
  <si>
    <t>I31ABB014X6</t>
  </si>
  <si>
    <t>Instalaciones secundarias</t>
  </si>
  <si>
    <t>Ud. SUministro e instalación de los siguientes elementos secundarios:
- Punto de luz incandescente adecuado para proporcionar nivel de iluminación suficiente para la revisión y manejo del centro, incluidos sus elementos de mando y protección, instalado.
- Punto de luz de emergencia autónomo para la señalización de los accesos al centro, instalado.
- Extintor de eficacia equivalente 89B, instalado.</t>
  </si>
  <si>
    <t>I31AWR001</t>
  </si>
  <si>
    <t>Rotulos serigrafiados y esquema sinóptico en C.G.B.T.</t>
  </si>
  <si>
    <t>Rotulos serigrafiados de celdas, tomas de tierra, cuadros de salida, cuadro general de B.T., incluido esquema sin?ptico en el cuadro general de B.T. etc..., similares a los instalados en nuevas lineas, totalmente instalados.</t>
  </si>
  <si>
    <t>I31AEA001</t>
  </si>
  <si>
    <t>Equipo de seguridad.</t>
  </si>
  <si>
    <t>Equipo de seguridad (de acuerdo a lo indicado en el Pliego de Condiciones).
Que comprende:
- Banqueta aislante para 15 Kv segín norma UNE 204001:1999. Compuesta por:
         - Banqueta aislante marca CATU / CT-7-40/1 ó similar aprobado.
         - 4   soportes antideslizantes,  marca CATU/CT-7-01 ó similar aprobado.
- Verificador de ausencia de tensión de corriente continua (600, 750 ? 1500 Vcc) de fabricaci?n especifica por CATU para Metro de Madrid. El fabricante proporcionará el correspondiente certificado de conformidad.
- Verificador de ausencia de tensión de corriente alterna compuesto por:
         - Pértiga segón norma PNE 204003, marca CATU/ elemento base:CM 4615, elemento final: CM 4615-C (ó similar aprobado).
         - Cabeza de 15 Kv según norma UNE-EN 61243-1:1998. Marca CATU/CC-3654-10/30C (ó similar aprobado).
         - Funda marca CATU/CM-3-03 (ó similar aprobado).
- Pértiga de salvamento compuesta por:
         - Pértiga según norma PNE 204003. Marca CATU/ elemento base: CM 4615, elemento final: CM 4615-C (ó similar aprobado).
         - Gancho de salvamento.
- Equipo de puesta a tierra y en cortocircuito compuesto por:
         - Equipo según norma UNE-EN 61230:1966. Marca CATU (ó similar aprobado).
         - Pértiga según norma PNE 204003.
- Pipeta respiratoria marca CATU/ PCH1, o similar aprobado con caja de plástico herm?tica.
- Manta ignífuga para extinción de incendios marca CATU/ CZ-69M, o similar aprobado.
- Cartel de primeros auxilios, marca CATU/ AP-223-S ó similar aprobado.
- Cartel 5 reglas de oro, marca CATU/ AP-223-O ó similar aprobado.
- Escalera aislante según normas UNE-EN 131-1 y UNE-EN 131-2, marca ARIZONA ó similar aprobado.
- Placas de señalización de riesgo eléctrico. 
Totalmente instalado.</t>
  </si>
  <si>
    <t>Total F.03</t>
  </si>
  <si>
    <t>F.04</t>
  </si>
  <si>
    <t>INSTALACIÓN ELÉCTRICA BAJA TENSIÓN</t>
  </si>
  <si>
    <t>I31BBBS01X</t>
  </si>
  <si>
    <t>Cuadro general de baja tensión 2 módulos</t>
  </si>
  <si>
    <t>Ud. de suministro y montaje de cuadro eléctrico de dos módulosde baja tensión compuesto por: 
- 2 Interruptores automáticos de 1600 A. NW1600 N1, 4P, U.C. MICROLOGIC 5.0 E PARA MASTERPACT NT(42KA). (Con contactos auxiliares OF+SD)
- 1 Interruptor automático de 2500 A. NW2500 N1, 4P, U.C. MICROLOGIC 5.0 E PARA MASTERPACT NT(42KA). (Con contactos auxiliares OF+SD)
- 2 ARMADURA P ANCHO=650, PROF.=400, ALTO=2m
- 3 TOMA POST DE CANTO INF. NW08/20 4P
- 2 PUERTA TRANSPARENTE P IP30, ANCHO=650mm
- 6 TAPA G/P PLENA 6 MÓDULOS, ALTO=300mm
- 2 MARCO PIVOTANTE P SOPORTE TAPAS ANCHO650
- 2 PAREDES LATERALES P IP30, PROFUND.=400
- 2 TECHO P IP30 ANCHO=650mm, PROFUND.=400mm
- 2 FONDO ATORNILLADO P IP30, ANCHO=650mm
- 2 PLACA PASACABLES P IP30 2 PART A650 P400
- Totalmente instalado y conexionado.</t>
  </si>
  <si>
    <t>I31CBT002</t>
  </si>
  <si>
    <t>Terminal cable unipolar Cu. desde 120 mm² hasta 240 mm²</t>
  </si>
  <si>
    <t>Terminal para cable unipolar de Cu. de 240 mm² 0.6/1 kV. 3M ó similar aprobado. Totalmente instalado.</t>
  </si>
  <si>
    <t>I31CBA015E</t>
  </si>
  <si>
    <t>Cable de Cu. de 1 x 240 mm². RZ1 (AS)- 0.6/1KV. (Horario nocturn</t>
  </si>
  <si>
    <t>Cable de Cu. de 1 x 240 mm². RZ1 (AS)-0.6/1 KV., de características indicadas en P. de C. Totalmente instalado. (Horario nocturno).</t>
  </si>
  <si>
    <t>Total F.04</t>
  </si>
  <si>
    <t>F.05</t>
  </si>
  <si>
    <t>INSTALACIÓN PROVISIONAL.CUADRO DE OBRA</t>
  </si>
  <si>
    <t>I31BDA098X</t>
  </si>
  <si>
    <t>Cuadro de Obra</t>
  </si>
  <si>
    <t>Ud. Suministro e instalación de cuadro eléctrico temporal de obra para una potencia de 34,6kW (P&lt;50kW) en sistema trifásico con envolvente poliester según esquema unifilar, conteniendo:
1 Envolvente NSYPLM64 ARM POLIESTER 647x436x250 IP66 
1 Placa mont. baquelita 600X400  NSYMB64   
1 iC60N 4P 50A  C
1 Bobina emision tele L-2
1 Seta roja 40mm. Conjunto montaje 800FM-MT44MX01
1 Bloque de contacto NA 800F-X10
1 Int. Mag 4Px32A
1 Int. Mag 4Px16A 
1 Diferencial 4P 40A 30mA clase AC
1 Diferencial 4P 25A 30mA clase AC
3 Int. Mag 2Px16A
3 Diferencial 2P 25A 30mA clase AC
1 BASE CETAC EMPOTRAR 3P+N+T 32A IP66
3 BASE CETAC EMPOTRAR 3P+N+T 16A IP66
6 BASE SHUCKO EMPOTRAR 2P+T 16A</t>
  </si>
  <si>
    <t>I31CBF006</t>
  </si>
  <si>
    <t>Cable de Cu. de 4 x 16 mm². + T, RZ1 (AS)- 0.6/1 KV.</t>
  </si>
  <si>
    <t xml:space="preserve">Cable de Cu. de 4 x 16 mm². + T, RZ1 (AS)- 0.6/1 KV, de características indicadas en P. de C. Totalmente instalado. </t>
  </si>
  <si>
    <t>Total F.05</t>
  </si>
  <si>
    <t>F.06</t>
  </si>
  <si>
    <t>LEGALIZACIÓN, PRUEBAS Y DOCUMENTACIÓN FINAL DE OBRA</t>
  </si>
  <si>
    <t>I31VMX005X</t>
  </si>
  <si>
    <t>Legalización de instalación de Baja Tensión temporal de obra</t>
  </si>
  <si>
    <t xml:space="preserve">Legalización de instalación de Baja Tensión temporal de obra, incluyendo:
-Inspección técnica realizada por empresa de control, homologada por el Ministerio de Industria (O.C.A./E.C.I.), con medición de los parámetros eléctricos según R.E.B.T. incluyendo entrega de informe técnico y tramitación de expediente por Delegación de Industria.
-Tasas, impuestos y cualquier otro gasto necesario para la legalización de la instalación.
 </t>
  </si>
  <si>
    <t>I31VXX001</t>
  </si>
  <si>
    <t>Documentación final de la obra de las instalaciones de distribuc</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</si>
  <si>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 Planos de Ubicación, tendidos de conductores, canalizaciones, equipos.
- Fichas técnicas de equipos y conductores
- Declaraciones de Conformidad de los equipos.</t>
  </si>
  <si>
    <t>I31VMX004</t>
  </si>
  <si>
    <t>Legalización de la totalidad de las instalaciones de A.T. y B.T.</t>
  </si>
  <si>
    <t xml:space="preserve">Ud. de Legalización de la totalidad de las instalaciones de A.T. y B.T. de distribución de energía incluida en el presente proyecto, comprendiendo:
-Proyectos constructivos y dirección técnica realizado por técnico competente y visado por el colegio profesional.
-Inspección técnica realizada por empresa de control, homologada por el Ministerio de Industria (O.C.A./E.C.I.). Con medición de los parámetros eléctricos según R.E.B.T. y R.E.A.T. Incluyendo entrega de informe técnico y tramitación de expediente por Dirección General de Industria.
-Tasas, impuestos y cualquier otro gasto necesario para la legalización de la instalación.
Inspección y medición de los parámetros eléctricos de la instalación de ALTA TENSIÓN, según R.C.E.,  R.A.T. y demás normativas de aplicación. Realizado por Organismo de Control Administrativo (O.C.A.), homologada por el Ministerio de Industria, incluyendo informe técnico. Entre otras, comprenderá las siguientes pruebas:
- Medición de las tensiones de paso y contacto en el centro de transformación si fuese necesario por el valor de la resistencia a tierra.
- Pruebas de verificación del nivel de aislamiento en cables de interconexión, celdas y transformadores de potencia
- Realización de inspección inicial reglamentaria del Centro de Reparto, línea de interconexión y centro de transformación, según lo indicado en la Normativa de la Comunidad de Madrid.
Inspección y medición de los parámetros eléctricos de la instalación de BAJA TENSIÓN, según R.C.E.,  R.A.T. y demás normativas de aplicación. Realizado por Empresa de Control Industrial (E.C.I.),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 </t>
  </si>
  <si>
    <t>Total F.06</t>
  </si>
  <si>
    <t>Total 2.1</t>
  </si>
  <si>
    <t>2.2</t>
  </si>
  <si>
    <t>INSTALACION ELECTRICA BAJA TENSION</t>
  </si>
  <si>
    <t>UEL.021</t>
  </si>
  <si>
    <t>DESMONTAJE DE INSTALACIÓN ELECTRICA</t>
  </si>
  <si>
    <t>Unidad de desmontaje de instalación eléctrica existente, asi como desmontaje equipos, e las líneas, accesorios, etc. Incluso retirada de canalizacion, cajas de derivacion y pequeño material y retirada a contenedor de todos los elementos sobrantes. Unidad totalmente terminada.</t>
  </si>
  <si>
    <t>UEL.001</t>
  </si>
  <si>
    <t>CUADRO C.S.BOMBAS IP-55</t>
  </si>
  <si>
    <t>Suministro de Cuadro para equipo de Bombas C.S.BOMBAS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</si>
  <si>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UEL.002</t>
  </si>
  <si>
    <t>CUADRO C.G. CLIMA</t>
  </si>
  <si>
    <t>Suministro de Cuadro General de Climatización C.G. CLIMA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</si>
  <si>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UEL.040</t>
  </si>
  <si>
    <t>CUADRO UF IP-55 I/C BANCADA</t>
  </si>
  <si>
    <t>Suministro de Cuadro para equipo unidad enfriadora, CS UF1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Incluye bancada de fabrica de ladrillo con enfoscado, para soporte de cuadro.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</si>
  <si>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UEL.025</t>
  </si>
  <si>
    <t>CUADRO TMV1 IP-55</t>
  </si>
  <si>
    <t>Suministro de Cuadro para equipo TMV1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</si>
  <si>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UEL.026</t>
  </si>
  <si>
    <t>CUADRO UTA1/REC1 IP-55</t>
  </si>
  <si>
    <t>Suministro de Cuadro para equipo UTA1/REC1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</si>
  <si>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UEL.027</t>
  </si>
  <si>
    <t>CUADRO UTA2/REC2 IP-55</t>
  </si>
  <si>
    <t>Suministro de Cuadro para equipo UTA2/REC2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</si>
  <si>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UEL.028</t>
  </si>
  <si>
    <t>CUADRO UTA3 IP-55</t>
  </si>
  <si>
    <t>Suministro de Cuadro para equipo UTA3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</si>
  <si>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UEL.029</t>
  </si>
  <si>
    <t>CUADRO UTA4 IP-55</t>
  </si>
  <si>
    <t>Suministro de Cuadro para equipo UTA4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</si>
  <si>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UEL.030</t>
  </si>
  <si>
    <t>CUADRO UTA5 IP-55</t>
  </si>
  <si>
    <t>Suministro de Cuadro para equipo UTA5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</si>
  <si>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UEL.031</t>
  </si>
  <si>
    <t>CUADRO UTA6 IP-55</t>
  </si>
  <si>
    <t>Suministro de Cuadro para equipo UTA6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</si>
  <si>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UEL.032</t>
  </si>
  <si>
    <t>CUADRO UTA7/REC7 IP-55</t>
  </si>
  <si>
    <t>Suministro de Cuadro para equipo UTA7/REC7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</si>
  <si>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UEL.033</t>
  </si>
  <si>
    <t>CUADRO UTA8 IP-55</t>
  </si>
  <si>
    <t>Suministro de Cuadro para equipo UTA 8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</si>
  <si>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UEL.034</t>
  </si>
  <si>
    <t>CUADRO UTA9/REC9 IP-55</t>
  </si>
  <si>
    <t>Suministro de Cuadro para equipo UTA9/REC9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</si>
  <si>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UEL.035</t>
  </si>
  <si>
    <t>CUADRO UTA10 IP-55</t>
  </si>
  <si>
    <t>Suministro de Cuadro para equipo UTA 10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</si>
  <si>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UEL.036</t>
  </si>
  <si>
    <t>CUADRO UTA11 IP-55</t>
  </si>
  <si>
    <t>Suministro de Cuadro para equipo UTA11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</si>
  <si>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UEL.037</t>
  </si>
  <si>
    <t>CUADRO UTA12 IP-55</t>
  </si>
  <si>
    <t>Suministro de Cuadro para equipo UTA12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</si>
  <si>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UEL.038</t>
  </si>
  <si>
    <t>CUADRO UTA13 IP-55</t>
  </si>
  <si>
    <t>Suministro de Cuadro para equipo UTA13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</si>
  <si>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UEL.039</t>
  </si>
  <si>
    <t>CUADRO UTA14/REC14 IP-55</t>
  </si>
  <si>
    <t>Suministro de Cuadro para equipo UTA14/REC14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</si>
  <si>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UEL.041</t>
  </si>
  <si>
    <t>CUADRO CAE 10 AEROTERMOS</t>
  </si>
  <si>
    <t>Suministro de Cuadro para equipo de aerotermos CAE de 10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</si>
  <si>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UEL.042</t>
  </si>
  <si>
    <t>CUADRO CAE 12 AEROTERMOS</t>
  </si>
  <si>
    <t>Suministro de Cuadro para equipo de aerotermos CAE de 12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</si>
  <si>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UEL.043</t>
  </si>
  <si>
    <t>CUADRO CAE 7 AEROTERMOS</t>
  </si>
  <si>
    <t>Suministro de Cuadro para equipo de aerotermos CAE de 7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</si>
  <si>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UEL.044</t>
  </si>
  <si>
    <t>CUADRO CAE 11 AEROTERMOS</t>
  </si>
  <si>
    <t>Suministro de Cuadro para equipo de aerotermos CAE de 11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</si>
  <si>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UEL.045</t>
  </si>
  <si>
    <t>CUADRO CAE 5 AEROTERMOS</t>
  </si>
  <si>
    <t>Suministro de Cuadro para equipo de aerotermos CAE de 5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</si>
  <si>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UEL.046</t>
  </si>
  <si>
    <t>CUADRO CAE 9 AEROTERMOS</t>
  </si>
  <si>
    <t>Suministro de Cuadro para equipo de aerotermos CAE de 9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</si>
  <si>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UEL.047</t>
  </si>
  <si>
    <t>CUADRO CAE 8 AEROTERMOS</t>
  </si>
  <si>
    <t>Suministro de Cuadro para equipo de aerotermos CAE de 8 aerotermos,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</si>
  <si>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UEL.048</t>
  </si>
  <si>
    <t>CUADRO C.S.SERVICIOS AUXILIARES</t>
  </si>
  <si>
    <t>Suministro de Cuadro de servicios auxiliares IP-55,  mano de obra de montaje y puesta a punto de cuadro de distribución, formado por un armario de distribución de montaje superficial fabricado en chapa electrocincada en el fondo y cara delantera en material autoextinguible a 750 ºC/5s. Ubicado según planos, con puerta metálica y cerradura de seguridad, conteniendo en su interior todos los elementos representados  en el esquema unifilar correspondiente, así como las caractarísticas de la envolvente, que permitirá un 30% de reserva, incluso embarrado (3F+N+T), cableados, conexionado y mano de obra de montaje. Incluso todos los elementos auxiliares necesarios para la captura de señales indicadoras y accionamiento sobre los estados desde el sistema de gestión centralizado, analizador de redes. Se dispondrá de descargador de sobretensiones de caracter permanente y transitorio.
La envolvente se equipara con sistema de ventilacion o equivalente para evitar condensaciones. 
El material especificado será instalado, y equivalente aprobado por dirección facultativa.
Unidad totalmente instalada y en funcionamiento de acuerdo a Reglamento Electrotécnico de Baja Tensión e Instrucciones Técnicas Complementarias R.D. 842/2002.</t>
  </si>
  <si>
    <t>UEL.070</t>
  </si>
  <si>
    <t>BATERIA DE CONDENSADORES 500 kVAr</t>
  </si>
  <si>
    <t xml:space="preserve">Suministro, instalacion y montaje de bateria  de condensadores automatica con filtro de rechazo de armonicos, interruptor y sistema estatico para la corrección automática del factor de potencia de 500 KVAR [4X50+100], 400 v 50 hz  o equivalente aprobada por la dirección de obra, incluso p.p. de conexion a cuadro electrico.unidad totalmente instalada y en perfecto estado de funcionamiento de acuerdo al reglamento electrotécnico de baja tensión real decreto 842/200. </t>
  </si>
  <si>
    <t>UEL.081</t>
  </si>
  <si>
    <t>BANDEJA METALICA RANURA 600x60</t>
  </si>
  <si>
    <t>Suministro y colocación de bandeja ranurada metalica  de 60x600 mm., sin separadores y con tapa, con p.P. De accesorios y soportes; montada. Conforme al reglamento electrotécnico de baja tensión. Con protección contra impactos, de material aislante y pequeño material, totalmente instalada.</t>
  </si>
  <si>
    <t>UEL.079</t>
  </si>
  <si>
    <t>BANDEJA METALICA RANURA 200x60</t>
  </si>
  <si>
    <t>Suministro y colocación de bandeja ranurada metalica de 60x200 mm., sin separadores y con tapa, con p.P. De accesorios y soportes; montada. Conforme al reglamento electrotécnico de baja tensión. Con protección contra impactos, de material aislante y pequeño material, totalmente instalada.</t>
  </si>
  <si>
    <t>UEL.059</t>
  </si>
  <si>
    <t>CONDUC. COBRE RZ1-K(AS) 1X16  MM²</t>
  </si>
  <si>
    <t>Suministro, instalacion y montaje de conductor de cobre 0,6/1 kv RZ1-K (AS) de  1X16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</si>
  <si>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UEL.058</t>
  </si>
  <si>
    <t>CONDUC. COBRE RZ1-K(AS) 1X25  MM²</t>
  </si>
  <si>
    <t>Suministro, instalacion y montaje de conductor de cobre 0,6/1 kv RZ1-K (AS) de  1X25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</si>
  <si>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UEL.052</t>
  </si>
  <si>
    <t>CONDUC. COBRE RZ1-K(AS) 1X35  MM²</t>
  </si>
  <si>
    <t>Suministro, instalacion y montaje de conductor de cobre 0,6/1 kv RZ1-K (AS) de  1X35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</si>
  <si>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UEL.054</t>
  </si>
  <si>
    <t>CONDUC. COBRE RZ1-K(AS) 1X50 MM²</t>
  </si>
  <si>
    <t>Suministro, instalacion y montaje de conductor de cobre 0,6/1 kv RZ1-K (AS) de  1X50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</si>
  <si>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UEL.053</t>
  </si>
  <si>
    <t>CONDUC. COBRE RZ1-K(AS) 1X70  MM²</t>
  </si>
  <si>
    <t>Suministro, instalacion y montaje de conductor de cobre 0,6/1 kv RZ1-K (AS) de  1X70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</si>
  <si>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UEL.012</t>
  </si>
  <si>
    <t>CONDUC. COBRE RZ1-K(AS) 1X95  MM²</t>
  </si>
  <si>
    <t>Suministro, instalacion y montaje de conductor de cobre 0,6/1 kv RZ1-K (AS) de  1X95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</si>
  <si>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UEL.060</t>
  </si>
  <si>
    <t>CONDUC. COBRE RZ1-K(AS) 1X120  MM²</t>
  </si>
  <si>
    <t>Suministro, instalacion y montaje de conductor de cobre 0,6/1 kv RZ1-K (AS) de  1X120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</si>
  <si>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I31CBA013</t>
  </si>
  <si>
    <t>Cable de Cu. de 1 x 150 mm². RZ1 (AS)-0.6/1KV.</t>
  </si>
  <si>
    <t>Cable de Cu. de 1 x 150 mm². RZ1 (AS)-0.6/1 KV., de características indicadas en P. de C. Totalmente instalado.</t>
  </si>
  <si>
    <t>UEL.016</t>
  </si>
  <si>
    <t>CONDUC. COBRE RZ1-K(AS) 1X240  MM²</t>
  </si>
  <si>
    <t>Suministro, instalacion y montaje de conductor de cobre 0,6/1 kv RZ1-K (AS) de  1X240 mm² de sección (UNE-21123-4),conductor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</si>
  <si>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I31CBF007</t>
  </si>
  <si>
    <t>Cable de Cu. de 4 x 25 mm². + T, RZ1 (AS)- 0.6/1 KV.</t>
  </si>
  <si>
    <t>Cable de Cu. de 4 x 25 mm². + T, RZ1 (AS)- 0.6/1 KV, de características indicadas en P. de C. Totalmente instalado.</t>
  </si>
  <si>
    <t>I31CBF005</t>
  </si>
  <si>
    <t>Cable de Cu. de 4 x 10 mm². + T, RZ1 (AS)- 0.6/1 KV.</t>
  </si>
  <si>
    <t>Cable de Cu. de 4 x 10 mm². + T, RZ1 (AS)- 0.6/1 KV, de características indicadas en P. de C. Totalmente instalado.</t>
  </si>
  <si>
    <t>UEL.056</t>
  </si>
  <si>
    <t>CONDUC. COBRE RZ1-K(AS)  5G2,5  MM²</t>
  </si>
  <si>
    <t>Suministro, instalacion y montaje de conductor de cobre 0,6/1 kv RZ1-K (AS) de  5G2,5 mm² de sección (UNE-21123-4), 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</si>
  <si>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UEL.061</t>
  </si>
  <si>
    <t>CONDUC. COBRE RZ1-K(AS)  5G4  MM²</t>
  </si>
  <si>
    <t>Suministro, instalacion y montaje de conductor de cobre 0,6/1 kv RZ1-K (AS) de  5G4 mm² de sección (UNE-21123-4), 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</si>
  <si>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UEL.014</t>
  </si>
  <si>
    <t>CONDUC. COBRE RZ1-K(AS)  5G6  MM²</t>
  </si>
  <si>
    <t>Suministro, instalacion y montaje de conductor de cobre 0,6/1 kv RZ1-K (AS) de  5G6 mm² de sección (UNE-21123-4), 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</si>
  <si>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UEL.013</t>
  </si>
  <si>
    <t>CONDUC. COBRE RZ1-K(AS)  3G2,5  MM²</t>
  </si>
  <si>
    <t>Suministro, instalacion y montaje de conductor de cobre 0,6/1 kv RZ1-K (AS) de  3G2,5 mm² de sección (UNE-21123-4), 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</si>
  <si>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UEL.062</t>
  </si>
  <si>
    <t>CONDUC. COBRE RZ1-K(AS)  3G10  MM²</t>
  </si>
  <si>
    <t>Suministro, instalacion y montaje de conductor de cobre 0,6/1 kv RZ1-K (AS) de  3G10 mm² de sección (UNE-21123-4), conductor de cobre flexible clase 5 según UNE 21022/IEC 60228, aislamiento de polietileno reticulado XLPE tipo dix 3 (R) y cubierta de poliolefina termoplástica libre de halógenos según norma UNE 21-123-4 (Z1), no propagador de la llama UNE-EN 50265, no propagador del incendio UNE-EN 50266, baja acidez y corrosividad de los gases emitidos UNE-EN 50267-2-3, minima emisión de gases tóxicos UNE.EN 50267-2-1 y baja opacidad de los humos emitidos UNE-EN 50268. Unidad totalmente instalada y en perfecto estado de funcionamiento de acuerdo al reglamento electrotécnico de baja tensión real decreto 842/2002.
Marca Miguelez modelo Afirenas X (AS) o equivalente aprobado por la dirección facultativa.</t>
  </si>
  <si>
    <t>UEL.063</t>
  </si>
  <si>
    <t>TUBO DE ACERO M32</t>
  </si>
  <si>
    <t>Suministro de canalización de tubo de acero enchufable M32, fijado al paramento mediante abrazaderas separadas 50 cm como máximo, con p.p. de piezas especiales y accesorios. Totalmente colocado. Según REBT, ITC-BT-21.</t>
  </si>
  <si>
    <t>UEL.082</t>
  </si>
  <si>
    <t>BANDEJA METALICA RANURA 300x60</t>
  </si>
  <si>
    <t>Suministro y colocación de bandeja ranurada metalica de 60x300 mm., sin separadores y con tapa, con p.P. De accesorios y soportes; montada. Conforme al reglamento electrotécnico de baja tensión. Con protección contra impactos, de material aislante y pequeño material, totalmente instalada.</t>
  </si>
  <si>
    <t>EL0320</t>
  </si>
  <si>
    <t>CANALIZACION 4T/160 MM  ACERA</t>
  </si>
  <si>
    <t>m.</t>
  </si>
  <si>
    <t>Canalización electrica en zanja bajo acera, de 0,35x0,90 m. para 4 conductos, en base 2, de PEAD de 160 mm. de diámetro y cuatritubo de 4x40 mm, embebidos en arena, con recubrimiento superiorde 10 cm e inferior de 5 cm , incluso excavación de tierras a máquina en terrenos flojos, tubos, soportes distanciadores cada 70 cm., cuerda guía para cables, hormigón y relleno de la capa superior con tierras procedentes de la excavación, en tongadas &lt;25 cm., compactada al 95% del P.N., ejecutado según pliego de prescripciones técnicas particulares de la obra. (Sin rotura, ni reposición de acera).  incluso manguitos de unión y dos cintas de señalización. Instalada.</t>
  </si>
  <si>
    <t>EL0375</t>
  </si>
  <si>
    <t>CANALIZACION 4T/160 MM CALZADA</t>
  </si>
  <si>
    <t>Canalización electrica en zanja bajo calzada, de 0,35x1,0 m. para 4 conductos, en base 2, de PEAD de 160 mm. de diámetro y cuatritubo de 4x40 mm, embebidos en prisma de hormigón HM-20, con recubrimiento superiorde 10 cm e inferior de 5 cm , incluso excavación de tierras a máquina en terrenos flojos, tubos, soportes distanciadores cada 70 cm., cuerda guía para cables, hormigón y relleno de la capa superior con tierras procedentes de la excavación, en tongadas &lt;25 cm., compactada al 95% del P.N., ejecutado según pliego de prescripciones técnicas particulares de la obra. (Sin rotura, ni reposición de acera).  incluso manguitos de unión y dos cintas de señalización. Instalada.</t>
  </si>
  <si>
    <t>ELE.004</t>
  </si>
  <si>
    <t>ARQUETA REGISTRO CON TAPA 700x700x1050</t>
  </si>
  <si>
    <t>Arqueta simple  prefabricada de hormigón con tapa y marco de dimensiones interiores 700x700  y hasta 1050 cm de profundidad, para distribución de redes de energía eléctrica, con ventanas para entrada de conductos, dotada de cercos, tapa y marco de fundición, incluso excavación en terreno compacto, solera de hormigón en masa HM-20 de 10 cm. y p.p. de medios auxiliares, embocadura de conductos, relleno lateral de tierras y transporte de tierras sobrantes a vertedero.</t>
  </si>
  <si>
    <t>UEL.022</t>
  </si>
  <si>
    <t>Documentación final de obra, inspección y medición de los parámetros eléctricos de la instalación de BAJA TENSIÓN.</t>
  </si>
  <si>
    <t>Inspección y medición de los parámetros eléctricos de la instalación de BAJA TENSIÓN, según R.C.E., y demás normativas de aplicación. Realizado por Empresa de Control Industrial (E.C.I.),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t>
  </si>
  <si>
    <t>Total 2.2</t>
  </si>
  <si>
    <t>Total 2</t>
  </si>
  <si>
    <t>3</t>
  </si>
  <si>
    <t>INSTALACION DE CONTROL</t>
  </si>
  <si>
    <t>3.1</t>
  </si>
  <si>
    <t>EQUIPOS DE CONTROL</t>
  </si>
  <si>
    <t>UCC.001</t>
  </si>
  <si>
    <t>PLC CONTROLADOR TIPO 1 64 SEÑALES</t>
  </si>
  <si>
    <t>Equipo PLC para control de instalación de clima compuesto por Controlador Microprocesado con comunicación Bacnet, con 16 señales de entradas/salidas: 10UI (Entradas universales),  6AO (Salidas analógicas), ampliable a 64 señales de entradas y salidas. Comunicación por Bacnet/IP por medio de red ethernet 10/100. Alimentación eléctrica 230 Vca. Longitud de bus de comunicación entre módulos y PLC de 300 metros, montaje sobre carril DIN, puerto RS232, USB, salidas auxiliares 24 v, posibilidad conexión LAN. 
Marca TREND modelo IQ4E/64/BAC/230 o equivalente aprobado por dirección facultativa, totalmente instalado, probado y funcionando</t>
  </si>
  <si>
    <t>UCC.005</t>
  </si>
  <si>
    <t>PLC CONTROLADOR TIPO 2 32 SEÑALES</t>
  </si>
  <si>
    <t>Equipo PLC para control de instalación de clima compuesto por Controlador Microprocesado con comunicación Bacnet, con 16 señales de entradas/salidas: 10UI (Entradas universales),  6AO (Salidas analógicas), ampliable a 32 señales de entradas y salidas. Comunicación por Bacnet/IP por medio de red ethernet 10/100. Alimentación eléctrica 230 Vca. Longitud de bus de comunicación entre módulos y PLC de 300 metros, montaje sobre carril DIN, puerto RS232, USB, salidas auxiliares 24 v, posibilidad conexión LAN. 
Marca TREND modelo IQ4E/32/BAC/230 o equivalente aprobado por dirección facultativa, totalmente instalado, probado y funcionando</t>
  </si>
  <si>
    <t>UCC.010</t>
  </si>
  <si>
    <t>MODULO DE AMPLIACIÓN 8 SEÑALES 8UIO</t>
  </si>
  <si>
    <t>Suministro e instalación de módulo de ampliación de señales para E/S analógicas, con capacidad para 8 señales, UI (Entradas universales) ó AO (Salidas analogicas).
- Conexión a traves de BUS o directamente a PLC por medio de conector.
- Montaje en carril DIN EN 50022 
Marca TREND modelo IQ4/IO/8UIO o equivalente aprobado por dirección facultativa, totalmente instalado, probado y funcionando</t>
  </si>
  <si>
    <t>UCC.015</t>
  </si>
  <si>
    <t>MODULO DE AMPLIACIÓN 4 SEÑALES 4DO</t>
  </si>
  <si>
    <t>Suministro e instalación de módulo de ampliación de señales para Salidas digitales, con capacidad para 4 señales, DO (Salidas digitales).
- Conexión a traves de BUS o directamente a PLC por medio de conector.
- Montaje en carril DIN EN 50022 
Marca TREND modelo IQ4/IO/4DO o equivalente aprobado por dirección facultativa, totalmente instalado, probado y funcionando</t>
  </si>
  <si>
    <t>UCC.020</t>
  </si>
  <si>
    <t>MODULO DE AMPLIACIÓN 16 SEÑALES 16DI</t>
  </si>
  <si>
    <t>Suministro e instalación de módulo de ampliación de señales para Entradas digitales, con capacidad para 16 señales, DI (Entradas digitales).
- Conexión a traves de BUS o directamente a PLC por medio de conector.
- Montaje en carril DIN EN 50022. 
Marca TREND modelo IQ4/IO/16DI o equivalente aprobado por dirección facultativa, totalmente instalado, probado y funcionando</t>
  </si>
  <si>
    <t>UCC.025</t>
  </si>
  <si>
    <t>MODULO DE AMPLIACIÓN 8 SEÑALES 8AO</t>
  </si>
  <si>
    <t>Suministro e instalación de módulo de ampliación de señales para Salidas analógicas, con capacidad para 8 señales, AO (Salidas analógicas).
- Conexión a traves de BUS o directamente a PLC por medio de conector.
- Montaje en carril DIN EN 50022, 70 mm de Ancho.
Marca TREND modelo IQ4/IO/8AO o equivalente aprobado por dirección facultativa, totalmente instalado, probado y funcionando</t>
  </si>
  <si>
    <t>UCC.030</t>
  </si>
  <si>
    <t>MODULO DE AMPLIACIÓN 8 SEÑALES 8UI</t>
  </si>
  <si>
    <t>Suministro e instalación de módulo de ampliación de señales para Entradas, con capacidad para 8 señales, UI (Entradas universales).
- Conexión a traves de BUS o directamente a PLC por medio de conector.
- Montaje en carril DIN EN 50022, 70 mm de Ancho.
Marca TREND modelo IQ4/IO/8UI o equivalente aprobado por dirección facultativa, totalmente instalado, probado y funcionando</t>
  </si>
  <si>
    <t>UCC.035</t>
  </si>
  <si>
    <t>MODULO DE AMPLIACIÓN 8 SEÑALES 8DO</t>
  </si>
  <si>
    <t>Suministro e instalación de módulo de ampliación de señales para Salidas Digitales, con capacidad para 8 señales, DO (Salidas digitales).
- Conexión a traves de BUS o directamente a PLC por medio de conector.
- Montaje en carril DIN EN 50022.
Marca TREND modelo IQ4/IO/8DO o equivalente aprobado por dirección facultativa, totalmente instalado, probado y funcionando</t>
  </si>
  <si>
    <t>UCC.040</t>
  </si>
  <si>
    <t>RELE CONVERSOR SEÑAL AO EN SEÑAL DO</t>
  </si>
  <si>
    <t>Suministro e instalación de módulo relé tipo interface, convierte señal salida analógica en contacto para señal salida digital. Relé de 12 Vcc, marca TREND modelo SRMV o equivalente aprobado por dirección facultativa, totalmente instalado, probado y funcionando</t>
  </si>
  <si>
    <t>UCC.045</t>
  </si>
  <si>
    <t>SWITCH INDUSTRIAL 5 PUERTOS RJ-45 10/100 TX</t>
  </si>
  <si>
    <t>Suministro e instalación de Switch industrial de 5 puertos ethernet RJ-45, para automatización de edificios. Conexión 10/100 base (TX), Alimentación en continua 24 Vdc (12 a 48 Vdc) o alterna 18-30 Vac. Rango de temperatura de operación de -10ºC a 60ºC, humedad relativa 5 a 95 %, peso 135 g, marca TREND modelo moxa EDS-205 o equivalente aprobado por dirección facultativa, totalmente instalado, probado y funcionando.</t>
  </si>
  <si>
    <t>UCC.050</t>
  </si>
  <si>
    <t>EQUIPO INTEGRADOR MEDIDORES DE ENERGÍA</t>
  </si>
  <si>
    <t>Suministro e instalación de equipo integrador en el sistema de señales de terceros a través de protocolos de buses (modbus, M-bus, Bacnet, Lonworks, etc), con dos puertos ethernet, 2 puertos RS-485, wifi, módulos de expansión para comunicaciones por puertos RS-232, LON FTT, montaje en carril DIN, alimentación 24 Vac/dc. Equipo para integración de los medidores de energía, capacidad y licencia para 250 puntos proxy, marca TREND modelo TONN-W02-8250-24 o equivalente aprobado por dirección facultativa, totalmente instalado, probado y funcionando.</t>
  </si>
  <si>
    <t>UCC.055</t>
  </si>
  <si>
    <t>CONTADOR DE ENERGIA Q=250 M3/H Y DN 200</t>
  </si>
  <si>
    <t>Suministro e instalación de contador de calorías para trabajar en un rango de temperatura de 1-180ºC, incluyendo equipo integrador, caudalímetro mecánico con marcador rotativo con salida de impulsos fijos para conexión a calculador de energía de caudal nominal Qn=250 m3/h (rango de medición de hasta 500 m3/h), con DN 200 y PN16, para agua hasta 130ºC, salida de pulsos 100l/pulso y distancia entre vías de 350 mm, módulo RS-485 para comunicación, pareja de sensores de temperatura PT500 con certificado MID de 5,2 mm y cable de 3 m. y vaina de latón de 120 mm MID para tuberías de DN200. Alimentación por pila de litio 3,6 V ó 230 Vca. Medida de energía en MWH, 1 decimal y 100l/pulso.
Marca TREND modelo EW5001CD0100 + EW3701AP8900 + EWA500C-RS485 + EWA3002681 + EWA3004407 o equivalente aprobado por dirección facultativa, totalmente instalado, probado y funcionando.</t>
  </si>
  <si>
    <t>UCC.120</t>
  </si>
  <si>
    <t>CONTADOR DE AGUA POR PULSOS 10 M3/H</t>
  </si>
  <si>
    <t>Suministro e instalación de contador mecánico para agua fría, preequipado con módulo de impulsos 16791 (1 pulso = 100 l/h). Temperatura máxima de trabajo 40ºC. Caudal máximo 10 m3/h. Conexión roscada. Montaje Horizontal. Incluye racores 3100985. Longitud: 300 mm. DN 40. Totalmente instalado, probado y funcionando.</t>
  </si>
  <si>
    <t>Total 3.1</t>
  </si>
  <si>
    <t>3.2</t>
  </si>
  <si>
    <t>ELEMENTOS DE CAMPO</t>
  </si>
  <si>
    <t>UCC.060</t>
  </si>
  <si>
    <t>VALVULA MARIPOSA DN40 Y KV=120 Y ACTUADOR ROTATIVO 20 NM</t>
  </si>
  <si>
    <t xml:space="preserve">Válvula de mariposa DN40 para instalación de calefacción/refrigeración disco rotativo  de acero inoxidable  Diám. nominal: 40mm, Valor Kv: 120 Máx. Dif. P: 1600kPa, Par para Dif. P máx: 12Nm, Temp. medio: -10...120C ,con actuador rotativo de Control flotante, Par: 20Nm, Tensión de alimentación: 24 Vac, Señal control: 3-pt, Tiempo: 1.6min, marca TREND modelo V5421B1025 + M6061A1021 + VMS2 o equivalente aprobado por dirección facultativa, totalmente instalado, probado y funcionando.
</t>
  </si>
  <si>
    <t>UCC.065</t>
  </si>
  <si>
    <t>VALVULA MARIPOSA DN32 Y KV=52 Y ACTUADOR ROTATIVO 20 NM</t>
  </si>
  <si>
    <t>Válvula de mariposa DN32 para instalación de calefacción/refrigeración disco rotativo  de acero inoxidable  Diám. nominal: 32mm, Valor Kv: 52 Máx. Dif. P: 1600kPa, Par para Dif. P máx: 8Nm, Temp. medio: -10...120C ,con actuador rotativo de Control flotante, Par: 20Nm, Tensión de alimentación: 24 Vac, Señal control: 3-pt, Tiempo: 1.6min, marca TREND modelo V5421B1017 + M6061A1021 + VMS2 o equivalente aprobado por dirección facultativa, totalmente instalado, probado y funcionando.</t>
  </si>
  <si>
    <t>UCC.070</t>
  </si>
  <si>
    <t>VALVULA MARIPOSA MOTORIZADA DN250 Y KV=5070</t>
  </si>
  <si>
    <t>Válvula de mariposa motorizada DN250 para instalación de calefacción/refrigeración disco de hierro ductil,  Diám. nominal: 250mm, Valor Kv: 5070
Máx. Dif. P: 1000kPa, Temp. medio: 0...90C ,interruptores finales de carrera, Par: 250Nm, Tensión de alimentación: 230 Vac, Señal control: 3-pt, Tiempo: 150 seg., marca TREND modelo V5422L1006 o equivalente aprobado por dirección facultativa, totalmente instalado, probado y funcionando.</t>
  </si>
  <si>
    <t>UCC.075</t>
  </si>
  <si>
    <t>VALVULA MARIPOSA DN150 Y KV=1805 Y ACTUADOR ROTATIVO 40 NM</t>
  </si>
  <si>
    <t>Válvula de mariposa DN150 para instalación de calefacción/refrigeración disco rotativo de fundición dúctil  Diám. nominal: 150mm, Valor Kv: 1805 Máx. Dif. P: 400kPa, Par para Dif. P máx: 40 Nm, Temp. medio: 0...90C ,con actuador rotativo de Control flotante, Par: 40Nm, Tensión de alimentación: 24 Vac, Señal control: 3-pt, Tiempo: 3,5min, marca TREND modelo V5421B1080 + M6061A1047 + VMS2 o equivalente aprobado por dirección facultativa, totalmente instalado, probado y funcionando.</t>
  </si>
  <si>
    <t>UCC.080</t>
  </si>
  <si>
    <t>VALVULA MARIPOSA DN100 Y KV=745 Y ACTUADOR ROTATIVO 40 NM</t>
  </si>
  <si>
    <t>Válvula de mariposa DN100 para instalación de calefacción/refrigeración disco rotativo de fundición dúctil  Diám. nominal: 100mm, Valor Kv: 745 Máx. Dif. P: 800kPa, Par para Dif. P máx: 40 Nm, Temp. medio: -10...120C ,con actuador rotativo de Control flotante, Par: 40Nm, Tensión de alimentación: 24 Vac, Señal control: 3-pt, Tiempo: 3,5min, marca TREND modelo V5421B1066 + M6061A1047 + VMS2 o equivalente aprobado por dirección facultativa, totalmente instalado, probado y funcionando.</t>
  </si>
  <si>
    <t>UCC.085</t>
  </si>
  <si>
    <t>VALVULA MARIPOSA DN80 Y KV=443 Y ACTUADOR ROTATIVO 30 NM</t>
  </si>
  <si>
    <t>Válvula de mariposa DN80 para instalación de calefacción/refrigeración disco rotativo de acero inoxidable  Diám. nominal: 80mm, Valor Kv: 443 Máx. Dif. P: 1000kPa, Par para Dif. P máx: 25 Nm, Temp. medio: -10...120C ,con actuador rotativo de Control flotante, Par: 30Nm, Tensión de alimentación: 24 Vac, Señal control: 3-pt, Tiempo: 2,3min, marca TREND modelo V5421B1058 + M6061A1039 + VMS2 o equivalente aprobado por dirección facultativa, totalmente instalado, probado y funcionando.</t>
  </si>
  <si>
    <t>UCC.090</t>
  </si>
  <si>
    <t>VALVULA MARIPOSA DN65 Y KV=311 Y ACTUADOR ROTATIVO 20 NM</t>
  </si>
  <si>
    <t>Válvula de mariposa DN65 para instalación de calefacción/refrigeración disco rotativo de acero inoxidable  Diám. nominal: 65mm, Valor Kv: 311 Máx. Dif. P: 1000kPa, Par para Dif. P máx: 15 Nm, Temp. medio: -10...120C ,con actuador rotativo de Control flotante, Par: 20Nm, Tensión de alimentación: 24 Vac, Señal control: 3-pt, Tiempo: 1,6min, marca TREND modelo V5421B1041 + M6061A1021 + VMS2 o equivalente aprobado por dirección facultativa, totalmente instalado, probado y funcionando.</t>
  </si>
  <si>
    <t>UCC.095</t>
  </si>
  <si>
    <t>VALVULA MARIPOSA DN50 Y KV=189 Y ACTUADOR ROTATIVO 20 NM</t>
  </si>
  <si>
    <t>Válvula de mariposa DN50 para instalación de calefacción/refrigeración disco rotativo de acero inoxidable  Diám. nominal: 50 mm, Valor Kv: 189 Máx. Dif. P: 1000kPa, Par para Dif. P máx: 12 Nm, Temp. medio: -10...120C ,con actuador rotativo de Control flotante, Par: 20Nm, Tensión de alimentación: 24 Vac, Señal control: 3-pt, Tiempo: 1,6min, marca TREND modelo V5421B1033 + M6061A1021 + VMS2 o equivalente aprobado por dirección facultativa, totalmente instalado, probado y funcionando.</t>
  </si>
  <si>
    <t>UCC.100</t>
  </si>
  <si>
    <t>VALVULA DE TRES VIAS DN32 Y KV=16 Y ACTUADOR 3 PUNTOS 300 NM</t>
  </si>
  <si>
    <t>Válvula de tres vías mezcladora PN-16 para instalación de calefacción/refrigeración cuerpo de latón, vástago de acero inoxidable; cierre de latón Diám. nominal: 32 mm, Valor Kv: 16, con actuador de tres puntos, fuerza: 300Nm, Tensión de alimentación: 24 Vac, Señal control: 3-pt, Tiempo: 150 seg, carrera 6,5 mm, longitud del cable 1,5 m, marca TREND modelo V5013R1073+ M7410C1015 o equivalente aprobado por dirección facultativa, totalmente instalado, probado y funcionando.</t>
  </si>
  <si>
    <t>UCC.105</t>
  </si>
  <si>
    <t>VALVULA DE TRES VIAS DN40 Y KV=25 Y ACTUADOR PROPORCIONAL 600 NM</t>
  </si>
  <si>
    <t>Válvula de tres vías mezcladora PN-16 para instalación de calefacción/refrigeración cuerpo de latón, vástago de acero inoxidable; cierre de latón Diám. nominal: 40 mm, Valor Kv: 25, con actuador proporcional eléctrico, fuerza: 600Nm, Tensión de alimentación: 24 Vac, Señal control 0/2..10v, Tiempo: 60 seg, carrera 20 mm, ajuste manual, señal posición 2...10V, marca TREND modelo V5013R1081+ ML7420A6009T o equivalente aprobado por dirección facultativa, totalmente instalado, probado y funcionando.</t>
  </si>
  <si>
    <t>UCC.110</t>
  </si>
  <si>
    <t>VALVULA DE TRES VIAS DN65 Y KV=63 Y ACTUADOR PROPORCIONAL 600 NM</t>
  </si>
  <si>
    <t>Válvula de tres vías mezcladora PN-16 para instalación de calefacción/refrigeración cuerpo de fundición, eje y cierre de acero inoxidable Diám. nominal: 65 mm, Valor Kv: 63, con actuador proporcional eléctrico, fuerza: 600Nm, Tensión de alimentación: 24 Vac, Señal control 0/2..10v, Tiempo: 60 seg, carrera 20 mm, ajuste manual, señal posición 2...10V, marca TREND modelo V5329A1079+ ML7420A6009T o equivalente aprobado por dirección facultativa, totalmente instalado, probado y funcionando.</t>
  </si>
  <si>
    <t>UCC.115</t>
  </si>
  <si>
    <t>VALVULA DE TRES VIAS DN50 Y KV=40 Y ACTUADOR PROPORCIONAL 600 NM</t>
  </si>
  <si>
    <t>Válvula de tres vías mezcladora PN-16 para instalación de calefacción/refrigeración cuerpo de latón, vástago de acero inoxidable; cierre de latón Diám. nominal: 50 mm, Valor Kv: 40, con actuador proporcional eléctrico, fuerza: 600Nm, Tensión de alimentación: 24 Vac, Señal control 0/2..10v, Tiempo: 60 seg, carrera 20 mm, ajuste manual, señal posición 2...10V, marca TREND modelo V5013R1099+ ML7420A6009T o equivalente aprobado por dirección facultativa, totalmente instalado, probado y funcionando.</t>
  </si>
  <si>
    <t>UCC.125</t>
  </si>
  <si>
    <t>VALVULA DE TRES VIAS DN80 Y KV=100 Y ACTUADOR PROPORCIONAL 600 NM</t>
  </si>
  <si>
    <t>Válvula de tres vías mezcladora PN-16 para instalación de calefacción/refrigeración cuerpo de fundición, eje y cierre de acero inoxidable Diám. nominal: 80 mm, Valor Kv: 100, con actuador proporcional eléctrico, fuerza: 600Nm, Tensión de alimentación: 24 Vac, Señal control 0/2..10v, Tiempo: 60 seg, carrera 20 mm, ajuste manual, señal posición 2...10V, marca TREND modelo V5329A1079+ ML7420A6009T o equivalente aprobado por dirección facultativa, totalmente instalado, probado y funcionando.</t>
  </si>
  <si>
    <t>UCC.130</t>
  </si>
  <si>
    <t>ACTUADOR PROPORCIONAL DE COMPUERTA 4 M2 20 NM</t>
  </si>
  <si>
    <t>Suministro e instalación de actuador proporcional de compuerta para compuertas de aire de hasta 4 m2, Par: 20Nm, Tensión de alimentación: 24 Vac, Señal control 0/2..10v, Tiempo: 95 seg, área de compuerta 4 m2, limitador de rotaciónl, señal posición 2...10V, marca TREND modelo N20010 o equivalente aprobado por dirección facultativa, totalmente instalado, probado y funcionando.</t>
  </si>
  <si>
    <t>UCC.135</t>
  </si>
  <si>
    <t>PRESOSTATO DIFERENCIAL DE AIRE 40 A 400 PA</t>
  </si>
  <si>
    <t>Presostato diferencial de aire con medición de presión diferencial sobre el diafragma con movimiento de muelle y activación de interruptor. Rango de punto de conmutación 40 a 400 Pa, diferencial de conmutación &lt;0,2 mbar, contacto SPDT de 1,5 A 230 VCA. Marca TREND modelo DPS400 o equivalente aprobado por dirección facultativa, totalmente instalado, probado y funcionando.</t>
  </si>
  <si>
    <t>UCC.140</t>
  </si>
  <si>
    <t>INTERRUPTOR DE FLUJO Q 0,6 ...165 M3/H</t>
  </si>
  <si>
    <t>Suministro e instalación de interruptor de flujo Clase de protección: IP65, contacto SPDT de capacidad 250Vac, (8)15 A, Modif. de consigna: tornillo, Temperatura máxima: 120C, Rango de caudal: 0,6..165 m3/h, máxima presión 11 bar, marca TREND modelo S6065A1003 o equivalente aprobado por dirección facultativa, totalmente instalado, probado y funcionando.</t>
  </si>
  <si>
    <t>UCC.145</t>
  </si>
  <si>
    <t>SONDA DE TEMPERATURA EN CONDUCTO</t>
  </si>
  <si>
    <t>Suministro e instalación de sensor de temperatura para conducto , tipo de elemento sensor NTC10k, rango de temperatura -30 ...110C, longitud de vaina 150mm, marca TREND modelo TB/TI-S  o equivalente aprobado por dirección facultativa, totalmente instalado, probado y funcionando.</t>
  </si>
  <si>
    <t>UCC.150</t>
  </si>
  <si>
    <t>SONDA DE TEMPERATURA EN TUBERÍA</t>
  </si>
  <si>
    <t>Suministro e instalación de sensor de temperatura para tuberia , tipo de elemento sensor NTC10k, rango de temperatura -30 ...110C, longitud de vaina 150mm, incluso vaina de latón R 1/2", PN25 de 135 mm de longitud, presión máxima 13 bar, y velocidad máxima 5 m/s, marca TREND modelo TB/TI-S + WB150 o equivalente aprobado por dirección facultativa, totalmente instalado, probado y funcionando.</t>
  </si>
  <si>
    <t>UCC.155</t>
  </si>
  <si>
    <t>SONDA EXTERIOR TEMPERATURA Y HUMEDAD</t>
  </si>
  <si>
    <t>Suministro e instalación de Sonda combinada de temperatura y humedad relativa exterior con escudo anti-radiación con Rango de humedad relativa: 0...100%rh. Elemento sensible de H.R: capacitivo. Señal de salida H.R.: 4..20mA. Rango de temp.: 0...40C. IP65. 3% precisión en humedad y 1,2ºC en temperatura, elemento sensor NTC10k. Marca TREND modelo HT/O o equivalente aprobado por dirección facultativa, totalmente instalado, probado y funcionando.</t>
  </si>
  <si>
    <t>UCC.160</t>
  </si>
  <si>
    <t>SONDA CONDUCTO TEMPERATURA Y HUMEDAD</t>
  </si>
  <si>
    <t>Suministro e instalación de Sonda combinada de temperatura y humedad relativa para conducto con Rango de humedad relativa: 0...100%rh. Elemento sensible de H.R: capacitivo. Señal de salida H.R.: 4..20mA. Rango de temp.: 0...40C. 3% precisión en humedad y 1,2ºC en temperatura, elemento sensor NTC10k. Marca TREND modelo HT/D o equivalente aprobado por dirección facultativa, totalmente instalado, probado y funcionando.</t>
  </si>
  <si>
    <t>UCC.165</t>
  </si>
  <si>
    <t>SONDA COMBINADA TEMPERATURA Y HUMEDAD AMBIENTE</t>
  </si>
  <si>
    <t>Suministro e instalación de Sonda combinada de temperatura y humedad relativa ambiente para montaje en pared con Rango de humedad relativa: 0...100%rh. Elemento sensible de H.R: capacitivo. Señal de salida H.R.: 4..20mA. Rango de temp.: 0...40C.  3% precisión en humedad y 1,2ºC en temperatura, elemento sensor NTC10k. Marca TREND modelo HT/S o equivalente aprobado por dirección facultativa, totalmente instalado, probado y funcionando.</t>
  </si>
  <si>
    <t>UCC.170</t>
  </si>
  <si>
    <t>SONDA TEMPERATURA AMBIENTE</t>
  </si>
  <si>
    <t>Suministro e instalación de Sonda  de temperatura en ambiente montaje en pared. Rango de temp.: 0...40C, elemento sensor NTC10k. Marca TREND modelo TB/TS o equivalente aprobado por dirección facultativa, totalmente instalado, probado y funcionando.</t>
  </si>
  <si>
    <t>UCC.175</t>
  </si>
  <si>
    <t>SENSOR DE PRESIÓN DIFERENCIAL DE AIRE</t>
  </si>
  <si>
    <t>Sensor de presión diferencial de aire, conexión tubo de 6 mm de tamaño, conexión eléctrica M20x1,5M IP54, tmperatura del medio 0...50ºC, salida  seleccionable 0 a 10 V/4 - 20 mA, salida analógica, tensión de alimentación 18 ... 30 Vac/dc, 50/60 Hz, Rango de presión: 0...500/1000Pa, Máx. presión: 20kPa . Marca TREND modelo DPTE500 o equivalente aprobado por dirección facultativa, totalmente instalado, probado y funcionando.</t>
  </si>
  <si>
    <t>UCC.180</t>
  </si>
  <si>
    <t>VALVULA DE EQUILIBRADO HIDRAULICO DN65</t>
  </si>
  <si>
    <t>Válvula de equilibrado hidráulica embridada de doble reglaje, PN16 y DN65, ubicadas en circuito de retorno, con dos tomas de prueba para medición de presión diferencial mediante conexión del capilar con la válvula de control de presión del circuito de impulsión, cuerpo de válvula de hierro fundido, eje y cartucho interno de acero inoxidable, temperatura del medio -10...120ºC, Kv=74,4. Marca HONEYWELL modelo V6000D0065A o equivalente aprobado por dirección facultativa, totalmente instalado, probado y funcionando.</t>
  </si>
  <si>
    <t>UCC.185</t>
  </si>
  <si>
    <t>VALVULA DE EQUILIBRADO HIDRAULICO DN50</t>
  </si>
  <si>
    <t>Válvula de equilibrado hidráulica embridada de doble reglaje, PN16 y DN50, ubicadas en circuito de retorno, con dos tomas de prueba para medición de presión diferencial mediante conexión del capilar con la válvula de control de presión del circuito de impulsión, cuerpo de válvula de hierro fundido, eje y cartucho interno de acero inoxidable, temperatura del medio -10...120ºC, Kv=48,5. Marca HONEYWELL modelo V6000D0050A o equivalente aprobado por dirección facultativa, totalmente instalado, probado y funcionando.</t>
  </si>
  <si>
    <t>UCC.190</t>
  </si>
  <si>
    <t>VALVULA DE EQUILIBRADO HIDRAULICO DN40</t>
  </si>
  <si>
    <t>Válvula de equilibrado hidráulica embridada de doble reglaje, PN16 y DN40, ubicadas en circuito de retorno, con dos tomas de prueba para medición de presión diferencial mediante conexión del capilar con la válvula de control de presión del circuito de impulsión, cuerpo de válvula de hierro fundido, eje y cartucho interno de acero inoxidable, temperatura del medio -10...120ºC, Kv=24,9. Marca HONEYWELL modelo V6000D0040A o equivalente aprobado por dirección facultativa, totalmente instalado, probado y funcionando.</t>
  </si>
  <si>
    <t>UCC.195</t>
  </si>
  <si>
    <t>VALVULA DE CONTROL DE PRESIÓN DIFERENCIAL DN65</t>
  </si>
  <si>
    <t>Suministro e instalación de válvula de control de presión diferencial en sistemas de calefacción y refrigeración, DN65, PN16, con diafragma integrado y tubo capilar de 1 m. para interconexión con válvula de equilibrado hidráulico, cuerpo de válvula de hierro gris, eje y cartucho interno hierro girs, latón y de acero inoxidable, temperatura del medio -10...130ºC, rango de presión diferencial 20...100kPa, Kv=52. caudal mínimo 600 l/h y caudal máximo 49000 l/h, Marca HONEYWELL modelo V5001PF1065 o equivalente aprobado por dirección facultativa, totalmente instalado, probado y funcionando.</t>
  </si>
  <si>
    <t>UCC.200</t>
  </si>
  <si>
    <t>VALVULA DE CONTROL DE PRESIÓN DIFERENCIAL DN50</t>
  </si>
  <si>
    <t>Suministro e instalación de válvula de control de presión diferencial en sistemas de calefacción y refrigeración, DN50, PN16, con diafragma integrado y tubo capilar de 1 m. para interconexión con válvula de equilibrado hidráulico, cuerpo de válvula de latón, eje y cartucho interno de latón y de acero inoxidable, temperatura del medio -20...130ºC, rango de presión diferencial 30...60kPa, Kv=30. caudal mínimo 500 l/h y caudal máximo 18000 l/h, Marca HONEYWELL modelo V5001PY2050 o equivalente aprobado por dirección facultativa, totalmente instalado, probado y funcionando.</t>
  </si>
  <si>
    <t>UCC.205</t>
  </si>
  <si>
    <t>VALVULA DE CONTROL DE PRESIÓN DIFERENCIAL DN40</t>
  </si>
  <si>
    <t>Suministro e instalación de válvula de control de presión diferencial en sistemas de calefacción y refrigeración, DN40, PN16, con diafragma integrado y tubo capilar de 1 m. para interconexión con válvula de equilibrado hidráulico, cuerpo de válvula de latón, eje y cartucho interno de latón y de acero inoxidable, temperatura del medio -20...130ºC, rango de presión diferencial 30...60kPa, Kv=24.5. caudal mínimo 250 l/h y caudal máximo 13000 l/h, Marca HONEYWELL modelo V5001PY2040 o equivalente aprobado por dirección facultativa, totalmente instalado, probado y funcionando.</t>
  </si>
  <si>
    <t>UCC.220</t>
  </si>
  <si>
    <t>SONDA DE PRESIÓN DE LÍQUIDOS 0-16 BAR</t>
  </si>
  <si>
    <t>Sonda de presión de líquido con rango de medida de 0 a 16 bar y salida 4-20 mA,encapsulado IP67 y precisión ± 0.4%. También se puede utilizar junto con el accesorio ACC/SP para vapor o agua a una tempeartura superior a 85ºC, marca TREND modelo PIL4/16 o equivalente aprobado por dirección facultativa, totalmente instalado, probado y funcionando.</t>
  </si>
  <si>
    <t>Total 3.2</t>
  </si>
  <si>
    <t>3.3</t>
  </si>
  <si>
    <t>INSTALACIÓN, MONTAJE E INGENIERIA</t>
  </si>
  <si>
    <t>UCC.210</t>
  </si>
  <si>
    <t>SUMINISTRO Y MONTAJE CABLEADO Y CUADROS DE CONTROL</t>
  </si>
  <si>
    <t>Realización de la instalación eléctrica y cableado correspondiente a canalización y cable necesario para el conexionado de los diversos elementos de campo hasta los controladores con cable de pares, incluso canalización bajo tubo o bandeja con unión a sondas mediante tubo flexible con alma de acero y racores de conexión, incluyendo plataformas eleadoras y gestión de corte de tracción en las distintas vías en las quese vaya a intervenir, totalmente instalado y acabado.
Montaje de los controladores en sus armarios o cuadros de control, compuestos por armario metálico IP66, transformador 220/24 VAC, fuente de alimentación 24VAC, magnetotermicos de protección , bornas fusible de proteccion, base de enchufe y relés de maniobra a 24 VAC, cables numerados a bornas, señales, canaletas, carril y accesorios de montaje, totalmente montado, probado e instalado.</t>
  </si>
  <si>
    <t>UCC.215</t>
  </si>
  <si>
    <t>INGENIERÍA, PROGRAMACIÓN Y PUESTA EN MARCHA</t>
  </si>
  <si>
    <t>Desarrollo de la ingeniería y programación de las imágenes y ficheros para el puesto central del sistema de gestión centralizada del edificio, configuración e implementación de base de datos, creación de menús de acceso al sistema y gráficos de las instalaciones. Trabajos de ingeniería y programación de los controladores previstos, conforme a las especificaciones de proyecto de instalaciones. Trabajos de puesta en marcha de la instalación y curso de formación de una semana de duración, tres personas, para el correcto manejo de las instalaciones. Realización del libro de obra, conteniendo esquemas eléctricos, carátulas de los controladores, especificaciones eléctricas de los materiales, memoria de funcionamiento y manual del usuario, con planos as built.</t>
  </si>
  <si>
    <t>Total 3.3</t>
  </si>
  <si>
    <t>Total 3</t>
  </si>
  <si>
    <t>4</t>
  </si>
  <si>
    <t>OBRA CIVIL</t>
  </si>
  <si>
    <t>UOC.001</t>
  </si>
  <si>
    <t>OBRA CIVIL EDIFICIO Y ESTRUCTURAS INTERIORES</t>
  </si>
  <si>
    <t>Obra civil edificio para enfriadora y estructuras interiores para climatizadores.</t>
  </si>
  <si>
    <t>Total 4</t>
  </si>
  <si>
    <t>5</t>
  </si>
  <si>
    <t>VARIOS</t>
  </si>
  <si>
    <t>I02W007</t>
  </si>
  <si>
    <t>P.A. JUSTIFICAR DESMONTAJE Y RETIRADA UTAS, AEROTERMOS, CONDUC. Y TUBERIAS</t>
  </si>
  <si>
    <t>I02W009</t>
  </si>
  <si>
    <t>LEGALIZACIÓN DE INSTALACIÓN DE CLIMATIZACIÓN</t>
  </si>
  <si>
    <t>Legalización de instalación de climatización de la zona de talleres, con realización de proyecto para Ministerio de Industria, pago de tasas, contestación de requerimientos o informes por parte del MInisterio de Industria y obtención del documento de legalización tramitado por el Ministerio de Industria.</t>
  </si>
  <si>
    <t>Total 5</t>
  </si>
  <si>
    <t>6</t>
  </si>
  <si>
    <t>GESTION DE RESIDUOS</t>
  </si>
  <si>
    <t>D01ZA450b</t>
  </si>
  <si>
    <t>CANON VERTIDO DE ESCOMBROS</t>
  </si>
  <si>
    <t>m3</t>
  </si>
  <si>
    <t xml:space="preserve">M3. Canon de vertido de escombros en vertedero autorizado y p.p. de costes indirectos. </t>
  </si>
  <si>
    <t>D01YM005</t>
  </si>
  <si>
    <t>CAMBIO DE CONTENEDOR DE 7 M3</t>
  </si>
  <si>
    <t xml:space="preserve">Cambio de contenedor de 7 m3. de capacidad, colocado en obra a pie de carga, i/servicio de entrega, alquiler, tasas por ocupación de vía pública y p.p. de costes indirectos, incluidos los medios auxiliares de señalización. </t>
  </si>
  <si>
    <t>D01QG130</t>
  </si>
  <si>
    <t>RECUPERACIÓN DE CHATARRA ESTRUCTURA METALICA</t>
  </si>
  <si>
    <t>Kg</t>
  </si>
  <si>
    <t xml:space="preserve"> Recuperación de chatarra de estructura metálica de acero laminado, por medios mecánicos, amontonada en obra y cargada con máquina propia sobre camión no propio. </t>
  </si>
  <si>
    <t>804</t>
  </si>
  <si>
    <t>TRATAMIENTO DE RESIDUOS PELIGROSOS DE ENVASES</t>
  </si>
  <si>
    <t>Total 6</t>
  </si>
  <si>
    <t>7</t>
  </si>
  <si>
    <t>ESTUDIO DE SEGURIDAD Y SALUD</t>
  </si>
  <si>
    <t>USS.001</t>
  </si>
  <si>
    <t>SEGURIDAD Y SALUD PROYECTO CLIMATIZADORES Y ENFRIADORAS</t>
  </si>
  <si>
    <t>Componentes de seguridad y salud de la obra de climatización de talleres centrales con cambio de climatizadores, enfriadoras nuevas y cambio y sustitución de aerotermos.</t>
  </si>
  <si>
    <t>Total 7</t>
  </si>
  <si>
    <t>8</t>
  </si>
  <si>
    <t>EDIFICIO TECNICO. PROTECCION CONTRA INCENDIOS</t>
  </si>
  <si>
    <t>A1</t>
  </si>
  <si>
    <t>SISTEMAS DE DETECCIÓN Y ALARMA</t>
  </si>
  <si>
    <t>I05DA030</t>
  </si>
  <si>
    <t>BUS DE DETECCIÓN DE INCENDIOS</t>
  </si>
  <si>
    <t>Suministro e instalación de cableado de detección de incendios para la conexionado de los elementos de lazo esserbus comprendidos entre la central de incendios y los equipos previstos, mediante manguera de cable trenzado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halógenos.Totalmente instalado.</t>
  </si>
  <si>
    <t>I05DA040</t>
  </si>
  <si>
    <t>FUENTE DE ALIMENTACIÓN AUXILIAR</t>
  </si>
  <si>
    <t>Suministro y montaje de fuente de alimentación auxiliar, con las siguientes características técnicas:
- Consta de 4 salidas: 24 Vcc/ 5.6 Amp.
- Fuente estabilizada y cortocircuitable. 
- Alimentación principal de 230 Vca, caja metálica para fijación superficial con led indicador de estado. 
- Supervisiones: Avería general (incluirá fallo de cualquier fusible, fallo de red y fallo de batería), Fallo de red (esta señal podrá ser retardada según norma UNE), Fallo de batería ( Incluirá tensión alta y baja en el cargador y fallo de carga de la batería, comprobando la carga de la batería cada 30 minutos), Fallo de derivación a tierra. Reposición remota de la fuente de alimentación. 
Se incluye también la instalación de los siguientes elementos asociados:
*2 Uds. Batería de emergencia marca YUASA o similar, 12 Vcc 17 Ah. 
Totalmente instalada.</t>
  </si>
  <si>
    <t>I05DA500</t>
  </si>
  <si>
    <t>ALIMENTACIÓN 24 VCC DESDE F.A. AUXILIAR A ELEMENTOS</t>
  </si>
  <si>
    <t>Suministro y montaje de línea de alimentación eléctrica a 24Vcc desde la fuente de alimentación auxiliar a detectores lineales y módulos de control, etc, realizada mediante conductores de cobre (AS+) de 2 x 0,75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</si>
  <si>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I05DA160</t>
  </si>
  <si>
    <t>DETECTOR MULTISENSOR ÓPTICO-TÉRMICO ANALÓGICO CON BASE Y ZÓCALO</t>
  </si>
  <si>
    <t>Suministro e instalación de detector multisensor óptico-térmico OT analógico-algorítmico con inteligencia distribuida, ESSER serie IQ8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Dimensiones: Ø = 90mm y altura = 72mm, con índice de protección IP40. Homologación: Vds G293011, CE. Incluida base stándar estándar para detectores y zócalo adaptador.Totalmente instalado.</t>
  </si>
  <si>
    <t>I05DA220</t>
  </si>
  <si>
    <t>TRANSPONDER 4Z/2S</t>
  </si>
  <si>
    <t>Suministro y montaje de transponder para Esserbus o similar, con 4 zonas de detección convencional y 2 salidas de relé programables como contactos NA/NC y supervisadas para esserbus, previsto para supervisión de las señales del equipo Vesda, puerta desenrrollable del local y las maniobras de control de las máquinas. Dispositivo para ser conectado al bucle Analógico-Algorítmico de la central ESSER-8000; puede incorporar un aislador de bucle, sin caja. Alimentación externa de 12 o 24 Vcc y dimensiones 72 x 65 x 20mm. Marca ESSER o similar. Totalmente instalado.</t>
  </si>
  <si>
    <t>I05TAC010</t>
  </si>
  <si>
    <t>TUBO ACERO PARA ALOJAMIENTO CABLEADO ELÉCTRICO Y COMUNICACIONES</t>
  </si>
  <si>
    <t>Suministro y montaje de tubo de acero para alojamiento de cableados, alta resistencia al impacto, resistencia química a combustibles líquidos, aceites minerales, grasas, álcalis, ácidos y bases débiles, intervalo de temperaturas -45ºC a +350ºC, grado de protección IP67, con p.p. de los correspondientes accesorios, cajas de derivación  y elementos de fijación adecuados a este sistema. Totalmente instalado.</t>
  </si>
  <si>
    <t>I05DA240</t>
  </si>
  <si>
    <t>PROGRAMACIÓN DE LA CENTRAL DE DETECCIÓN DE INCENDIOS</t>
  </si>
  <si>
    <t>Programación de la central de detección de incendios, incluyendo todos los elementos de campo del sistema analogico-algoritmico de detección de incendios y alarma. Pruebas y puesta en servicio de todo el sistema.</t>
  </si>
  <si>
    <t>I05DA110</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</si>
  <si>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</si>
  <si>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</si>
  <si>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I05DA130</t>
  </si>
  <si>
    <t>SIRENA ROJA DE LAZO</t>
  </si>
  <si>
    <t>Suministro e instalación de sirena roja IQ8 Alarm o similar, con conexión directa a lazo esserbus en sistemas con centrales de la serie IQ8 Control C/M o similar. La sirena permite su programación como un elemento más de lazo y requiere alimentación externa. Provista de módulo aislador de línea, con flash y tonos programables, y una intensidad acústica de 99 dB a 1 m. Indice de protección IP 31. Incluida base profunda para montaje en superficie, concebida para cableado en superficie de cualquier tipo IP65, de tamaño diámetro 93 mm x 50 mm y entrada de cable mediante orificios troquelados de 20 mm de diámetro. Totalmente instalada.</t>
  </si>
  <si>
    <t>I05DS190</t>
  </si>
  <si>
    <t>AMPLIACIÓN DE LA INSTALACIÓN DE DETECCIÓN</t>
  </si>
  <si>
    <t>Ampliación de la instalación de detección por posibles variaciones en la Infraestructura, previa valoración y aprobación del Director de Obra.</t>
  </si>
  <si>
    <t>Total A1</t>
  </si>
  <si>
    <t>A2</t>
  </si>
  <si>
    <t>INTEGRACIÓN, SUPERVISIÓN Y CONTROL INSTALACIONES</t>
  </si>
  <si>
    <t>I05DS170</t>
  </si>
  <si>
    <t>CONFIGURACIÓN E INTEGRACIÓN DEL SISTEMA DETECCIÓN EN TCE - PUESTO CENTRAL.</t>
  </si>
  <si>
    <t>Configuración e integración del sistema de detección en TCE - Puesto Central.</t>
  </si>
  <si>
    <t>I05SOL010</t>
  </si>
  <si>
    <t>CONFIGURACIÓN, INTEGRACIÓN Y ACTUALIZACIÓN SOL DETECCIÓN ANALÓGICA</t>
  </si>
  <si>
    <t>Integración de los nuevos equipos de detección en sistema SOL o similar de Canillejas, incluyendo:
 - Modificación de planos existentes y creación de nuevos planos del recinto.
 - Creación de iconos de detectores, pulsadores, sirenas, módulos, etc...
 - Colocación y verificación de estados correctos de cada uno de los nuevos elementos.
 - Ampliación de licencia.</t>
  </si>
  <si>
    <t>ID5X00010</t>
  </si>
  <si>
    <t>INTEGRACIÓN SEÑALES DE DETECCION DE INCENDIOS - CONTROL DE PLANTA (TT CC CANILLEJAS)</t>
  </si>
  <si>
    <t>Integración de la nueva zona de detección en scada de control de Planta (lectura de señales desde centralita actual mediante protocolo MODBUS / TCP o MODBUS RTU, con conexión (a través de una pasarela) a la red ETHERNET (Red OESTE). Implicando: 
1. Modificaciones en los parámetros de comunicación en la maestra de comunicaciones (S7-300) del control de planta.
2. Ampliación del programa de comunicaciones para lectura de las nuevas señales procedentes del PCI y su envío al sistema Scada.
3. Desarrollo y pruebas de los dibujos en el sistema Scada WINCC del control de planta, así como inserción de los nuevos tags. Se realizará un dibujo en planta de cada zona, así como una pantalla resumen siguiendo la filosofía actual.
4. Alta de alarmas en el sistema Scada.</t>
  </si>
  <si>
    <t>Total A2</t>
  </si>
  <si>
    <t>A3</t>
  </si>
  <si>
    <t>SEÑALIZACIÓN DE EVACUACIÓN</t>
  </si>
  <si>
    <t>I05SBM010</t>
  </si>
  <si>
    <t>CARTEL DE SEÑALIZACIÓN FOTOLUMINISCENTE 420 x 148 mm con marco</t>
  </si>
  <si>
    <t>Suministro y montaje de cartel de señalización fotoluminiscente, formado por placa de alta luminiscencia de dimensiones 420 x148 mm, pictograma "SALIDA" o "SIN SALIDA", incluso soporte antivandálico realizado en aluminio anodizado y p.p. de colocación, medios auxiliares y pequeño material, según pliego de condiciones técnicas y planos, totalmente instalado.</t>
  </si>
  <si>
    <t>I05S150</t>
  </si>
  <si>
    <t>AMPLIACIÓN DE LA SEÑALIZACIÓN FOTOLUMINISCENTE</t>
  </si>
  <si>
    <t>Ampliación de la instalación de señalización fotoluminiscente por posibles variaciones en la Infraestructura, previa valoración y aprobación del director de obra.</t>
  </si>
  <si>
    <t>Total A3</t>
  </si>
  <si>
    <t>A4</t>
  </si>
  <si>
    <t>I05XE010</t>
  </si>
  <si>
    <t>EXTINTOR ABC 6 kg CON CARTEL DE SEÑALIZACION</t>
  </si>
  <si>
    <t>Extintor polvo ABC 6 kg., soporte, manómetro comprobable y boquilla manguera con difusor, cartel de señalización, según norma UNE, certificado por AENOR, incluso accesorios para su total instalación.</t>
  </si>
  <si>
    <t>I05XE020</t>
  </si>
  <si>
    <t>EXTINTOR CO2 - 5 kg CON CARTEL DE SEÑALIZACION</t>
  </si>
  <si>
    <t>Extintor CO2 5 kg con soporte y boquilla manguera con difusor, cartel de señalización, según norma UNE, certificado por AENOR, incluso accesorios para su total instalación.</t>
  </si>
  <si>
    <t>E03</t>
  </si>
  <si>
    <t>DOCUMENTACIÓN FINAL DE OBRA</t>
  </si>
  <si>
    <t>Elaboración de documentación firmada por técnico competente, certificado de final de obra firmado también por técnico competente, certificado de la empresa instaladora, de materiales empleados, primera inspección  y entrega de documentación técnica.</t>
  </si>
  <si>
    <t>E01</t>
  </si>
  <si>
    <t>AYUDAS DE OBRA CIVIL AL PCI</t>
  </si>
  <si>
    <t xml:space="preserve">Ayudas a la instalación de portección contra incendios, incluyendo zanjas, desmontaje y montaje de techos, calos en tabiquerías, manipulación de paneles u otros elementos, previa aprobación y validación de Dirección de Obra.
 </t>
  </si>
  <si>
    <t>Total A4</t>
  </si>
  <si>
    <t>Total 8</t>
  </si>
  <si>
    <t>Total IO_17-096P</t>
  </si>
  <si>
    <t xml:space="preserve">Proyecto climatización. Talleres Centrales Canillejas. </t>
  </si>
  <si>
    <t>Gastos Generales</t>
  </si>
  <si>
    <t>Beneficio Industrial</t>
  </si>
  <si>
    <t>Total Oferta (sin IVA)</t>
  </si>
  <si>
    <t>IVA</t>
  </si>
  <si>
    <t>Total  Oferta (con IVA)</t>
  </si>
  <si>
    <t>Partida alzada a justificar de desmontaje de 13 climatizadores, desmontaje de 113 aerotermos, desmontaje de redes de conductos, desmontaje de redes de tuberías, incluido el desmontaje de los elementos de control en tubería y climatizador (sondas de presión, válvulos de corte, etc), incluso retirada a contenedor y posterior traslado a punto verde para el tratamiento de los resíduos. En el desmontaje se aplicará la normativa vigente para aquellos equipos etiquetados con presencia de amianto (indentificado principalmente en las juntas de los tramos de tubería de conexión de climatizadores y aerotermos).</t>
  </si>
  <si>
    <t>Tratamiento de residuos peligrosos (amianto residual, envases) cumpliendo con la normativa vigente, y p.p. de costes indirectos.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</si>
</sst>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15"/>
        <bgColor indexed="64"/>
      </patternFill>
    </fill>
    <fill>
      <patternFill patternType="solid">
        <fgColor indexed="57"/>
        <bgColor indexed="64"/>
      </patternFill>
    </fill>
    <fill>
      <patternFill patternType="solid">
        <fgColor indexed="22"/>
        <bgColor indexed="64"/>
      </patternFill>
    </fill>
  </fills>
  <borders count="2">
    <border>
      <left/>
      <right/>
      <top/>
      <bottom/>
      <diagonal/>
    </border>
    <border>
      <left/>
      <right/>
      <top/>
      <bottom style="thin">
        <color indexed="64"/>
      </bottom>
      <diagonal/>
    </border>
  </borders>
  <cellStyleXfs count="1">
    <xf numFmtId="0" fontId="0" fillId="0" borderId="0"/>
  </cellStyleXfs>
  <cellXfs count="42">
    <xf numFmtId="0" fontId="0" fillId="0" borderId="0" xfId="0"/>
    <xf numFmtId="49" fontId="4" fillId="0" borderId="0" xfId="0" applyNumberFormat="1" applyFont="1"/>
    <xf numFmtId="0" fontId="4" fillId="0" borderId="0" xfId="0"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6" fillId="0" borderId="0" xfId="0" applyNumberFormat="1" applyFont="1" applyAlignment="1">
      <alignment horizontal="right" vertical="top"/>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3" fontId="3" fillId="2" borderId="0" xfId="0" applyNumberFormat="1" applyFont="1" applyFill="1" applyAlignment="1">
      <alignment vertical="top"/>
    </xf>
    <xf numFmtId="4" fontId="3" fillId="2" borderId="0" xfId="0" applyNumberFormat="1" applyFont="1" applyFill="1" applyAlignment="1">
      <alignment vertical="top"/>
    </xf>
    <xf numFmtId="49" fontId="3" fillId="4" borderId="0" xfId="0" applyNumberFormat="1" applyFont="1" applyFill="1" applyAlignment="1">
      <alignment vertical="top"/>
    </xf>
    <xf numFmtId="49" fontId="3" fillId="4" borderId="0" xfId="0" applyNumberFormat="1" applyFont="1" applyFill="1" applyAlignment="1">
      <alignment vertical="top" wrapText="1"/>
    </xf>
    <xf numFmtId="164"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164" fontId="2" fillId="0" borderId="0" xfId="0" applyNumberFormat="1" applyFont="1" applyAlignment="1">
      <alignment vertical="top"/>
    </xf>
    <xf numFmtId="4" fontId="2" fillId="0" borderId="0" xfId="0" applyNumberFormat="1" applyFont="1" applyAlignment="1">
      <alignment vertical="top"/>
    </xf>
    <xf numFmtId="4" fontId="2" fillId="2" borderId="0" xfId="0" applyNumberFormat="1" applyFont="1" applyFill="1" applyAlignment="1">
      <alignment vertical="top"/>
    </xf>
    <xf numFmtId="0" fontId="2" fillId="0" borderId="0" xfId="0" applyFont="1" applyAlignment="1">
      <alignment vertical="top"/>
    </xf>
    <xf numFmtId="0" fontId="2" fillId="0" borderId="0" xfId="0" applyFont="1" applyAlignment="1">
      <alignment vertical="top" wrapText="1"/>
    </xf>
    <xf numFmtId="49" fontId="3" fillId="0" borderId="0" xfId="0" applyNumberFormat="1" applyFont="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3" fontId="2" fillId="0" borderId="0" xfId="0" applyNumberFormat="1" applyFont="1" applyAlignment="1">
      <alignment vertical="top"/>
    </xf>
    <xf numFmtId="0" fontId="0" fillId="0" borderId="0" xfId="0"/>
    <xf numFmtId="0" fontId="2" fillId="0" borderId="0" xfId="0" applyFont="1"/>
    <xf numFmtId="0" fontId="3" fillId="0" borderId="0" xfId="0" applyFont="1"/>
    <xf numFmtId="10" fontId="2" fillId="0" borderId="0" xfId="0" applyNumberFormat="1" applyFont="1" applyProtection="1">
      <protection locked="0"/>
    </xf>
    <xf numFmtId="0" fontId="3" fillId="0" borderId="0" xfId="0" applyFont="1" applyProtection="1">
      <protection locked="0"/>
    </xf>
    <xf numFmtId="0" fontId="4" fillId="0" borderId="0" xfId="0" applyFont="1" applyProtection="1">
      <protection locked="0"/>
    </xf>
    <xf numFmtId="0" fontId="5" fillId="0" borderId="0" xfId="0" applyFont="1" applyAlignment="1" applyProtection="1">
      <alignment vertical="top"/>
      <protection locked="0"/>
    </xf>
    <xf numFmtId="49" fontId="6" fillId="0" borderId="0" xfId="0" applyNumberFormat="1" applyFont="1" applyAlignment="1" applyProtection="1">
      <alignment horizontal="right" vertical="top"/>
      <protection locked="0"/>
    </xf>
    <xf numFmtId="4" fontId="3" fillId="2" borderId="0" xfId="0" applyNumberFormat="1" applyFont="1" applyFill="1" applyAlignment="1" applyProtection="1">
      <alignment vertical="top"/>
      <protection locked="0"/>
    </xf>
    <xf numFmtId="4" fontId="2" fillId="0" borderId="0" xfId="0" applyNumberFormat="1" applyFont="1" applyAlignment="1" applyProtection="1">
      <alignment vertical="top"/>
      <protection locked="0"/>
    </xf>
    <xf numFmtId="0" fontId="2" fillId="0" borderId="0" xfId="0" applyFont="1" applyAlignment="1" applyProtection="1">
      <alignment vertical="top"/>
      <protection locked="0"/>
    </xf>
    <xf numFmtId="0" fontId="2" fillId="5" borderId="0" xfId="0" applyFont="1" applyFill="1" applyAlignment="1" applyProtection="1">
      <alignment vertical="top"/>
      <protection locked="0"/>
    </xf>
    <xf numFmtId="0" fontId="0" fillId="0" borderId="0" xfId="0" applyProtection="1">
      <protection locked="0"/>
    </xf>
    <xf numFmtId="0" fontId="2" fillId="0" borderId="0" xfId="0" applyFont="1" applyProtection="1">
      <protection locked="0"/>
    </xf>
    <xf numFmtId="0" fontId="2" fillId="0" borderId="1" xfId="0" applyFont="1" applyBorder="1" applyProtection="1">
      <protection locked="0"/>
    </xf>
    <xf numFmtId="4" fontId="3" fillId="0" borderId="0"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12"/>
  <sheetViews>
    <sheetView tabSelected="1" zoomScale="130" zoomScaleNormal="130" workbookViewId="0">
      <pane xSplit="4" ySplit="3" topLeftCell="E498" activePane="bottomRight" state="frozen"/>
      <selection pane="topRight" activeCell="E1" sqref="E1"/>
      <selection pane="bottomLeft" activeCell="A4" sqref="A4"/>
      <selection pane="bottomRight" activeCell="K510" sqref="K510"/>
    </sheetView>
  </sheetViews>
  <sheetFormatPr baseColWidth="10" defaultRowHeight="14.4" x14ac:dyDescent="0.3"/>
  <cols>
    <col min="1" max="1" width="15.5546875" bestFit="1" customWidth="1"/>
    <col min="2" max="2" width="6.5546875" customWidth="1"/>
    <col min="3" max="3" width="3.6640625" customWidth="1"/>
    <col min="4" max="4" width="51" customWidth="1"/>
    <col min="5" max="5" width="8.6640625" customWidth="1"/>
    <col min="6" max="6" width="10" style="38" customWidth="1"/>
    <col min="7" max="7" width="10" customWidth="1"/>
  </cols>
  <sheetData>
    <row r="1" spans="1:7" x14ac:dyDescent="0.3">
      <c r="A1" s="1" t="s">
        <v>728</v>
      </c>
      <c r="B1" s="2"/>
      <c r="C1" s="2"/>
      <c r="D1" s="2"/>
      <c r="E1" s="2"/>
      <c r="F1" s="31"/>
      <c r="G1" s="2"/>
    </row>
    <row r="2" spans="1:7" ht="18" x14ac:dyDescent="0.3">
      <c r="A2" s="3" t="s">
        <v>0</v>
      </c>
      <c r="B2" s="4"/>
      <c r="C2" s="4"/>
      <c r="D2" s="4"/>
      <c r="E2" s="4"/>
      <c r="F2" s="32"/>
      <c r="G2" s="4"/>
    </row>
    <row r="3" spans="1:7" x14ac:dyDescent="0.3">
      <c r="A3" s="5" t="s">
        <v>1</v>
      </c>
      <c r="B3" s="5" t="s">
        <v>4</v>
      </c>
      <c r="C3" s="5" t="s">
        <v>5</v>
      </c>
      <c r="D3" s="6" t="s">
        <v>2</v>
      </c>
      <c r="E3" s="7" t="s">
        <v>6</v>
      </c>
      <c r="F3" s="33" t="s">
        <v>7</v>
      </c>
      <c r="G3" s="7" t="s">
        <v>3</v>
      </c>
    </row>
    <row r="4" spans="1:7" x14ac:dyDescent="0.3">
      <c r="A4" s="8" t="s">
        <v>8</v>
      </c>
      <c r="B4" s="8" t="s">
        <v>10</v>
      </c>
      <c r="C4" s="8" t="s">
        <v>11</v>
      </c>
      <c r="D4" s="9" t="s">
        <v>9</v>
      </c>
      <c r="E4" s="10">
        <f>E134</f>
        <v>1</v>
      </c>
      <c r="F4" s="34">
        <f>F134</f>
        <v>0</v>
      </c>
      <c r="G4" s="11">
        <f>G134</f>
        <v>0</v>
      </c>
    </row>
    <row r="5" spans="1:7" x14ac:dyDescent="0.3">
      <c r="A5" s="12" t="s">
        <v>12</v>
      </c>
      <c r="B5" s="12" t="s">
        <v>10</v>
      </c>
      <c r="C5" s="12" t="s">
        <v>11</v>
      </c>
      <c r="D5" s="13" t="s">
        <v>13</v>
      </c>
      <c r="E5" s="14">
        <f>E34</f>
        <v>1</v>
      </c>
      <c r="F5" s="34">
        <f>F34</f>
        <v>0</v>
      </c>
      <c r="G5" s="11">
        <f>G34</f>
        <v>0</v>
      </c>
    </row>
    <row r="6" spans="1:7" x14ac:dyDescent="0.3">
      <c r="A6" s="15" t="s">
        <v>14</v>
      </c>
      <c r="B6" s="15" t="s">
        <v>16</v>
      </c>
      <c r="C6" s="15" t="s">
        <v>17</v>
      </c>
      <c r="D6" s="16" t="s">
        <v>15</v>
      </c>
      <c r="E6" s="17">
        <v>2</v>
      </c>
      <c r="F6" s="35"/>
      <c r="G6" s="19">
        <f>ROUND(E6*F6,2)</f>
        <v>0</v>
      </c>
    </row>
    <row r="7" spans="1:7" ht="204" x14ac:dyDescent="0.3">
      <c r="A7" s="20"/>
      <c r="B7" s="20"/>
      <c r="C7" s="20"/>
      <c r="D7" s="21" t="s">
        <v>18</v>
      </c>
      <c r="E7" s="20"/>
      <c r="F7" s="36"/>
      <c r="G7" s="20"/>
    </row>
    <row r="8" spans="1:7" x14ac:dyDescent="0.3">
      <c r="A8" s="15" t="s">
        <v>19</v>
      </c>
      <c r="B8" s="15" t="s">
        <v>16</v>
      </c>
      <c r="C8" s="15" t="s">
        <v>17</v>
      </c>
      <c r="D8" s="16" t="s">
        <v>20</v>
      </c>
      <c r="E8" s="17">
        <v>1</v>
      </c>
      <c r="F8" s="35"/>
      <c r="G8" s="19">
        <f>ROUND(E8*F8,2)</f>
        <v>0</v>
      </c>
    </row>
    <row r="9" spans="1:7" ht="204" x14ac:dyDescent="0.3">
      <c r="A9" s="20"/>
      <c r="B9" s="20"/>
      <c r="C9" s="20"/>
      <c r="D9" s="21" t="s">
        <v>21</v>
      </c>
      <c r="E9" s="20"/>
      <c r="F9" s="36"/>
      <c r="G9" s="20"/>
    </row>
    <row r="10" spans="1:7" x14ac:dyDescent="0.3">
      <c r="A10" s="15" t="s">
        <v>22</v>
      </c>
      <c r="B10" s="15" t="s">
        <v>16</v>
      </c>
      <c r="C10" s="15" t="s">
        <v>17</v>
      </c>
      <c r="D10" s="16" t="s">
        <v>23</v>
      </c>
      <c r="E10" s="17">
        <v>9</v>
      </c>
      <c r="F10" s="35"/>
      <c r="G10" s="19">
        <f>ROUND(E10*F10,2)</f>
        <v>0</v>
      </c>
    </row>
    <row r="11" spans="1:7" ht="193.8" x14ac:dyDescent="0.3">
      <c r="A11" s="20"/>
      <c r="B11" s="20"/>
      <c r="C11" s="20"/>
      <c r="D11" s="21" t="s">
        <v>24</v>
      </c>
      <c r="E11" s="20"/>
      <c r="F11" s="36"/>
      <c r="G11" s="20"/>
    </row>
    <row r="12" spans="1:7" x14ac:dyDescent="0.3">
      <c r="A12" s="15" t="s">
        <v>25</v>
      </c>
      <c r="B12" s="15" t="s">
        <v>16</v>
      </c>
      <c r="C12" s="15" t="s">
        <v>17</v>
      </c>
      <c r="D12" s="16" t="s">
        <v>26</v>
      </c>
      <c r="E12" s="17">
        <v>1</v>
      </c>
      <c r="F12" s="35"/>
      <c r="G12" s="19">
        <f>ROUND(E12*F12,2)</f>
        <v>0</v>
      </c>
    </row>
    <row r="13" spans="1:7" ht="255" x14ac:dyDescent="0.3">
      <c r="A13" s="20"/>
      <c r="B13" s="20"/>
      <c r="C13" s="20"/>
      <c r="D13" s="21" t="s">
        <v>27</v>
      </c>
      <c r="E13" s="20"/>
      <c r="F13" s="36"/>
      <c r="G13" s="20"/>
    </row>
    <row r="14" spans="1:7" x14ac:dyDescent="0.3">
      <c r="A14" s="15" t="s">
        <v>28</v>
      </c>
      <c r="B14" s="15" t="s">
        <v>16</v>
      </c>
      <c r="C14" s="15" t="s">
        <v>17</v>
      </c>
      <c r="D14" s="16" t="s">
        <v>29</v>
      </c>
      <c r="E14" s="17">
        <v>1</v>
      </c>
      <c r="F14" s="35"/>
      <c r="G14" s="19">
        <f>ROUND(E14*F14,2)</f>
        <v>0</v>
      </c>
    </row>
    <row r="15" spans="1:7" ht="255" x14ac:dyDescent="0.3">
      <c r="A15" s="20"/>
      <c r="B15" s="20"/>
      <c r="C15" s="20"/>
      <c r="D15" s="21" t="s">
        <v>30</v>
      </c>
      <c r="E15" s="20"/>
      <c r="F15" s="36"/>
      <c r="G15" s="20"/>
    </row>
    <row r="16" spans="1:7" x14ac:dyDescent="0.3">
      <c r="A16" s="15" t="s">
        <v>31</v>
      </c>
      <c r="B16" s="15" t="s">
        <v>16</v>
      </c>
      <c r="C16" s="15" t="s">
        <v>17</v>
      </c>
      <c r="D16" s="16" t="s">
        <v>32</v>
      </c>
      <c r="E16" s="17">
        <v>1</v>
      </c>
      <c r="F16" s="35"/>
      <c r="G16" s="19">
        <f>ROUND(E16*F16,2)</f>
        <v>0</v>
      </c>
    </row>
    <row r="17" spans="1:7" ht="193.8" x14ac:dyDescent="0.3">
      <c r="A17" s="20"/>
      <c r="B17" s="20"/>
      <c r="C17" s="20"/>
      <c r="D17" s="21" t="s">
        <v>33</v>
      </c>
      <c r="E17" s="20"/>
      <c r="F17" s="36"/>
      <c r="G17" s="20"/>
    </row>
    <row r="18" spans="1:7" x14ac:dyDescent="0.3">
      <c r="A18" s="15" t="s">
        <v>34</v>
      </c>
      <c r="B18" s="15" t="s">
        <v>16</v>
      </c>
      <c r="C18" s="15" t="s">
        <v>17</v>
      </c>
      <c r="D18" s="16" t="s">
        <v>35</v>
      </c>
      <c r="E18" s="17">
        <v>1</v>
      </c>
      <c r="F18" s="35"/>
      <c r="G18" s="19">
        <f>ROUND(E18*F18,2)</f>
        <v>0</v>
      </c>
    </row>
    <row r="19" spans="1:7" ht="193.8" x14ac:dyDescent="0.3">
      <c r="A19" s="20"/>
      <c r="B19" s="20"/>
      <c r="C19" s="20"/>
      <c r="D19" s="21" t="s">
        <v>36</v>
      </c>
      <c r="E19" s="20"/>
      <c r="F19" s="36"/>
      <c r="G19" s="20"/>
    </row>
    <row r="20" spans="1:7" x14ac:dyDescent="0.3">
      <c r="A20" s="15" t="s">
        <v>37</v>
      </c>
      <c r="B20" s="15" t="s">
        <v>16</v>
      </c>
      <c r="C20" s="15" t="s">
        <v>17</v>
      </c>
      <c r="D20" s="16" t="s">
        <v>38</v>
      </c>
      <c r="E20" s="17">
        <v>1</v>
      </c>
      <c r="F20" s="35"/>
      <c r="G20" s="19">
        <f>ROUND(E20*F20,2)</f>
        <v>0</v>
      </c>
    </row>
    <row r="21" spans="1:7" ht="193.8" x14ac:dyDescent="0.3">
      <c r="A21" s="20"/>
      <c r="B21" s="20"/>
      <c r="C21" s="20"/>
      <c r="D21" s="21" t="s">
        <v>39</v>
      </c>
      <c r="E21" s="20"/>
      <c r="F21" s="36"/>
      <c r="G21" s="20"/>
    </row>
    <row r="22" spans="1:7" x14ac:dyDescent="0.3">
      <c r="A22" s="15" t="s">
        <v>40</v>
      </c>
      <c r="B22" s="15" t="s">
        <v>16</v>
      </c>
      <c r="C22" s="15" t="s">
        <v>17</v>
      </c>
      <c r="D22" s="16" t="s">
        <v>41</v>
      </c>
      <c r="E22" s="17">
        <v>3</v>
      </c>
      <c r="F22" s="35"/>
      <c r="G22" s="19">
        <f>ROUND(E22*F22,2)</f>
        <v>0</v>
      </c>
    </row>
    <row r="23" spans="1:7" ht="183.6" x14ac:dyDescent="0.3">
      <c r="A23" s="20"/>
      <c r="B23" s="20"/>
      <c r="C23" s="20"/>
      <c r="D23" s="21" t="s">
        <v>42</v>
      </c>
      <c r="E23" s="20"/>
      <c r="F23" s="36"/>
      <c r="G23" s="20"/>
    </row>
    <row r="24" spans="1:7" x14ac:dyDescent="0.3">
      <c r="A24" s="15" t="s">
        <v>43</v>
      </c>
      <c r="B24" s="15" t="s">
        <v>16</v>
      </c>
      <c r="C24" s="15" t="s">
        <v>17</v>
      </c>
      <c r="D24" s="16" t="s">
        <v>44</v>
      </c>
      <c r="E24" s="17">
        <v>1</v>
      </c>
      <c r="F24" s="35"/>
      <c r="G24" s="19">
        <f>ROUND(E24*F24,2)</f>
        <v>0</v>
      </c>
    </row>
    <row r="25" spans="1:7" ht="173.4" x14ac:dyDescent="0.3">
      <c r="A25" s="20"/>
      <c r="B25" s="20"/>
      <c r="C25" s="20"/>
      <c r="D25" s="21" t="s">
        <v>45</v>
      </c>
      <c r="E25" s="20"/>
      <c r="F25" s="36"/>
      <c r="G25" s="20"/>
    </row>
    <row r="26" spans="1:7" x14ac:dyDescent="0.3">
      <c r="A26" s="15" t="s">
        <v>46</v>
      </c>
      <c r="B26" s="15" t="s">
        <v>16</v>
      </c>
      <c r="C26" s="15" t="s">
        <v>17</v>
      </c>
      <c r="D26" s="16" t="s">
        <v>47</v>
      </c>
      <c r="E26" s="17">
        <v>1</v>
      </c>
      <c r="F26" s="35"/>
      <c r="G26" s="19">
        <f>ROUND(E26*F26,2)</f>
        <v>0</v>
      </c>
    </row>
    <row r="27" spans="1:7" ht="173.4" x14ac:dyDescent="0.3">
      <c r="A27" s="20"/>
      <c r="B27" s="20"/>
      <c r="C27" s="20"/>
      <c r="D27" s="21" t="s">
        <v>48</v>
      </c>
      <c r="E27" s="20"/>
      <c r="F27" s="36"/>
      <c r="G27" s="20"/>
    </row>
    <row r="28" spans="1:7" x14ac:dyDescent="0.3">
      <c r="A28" s="15" t="s">
        <v>49</v>
      </c>
      <c r="B28" s="15" t="s">
        <v>16</v>
      </c>
      <c r="C28" s="15" t="s">
        <v>17</v>
      </c>
      <c r="D28" s="16" t="s">
        <v>50</v>
      </c>
      <c r="E28" s="17">
        <v>113</v>
      </c>
      <c r="F28" s="35"/>
      <c r="G28" s="19">
        <f>ROUND(E28*F28,2)</f>
        <v>0</v>
      </c>
    </row>
    <row r="29" spans="1:7" ht="51" x14ac:dyDescent="0.3">
      <c r="A29" s="20"/>
      <c r="B29" s="20"/>
      <c r="C29" s="20"/>
      <c r="D29" s="21" t="s">
        <v>51</v>
      </c>
      <c r="E29" s="20"/>
      <c r="F29" s="36"/>
      <c r="G29" s="20"/>
    </row>
    <row r="30" spans="1:7" x14ac:dyDescent="0.3">
      <c r="A30" s="15" t="s">
        <v>52</v>
      </c>
      <c r="B30" s="15" t="s">
        <v>16</v>
      </c>
      <c r="C30" s="15" t="s">
        <v>17</v>
      </c>
      <c r="D30" s="16" t="s">
        <v>53</v>
      </c>
      <c r="E30" s="17">
        <v>2</v>
      </c>
      <c r="F30" s="35"/>
      <c r="G30" s="19">
        <f>ROUND(E30*F30,2)</f>
        <v>0</v>
      </c>
    </row>
    <row r="31" spans="1:7" ht="81.599999999999994" x14ac:dyDescent="0.3">
      <c r="A31" s="20"/>
      <c r="B31" s="20"/>
      <c r="C31" s="20"/>
      <c r="D31" s="21" t="s">
        <v>54</v>
      </c>
      <c r="E31" s="20"/>
      <c r="F31" s="36"/>
      <c r="G31" s="20"/>
    </row>
    <row r="32" spans="1:7" x14ac:dyDescent="0.3">
      <c r="A32" s="15" t="s">
        <v>55</v>
      </c>
      <c r="B32" s="15" t="s">
        <v>16</v>
      </c>
      <c r="C32" s="15" t="s">
        <v>17</v>
      </c>
      <c r="D32" s="16" t="s">
        <v>56</v>
      </c>
      <c r="E32" s="17">
        <v>1</v>
      </c>
      <c r="F32" s="35"/>
      <c r="G32" s="19">
        <f>ROUND(E32*F32,2)</f>
        <v>0</v>
      </c>
    </row>
    <row r="33" spans="1:7" ht="81.599999999999994" x14ac:dyDescent="0.3">
      <c r="A33" s="20"/>
      <c r="B33" s="20"/>
      <c r="C33" s="20"/>
      <c r="D33" s="21" t="s">
        <v>57</v>
      </c>
      <c r="E33" s="20"/>
      <c r="F33" s="36"/>
      <c r="G33" s="20"/>
    </row>
    <row r="34" spans="1:7" x14ac:dyDescent="0.3">
      <c r="A34" s="20"/>
      <c r="B34" s="20"/>
      <c r="C34" s="20"/>
      <c r="D34" s="22" t="s">
        <v>58</v>
      </c>
      <c r="E34" s="17">
        <v>1</v>
      </c>
      <c r="F34" s="34">
        <f>G6+G8+G10+G12+G14+G16+G18+G20+G22+G24+G26+G28+G30+G32</f>
        <v>0</v>
      </c>
      <c r="G34" s="11">
        <f>ROUND(F34*E34,2)</f>
        <v>0</v>
      </c>
    </row>
    <row r="35" spans="1:7" x14ac:dyDescent="0.3">
      <c r="A35" s="23"/>
      <c r="B35" s="23"/>
      <c r="C35" s="23"/>
      <c r="D35" s="24"/>
      <c r="E35" s="23"/>
      <c r="F35" s="37"/>
      <c r="G35" s="23"/>
    </row>
    <row r="36" spans="1:7" x14ac:dyDescent="0.3">
      <c r="A36" s="12" t="s">
        <v>59</v>
      </c>
      <c r="B36" s="12" t="s">
        <v>10</v>
      </c>
      <c r="C36" s="12" t="s">
        <v>11</v>
      </c>
      <c r="D36" s="13" t="s">
        <v>60</v>
      </c>
      <c r="E36" s="14">
        <f>E85</f>
        <v>1</v>
      </c>
      <c r="F36" s="34">
        <f>F85</f>
        <v>0</v>
      </c>
      <c r="G36" s="11">
        <f>G85</f>
        <v>0</v>
      </c>
    </row>
    <row r="37" spans="1:7" x14ac:dyDescent="0.3">
      <c r="A37" s="15" t="s">
        <v>61</v>
      </c>
      <c r="B37" s="15" t="s">
        <v>16</v>
      </c>
      <c r="C37" s="15" t="s">
        <v>17</v>
      </c>
      <c r="D37" s="16" t="s">
        <v>62</v>
      </c>
      <c r="E37" s="17">
        <v>4</v>
      </c>
      <c r="F37" s="35"/>
      <c r="G37" s="19">
        <f>ROUND(E37*F37,2)</f>
        <v>0</v>
      </c>
    </row>
    <row r="38" spans="1:7" ht="153" x14ac:dyDescent="0.3">
      <c r="A38" s="20"/>
      <c r="B38" s="20"/>
      <c r="C38" s="20"/>
      <c r="D38" s="21" t="s">
        <v>63</v>
      </c>
      <c r="E38" s="20"/>
      <c r="F38" s="36"/>
      <c r="G38" s="20"/>
    </row>
    <row r="39" spans="1:7" x14ac:dyDescent="0.3">
      <c r="A39" s="15" t="s">
        <v>64</v>
      </c>
      <c r="B39" s="15" t="s">
        <v>16</v>
      </c>
      <c r="C39" s="15" t="s">
        <v>17</v>
      </c>
      <c r="D39" s="16" t="s">
        <v>65</v>
      </c>
      <c r="E39" s="17">
        <v>2</v>
      </c>
      <c r="F39" s="35"/>
      <c r="G39" s="19">
        <f>ROUND(E39*F39,2)</f>
        <v>0</v>
      </c>
    </row>
    <row r="40" spans="1:7" ht="153" x14ac:dyDescent="0.3">
      <c r="A40" s="20"/>
      <c r="B40" s="20"/>
      <c r="C40" s="20"/>
      <c r="D40" s="21" t="s">
        <v>66</v>
      </c>
      <c r="E40" s="20"/>
      <c r="F40" s="36"/>
      <c r="G40" s="20"/>
    </row>
    <row r="41" spans="1:7" x14ac:dyDescent="0.3">
      <c r="A41" s="15" t="s">
        <v>67</v>
      </c>
      <c r="B41" s="15" t="s">
        <v>16</v>
      </c>
      <c r="C41" s="15" t="s">
        <v>17</v>
      </c>
      <c r="D41" s="16" t="s">
        <v>68</v>
      </c>
      <c r="E41" s="17">
        <v>2</v>
      </c>
      <c r="F41" s="35"/>
      <c r="G41" s="19">
        <f>ROUND(E41*F41,2)</f>
        <v>0</v>
      </c>
    </row>
    <row r="42" spans="1:7" ht="153" x14ac:dyDescent="0.3">
      <c r="A42" s="20"/>
      <c r="B42" s="20"/>
      <c r="C42" s="20"/>
      <c r="D42" s="21" t="s">
        <v>69</v>
      </c>
      <c r="E42" s="20"/>
      <c r="F42" s="36"/>
      <c r="G42" s="20"/>
    </row>
    <row r="43" spans="1:7" x14ac:dyDescent="0.3">
      <c r="A43" s="15" t="s">
        <v>70</v>
      </c>
      <c r="B43" s="15" t="s">
        <v>16</v>
      </c>
      <c r="C43" s="15" t="s">
        <v>17</v>
      </c>
      <c r="D43" s="16" t="s">
        <v>71</v>
      </c>
      <c r="E43" s="17">
        <v>2</v>
      </c>
      <c r="F43" s="35"/>
      <c r="G43" s="19">
        <f>ROUND(E43*F43,2)</f>
        <v>0</v>
      </c>
    </row>
    <row r="44" spans="1:7" ht="153" x14ac:dyDescent="0.3">
      <c r="A44" s="20"/>
      <c r="B44" s="20"/>
      <c r="C44" s="20"/>
      <c r="D44" s="21" t="s">
        <v>72</v>
      </c>
      <c r="E44" s="20"/>
      <c r="F44" s="36"/>
      <c r="G44" s="20"/>
    </row>
    <row r="45" spans="1:7" x14ac:dyDescent="0.3">
      <c r="A45" s="15" t="s">
        <v>73</v>
      </c>
      <c r="B45" s="15" t="s">
        <v>16</v>
      </c>
      <c r="C45" s="15" t="s">
        <v>75</v>
      </c>
      <c r="D45" s="16" t="s">
        <v>74</v>
      </c>
      <c r="E45" s="17">
        <v>10</v>
      </c>
      <c r="F45" s="35"/>
      <c r="G45" s="19">
        <f>ROUND(E45*F45,2)</f>
        <v>0</v>
      </c>
    </row>
    <row r="46" spans="1:7" ht="61.2" x14ac:dyDescent="0.3">
      <c r="A46" s="20"/>
      <c r="B46" s="20"/>
      <c r="C46" s="20"/>
      <c r="D46" s="21" t="s">
        <v>76</v>
      </c>
      <c r="E46" s="20"/>
      <c r="F46" s="36"/>
      <c r="G46" s="20"/>
    </row>
    <row r="47" spans="1:7" x14ac:dyDescent="0.3">
      <c r="A47" s="15" t="s">
        <v>77</v>
      </c>
      <c r="B47" s="15" t="s">
        <v>16</v>
      </c>
      <c r="C47" s="15" t="s">
        <v>75</v>
      </c>
      <c r="D47" s="16" t="s">
        <v>78</v>
      </c>
      <c r="E47" s="17">
        <v>1682</v>
      </c>
      <c r="F47" s="35"/>
      <c r="G47" s="19">
        <f>ROUND(E47*F47,2)</f>
        <v>0</v>
      </c>
    </row>
    <row r="48" spans="1:7" ht="61.2" x14ac:dyDescent="0.3">
      <c r="A48" s="20"/>
      <c r="B48" s="20"/>
      <c r="C48" s="20"/>
      <c r="D48" s="21" t="s">
        <v>79</v>
      </c>
      <c r="E48" s="20"/>
      <c r="F48" s="36"/>
      <c r="G48" s="20"/>
    </row>
    <row r="49" spans="1:7" x14ac:dyDescent="0.3">
      <c r="A49" s="15" t="s">
        <v>80</v>
      </c>
      <c r="B49" s="15" t="s">
        <v>16</v>
      </c>
      <c r="C49" s="15" t="s">
        <v>75</v>
      </c>
      <c r="D49" s="16" t="s">
        <v>81</v>
      </c>
      <c r="E49" s="17">
        <v>20</v>
      </c>
      <c r="F49" s="35"/>
      <c r="G49" s="19">
        <f>ROUND(E49*F49,2)</f>
        <v>0</v>
      </c>
    </row>
    <row r="50" spans="1:7" ht="61.2" x14ac:dyDescent="0.3">
      <c r="A50" s="20"/>
      <c r="B50" s="20"/>
      <c r="C50" s="20"/>
      <c r="D50" s="21" t="s">
        <v>82</v>
      </c>
      <c r="E50" s="20"/>
      <c r="F50" s="36"/>
      <c r="G50" s="20"/>
    </row>
    <row r="51" spans="1:7" x14ac:dyDescent="0.3">
      <c r="A51" s="15" t="s">
        <v>83</v>
      </c>
      <c r="B51" s="15" t="s">
        <v>16</v>
      </c>
      <c r="C51" s="15" t="s">
        <v>75</v>
      </c>
      <c r="D51" s="16" t="s">
        <v>84</v>
      </c>
      <c r="E51" s="17">
        <v>64</v>
      </c>
      <c r="F51" s="35"/>
      <c r="G51" s="19">
        <f>ROUND(E51*F51,2)</f>
        <v>0</v>
      </c>
    </row>
    <row r="52" spans="1:7" ht="61.2" x14ac:dyDescent="0.3">
      <c r="A52" s="20"/>
      <c r="B52" s="20"/>
      <c r="C52" s="20"/>
      <c r="D52" s="21" t="s">
        <v>85</v>
      </c>
      <c r="E52" s="20"/>
      <c r="F52" s="36"/>
      <c r="G52" s="20"/>
    </row>
    <row r="53" spans="1:7" x14ac:dyDescent="0.3">
      <c r="A53" s="15" t="s">
        <v>86</v>
      </c>
      <c r="B53" s="15" t="s">
        <v>16</v>
      </c>
      <c r="C53" s="15" t="s">
        <v>75</v>
      </c>
      <c r="D53" s="16" t="s">
        <v>87</v>
      </c>
      <c r="E53" s="17">
        <v>30</v>
      </c>
      <c r="F53" s="35"/>
      <c r="G53" s="19">
        <f>ROUND(E53*F53,2)</f>
        <v>0</v>
      </c>
    </row>
    <row r="54" spans="1:7" ht="61.2" x14ac:dyDescent="0.3">
      <c r="A54" s="20"/>
      <c r="B54" s="20"/>
      <c r="C54" s="20"/>
      <c r="D54" s="21" t="s">
        <v>88</v>
      </c>
      <c r="E54" s="20"/>
      <c r="F54" s="36"/>
      <c r="G54" s="20"/>
    </row>
    <row r="55" spans="1:7" x14ac:dyDescent="0.3">
      <c r="A55" s="15" t="s">
        <v>89</v>
      </c>
      <c r="B55" s="15" t="s">
        <v>16</v>
      </c>
      <c r="C55" s="15" t="s">
        <v>75</v>
      </c>
      <c r="D55" s="16" t="s">
        <v>90</v>
      </c>
      <c r="E55" s="17">
        <v>180</v>
      </c>
      <c r="F55" s="35"/>
      <c r="G55" s="19">
        <f>ROUND(E55*F55,2)</f>
        <v>0</v>
      </c>
    </row>
    <row r="56" spans="1:7" ht="61.2" x14ac:dyDescent="0.3">
      <c r="A56" s="20"/>
      <c r="B56" s="20"/>
      <c r="C56" s="20"/>
      <c r="D56" s="21" t="s">
        <v>91</v>
      </c>
      <c r="E56" s="20"/>
      <c r="F56" s="36"/>
      <c r="G56" s="20"/>
    </row>
    <row r="57" spans="1:7" x14ac:dyDescent="0.3">
      <c r="A57" s="15" t="s">
        <v>92</v>
      </c>
      <c r="B57" s="15" t="s">
        <v>16</v>
      </c>
      <c r="C57" s="15" t="s">
        <v>75</v>
      </c>
      <c r="D57" s="16" t="s">
        <v>93</v>
      </c>
      <c r="E57" s="17">
        <v>420</v>
      </c>
      <c r="F57" s="35"/>
      <c r="G57" s="19">
        <f>ROUND(E57*F57,2)</f>
        <v>0</v>
      </c>
    </row>
    <row r="58" spans="1:7" ht="61.2" x14ac:dyDescent="0.3">
      <c r="A58" s="20"/>
      <c r="B58" s="20"/>
      <c r="C58" s="20"/>
      <c r="D58" s="21" t="s">
        <v>94</v>
      </c>
      <c r="E58" s="20"/>
      <c r="F58" s="36"/>
      <c r="G58" s="20"/>
    </row>
    <row r="59" spans="1:7" x14ac:dyDescent="0.3">
      <c r="A59" s="15" t="s">
        <v>95</v>
      </c>
      <c r="B59" s="15" t="s">
        <v>16</v>
      </c>
      <c r="C59" s="15" t="s">
        <v>75</v>
      </c>
      <c r="D59" s="16" t="s">
        <v>96</v>
      </c>
      <c r="E59" s="17">
        <v>490</v>
      </c>
      <c r="F59" s="35"/>
      <c r="G59" s="19">
        <f>ROUND(E59*F59,2)</f>
        <v>0</v>
      </c>
    </row>
    <row r="60" spans="1:7" ht="61.2" x14ac:dyDescent="0.3">
      <c r="A60" s="20"/>
      <c r="B60" s="20"/>
      <c r="C60" s="20"/>
      <c r="D60" s="21" t="s">
        <v>97</v>
      </c>
      <c r="E60" s="20"/>
      <c r="F60" s="36"/>
      <c r="G60" s="20"/>
    </row>
    <row r="61" spans="1:7" x14ac:dyDescent="0.3">
      <c r="A61" s="15" t="s">
        <v>98</v>
      </c>
      <c r="B61" s="15" t="s">
        <v>16</v>
      </c>
      <c r="C61" s="15" t="s">
        <v>75</v>
      </c>
      <c r="D61" s="16" t="s">
        <v>99</v>
      </c>
      <c r="E61" s="17">
        <v>310</v>
      </c>
      <c r="F61" s="35"/>
      <c r="G61" s="19">
        <f>ROUND(E61*F61,2)</f>
        <v>0</v>
      </c>
    </row>
    <row r="62" spans="1:7" ht="61.2" x14ac:dyDescent="0.3">
      <c r="A62" s="20"/>
      <c r="B62" s="20"/>
      <c r="C62" s="20"/>
      <c r="D62" s="21" t="s">
        <v>100</v>
      </c>
      <c r="E62" s="20"/>
      <c r="F62" s="36"/>
      <c r="G62" s="20"/>
    </row>
    <row r="63" spans="1:7" x14ac:dyDescent="0.3">
      <c r="A63" s="15" t="s">
        <v>101</v>
      </c>
      <c r="B63" s="15" t="s">
        <v>16</v>
      </c>
      <c r="C63" s="15" t="s">
        <v>75</v>
      </c>
      <c r="D63" s="16" t="s">
        <v>102</v>
      </c>
      <c r="E63" s="17">
        <v>60</v>
      </c>
      <c r="F63" s="35"/>
      <c r="G63" s="19">
        <f>ROUND(E63*F63,2)</f>
        <v>0</v>
      </c>
    </row>
    <row r="64" spans="1:7" ht="61.2" x14ac:dyDescent="0.3">
      <c r="A64" s="20"/>
      <c r="B64" s="20"/>
      <c r="C64" s="20"/>
      <c r="D64" s="21" t="s">
        <v>103</v>
      </c>
      <c r="E64" s="20"/>
      <c r="F64" s="36"/>
      <c r="G64" s="20"/>
    </row>
    <row r="65" spans="1:7" x14ac:dyDescent="0.3">
      <c r="A65" s="15" t="s">
        <v>104</v>
      </c>
      <c r="B65" s="15" t="s">
        <v>16</v>
      </c>
      <c r="C65" s="15" t="s">
        <v>75</v>
      </c>
      <c r="D65" s="16" t="s">
        <v>105</v>
      </c>
      <c r="E65" s="17">
        <v>20</v>
      </c>
      <c r="F65" s="35"/>
      <c r="G65" s="19">
        <f>ROUND(E65*F65,2)</f>
        <v>0</v>
      </c>
    </row>
    <row r="66" spans="1:7" ht="61.2" x14ac:dyDescent="0.3">
      <c r="A66" s="20"/>
      <c r="B66" s="20"/>
      <c r="C66" s="20"/>
      <c r="D66" s="21" t="s">
        <v>106</v>
      </c>
      <c r="E66" s="20"/>
      <c r="F66" s="36"/>
      <c r="G66" s="20"/>
    </row>
    <row r="67" spans="1:7" x14ac:dyDescent="0.3">
      <c r="A67" s="15" t="s">
        <v>107</v>
      </c>
      <c r="B67" s="15" t="s">
        <v>16</v>
      </c>
      <c r="C67" s="15" t="s">
        <v>17</v>
      </c>
      <c r="D67" s="16" t="s">
        <v>108</v>
      </c>
      <c r="E67" s="17">
        <v>6</v>
      </c>
      <c r="F67" s="35"/>
      <c r="G67" s="19">
        <f>ROUND(E67*F67,2)</f>
        <v>0</v>
      </c>
    </row>
    <row r="68" spans="1:7" ht="30.6" x14ac:dyDescent="0.3">
      <c r="A68" s="20"/>
      <c r="B68" s="20"/>
      <c r="C68" s="20"/>
      <c r="D68" s="21" t="s">
        <v>109</v>
      </c>
      <c r="E68" s="20"/>
      <c r="F68" s="36"/>
      <c r="G68" s="20"/>
    </row>
    <row r="69" spans="1:7" x14ac:dyDescent="0.3">
      <c r="A69" s="15" t="s">
        <v>110</v>
      </c>
      <c r="B69" s="15" t="s">
        <v>16</v>
      </c>
      <c r="C69" s="15" t="s">
        <v>17</v>
      </c>
      <c r="D69" s="16" t="s">
        <v>111</v>
      </c>
      <c r="E69" s="17">
        <v>10</v>
      </c>
      <c r="F69" s="35"/>
      <c r="G69" s="19">
        <f>ROUND(E69*F69,2)</f>
        <v>0</v>
      </c>
    </row>
    <row r="70" spans="1:7" ht="30.6" x14ac:dyDescent="0.3">
      <c r="A70" s="20"/>
      <c r="B70" s="20"/>
      <c r="C70" s="20"/>
      <c r="D70" s="21" t="s">
        <v>112</v>
      </c>
      <c r="E70" s="20"/>
      <c r="F70" s="36"/>
      <c r="G70" s="20"/>
    </row>
    <row r="71" spans="1:7" x14ac:dyDescent="0.3">
      <c r="A71" s="15" t="s">
        <v>113</v>
      </c>
      <c r="B71" s="15" t="s">
        <v>16</v>
      </c>
      <c r="C71" s="15" t="s">
        <v>17</v>
      </c>
      <c r="D71" s="16" t="s">
        <v>114</v>
      </c>
      <c r="E71" s="17">
        <v>2</v>
      </c>
      <c r="F71" s="35"/>
      <c r="G71" s="19">
        <f>ROUND(E71*F71,2)</f>
        <v>0</v>
      </c>
    </row>
    <row r="72" spans="1:7" ht="40.799999999999997" x14ac:dyDescent="0.3">
      <c r="A72" s="20"/>
      <c r="B72" s="20"/>
      <c r="C72" s="20"/>
      <c r="D72" s="21" t="s">
        <v>115</v>
      </c>
      <c r="E72" s="20"/>
      <c r="F72" s="36"/>
      <c r="G72" s="20"/>
    </row>
    <row r="73" spans="1:7" x14ac:dyDescent="0.3">
      <c r="A73" s="15" t="s">
        <v>116</v>
      </c>
      <c r="B73" s="15" t="s">
        <v>16</v>
      </c>
      <c r="C73" s="15" t="s">
        <v>17</v>
      </c>
      <c r="D73" s="16" t="s">
        <v>117</v>
      </c>
      <c r="E73" s="17">
        <v>2</v>
      </c>
      <c r="F73" s="35"/>
      <c r="G73" s="19">
        <f>ROUND(E73*F73,2)</f>
        <v>0</v>
      </c>
    </row>
    <row r="74" spans="1:7" ht="40.799999999999997" x14ac:dyDescent="0.3">
      <c r="A74" s="20"/>
      <c r="B74" s="20"/>
      <c r="C74" s="20"/>
      <c r="D74" s="21" t="s">
        <v>118</v>
      </c>
      <c r="E74" s="20"/>
      <c r="F74" s="36"/>
      <c r="G74" s="20"/>
    </row>
    <row r="75" spans="1:7" x14ac:dyDescent="0.3">
      <c r="A75" s="15" t="s">
        <v>119</v>
      </c>
      <c r="B75" s="15" t="s">
        <v>16</v>
      </c>
      <c r="C75" s="15" t="s">
        <v>17</v>
      </c>
      <c r="D75" s="16" t="s">
        <v>120</v>
      </c>
      <c r="E75" s="17">
        <v>8</v>
      </c>
      <c r="F75" s="35"/>
      <c r="G75" s="19">
        <f>ROUND(E75*F75,2)</f>
        <v>0</v>
      </c>
    </row>
    <row r="76" spans="1:7" ht="20.399999999999999" x14ac:dyDescent="0.3">
      <c r="A76" s="20"/>
      <c r="B76" s="20"/>
      <c r="C76" s="20"/>
      <c r="D76" s="21" t="s">
        <v>121</v>
      </c>
      <c r="E76" s="20"/>
      <c r="F76" s="36"/>
      <c r="G76" s="20"/>
    </row>
    <row r="77" spans="1:7" x14ac:dyDescent="0.3">
      <c r="A77" s="15" t="s">
        <v>122</v>
      </c>
      <c r="B77" s="15" t="s">
        <v>16</v>
      </c>
      <c r="C77" s="15" t="s">
        <v>17</v>
      </c>
      <c r="D77" s="16" t="s">
        <v>123</v>
      </c>
      <c r="E77" s="17">
        <v>10</v>
      </c>
      <c r="F77" s="35"/>
      <c r="G77" s="19">
        <f>ROUND(E77*F77,2)</f>
        <v>0</v>
      </c>
    </row>
    <row r="78" spans="1:7" ht="20.399999999999999" x14ac:dyDescent="0.3">
      <c r="A78" s="20"/>
      <c r="B78" s="20"/>
      <c r="C78" s="20"/>
      <c r="D78" s="21" t="s">
        <v>124</v>
      </c>
      <c r="E78" s="20"/>
      <c r="F78" s="36"/>
      <c r="G78" s="20"/>
    </row>
    <row r="79" spans="1:7" x14ac:dyDescent="0.3">
      <c r="A79" s="15" t="s">
        <v>125</v>
      </c>
      <c r="B79" s="15" t="s">
        <v>16</v>
      </c>
      <c r="C79" s="15" t="s">
        <v>17</v>
      </c>
      <c r="D79" s="16" t="s">
        <v>126</v>
      </c>
      <c r="E79" s="17">
        <v>2</v>
      </c>
      <c r="F79" s="35"/>
      <c r="G79" s="19">
        <f>ROUND(E79*F79,2)</f>
        <v>0</v>
      </c>
    </row>
    <row r="80" spans="1:7" ht="20.399999999999999" x14ac:dyDescent="0.3">
      <c r="A80" s="20"/>
      <c r="B80" s="20"/>
      <c r="C80" s="20"/>
      <c r="D80" s="21" t="s">
        <v>127</v>
      </c>
      <c r="E80" s="20"/>
      <c r="F80" s="36"/>
      <c r="G80" s="20"/>
    </row>
    <row r="81" spans="1:7" x14ac:dyDescent="0.3">
      <c r="A81" s="15" t="s">
        <v>128</v>
      </c>
      <c r="B81" s="15" t="s">
        <v>16</v>
      </c>
      <c r="C81" s="15" t="s">
        <v>17</v>
      </c>
      <c r="D81" s="16" t="s">
        <v>129</v>
      </c>
      <c r="E81" s="17">
        <v>10</v>
      </c>
      <c r="F81" s="35"/>
      <c r="G81" s="19">
        <f>ROUND(E81*F81,2)</f>
        <v>0</v>
      </c>
    </row>
    <row r="82" spans="1:7" ht="20.399999999999999" x14ac:dyDescent="0.3">
      <c r="A82" s="20"/>
      <c r="B82" s="20"/>
      <c r="C82" s="20"/>
      <c r="D82" s="21" t="s">
        <v>130</v>
      </c>
      <c r="E82" s="20"/>
      <c r="F82" s="36"/>
      <c r="G82" s="20"/>
    </row>
    <row r="83" spans="1:7" x14ac:dyDescent="0.3">
      <c r="A83" s="15" t="s">
        <v>131</v>
      </c>
      <c r="B83" s="15" t="s">
        <v>16</v>
      </c>
      <c r="C83" s="15" t="s">
        <v>17</v>
      </c>
      <c r="D83" s="16" t="s">
        <v>132</v>
      </c>
      <c r="E83" s="17">
        <v>2</v>
      </c>
      <c r="F83" s="35"/>
      <c r="G83" s="19">
        <f>ROUND(E83*F83,2)</f>
        <v>0</v>
      </c>
    </row>
    <row r="84" spans="1:7" ht="20.399999999999999" x14ac:dyDescent="0.3">
      <c r="A84" s="20"/>
      <c r="B84" s="20"/>
      <c r="C84" s="20"/>
      <c r="D84" s="21" t="s">
        <v>133</v>
      </c>
      <c r="E84" s="20"/>
      <c r="F84" s="36"/>
      <c r="G84" s="20"/>
    </row>
    <row r="85" spans="1:7" x14ac:dyDescent="0.3">
      <c r="A85" s="20"/>
      <c r="B85" s="20"/>
      <c r="C85" s="20"/>
      <c r="D85" s="22" t="s">
        <v>134</v>
      </c>
      <c r="E85" s="17">
        <v>1</v>
      </c>
      <c r="F85" s="34">
        <f>G37+G39+G41+G43+G45+G47+G49+G51+G53+G55+G57+G59+G61+G63+G65+G67+G69+G71+G73+G75+G77+G79+G81+G83</f>
        <v>0</v>
      </c>
      <c r="G85" s="11">
        <f>ROUND(F85*E85,2)</f>
        <v>0</v>
      </c>
    </row>
    <row r="86" spans="1:7" x14ac:dyDescent="0.3">
      <c r="A86" s="23"/>
      <c r="B86" s="23"/>
      <c r="C86" s="23"/>
      <c r="D86" s="24"/>
      <c r="E86" s="23"/>
      <c r="F86" s="37"/>
      <c r="G86" s="23"/>
    </row>
    <row r="87" spans="1:7" x14ac:dyDescent="0.3">
      <c r="A87" s="12" t="s">
        <v>135</v>
      </c>
      <c r="B87" s="12" t="s">
        <v>10</v>
      </c>
      <c r="C87" s="12" t="s">
        <v>11</v>
      </c>
      <c r="D87" s="13" t="s">
        <v>136</v>
      </c>
      <c r="E87" s="14">
        <f>E132</f>
        <v>1</v>
      </c>
      <c r="F87" s="34">
        <f>F132</f>
        <v>0</v>
      </c>
      <c r="G87" s="11">
        <f>G132</f>
        <v>0</v>
      </c>
    </row>
    <row r="88" spans="1:7" x14ac:dyDescent="0.3">
      <c r="A88" s="15" t="s">
        <v>137</v>
      </c>
      <c r="B88" s="15" t="s">
        <v>16</v>
      </c>
      <c r="C88" s="15" t="s">
        <v>139</v>
      </c>
      <c r="D88" s="16" t="s">
        <v>138</v>
      </c>
      <c r="E88" s="17">
        <v>593.79999999999995</v>
      </c>
      <c r="F88" s="35"/>
      <c r="G88" s="19">
        <f>ROUND(E88*F88,2)</f>
        <v>0</v>
      </c>
    </row>
    <row r="89" spans="1:7" ht="51" x14ac:dyDescent="0.3">
      <c r="A89" s="20"/>
      <c r="B89" s="20"/>
      <c r="C89" s="20"/>
      <c r="D89" s="21" t="s">
        <v>140</v>
      </c>
      <c r="E89" s="20"/>
      <c r="F89" s="36"/>
      <c r="G89" s="20"/>
    </row>
    <row r="90" spans="1:7" x14ac:dyDescent="0.3">
      <c r="A90" s="15" t="s">
        <v>141</v>
      </c>
      <c r="B90" s="15" t="s">
        <v>16</v>
      </c>
      <c r="C90" s="15" t="s">
        <v>75</v>
      </c>
      <c r="D90" s="16" t="s">
        <v>142</v>
      </c>
      <c r="E90" s="17">
        <v>550</v>
      </c>
      <c r="F90" s="35"/>
      <c r="G90" s="19">
        <f>ROUND(E90*F90,2)</f>
        <v>0</v>
      </c>
    </row>
    <row r="91" spans="1:7" ht="51" x14ac:dyDescent="0.3">
      <c r="A91" s="20"/>
      <c r="B91" s="20"/>
      <c r="C91" s="20"/>
      <c r="D91" s="21" t="s">
        <v>143</v>
      </c>
      <c r="E91" s="20"/>
      <c r="F91" s="36"/>
      <c r="G91" s="20"/>
    </row>
    <row r="92" spans="1:7" x14ac:dyDescent="0.3">
      <c r="A92" s="15" t="s">
        <v>144</v>
      </c>
      <c r="B92" s="15" t="s">
        <v>16</v>
      </c>
      <c r="C92" s="15" t="s">
        <v>75</v>
      </c>
      <c r="D92" s="16" t="s">
        <v>145</v>
      </c>
      <c r="E92" s="17">
        <v>97</v>
      </c>
      <c r="F92" s="35"/>
      <c r="G92" s="19">
        <f>ROUND(E92*F92,2)</f>
        <v>0</v>
      </c>
    </row>
    <row r="93" spans="1:7" ht="51" x14ac:dyDescent="0.3">
      <c r="A93" s="20"/>
      <c r="B93" s="20"/>
      <c r="C93" s="20"/>
      <c r="D93" s="21" t="s">
        <v>146</v>
      </c>
      <c r="E93" s="20"/>
      <c r="F93" s="36"/>
      <c r="G93" s="20"/>
    </row>
    <row r="94" spans="1:7" x14ac:dyDescent="0.3">
      <c r="A94" s="15" t="s">
        <v>147</v>
      </c>
      <c r="B94" s="15" t="s">
        <v>16</v>
      </c>
      <c r="C94" s="15" t="s">
        <v>75</v>
      </c>
      <c r="D94" s="16" t="s">
        <v>148</v>
      </c>
      <c r="E94" s="17">
        <v>95</v>
      </c>
      <c r="F94" s="35"/>
      <c r="G94" s="19">
        <f>ROUND(E94*F94,2)</f>
        <v>0</v>
      </c>
    </row>
    <row r="95" spans="1:7" ht="51" x14ac:dyDescent="0.3">
      <c r="A95" s="20"/>
      <c r="B95" s="20"/>
      <c r="C95" s="20"/>
      <c r="D95" s="21" t="s">
        <v>149</v>
      </c>
      <c r="E95" s="20"/>
      <c r="F95" s="36"/>
      <c r="G95" s="20"/>
    </row>
    <row r="96" spans="1:7" x14ac:dyDescent="0.3">
      <c r="A96" s="15" t="s">
        <v>150</v>
      </c>
      <c r="B96" s="15" t="s">
        <v>16</v>
      </c>
      <c r="C96" s="15" t="s">
        <v>75</v>
      </c>
      <c r="D96" s="16" t="s">
        <v>151</v>
      </c>
      <c r="E96" s="17">
        <v>95</v>
      </c>
      <c r="F96" s="35"/>
      <c r="G96" s="19">
        <f>ROUND(E96*F96,2)</f>
        <v>0</v>
      </c>
    </row>
    <row r="97" spans="1:7" ht="51" x14ac:dyDescent="0.3">
      <c r="A97" s="20"/>
      <c r="B97" s="20"/>
      <c r="C97" s="20"/>
      <c r="D97" s="21" t="s">
        <v>152</v>
      </c>
      <c r="E97" s="20"/>
      <c r="F97" s="36"/>
      <c r="G97" s="20"/>
    </row>
    <row r="98" spans="1:7" x14ac:dyDescent="0.3">
      <c r="A98" s="15" t="s">
        <v>153</v>
      </c>
      <c r="B98" s="15" t="s">
        <v>16</v>
      </c>
      <c r="C98" s="15" t="s">
        <v>75</v>
      </c>
      <c r="D98" s="16" t="s">
        <v>154</v>
      </c>
      <c r="E98" s="17">
        <v>95</v>
      </c>
      <c r="F98" s="35"/>
      <c r="G98" s="19">
        <f>ROUND(E98*F98,2)</f>
        <v>0</v>
      </c>
    </row>
    <row r="99" spans="1:7" ht="51" x14ac:dyDescent="0.3">
      <c r="A99" s="20"/>
      <c r="B99" s="20"/>
      <c r="C99" s="20"/>
      <c r="D99" s="21" t="s">
        <v>155</v>
      </c>
      <c r="E99" s="20"/>
      <c r="F99" s="36"/>
      <c r="G99" s="20"/>
    </row>
    <row r="100" spans="1:7" x14ac:dyDescent="0.3">
      <c r="A100" s="15" t="s">
        <v>156</v>
      </c>
      <c r="B100" s="15" t="s">
        <v>16</v>
      </c>
      <c r="C100" s="15" t="s">
        <v>75</v>
      </c>
      <c r="D100" s="16" t="s">
        <v>157</v>
      </c>
      <c r="E100" s="17">
        <v>155</v>
      </c>
      <c r="F100" s="35"/>
      <c r="G100" s="19">
        <f>ROUND(E100*F100,2)</f>
        <v>0</v>
      </c>
    </row>
    <row r="101" spans="1:7" ht="51" x14ac:dyDescent="0.3">
      <c r="A101" s="20"/>
      <c r="B101" s="20"/>
      <c r="C101" s="20"/>
      <c r="D101" s="21" t="s">
        <v>158</v>
      </c>
      <c r="E101" s="20"/>
      <c r="F101" s="36"/>
      <c r="G101" s="20"/>
    </row>
    <row r="102" spans="1:7" x14ac:dyDescent="0.3">
      <c r="A102" s="15" t="s">
        <v>159</v>
      </c>
      <c r="B102" s="15" t="s">
        <v>16</v>
      </c>
      <c r="C102" s="15" t="s">
        <v>75</v>
      </c>
      <c r="D102" s="16" t="s">
        <v>160</v>
      </c>
      <c r="E102" s="17">
        <v>125</v>
      </c>
      <c r="F102" s="35"/>
      <c r="G102" s="19">
        <f>ROUND(E102*F102,2)</f>
        <v>0</v>
      </c>
    </row>
    <row r="103" spans="1:7" ht="51" x14ac:dyDescent="0.3">
      <c r="A103" s="20"/>
      <c r="B103" s="20"/>
      <c r="C103" s="20"/>
      <c r="D103" s="21" t="s">
        <v>161</v>
      </c>
      <c r="E103" s="20"/>
      <c r="F103" s="36"/>
      <c r="G103" s="20"/>
    </row>
    <row r="104" spans="1:7" x14ac:dyDescent="0.3">
      <c r="A104" s="15" t="s">
        <v>162</v>
      </c>
      <c r="B104" s="15" t="s">
        <v>16</v>
      </c>
      <c r="C104" s="15" t="s">
        <v>75</v>
      </c>
      <c r="D104" s="16" t="s">
        <v>163</v>
      </c>
      <c r="E104" s="17">
        <v>105</v>
      </c>
      <c r="F104" s="35"/>
      <c r="G104" s="19">
        <f>ROUND(E104*F104,2)</f>
        <v>0</v>
      </c>
    </row>
    <row r="105" spans="1:7" ht="51" x14ac:dyDescent="0.3">
      <c r="A105" s="20"/>
      <c r="B105" s="20"/>
      <c r="C105" s="20"/>
      <c r="D105" s="21" t="s">
        <v>164</v>
      </c>
      <c r="E105" s="20"/>
      <c r="F105" s="36"/>
      <c r="G105" s="20"/>
    </row>
    <row r="106" spans="1:7" x14ac:dyDescent="0.3">
      <c r="A106" s="15" t="s">
        <v>165</v>
      </c>
      <c r="B106" s="15" t="s">
        <v>16</v>
      </c>
      <c r="C106" s="15" t="s">
        <v>75</v>
      </c>
      <c r="D106" s="16" t="s">
        <v>166</v>
      </c>
      <c r="E106" s="17">
        <v>105</v>
      </c>
      <c r="F106" s="35"/>
      <c r="G106" s="19">
        <f>ROUND(E106*F106,2)</f>
        <v>0</v>
      </c>
    </row>
    <row r="107" spans="1:7" ht="51" x14ac:dyDescent="0.3">
      <c r="A107" s="20"/>
      <c r="B107" s="20"/>
      <c r="C107" s="20"/>
      <c r="D107" s="21" t="s">
        <v>167</v>
      </c>
      <c r="E107" s="20"/>
      <c r="F107" s="36"/>
      <c r="G107" s="20"/>
    </row>
    <row r="108" spans="1:7" x14ac:dyDescent="0.3">
      <c r="A108" s="15" t="s">
        <v>168</v>
      </c>
      <c r="B108" s="15" t="s">
        <v>16</v>
      </c>
      <c r="C108" s="15" t="s">
        <v>75</v>
      </c>
      <c r="D108" s="16" t="s">
        <v>169</v>
      </c>
      <c r="E108" s="17">
        <v>16</v>
      </c>
      <c r="F108" s="35"/>
      <c r="G108" s="19">
        <f>ROUND(E108*F108,2)</f>
        <v>0</v>
      </c>
    </row>
    <row r="109" spans="1:7" ht="51" x14ac:dyDescent="0.3">
      <c r="A109" s="20"/>
      <c r="B109" s="20"/>
      <c r="C109" s="20"/>
      <c r="D109" s="21" t="s">
        <v>170</v>
      </c>
      <c r="E109" s="20"/>
      <c r="F109" s="36"/>
      <c r="G109" s="20"/>
    </row>
    <row r="110" spans="1:7" x14ac:dyDescent="0.3">
      <c r="A110" s="15" t="s">
        <v>171</v>
      </c>
      <c r="B110" s="15" t="s">
        <v>16</v>
      </c>
      <c r="C110" s="15" t="s">
        <v>75</v>
      </c>
      <c r="D110" s="16" t="s">
        <v>172</v>
      </c>
      <c r="E110" s="17">
        <v>16</v>
      </c>
      <c r="F110" s="35"/>
      <c r="G110" s="19">
        <f>ROUND(E110*F110,2)</f>
        <v>0</v>
      </c>
    </row>
    <row r="111" spans="1:7" ht="51" x14ac:dyDescent="0.3">
      <c r="A111" s="20"/>
      <c r="B111" s="20"/>
      <c r="C111" s="20"/>
      <c r="D111" s="21" t="s">
        <v>173</v>
      </c>
      <c r="E111" s="20"/>
      <c r="F111" s="36"/>
      <c r="G111" s="20"/>
    </row>
    <row r="112" spans="1:7" x14ac:dyDescent="0.3">
      <c r="A112" s="15" t="s">
        <v>174</v>
      </c>
      <c r="B112" s="15" t="s">
        <v>16</v>
      </c>
      <c r="C112" s="15" t="s">
        <v>17</v>
      </c>
      <c r="D112" s="16" t="s">
        <v>175</v>
      </c>
      <c r="E112" s="17">
        <v>189</v>
      </c>
      <c r="F112" s="35"/>
      <c r="G112" s="19">
        <f>ROUND(E112*F112,2)</f>
        <v>0</v>
      </c>
    </row>
    <row r="113" spans="1:7" ht="61.2" x14ac:dyDescent="0.3">
      <c r="A113" s="20"/>
      <c r="B113" s="20"/>
      <c r="C113" s="20"/>
      <c r="D113" s="21" t="s">
        <v>176</v>
      </c>
      <c r="E113" s="20"/>
      <c r="F113" s="36"/>
      <c r="G113" s="20"/>
    </row>
    <row r="114" spans="1:7" x14ac:dyDescent="0.3">
      <c r="A114" s="15" t="s">
        <v>177</v>
      </c>
      <c r="B114" s="15" t="s">
        <v>16</v>
      </c>
      <c r="C114" s="15" t="s">
        <v>17</v>
      </c>
      <c r="D114" s="16" t="s">
        <v>178</v>
      </c>
      <c r="E114" s="17">
        <v>3</v>
      </c>
      <c r="F114" s="35"/>
      <c r="G114" s="19">
        <f>ROUND(E114*F114,2)</f>
        <v>0</v>
      </c>
    </row>
    <row r="115" spans="1:7" ht="40.799999999999997" x14ac:dyDescent="0.3">
      <c r="A115" s="20"/>
      <c r="B115" s="20"/>
      <c r="C115" s="20"/>
      <c r="D115" s="21" t="s">
        <v>179</v>
      </c>
      <c r="E115" s="20"/>
      <c r="F115" s="36"/>
      <c r="G115" s="20"/>
    </row>
    <row r="116" spans="1:7" x14ac:dyDescent="0.3">
      <c r="A116" s="15" t="s">
        <v>180</v>
      </c>
      <c r="B116" s="15" t="s">
        <v>16</v>
      </c>
      <c r="C116" s="15" t="s">
        <v>17</v>
      </c>
      <c r="D116" s="16" t="s">
        <v>181</v>
      </c>
      <c r="E116" s="17">
        <v>12</v>
      </c>
      <c r="F116" s="35"/>
      <c r="G116" s="19">
        <f>ROUND(E116*F116,2)</f>
        <v>0</v>
      </c>
    </row>
    <row r="117" spans="1:7" ht="40.799999999999997" x14ac:dyDescent="0.3">
      <c r="A117" s="20"/>
      <c r="B117" s="20"/>
      <c r="C117" s="20"/>
      <c r="D117" s="21" t="s">
        <v>182</v>
      </c>
      <c r="E117" s="20"/>
      <c r="F117" s="36"/>
      <c r="G117" s="20"/>
    </row>
    <row r="118" spans="1:7" x14ac:dyDescent="0.3">
      <c r="A118" s="15" t="s">
        <v>183</v>
      </c>
      <c r="B118" s="15" t="s">
        <v>16</v>
      </c>
      <c r="C118" s="15" t="s">
        <v>17</v>
      </c>
      <c r="D118" s="16" t="s">
        <v>184</v>
      </c>
      <c r="E118" s="17">
        <v>12</v>
      </c>
      <c r="F118" s="35"/>
      <c r="G118" s="19">
        <f>ROUND(E118*F118,2)</f>
        <v>0</v>
      </c>
    </row>
    <row r="119" spans="1:7" ht="51" x14ac:dyDescent="0.3">
      <c r="A119" s="20"/>
      <c r="B119" s="20"/>
      <c r="C119" s="20"/>
      <c r="D119" s="21" t="s">
        <v>185</v>
      </c>
      <c r="E119" s="20"/>
      <c r="F119" s="36"/>
      <c r="G119" s="20"/>
    </row>
    <row r="120" spans="1:7" x14ac:dyDescent="0.3">
      <c r="A120" s="15" t="s">
        <v>186</v>
      </c>
      <c r="B120" s="15" t="s">
        <v>16</v>
      </c>
      <c r="C120" s="15" t="s">
        <v>17</v>
      </c>
      <c r="D120" s="16" t="s">
        <v>187</v>
      </c>
      <c r="E120" s="17">
        <v>3</v>
      </c>
      <c r="F120" s="35"/>
      <c r="G120" s="19">
        <f>ROUND(E120*F120,2)</f>
        <v>0</v>
      </c>
    </row>
    <row r="121" spans="1:7" ht="40.799999999999997" x14ac:dyDescent="0.3">
      <c r="A121" s="20"/>
      <c r="B121" s="20"/>
      <c r="C121" s="20"/>
      <c r="D121" s="21" t="s">
        <v>188</v>
      </c>
      <c r="E121" s="20"/>
      <c r="F121" s="36"/>
      <c r="G121" s="20"/>
    </row>
    <row r="122" spans="1:7" x14ac:dyDescent="0.3">
      <c r="A122" s="15" t="s">
        <v>189</v>
      </c>
      <c r="B122" s="15" t="s">
        <v>16</v>
      </c>
      <c r="C122" s="15" t="s">
        <v>17</v>
      </c>
      <c r="D122" s="16" t="s">
        <v>190</v>
      </c>
      <c r="E122" s="17">
        <v>4</v>
      </c>
      <c r="F122" s="35"/>
      <c r="G122" s="19">
        <f>ROUND(E122*F122,2)</f>
        <v>0</v>
      </c>
    </row>
    <row r="123" spans="1:7" ht="40.799999999999997" x14ac:dyDescent="0.3">
      <c r="A123" s="20"/>
      <c r="B123" s="20"/>
      <c r="C123" s="20"/>
      <c r="D123" s="21" t="s">
        <v>191</v>
      </c>
      <c r="E123" s="20"/>
      <c r="F123" s="36"/>
      <c r="G123" s="20"/>
    </row>
    <row r="124" spans="1:7" x14ac:dyDescent="0.3">
      <c r="A124" s="15" t="s">
        <v>192</v>
      </c>
      <c r="B124" s="15" t="s">
        <v>16</v>
      </c>
      <c r="C124" s="15" t="s">
        <v>17</v>
      </c>
      <c r="D124" s="16" t="s">
        <v>193</v>
      </c>
      <c r="E124" s="17">
        <v>3</v>
      </c>
      <c r="F124" s="35"/>
      <c r="G124" s="19">
        <f>ROUND(E124*F124,2)</f>
        <v>0</v>
      </c>
    </row>
    <row r="125" spans="1:7" ht="51" x14ac:dyDescent="0.3">
      <c r="A125" s="20"/>
      <c r="B125" s="20"/>
      <c r="C125" s="20"/>
      <c r="D125" s="21" t="s">
        <v>194</v>
      </c>
      <c r="E125" s="20"/>
      <c r="F125" s="36"/>
      <c r="G125" s="20"/>
    </row>
    <row r="126" spans="1:7" x14ac:dyDescent="0.3">
      <c r="A126" s="15" t="s">
        <v>195</v>
      </c>
      <c r="B126" s="15" t="s">
        <v>16</v>
      </c>
      <c r="C126" s="15" t="s">
        <v>17</v>
      </c>
      <c r="D126" s="16" t="s">
        <v>196</v>
      </c>
      <c r="E126" s="17">
        <v>2</v>
      </c>
      <c r="F126" s="35"/>
      <c r="G126" s="19">
        <f>ROUND(E126*F126,2)</f>
        <v>0</v>
      </c>
    </row>
    <row r="127" spans="1:7" ht="30.6" x14ac:dyDescent="0.3">
      <c r="A127" s="20"/>
      <c r="B127" s="20"/>
      <c r="C127" s="20"/>
      <c r="D127" s="21" t="s">
        <v>197</v>
      </c>
      <c r="E127" s="20"/>
      <c r="F127" s="36"/>
      <c r="G127" s="20"/>
    </row>
    <row r="128" spans="1:7" x14ac:dyDescent="0.3">
      <c r="A128" s="15" t="s">
        <v>198</v>
      </c>
      <c r="B128" s="15" t="s">
        <v>16</v>
      </c>
      <c r="C128" s="15" t="s">
        <v>17</v>
      </c>
      <c r="D128" s="16" t="s">
        <v>199</v>
      </c>
      <c r="E128" s="17">
        <v>2</v>
      </c>
      <c r="F128" s="35"/>
      <c r="G128" s="19">
        <f>ROUND(E128*F128,2)</f>
        <v>0</v>
      </c>
    </row>
    <row r="129" spans="1:7" ht="30.6" x14ac:dyDescent="0.3">
      <c r="A129" s="20"/>
      <c r="B129" s="20"/>
      <c r="C129" s="20"/>
      <c r="D129" s="21" t="s">
        <v>200</v>
      </c>
      <c r="E129" s="20"/>
      <c r="F129" s="36"/>
      <c r="G129" s="20"/>
    </row>
    <row r="130" spans="1:7" x14ac:dyDescent="0.3">
      <c r="A130" s="15" t="s">
        <v>201</v>
      </c>
      <c r="B130" s="15" t="s">
        <v>16</v>
      </c>
      <c r="C130" s="15" t="s">
        <v>17</v>
      </c>
      <c r="D130" s="16" t="s">
        <v>202</v>
      </c>
      <c r="E130" s="17">
        <v>38</v>
      </c>
      <c r="F130" s="35"/>
      <c r="G130" s="19">
        <f>ROUND(E130*F130,2)</f>
        <v>0</v>
      </c>
    </row>
    <row r="131" spans="1:7" ht="61.2" x14ac:dyDescent="0.3">
      <c r="A131" s="20"/>
      <c r="B131" s="20"/>
      <c r="C131" s="20"/>
      <c r="D131" s="21" t="s">
        <v>203</v>
      </c>
      <c r="E131" s="20"/>
      <c r="F131" s="36"/>
      <c r="G131" s="20"/>
    </row>
    <row r="132" spans="1:7" x14ac:dyDescent="0.3">
      <c r="A132" s="20"/>
      <c r="B132" s="20"/>
      <c r="C132" s="20"/>
      <c r="D132" s="22" t="s">
        <v>204</v>
      </c>
      <c r="E132" s="17">
        <v>1</v>
      </c>
      <c r="F132" s="34">
        <f>G88+G90+G92+G94+G96+G98+G100+G102+G104+G106+G108+G110+G112+G114+G116+G118+G120+G122+G124+G126+G128+G130</f>
        <v>0</v>
      </c>
      <c r="G132" s="11">
        <f>ROUND(F132*E132,2)</f>
        <v>0</v>
      </c>
    </row>
    <row r="133" spans="1:7" x14ac:dyDescent="0.3">
      <c r="A133" s="23"/>
      <c r="B133" s="23"/>
      <c r="C133" s="23"/>
      <c r="D133" s="24"/>
      <c r="E133" s="23"/>
      <c r="F133" s="37"/>
      <c r="G133" s="23"/>
    </row>
    <row r="134" spans="1:7" x14ac:dyDescent="0.3">
      <c r="A134" s="20"/>
      <c r="B134" s="20"/>
      <c r="C134" s="20"/>
      <c r="D134" s="22" t="s">
        <v>205</v>
      </c>
      <c r="E134" s="25">
        <v>1</v>
      </c>
      <c r="F134" s="34">
        <f>G5+G36+G87</f>
        <v>0</v>
      </c>
      <c r="G134" s="11">
        <f>ROUND(F134*E134,2)</f>
        <v>0</v>
      </c>
    </row>
    <row r="135" spans="1:7" x14ac:dyDescent="0.3">
      <c r="A135" s="23"/>
      <c r="B135" s="23"/>
      <c r="C135" s="23"/>
      <c r="D135" s="24"/>
      <c r="E135" s="23"/>
      <c r="F135" s="37"/>
      <c r="G135" s="23"/>
    </row>
    <row r="136" spans="1:7" x14ac:dyDescent="0.3">
      <c r="A136" s="8" t="s">
        <v>206</v>
      </c>
      <c r="B136" s="8" t="s">
        <v>10</v>
      </c>
      <c r="C136" s="8" t="s">
        <v>11</v>
      </c>
      <c r="D136" s="9" t="s">
        <v>207</v>
      </c>
      <c r="E136" s="10">
        <f>E321</f>
        <v>1</v>
      </c>
      <c r="F136" s="34">
        <f>F321</f>
        <v>0</v>
      </c>
      <c r="G136" s="11">
        <f>G321</f>
        <v>0</v>
      </c>
    </row>
    <row r="137" spans="1:7" x14ac:dyDescent="0.3">
      <c r="A137" s="12" t="s">
        <v>208</v>
      </c>
      <c r="B137" s="12" t="s">
        <v>10</v>
      </c>
      <c r="C137" s="12" t="s">
        <v>11</v>
      </c>
      <c r="D137" s="13" t="s">
        <v>209</v>
      </c>
      <c r="E137" s="14">
        <f>E210</f>
        <v>1</v>
      </c>
      <c r="F137" s="34">
        <f>F210</f>
        <v>0</v>
      </c>
      <c r="G137" s="11">
        <f>G210</f>
        <v>0</v>
      </c>
    </row>
    <row r="138" spans="1:7" x14ac:dyDescent="0.3">
      <c r="A138" s="12" t="s">
        <v>210</v>
      </c>
      <c r="B138" s="12" t="s">
        <v>10</v>
      </c>
      <c r="C138" s="12" t="s">
        <v>11</v>
      </c>
      <c r="D138" s="13" t="s">
        <v>211</v>
      </c>
      <c r="E138" s="14">
        <f>E153</f>
        <v>1</v>
      </c>
      <c r="F138" s="34">
        <f>F153</f>
        <v>0</v>
      </c>
      <c r="G138" s="11">
        <f>G153</f>
        <v>0</v>
      </c>
    </row>
    <row r="139" spans="1:7" x14ac:dyDescent="0.3">
      <c r="A139" s="15" t="s">
        <v>212</v>
      </c>
      <c r="B139" s="15" t="s">
        <v>16</v>
      </c>
      <c r="C139" s="15" t="s">
        <v>214</v>
      </c>
      <c r="D139" s="16" t="s">
        <v>213</v>
      </c>
      <c r="E139" s="17">
        <v>5</v>
      </c>
      <c r="F139" s="35"/>
      <c r="G139" s="19">
        <f>ROUND(E139*F139,2)</f>
        <v>0</v>
      </c>
    </row>
    <row r="140" spans="1:7" ht="112.2" x14ac:dyDescent="0.3">
      <c r="A140" s="20"/>
      <c r="B140" s="20"/>
      <c r="C140" s="20"/>
      <c r="D140" s="21" t="s">
        <v>215</v>
      </c>
      <c r="E140" s="20"/>
      <c r="F140" s="36"/>
      <c r="G140" s="20"/>
    </row>
    <row r="141" spans="1:7" x14ac:dyDescent="0.3">
      <c r="A141" s="15" t="s">
        <v>216</v>
      </c>
      <c r="B141" s="15" t="s">
        <v>16</v>
      </c>
      <c r="C141" s="15" t="s">
        <v>214</v>
      </c>
      <c r="D141" s="16" t="s">
        <v>217</v>
      </c>
      <c r="E141" s="17">
        <v>2</v>
      </c>
      <c r="F141" s="35"/>
      <c r="G141" s="19">
        <f>ROUND(E141*F141,2)</f>
        <v>0</v>
      </c>
    </row>
    <row r="142" spans="1:7" ht="153" x14ac:dyDescent="0.3">
      <c r="A142" s="20"/>
      <c r="B142" s="20"/>
      <c r="C142" s="20"/>
      <c r="D142" s="21" t="s">
        <v>218</v>
      </c>
      <c r="E142" s="20"/>
      <c r="F142" s="36"/>
      <c r="G142" s="20"/>
    </row>
    <row r="143" spans="1:7" x14ac:dyDescent="0.3">
      <c r="A143" s="15" t="s">
        <v>219</v>
      </c>
      <c r="B143" s="15" t="s">
        <v>16</v>
      </c>
      <c r="C143" s="15" t="s">
        <v>214</v>
      </c>
      <c r="D143" s="16" t="s">
        <v>220</v>
      </c>
      <c r="E143" s="17">
        <v>3</v>
      </c>
      <c r="F143" s="35"/>
      <c r="G143" s="19">
        <f>ROUND(E143*F143,2)</f>
        <v>0</v>
      </c>
    </row>
    <row r="144" spans="1:7" ht="224.4" x14ac:dyDescent="0.3">
      <c r="A144" s="20"/>
      <c r="B144" s="20"/>
      <c r="C144" s="20"/>
      <c r="D144" s="21" t="s">
        <v>221</v>
      </c>
      <c r="E144" s="20"/>
      <c r="F144" s="36"/>
      <c r="G144" s="20"/>
    </row>
    <row r="145" spans="1:7" x14ac:dyDescent="0.3">
      <c r="A145" s="15" t="s">
        <v>222</v>
      </c>
      <c r="B145" s="15" t="s">
        <v>16</v>
      </c>
      <c r="C145" s="15" t="s">
        <v>214</v>
      </c>
      <c r="D145" s="16" t="s">
        <v>223</v>
      </c>
      <c r="E145" s="17">
        <v>1</v>
      </c>
      <c r="F145" s="35"/>
      <c r="G145" s="19">
        <f>ROUND(E145*F145,2)</f>
        <v>0</v>
      </c>
    </row>
    <row r="146" spans="1:7" ht="377.4" x14ac:dyDescent="0.3">
      <c r="A146" s="20"/>
      <c r="B146" s="20"/>
      <c r="C146" s="20"/>
      <c r="D146" s="21" t="s">
        <v>224</v>
      </c>
      <c r="E146" s="20"/>
      <c r="F146" s="36"/>
      <c r="G146" s="20"/>
    </row>
    <row r="147" spans="1:7" x14ac:dyDescent="0.3">
      <c r="A147" s="15" t="s">
        <v>225</v>
      </c>
      <c r="B147" s="15" t="s">
        <v>16</v>
      </c>
      <c r="C147" s="15" t="s">
        <v>214</v>
      </c>
      <c r="D147" s="16" t="s">
        <v>226</v>
      </c>
      <c r="E147" s="17">
        <v>1</v>
      </c>
      <c r="F147" s="35"/>
      <c r="G147" s="19">
        <f>ROUND(E147*F147,2)</f>
        <v>0</v>
      </c>
    </row>
    <row r="148" spans="1:7" ht="163.19999999999999" x14ac:dyDescent="0.3">
      <c r="A148" s="20"/>
      <c r="B148" s="20"/>
      <c r="C148" s="20"/>
      <c r="D148" s="21" t="s">
        <v>227</v>
      </c>
      <c r="E148" s="20"/>
      <c r="F148" s="36"/>
      <c r="G148" s="20"/>
    </row>
    <row r="149" spans="1:7" x14ac:dyDescent="0.3">
      <c r="A149" s="15" t="s">
        <v>228</v>
      </c>
      <c r="B149" s="15" t="s">
        <v>16</v>
      </c>
      <c r="C149" s="15" t="s">
        <v>214</v>
      </c>
      <c r="D149" s="16" t="s">
        <v>229</v>
      </c>
      <c r="E149" s="17">
        <v>1</v>
      </c>
      <c r="F149" s="35"/>
      <c r="G149" s="19">
        <f>ROUND(E149*F149,2)</f>
        <v>0</v>
      </c>
    </row>
    <row r="150" spans="1:7" ht="30.6" x14ac:dyDescent="0.3">
      <c r="A150" s="20"/>
      <c r="B150" s="20"/>
      <c r="C150" s="20"/>
      <c r="D150" s="21" t="s">
        <v>230</v>
      </c>
      <c r="E150" s="20"/>
      <c r="F150" s="36"/>
      <c r="G150" s="20"/>
    </row>
    <row r="151" spans="1:7" x14ac:dyDescent="0.3">
      <c r="A151" s="15" t="s">
        <v>231</v>
      </c>
      <c r="B151" s="15" t="s">
        <v>16</v>
      </c>
      <c r="C151" s="15" t="s">
        <v>214</v>
      </c>
      <c r="D151" s="16" t="s">
        <v>232</v>
      </c>
      <c r="E151" s="17">
        <v>1</v>
      </c>
      <c r="F151" s="35"/>
      <c r="G151" s="19">
        <f>ROUND(E151*F151,2)</f>
        <v>0</v>
      </c>
    </row>
    <row r="152" spans="1:7" ht="285.60000000000002" x14ac:dyDescent="0.3">
      <c r="A152" s="20"/>
      <c r="B152" s="20"/>
      <c r="C152" s="20"/>
      <c r="D152" s="21" t="s">
        <v>233</v>
      </c>
      <c r="E152" s="20"/>
      <c r="F152" s="36"/>
      <c r="G152" s="20"/>
    </row>
    <row r="153" spans="1:7" x14ac:dyDescent="0.3">
      <c r="A153" s="20"/>
      <c r="B153" s="20"/>
      <c r="C153" s="20"/>
      <c r="D153" s="22" t="s">
        <v>234</v>
      </c>
      <c r="E153" s="17">
        <v>1</v>
      </c>
      <c r="F153" s="34">
        <f>G139+G141+G143+G145+G147+G149+G151</f>
        <v>0</v>
      </c>
      <c r="G153" s="11">
        <f>ROUND(F153*E153,2)</f>
        <v>0</v>
      </c>
    </row>
    <row r="154" spans="1:7" x14ac:dyDescent="0.3">
      <c r="A154" s="23"/>
      <c r="B154" s="23"/>
      <c r="C154" s="23"/>
      <c r="D154" s="24"/>
      <c r="E154" s="23"/>
      <c r="F154" s="37"/>
      <c r="G154" s="23"/>
    </row>
    <row r="155" spans="1:7" x14ac:dyDescent="0.3">
      <c r="A155" s="12" t="s">
        <v>235</v>
      </c>
      <c r="B155" s="12" t="s">
        <v>10</v>
      </c>
      <c r="C155" s="12" t="s">
        <v>11</v>
      </c>
      <c r="D155" s="13" t="s">
        <v>236</v>
      </c>
      <c r="E155" s="14">
        <f>E158</f>
        <v>1</v>
      </c>
      <c r="F155" s="34">
        <f>F158</f>
        <v>0</v>
      </c>
      <c r="G155" s="11">
        <f>G158</f>
        <v>0</v>
      </c>
    </row>
    <row r="156" spans="1:7" x14ac:dyDescent="0.3">
      <c r="A156" s="15" t="s">
        <v>237</v>
      </c>
      <c r="B156" s="15" t="s">
        <v>16</v>
      </c>
      <c r="C156" s="15" t="s">
        <v>239</v>
      </c>
      <c r="D156" s="16" t="s">
        <v>238</v>
      </c>
      <c r="E156" s="17">
        <v>6360</v>
      </c>
      <c r="F156" s="35"/>
      <c r="G156" s="19">
        <f>ROUND(E156*F156,2)</f>
        <v>0</v>
      </c>
    </row>
    <row r="157" spans="1:7" ht="51" x14ac:dyDescent="0.3">
      <c r="A157" s="20"/>
      <c r="B157" s="20"/>
      <c r="C157" s="20"/>
      <c r="D157" s="21" t="s">
        <v>240</v>
      </c>
      <c r="E157" s="20"/>
      <c r="F157" s="36"/>
      <c r="G157" s="20"/>
    </row>
    <row r="158" spans="1:7" x14ac:dyDescent="0.3">
      <c r="A158" s="20"/>
      <c r="B158" s="20"/>
      <c r="C158" s="20"/>
      <c r="D158" s="22" t="s">
        <v>241</v>
      </c>
      <c r="E158" s="17">
        <v>1</v>
      </c>
      <c r="F158" s="34">
        <f>G156</f>
        <v>0</v>
      </c>
      <c r="G158" s="11">
        <f>ROUND(F158*E158,2)</f>
        <v>0</v>
      </c>
    </row>
    <row r="159" spans="1:7" x14ac:dyDescent="0.3">
      <c r="A159" s="23"/>
      <c r="B159" s="23"/>
      <c r="C159" s="23"/>
      <c r="D159" s="24"/>
      <c r="E159" s="23"/>
      <c r="F159" s="37"/>
      <c r="G159" s="23"/>
    </row>
    <row r="160" spans="1:7" x14ac:dyDescent="0.3">
      <c r="A160" s="12" t="s">
        <v>242</v>
      </c>
      <c r="B160" s="12" t="s">
        <v>10</v>
      </c>
      <c r="C160" s="12" t="s">
        <v>11</v>
      </c>
      <c r="D160" s="13" t="s">
        <v>243</v>
      </c>
      <c r="E160" s="14">
        <f>E183</f>
        <v>1</v>
      </c>
      <c r="F160" s="34">
        <f>F183</f>
        <v>0</v>
      </c>
      <c r="G160" s="11">
        <f>G183</f>
        <v>0</v>
      </c>
    </row>
    <row r="161" spans="1:7" x14ac:dyDescent="0.3">
      <c r="A161" s="15" t="s">
        <v>244</v>
      </c>
      <c r="B161" s="15" t="s">
        <v>16</v>
      </c>
      <c r="C161" s="15" t="s">
        <v>214</v>
      </c>
      <c r="D161" s="16" t="s">
        <v>245</v>
      </c>
      <c r="E161" s="17">
        <v>1</v>
      </c>
      <c r="F161" s="35"/>
      <c r="G161" s="19">
        <f>ROUND(E161*F161,2)</f>
        <v>0</v>
      </c>
    </row>
    <row r="162" spans="1:7" ht="112.2" x14ac:dyDescent="0.3">
      <c r="A162" s="20"/>
      <c r="B162" s="20"/>
      <c r="C162" s="20"/>
      <c r="D162" s="21" t="s">
        <v>246</v>
      </c>
      <c r="E162" s="20"/>
      <c r="F162" s="36"/>
      <c r="G162" s="20"/>
    </row>
    <row r="163" spans="1:7" x14ac:dyDescent="0.3">
      <c r="A163" s="15" t="s">
        <v>247</v>
      </c>
      <c r="B163" s="15" t="s">
        <v>16</v>
      </c>
      <c r="C163" s="15" t="s">
        <v>214</v>
      </c>
      <c r="D163" s="16" t="s">
        <v>248</v>
      </c>
      <c r="E163" s="17">
        <v>1</v>
      </c>
      <c r="F163" s="35"/>
      <c r="G163" s="19">
        <f>ROUND(E163*F163,2)</f>
        <v>0</v>
      </c>
    </row>
    <row r="164" spans="1:7" ht="409.6" x14ac:dyDescent="0.3">
      <c r="A164" s="20"/>
      <c r="B164" s="20"/>
      <c r="C164" s="20"/>
      <c r="D164" s="21" t="s">
        <v>249</v>
      </c>
      <c r="E164" s="20"/>
      <c r="F164" s="36"/>
      <c r="G164" s="20"/>
    </row>
    <row r="165" spans="1:7" x14ac:dyDescent="0.3">
      <c r="A165" s="15" t="s">
        <v>250</v>
      </c>
      <c r="B165" s="15" t="s">
        <v>16</v>
      </c>
      <c r="C165" s="15" t="s">
        <v>214</v>
      </c>
      <c r="D165" s="16" t="s">
        <v>251</v>
      </c>
      <c r="E165" s="17">
        <v>2</v>
      </c>
      <c r="F165" s="35"/>
      <c r="G165" s="19">
        <f>ROUND(E165*F165,2)</f>
        <v>0</v>
      </c>
    </row>
    <row r="166" spans="1:7" ht="81.599999999999994" x14ac:dyDescent="0.3">
      <c r="A166" s="20"/>
      <c r="B166" s="20"/>
      <c r="C166" s="20"/>
      <c r="D166" s="21" t="s">
        <v>252</v>
      </c>
      <c r="E166" s="20"/>
      <c r="F166" s="36"/>
      <c r="G166" s="20"/>
    </row>
    <row r="167" spans="1:7" x14ac:dyDescent="0.3">
      <c r="A167" s="15" t="s">
        <v>253</v>
      </c>
      <c r="B167" s="15" t="s">
        <v>16</v>
      </c>
      <c r="C167" s="15" t="s">
        <v>214</v>
      </c>
      <c r="D167" s="16" t="s">
        <v>254</v>
      </c>
      <c r="E167" s="17">
        <v>2</v>
      </c>
      <c r="F167" s="35"/>
      <c r="G167" s="19">
        <f>ROUND(E167*F167,2)</f>
        <v>0</v>
      </c>
    </row>
    <row r="168" spans="1:7" ht="30.6" x14ac:dyDescent="0.3">
      <c r="A168" s="20"/>
      <c r="B168" s="20"/>
      <c r="C168" s="20"/>
      <c r="D168" s="21" t="s">
        <v>255</v>
      </c>
      <c r="E168" s="20"/>
      <c r="F168" s="36"/>
      <c r="G168" s="20"/>
    </row>
    <row r="169" spans="1:7" x14ac:dyDescent="0.3">
      <c r="A169" s="15" t="s">
        <v>256</v>
      </c>
      <c r="B169" s="15" t="s">
        <v>16</v>
      </c>
      <c r="C169" s="15" t="s">
        <v>214</v>
      </c>
      <c r="D169" s="16" t="s">
        <v>257</v>
      </c>
      <c r="E169" s="17">
        <v>2</v>
      </c>
      <c r="F169" s="35"/>
      <c r="G169" s="19">
        <f>ROUND(E169*F169,2)</f>
        <v>0</v>
      </c>
    </row>
    <row r="170" spans="1:7" ht="30.6" x14ac:dyDescent="0.3">
      <c r="A170" s="20"/>
      <c r="B170" s="20"/>
      <c r="C170" s="20"/>
      <c r="D170" s="21" t="s">
        <v>258</v>
      </c>
      <c r="E170" s="20"/>
      <c r="F170" s="36"/>
      <c r="G170" s="20"/>
    </row>
    <row r="171" spans="1:7" x14ac:dyDescent="0.3">
      <c r="A171" s="15" t="s">
        <v>259</v>
      </c>
      <c r="B171" s="15" t="s">
        <v>16</v>
      </c>
      <c r="C171" s="15" t="s">
        <v>214</v>
      </c>
      <c r="D171" s="16" t="s">
        <v>260</v>
      </c>
      <c r="E171" s="17">
        <v>2</v>
      </c>
      <c r="F171" s="35"/>
      <c r="G171" s="19">
        <f>ROUND(E171*F171,2)</f>
        <v>0</v>
      </c>
    </row>
    <row r="172" spans="1:7" ht="40.799999999999997" x14ac:dyDescent="0.3">
      <c r="A172" s="20"/>
      <c r="B172" s="20"/>
      <c r="C172" s="20"/>
      <c r="D172" s="21" t="s">
        <v>261</v>
      </c>
      <c r="E172" s="20"/>
      <c r="F172" s="36"/>
      <c r="G172" s="20"/>
    </row>
    <row r="173" spans="1:7" x14ac:dyDescent="0.3">
      <c r="A173" s="15" t="s">
        <v>262</v>
      </c>
      <c r="B173" s="15" t="s">
        <v>16</v>
      </c>
      <c r="C173" s="15" t="s">
        <v>214</v>
      </c>
      <c r="D173" s="16" t="s">
        <v>263</v>
      </c>
      <c r="E173" s="17">
        <v>3</v>
      </c>
      <c r="F173" s="35"/>
      <c r="G173" s="19">
        <f>ROUND(E173*F173,2)</f>
        <v>0</v>
      </c>
    </row>
    <row r="174" spans="1:7" ht="51" x14ac:dyDescent="0.3">
      <c r="A174" s="20"/>
      <c r="B174" s="20"/>
      <c r="C174" s="20"/>
      <c r="D174" s="21" t="s">
        <v>264</v>
      </c>
      <c r="E174" s="20"/>
      <c r="F174" s="36"/>
      <c r="G174" s="20"/>
    </row>
    <row r="175" spans="1:7" x14ac:dyDescent="0.3">
      <c r="A175" s="15" t="s">
        <v>265</v>
      </c>
      <c r="B175" s="15" t="s">
        <v>16</v>
      </c>
      <c r="C175" s="15" t="s">
        <v>214</v>
      </c>
      <c r="D175" s="16" t="s">
        <v>266</v>
      </c>
      <c r="E175" s="17">
        <v>1</v>
      </c>
      <c r="F175" s="35"/>
      <c r="G175" s="19">
        <f>ROUND(E175*F175,2)</f>
        <v>0</v>
      </c>
    </row>
    <row r="176" spans="1:7" ht="40.799999999999997" x14ac:dyDescent="0.3">
      <c r="A176" s="20"/>
      <c r="B176" s="20"/>
      <c r="C176" s="20"/>
      <c r="D176" s="21" t="s">
        <v>267</v>
      </c>
      <c r="E176" s="20"/>
      <c r="F176" s="36"/>
      <c r="G176" s="20"/>
    </row>
    <row r="177" spans="1:7" x14ac:dyDescent="0.3">
      <c r="A177" s="15" t="s">
        <v>268</v>
      </c>
      <c r="B177" s="15" t="s">
        <v>16</v>
      </c>
      <c r="C177" s="15" t="s">
        <v>214</v>
      </c>
      <c r="D177" s="16" t="s">
        <v>269</v>
      </c>
      <c r="E177" s="17">
        <v>1</v>
      </c>
      <c r="F177" s="35"/>
      <c r="G177" s="19">
        <f>ROUND(E177*F177,2)</f>
        <v>0</v>
      </c>
    </row>
    <row r="178" spans="1:7" ht="71.400000000000006" x14ac:dyDescent="0.3">
      <c r="A178" s="20"/>
      <c r="B178" s="20"/>
      <c r="C178" s="20"/>
      <c r="D178" s="21" t="s">
        <v>270</v>
      </c>
      <c r="E178" s="20"/>
      <c r="F178" s="36"/>
      <c r="G178" s="20"/>
    </row>
    <row r="179" spans="1:7" x14ac:dyDescent="0.3">
      <c r="A179" s="15" t="s">
        <v>271</v>
      </c>
      <c r="B179" s="15" t="s">
        <v>16</v>
      </c>
      <c r="C179" s="15" t="s">
        <v>214</v>
      </c>
      <c r="D179" s="16" t="s">
        <v>272</v>
      </c>
      <c r="E179" s="17">
        <v>1</v>
      </c>
      <c r="F179" s="35"/>
      <c r="G179" s="19">
        <f>ROUND(E179*F179,2)</f>
        <v>0</v>
      </c>
    </row>
    <row r="180" spans="1:7" ht="30.6" x14ac:dyDescent="0.3">
      <c r="A180" s="20"/>
      <c r="B180" s="20"/>
      <c r="C180" s="20"/>
      <c r="D180" s="21" t="s">
        <v>273</v>
      </c>
      <c r="E180" s="20"/>
      <c r="F180" s="36"/>
      <c r="G180" s="20"/>
    </row>
    <row r="181" spans="1:7" x14ac:dyDescent="0.3">
      <c r="A181" s="15" t="s">
        <v>274</v>
      </c>
      <c r="B181" s="15" t="s">
        <v>16</v>
      </c>
      <c r="C181" s="15" t="s">
        <v>214</v>
      </c>
      <c r="D181" s="16" t="s">
        <v>275</v>
      </c>
      <c r="E181" s="17">
        <v>1</v>
      </c>
      <c r="F181" s="35"/>
      <c r="G181" s="19">
        <f>ROUND(E181*F181,2)</f>
        <v>0</v>
      </c>
    </row>
    <row r="182" spans="1:7" ht="373.5" customHeight="1" x14ac:dyDescent="0.3">
      <c r="A182" s="20"/>
      <c r="B182" s="20"/>
      <c r="C182" s="20"/>
      <c r="D182" s="21" t="s">
        <v>276</v>
      </c>
      <c r="E182" s="20"/>
      <c r="F182" s="36"/>
      <c r="G182" s="20"/>
    </row>
    <row r="183" spans="1:7" x14ac:dyDescent="0.3">
      <c r="A183" s="20"/>
      <c r="B183" s="20"/>
      <c r="C183" s="20"/>
      <c r="D183" s="22" t="s">
        <v>277</v>
      </c>
      <c r="E183" s="17">
        <v>1</v>
      </c>
      <c r="F183" s="34">
        <f>G161+G163+G165+G167+G169+G171+G173+G175+G177+G179+G181</f>
        <v>0</v>
      </c>
      <c r="G183" s="11">
        <f>ROUND(F183*E183,2)</f>
        <v>0</v>
      </c>
    </row>
    <row r="184" spans="1:7" x14ac:dyDescent="0.3">
      <c r="A184" s="23"/>
      <c r="B184" s="23"/>
      <c r="C184" s="23"/>
      <c r="D184" s="24"/>
      <c r="E184" s="23"/>
      <c r="F184" s="37"/>
      <c r="G184" s="23"/>
    </row>
    <row r="185" spans="1:7" x14ac:dyDescent="0.3">
      <c r="A185" s="12" t="s">
        <v>278</v>
      </c>
      <c r="B185" s="12" t="s">
        <v>10</v>
      </c>
      <c r="C185" s="12" t="s">
        <v>11</v>
      </c>
      <c r="D185" s="13" t="s">
        <v>279</v>
      </c>
      <c r="E185" s="14">
        <f>E192</f>
        <v>1</v>
      </c>
      <c r="F185" s="34">
        <f>F192</f>
        <v>0</v>
      </c>
      <c r="G185" s="11">
        <f>G192</f>
        <v>0</v>
      </c>
    </row>
    <row r="186" spans="1:7" x14ac:dyDescent="0.3">
      <c r="A186" s="15" t="s">
        <v>280</v>
      </c>
      <c r="B186" s="15" t="s">
        <v>16</v>
      </c>
      <c r="C186" s="15" t="s">
        <v>214</v>
      </c>
      <c r="D186" s="16" t="s">
        <v>281</v>
      </c>
      <c r="E186" s="17">
        <v>1</v>
      </c>
      <c r="F186" s="35"/>
      <c r="G186" s="19">
        <f>ROUND(E186*F186,2)</f>
        <v>0</v>
      </c>
    </row>
    <row r="187" spans="1:7" ht="173.4" x14ac:dyDescent="0.3">
      <c r="A187" s="20"/>
      <c r="B187" s="20"/>
      <c r="C187" s="20"/>
      <c r="D187" s="21" t="s">
        <v>282</v>
      </c>
      <c r="E187" s="20"/>
      <c r="F187" s="36"/>
      <c r="G187" s="20"/>
    </row>
    <row r="188" spans="1:7" x14ac:dyDescent="0.3">
      <c r="A188" s="15" t="s">
        <v>283</v>
      </c>
      <c r="B188" s="15" t="s">
        <v>16</v>
      </c>
      <c r="C188" s="15" t="s">
        <v>214</v>
      </c>
      <c r="D188" s="16" t="s">
        <v>284</v>
      </c>
      <c r="E188" s="17">
        <v>42</v>
      </c>
      <c r="F188" s="35"/>
      <c r="G188" s="19">
        <f>ROUND(E188*F188,2)</f>
        <v>0</v>
      </c>
    </row>
    <row r="189" spans="1:7" ht="20.399999999999999" x14ac:dyDescent="0.3">
      <c r="A189" s="20"/>
      <c r="B189" s="20"/>
      <c r="C189" s="20"/>
      <c r="D189" s="21" t="s">
        <v>285</v>
      </c>
      <c r="E189" s="20"/>
      <c r="F189" s="36"/>
      <c r="G189" s="20"/>
    </row>
    <row r="190" spans="1:7" x14ac:dyDescent="0.3">
      <c r="A190" s="15" t="s">
        <v>286</v>
      </c>
      <c r="B190" s="15" t="s">
        <v>16</v>
      </c>
      <c r="C190" s="15" t="s">
        <v>75</v>
      </c>
      <c r="D190" s="16" t="s">
        <v>287</v>
      </c>
      <c r="E190" s="17">
        <v>2100</v>
      </c>
      <c r="F190" s="35"/>
      <c r="G190" s="19">
        <f>ROUND(E190*F190,2)</f>
        <v>0</v>
      </c>
    </row>
    <row r="191" spans="1:7" ht="20.399999999999999" x14ac:dyDescent="0.3">
      <c r="A191" s="20"/>
      <c r="B191" s="20"/>
      <c r="C191" s="20"/>
      <c r="D191" s="21" t="s">
        <v>288</v>
      </c>
      <c r="E191" s="20"/>
      <c r="F191" s="36"/>
      <c r="G191" s="20"/>
    </row>
    <row r="192" spans="1:7" x14ac:dyDescent="0.3">
      <c r="A192" s="20"/>
      <c r="B192" s="20"/>
      <c r="C192" s="20"/>
      <c r="D192" s="22" t="s">
        <v>289</v>
      </c>
      <c r="E192" s="17">
        <v>1</v>
      </c>
      <c r="F192" s="34">
        <f>G186+G188+G190</f>
        <v>0</v>
      </c>
      <c r="G192" s="11">
        <f>ROUND(F192*E192,2)</f>
        <v>0</v>
      </c>
    </row>
    <row r="193" spans="1:7" x14ac:dyDescent="0.3">
      <c r="A193" s="23"/>
      <c r="B193" s="23"/>
      <c r="C193" s="23"/>
      <c r="D193" s="24"/>
      <c r="E193" s="23"/>
      <c r="F193" s="37"/>
      <c r="G193" s="23"/>
    </row>
    <row r="194" spans="1:7" x14ac:dyDescent="0.3">
      <c r="A194" s="12" t="s">
        <v>290</v>
      </c>
      <c r="B194" s="12" t="s">
        <v>10</v>
      </c>
      <c r="C194" s="12" t="s">
        <v>11</v>
      </c>
      <c r="D194" s="13" t="s">
        <v>291</v>
      </c>
      <c r="E194" s="14">
        <f>E199</f>
        <v>1</v>
      </c>
      <c r="F194" s="34">
        <f>F199</f>
        <v>0</v>
      </c>
      <c r="G194" s="11">
        <f>G199</f>
        <v>0</v>
      </c>
    </row>
    <row r="195" spans="1:7" x14ac:dyDescent="0.3">
      <c r="A195" s="15" t="s">
        <v>292</v>
      </c>
      <c r="B195" s="15" t="s">
        <v>16</v>
      </c>
      <c r="C195" s="15" t="s">
        <v>214</v>
      </c>
      <c r="D195" s="16" t="s">
        <v>293</v>
      </c>
      <c r="E195" s="17">
        <v>1</v>
      </c>
      <c r="F195" s="35"/>
      <c r="G195" s="19">
        <f>ROUND(E195*F195,2)</f>
        <v>0</v>
      </c>
    </row>
    <row r="196" spans="1:7" ht="183.6" x14ac:dyDescent="0.3">
      <c r="A196" s="20"/>
      <c r="B196" s="20"/>
      <c r="C196" s="20"/>
      <c r="D196" s="21" t="s">
        <v>294</v>
      </c>
      <c r="E196" s="20"/>
      <c r="F196" s="36"/>
      <c r="G196" s="20"/>
    </row>
    <row r="197" spans="1:7" x14ac:dyDescent="0.3">
      <c r="A197" s="15" t="s">
        <v>295</v>
      </c>
      <c r="B197" s="15" t="s">
        <v>16</v>
      </c>
      <c r="C197" s="15" t="s">
        <v>75</v>
      </c>
      <c r="D197" s="16" t="s">
        <v>296</v>
      </c>
      <c r="E197" s="17">
        <v>30</v>
      </c>
      <c r="F197" s="35"/>
      <c r="G197" s="19">
        <f>ROUND(E197*F197,2)</f>
        <v>0</v>
      </c>
    </row>
    <row r="198" spans="1:7" ht="20.399999999999999" x14ac:dyDescent="0.3">
      <c r="A198" s="20"/>
      <c r="B198" s="20"/>
      <c r="C198" s="20"/>
      <c r="D198" s="21" t="s">
        <v>297</v>
      </c>
      <c r="E198" s="20"/>
      <c r="F198" s="36"/>
      <c r="G198" s="20"/>
    </row>
    <row r="199" spans="1:7" x14ac:dyDescent="0.3">
      <c r="A199" s="20"/>
      <c r="B199" s="20"/>
      <c r="C199" s="20"/>
      <c r="D199" s="22" t="s">
        <v>298</v>
      </c>
      <c r="E199" s="17">
        <v>1</v>
      </c>
      <c r="F199" s="34">
        <f>G195+G197</f>
        <v>0</v>
      </c>
      <c r="G199" s="11">
        <f>ROUND(F199*E199,2)</f>
        <v>0</v>
      </c>
    </row>
    <row r="200" spans="1:7" x14ac:dyDescent="0.3">
      <c r="A200" s="23"/>
      <c r="B200" s="23"/>
      <c r="C200" s="23"/>
      <c r="D200" s="24"/>
      <c r="E200" s="23"/>
      <c r="F200" s="37"/>
      <c r="G200" s="23"/>
    </row>
    <row r="201" spans="1:7" x14ac:dyDescent="0.3">
      <c r="A201" s="12" t="s">
        <v>299</v>
      </c>
      <c r="B201" s="12" t="s">
        <v>10</v>
      </c>
      <c r="C201" s="12" t="s">
        <v>11</v>
      </c>
      <c r="D201" s="13" t="s">
        <v>300</v>
      </c>
      <c r="E201" s="14">
        <f>E208</f>
        <v>1</v>
      </c>
      <c r="F201" s="34">
        <f>F208</f>
        <v>0</v>
      </c>
      <c r="G201" s="11">
        <f>G208</f>
        <v>0</v>
      </c>
    </row>
    <row r="202" spans="1:7" x14ac:dyDescent="0.3">
      <c r="A202" s="15" t="s">
        <v>301</v>
      </c>
      <c r="B202" s="15" t="s">
        <v>16</v>
      </c>
      <c r="C202" s="15" t="s">
        <v>214</v>
      </c>
      <c r="D202" s="16" t="s">
        <v>302</v>
      </c>
      <c r="E202" s="17">
        <v>1</v>
      </c>
      <c r="F202" s="35"/>
      <c r="G202" s="19">
        <f>ROUND(E202*F202,2)</f>
        <v>0</v>
      </c>
    </row>
    <row r="203" spans="1:7" ht="102" x14ac:dyDescent="0.3">
      <c r="A203" s="20"/>
      <c r="B203" s="20"/>
      <c r="C203" s="20"/>
      <c r="D203" s="21" t="s">
        <v>303</v>
      </c>
      <c r="E203" s="20"/>
      <c r="F203" s="36"/>
      <c r="G203" s="20"/>
    </row>
    <row r="204" spans="1:7" x14ac:dyDescent="0.3">
      <c r="A204" s="15" t="s">
        <v>304</v>
      </c>
      <c r="B204" s="15" t="s">
        <v>16</v>
      </c>
      <c r="C204" s="15" t="s">
        <v>214</v>
      </c>
      <c r="D204" s="16" t="s">
        <v>305</v>
      </c>
      <c r="E204" s="17">
        <v>2</v>
      </c>
      <c r="F204" s="35"/>
      <c r="G204" s="19">
        <f>ROUND(E204*F204,2)</f>
        <v>0</v>
      </c>
    </row>
    <row r="205" spans="1:7" ht="81.599999999999994" x14ac:dyDescent="0.3">
      <c r="A205" s="20"/>
      <c r="B205" s="20"/>
      <c r="C205" s="20"/>
      <c r="D205" s="21" t="s">
        <v>306</v>
      </c>
      <c r="E205" s="20"/>
      <c r="F205" s="36"/>
      <c r="G205" s="20"/>
    </row>
    <row r="206" spans="1:7" x14ac:dyDescent="0.3">
      <c r="A206" s="15" t="s">
        <v>307</v>
      </c>
      <c r="B206" s="15" t="s">
        <v>16</v>
      </c>
      <c r="C206" s="15" t="s">
        <v>214</v>
      </c>
      <c r="D206" s="16" t="s">
        <v>308</v>
      </c>
      <c r="E206" s="17">
        <v>2</v>
      </c>
      <c r="F206" s="35"/>
      <c r="G206" s="19">
        <f>ROUND(E206*F206,2)</f>
        <v>0</v>
      </c>
    </row>
    <row r="207" spans="1:7" ht="336.6" x14ac:dyDescent="0.3">
      <c r="A207" s="20"/>
      <c r="B207" s="20"/>
      <c r="C207" s="20"/>
      <c r="D207" s="21" t="s">
        <v>309</v>
      </c>
      <c r="E207" s="20"/>
      <c r="F207" s="36"/>
      <c r="G207" s="20"/>
    </row>
    <row r="208" spans="1:7" x14ac:dyDescent="0.3">
      <c r="A208" s="20"/>
      <c r="B208" s="20"/>
      <c r="C208" s="20"/>
      <c r="D208" s="22" t="s">
        <v>310</v>
      </c>
      <c r="E208" s="17">
        <v>1</v>
      </c>
      <c r="F208" s="34">
        <f>G202+G204+G206</f>
        <v>0</v>
      </c>
      <c r="G208" s="11">
        <f>ROUND(F208*E208,2)</f>
        <v>0</v>
      </c>
    </row>
    <row r="209" spans="1:7" x14ac:dyDescent="0.3">
      <c r="A209" s="23"/>
      <c r="B209" s="23"/>
      <c r="C209" s="23"/>
      <c r="D209" s="24"/>
      <c r="E209" s="23"/>
      <c r="F209" s="37"/>
      <c r="G209" s="23"/>
    </row>
    <row r="210" spans="1:7" x14ac:dyDescent="0.3">
      <c r="A210" s="20"/>
      <c r="B210" s="20"/>
      <c r="C210" s="20"/>
      <c r="D210" s="22" t="s">
        <v>311</v>
      </c>
      <c r="E210" s="17">
        <v>1</v>
      </c>
      <c r="F210" s="34">
        <f>G138+G155+G160+G185+G194+G201</f>
        <v>0</v>
      </c>
      <c r="G210" s="11">
        <f>ROUND(F210*E210,2)</f>
        <v>0</v>
      </c>
    </row>
    <row r="211" spans="1:7" x14ac:dyDescent="0.3">
      <c r="A211" s="23"/>
      <c r="B211" s="23"/>
      <c r="C211" s="23"/>
      <c r="D211" s="24"/>
      <c r="E211" s="23"/>
      <c r="F211" s="37"/>
      <c r="G211" s="23"/>
    </row>
    <row r="212" spans="1:7" x14ac:dyDescent="0.3">
      <c r="A212" s="12" t="s">
        <v>312</v>
      </c>
      <c r="B212" s="12" t="s">
        <v>10</v>
      </c>
      <c r="C212" s="12" t="s">
        <v>11</v>
      </c>
      <c r="D212" s="13" t="s">
        <v>313</v>
      </c>
      <c r="E212" s="14">
        <f>E319</f>
        <v>1</v>
      </c>
      <c r="F212" s="34">
        <f>F319</f>
        <v>0</v>
      </c>
      <c r="G212" s="11">
        <f>G319</f>
        <v>0</v>
      </c>
    </row>
    <row r="213" spans="1:7" x14ac:dyDescent="0.3">
      <c r="A213" s="15" t="s">
        <v>314</v>
      </c>
      <c r="B213" s="15" t="s">
        <v>16</v>
      </c>
      <c r="C213" s="15" t="s">
        <v>17</v>
      </c>
      <c r="D213" s="16" t="s">
        <v>315</v>
      </c>
      <c r="E213" s="17">
        <v>1</v>
      </c>
      <c r="F213" s="35"/>
      <c r="G213" s="19">
        <f>ROUND(E213*F213,2)</f>
        <v>0</v>
      </c>
    </row>
    <row r="214" spans="1:7" ht="40.799999999999997" x14ac:dyDescent="0.3">
      <c r="A214" s="20"/>
      <c r="B214" s="20"/>
      <c r="C214" s="20"/>
      <c r="D214" s="21" t="s">
        <v>316</v>
      </c>
      <c r="E214" s="20"/>
      <c r="F214" s="36"/>
      <c r="G214" s="20"/>
    </row>
    <row r="215" spans="1:7" x14ac:dyDescent="0.3">
      <c r="A215" s="15" t="s">
        <v>317</v>
      </c>
      <c r="B215" s="15" t="s">
        <v>16</v>
      </c>
      <c r="C215" s="15" t="s">
        <v>17</v>
      </c>
      <c r="D215" s="16" t="s">
        <v>318</v>
      </c>
      <c r="E215" s="17">
        <v>1</v>
      </c>
      <c r="F215" s="35"/>
      <c r="G215" s="19">
        <f>ROUND(E215*F215,2)</f>
        <v>0</v>
      </c>
    </row>
    <row r="216" spans="1:7" ht="193.8" x14ac:dyDescent="0.3">
      <c r="A216" s="20"/>
      <c r="B216" s="20"/>
      <c r="C216" s="20"/>
      <c r="D216" s="21" t="s">
        <v>319</v>
      </c>
      <c r="E216" s="20"/>
      <c r="F216" s="36"/>
      <c r="G216" s="20"/>
    </row>
    <row r="217" spans="1:7" x14ac:dyDescent="0.3">
      <c r="A217" s="15" t="s">
        <v>320</v>
      </c>
      <c r="B217" s="15" t="s">
        <v>16</v>
      </c>
      <c r="C217" s="15" t="s">
        <v>17</v>
      </c>
      <c r="D217" s="16" t="s">
        <v>321</v>
      </c>
      <c r="E217" s="17">
        <v>1</v>
      </c>
      <c r="F217" s="35"/>
      <c r="G217" s="19">
        <f>ROUND(E217*F217,2)</f>
        <v>0</v>
      </c>
    </row>
    <row r="218" spans="1:7" ht="193.8" x14ac:dyDescent="0.3">
      <c r="A218" s="20"/>
      <c r="B218" s="20"/>
      <c r="C218" s="20"/>
      <c r="D218" s="21" t="s">
        <v>322</v>
      </c>
      <c r="E218" s="20"/>
      <c r="F218" s="36"/>
      <c r="G218" s="20"/>
    </row>
    <row r="219" spans="1:7" x14ac:dyDescent="0.3">
      <c r="A219" s="15" t="s">
        <v>323</v>
      </c>
      <c r="B219" s="15" t="s">
        <v>16</v>
      </c>
      <c r="C219" s="15" t="s">
        <v>17</v>
      </c>
      <c r="D219" s="16" t="s">
        <v>324</v>
      </c>
      <c r="E219" s="17">
        <v>3</v>
      </c>
      <c r="F219" s="35"/>
      <c r="G219" s="19">
        <f>ROUND(E219*F219,2)</f>
        <v>0</v>
      </c>
    </row>
    <row r="220" spans="1:7" ht="214.2" x14ac:dyDescent="0.3">
      <c r="A220" s="20"/>
      <c r="B220" s="20"/>
      <c r="C220" s="20"/>
      <c r="D220" s="21" t="s">
        <v>325</v>
      </c>
      <c r="E220" s="20"/>
      <c r="F220" s="36"/>
      <c r="G220" s="20"/>
    </row>
    <row r="221" spans="1:7" x14ac:dyDescent="0.3">
      <c r="A221" s="15" t="s">
        <v>326</v>
      </c>
      <c r="B221" s="15" t="s">
        <v>16</v>
      </c>
      <c r="C221" s="15" t="s">
        <v>17</v>
      </c>
      <c r="D221" s="16" t="s">
        <v>327</v>
      </c>
      <c r="E221" s="17">
        <v>1</v>
      </c>
      <c r="F221" s="35"/>
      <c r="G221" s="19">
        <f>ROUND(E221*F221,2)</f>
        <v>0</v>
      </c>
    </row>
    <row r="222" spans="1:7" ht="193.8" x14ac:dyDescent="0.3">
      <c r="A222" s="20"/>
      <c r="B222" s="20"/>
      <c r="C222" s="20"/>
      <c r="D222" s="21" t="s">
        <v>328</v>
      </c>
      <c r="E222" s="20"/>
      <c r="F222" s="36"/>
      <c r="G222" s="20"/>
    </row>
    <row r="223" spans="1:7" x14ac:dyDescent="0.3">
      <c r="A223" s="15" t="s">
        <v>329</v>
      </c>
      <c r="B223" s="15" t="s">
        <v>16</v>
      </c>
      <c r="C223" s="15" t="s">
        <v>17</v>
      </c>
      <c r="D223" s="16" t="s">
        <v>330</v>
      </c>
      <c r="E223" s="17">
        <v>1</v>
      </c>
      <c r="F223" s="35"/>
      <c r="G223" s="19">
        <f>ROUND(E223*F223,2)</f>
        <v>0</v>
      </c>
    </row>
    <row r="224" spans="1:7" ht="193.8" x14ac:dyDescent="0.3">
      <c r="A224" s="20"/>
      <c r="B224" s="20"/>
      <c r="C224" s="20"/>
      <c r="D224" s="21" t="s">
        <v>331</v>
      </c>
      <c r="E224" s="20"/>
      <c r="F224" s="36"/>
      <c r="G224" s="20"/>
    </row>
    <row r="225" spans="1:7" x14ac:dyDescent="0.3">
      <c r="A225" s="15" t="s">
        <v>332</v>
      </c>
      <c r="B225" s="15" t="s">
        <v>16</v>
      </c>
      <c r="C225" s="15" t="s">
        <v>17</v>
      </c>
      <c r="D225" s="16" t="s">
        <v>333</v>
      </c>
      <c r="E225" s="17">
        <v>1</v>
      </c>
      <c r="F225" s="35"/>
      <c r="G225" s="19">
        <f>ROUND(E225*F225,2)</f>
        <v>0</v>
      </c>
    </row>
    <row r="226" spans="1:7" ht="193.8" x14ac:dyDescent="0.3">
      <c r="A226" s="20"/>
      <c r="B226" s="20"/>
      <c r="C226" s="20"/>
      <c r="D226" s="21" t="s">
        <v>334</v>
      </c>
      <c r="E226" s="20"/>
      <c r="F226" s="36"/>
      <c r="G226" s="20"/>
    </row>
    <row r="227" spans="1:7" x14ac:dyDescent="0.3">
      <c r="A227" s="15" t="s">
        <v>335</v>
      </c>
      <c r="B227" s="15" t="s">
        <v>16</v>
      </c>
      <c r="C227" s="15" t="s">
        <v>17</v>
      </c>
      <c r="D227" s="16" t="s">
        <v>336</v>
      </c>
      <c r="E227" s="17">
        <v>1</v>
      </c>
      <c r="F227" s="35"/>
      <c r="G227" s="19">
        <f>ROUND(E227*F227,2)</f>
        <v>0</v>
      </c>
    </row>
    <row r="228" spans="1:7" ht="193.8" x14ac:dyDescent="0.3">
      <c r="A228" s="20"/>
      <c r="B228" s="20"/>
      <c r="C228" s="20"/>
      <c r="D228" s="21" t="s">
        <v>337</v>
      </c>
      <c r="E228" s="20"/>
      <c r="F228" s="36"/>
      <c r="G228" s="20"/>
    </row>
    <row r="229" spans="1:7" x14ac:dyDescent="0.3">
      <c r="A229" s="15" t="s">
        <v>338</v>
      </c>
      <c r="B229" s="15" t="s">
        <v>16</v>
      </c>
      <c r="C229" s="15" t="s">
        <v>17</v>
      </c>
      <c r="D229" s="16" t="s">
        <v>339</v>
      </c>
      <c r="E229" s="17">
        <v>1</v>
      </c>
      <c r="F229" s="35"/>
      <c r="G229" s="19">
        <f>ROUND(E229*F229,2)</f>
        <v>0</v>
      </c>
    </row>
    <row r="230" spans="1:7" ht="193.8" x14ac:dyDescent="0.3">
      <c r="A230" s="20"/>
      <c r="B230" s="20"/>
      <c r="C230" s="20"/>
      <c r="D230" s="21" t="s">
        <v>340</v>
      </c>
      <c r="E230" s="20"/>
      <c r="F230" s="36"/>
      <c r="G230" s="20"/>
    </row>
    <row r="231" spans="1:7" x14ac:dyDescent="0.3">
      <c r="A231" s="15" t="s">
        <v>341</v>
      </c>
      <c r="B231" s="15" t="s">
        <v>16</v>
      </c>
      <c r="C231" s="15" t="s">
        <v>17</v>
      </c>
      <c r="D231" s="16" t="s">
        <v>342</v>
      </c>
      <c r="E231" s="17">
        <v>1</v>
      </c>
      <c r="F231" s="35"/>
      <c r="G231" s="19">
        <f>ROUND(E231*F231,2)</f>
        <v>0</v>
      </c>
    </row>
    <row r="232" spans="1:7" ht="193.8" x14ac:dyDescent="0.3">
      <c r="A232" s="20"/>
      <c r="B232" s="20"/>
      <c r="C232" s="20"/>
      <c r="D232" s="21" t="s">
        <v>343</v>
      </c>
      <c r="E232" s="20"/>
      <c r="F232" s="36"/>
      <c r="G232" s="20"/>
    </row>
    <row r="233" spans="1:7" x14ac:dyDescent="0.3">
      <c r="A233" s="15" t="s">
        <v>344</v>
      </c>
      <c r="B233" s="15" t="s">
        <v>16</v>
      </c>
      <c r="C233" s="15" t="s">
        <v>17</v>
      </c>
      <c r="D233" s="16" t="s">
        <v>345</v>
      </c>
      <c r="E233" s="17">
        <v>1</v>
      </c>
      <c r="F233" s="35"/>
      <c r="G233" s="19">
        <f>ROUND(E233*F233,2)</f>
        <v>0</v>
      </c>
    </row>
    <row r="234" spans="1:7" ht="193.8" x14ac:dyDescent="0.3">
      <c r="A234" s="20"/>
      <c r="B234" s="20"/>
      <c r="C234" s="20"/>
      <c r="D234" s="21" t="s">
        <v>346</v>
      </c>
      <c r="E234" s="20"/>
      <c r="F234" s="36"/>
      <c r="G234" s="20"/>
    </row>
    <row r="235" spans="1:7" x14ac:dyDescent="0.3">
      <c r="A235" s="15" t="s">
        <v>347</v>
      </c>
      <c r="B235" s="15" t="s">
        <v>16</v>
      </c>
      <c r="C235" s="15" t="s">
        <v>17</v>
      </c>
      <c r="D235" s="16" t="s">
        <v>348</v>
      </c>
      <c r="E235" s="17">
        <v>1</v>
      </c>
      <c r="F235" s="35"/>
      <c r="G235" s="19">
        <f>ROUND(E235*F235,2)</f>
        <v>0</v>
      </c>
    </row>
    <row r="236" spans="1:7" ht="193.8" x14ac:dyDescent="0.3">
      <c r="A236" s="20"/>
      <c r="B236" s="20"/>
      <c r="C236" s="20"/>
      <c r="D236" s="21" t="s">
        <v>349</v>
      </c>
      <c r="E236" s="20"/>
      <c r="F236" s="36"/>
      <c r="G236" s="20"/>
    </row>
    <row r="237" spans="1:7" x14ac:dyDescent="0.3">
      <c r="A237" s="15" t="s">
        <v>350</v>
      </c>
      <c r="B237" s="15" t="s">
        <v>16</v>
      </c>
      <c r="C237" s="15" t="s">
        <v>17</v>
      </c>
      <c r="D237" s="16" t="s">
        <v>351</v>
      </c>
      <c r="E237" s="17">
        <v>1</v>
      </c>
      <c r="F237" s="35"/>
      <c r="G237" s="19">
        <f>ROUND(E237*F237,2)</f>
        <v>0</v>
      </c>
    </row>
    <row r="238" spans="1:7" ht="193.8" x14ac:dyDescent="0.3">
      <c r="A238" s="20"/>
      <c r="B238" s="20"/>
      <c r="C238" s="20"/>
      <c r="D238" s="21" t="s">
        <v>352</v>
      </c>
      <c r="E238" s="20"/>
      <c r="F238" s="36"/>
      <c r="G238" s="20"/>
    </row>
    <row r="239" spans="1:7" x14ac:dyDescent="0.3">
      <c r="A239" s="15" t="s">
        <v>353</v>
      </c>
      <c r="B239" s="15" t="s">
        <v>16</v>
      </c>
      <c r="C239" s="15" t="s">
        <v>17</v>
      </c>
      <c r="D239" s="16" t="s">
        <v>354</v>
      </c>
      <c r="E239" s="17">
        <v>1</v>
      </c>
      <c r="F239" s="35"/>
      <c r="G239" s="19">
        <f>ROUND(E239*F239,2)</f>
        <v>0</v>
      </c>
    </row>
    <row r="240" spans="1:7" ht="193.8" x14ac:dyDescent="0.3">
      <c r="A240" s="20"/>
      <c r="B240" s="20"/>
      <c r="C240" s="20"/>
      <c r="D240" s="21" t="s">
        <v>355</v>
      </c>
      <c r="E240" s="20"/>
      <c r="F240" s="36"/>
      <c r="G240" s="20"/>
    </row>
    <row r="241" spans="1:7" x14ac:dyDescent="0.3">
      <c r="A241" s="15" t="s">
        <v>356</v>
      </c>
      <c r="B241" s="15" t="s">
        <v>16</v>
      </c>
      <c r="C241" s="15" t="s">
        <v>17</v>
      </c>
      <c r="D241" s="16" t="s">
        <v>357</v>
      </c>
      <c r="E241" s="17">
        <v>1</v>
      </c>
      <c r="F241" s="35"/>
      <c r="G241" s="19">
        <f>ROUND(E241*F241,2)</f>
        <v>0</v>
      </c>
    </row>
    <row r="242" spans="1:7" ht="193.8" x14ac:dyDescent="0.3">
      <c r="A242" s="20"/>
      <c r="B242" s="20"/>
      <c r="C242" s="20"/>
      <c r="D242" s="21" t="s">
        <v>358</v>
      </c>
      <c r="E242" s="20"/>
      <c r="F242" s="36"/>
      <c r="G242" s="20"/>
    </row>
    <row r="243" spans="1:7" x14ac:dyDescent="0.3">
      <c r="A243" s="15" t="s">
        <v>359</v>
      </c>
      <c r="B243" s="15" t="s">
        <v>16</v>
      </c>
      <c r="C243" s="15" t="s">
        <v>17</v>
      </c>
      <c r="D243" s="16" t="s">
        <v>360</v>
      </c>
      <c r="E243" s="17">
        <v>1</v>
      </c>
      <c r="F243" s="35"/>
      <c r="G243" s="19">
        <f>ROUND(E243*F243,2)</f>
        <v>0</v>
      </c>
    </row>
    <row r="244" spans="1:7" ht="193.8" x14ac:dyDescent="0.3">
      <c r="A244" s="20"/>
      <c r="B244" s="20"/>
      <c r="C244" s="20"/>
      <c r="D244" s="21" t="s">
        <v>361</v>
      </c>
      <c r="E244" s="20"/>
      <c r="F244" s="36"/>
      <c r="G244" s="20"/>
    </row>
    <row r="245" spans="1:7" x14ac:dyDescent="0.3">
      <c r="A245" s="15" t="s">
        <v>362</v>
      </c>
      <c r="B245" s="15" t="s">
        <v>16</v>
      </c>
      <c r="C245" s="15" t="s">
        <v>17</v>
      </c>
      <c r="D245" s="16" t="s">
        <v>363</v>
      </c>
      <c r="E245" s="17">
        <v>1</v>
      </c>
      <c r="F245" s="35"/>
      <c r="G245" s="19">
        <f>ROUND(E245*F245,2)</f>
        <v>0</v>
      </c>
    </row>
    <row r="246" spans="1:7" ht="193.8" x14ac:dyDescent="0.3">
      <c r="A246" s="20"/>
      <c r="B246" s="20"/>
      <c r="C246" s="20"/>
      <c r="D246" s="21" t="s">
        <v>364</v>
      </c>
      <c r="E246" s="20"/>
      <c r="F246" s="36"/>
      <c r="G246" s="20"/>
    </row>
    <row r="247" spans="1:7" x14ac:dyDescent="0.3">
      <c r="A247" s="15" t="s">
        <v>365</v>
      </c>
      <c r="B247" s="15" t="s">
        <v>16</v>
      </c>
      <c r="C247" s="15" t="s">
        <v>17</v>
      </c>
      <c r="D247" s="16" t="s">
        <v>366</v>
      </c>
      <c r="E247" s="17">
        <v>1</v>
      </c>
      <c r="F247" s="35"/>
      <c r="G247" s="19">
        <f>ROUND(E247*F247,2)</f>
        <v>0</v>
      </c>
    </row>
    <row r="248" spans="1:7" ht="193.8" x14ac:dyDescent="0.3">
      <c r="A248" s="20"/>
      <c r="B248" s="20"/>
      <c r="C248" s="20"/>
      <c r="D248" s="21" t="s">
        <v>367</v>
      </c>
      <c r="E248" s="20"/>
      <c r="F248" s="36"/>
      <c r="G248" s="20"/>
    </row>
    <row r="249" spans="1:7" x14ac:dyDescent="0.3">
      <c r="A249" s="15" t="s">
        <v>368</v>
      </c>
      <c r="B249" s="15" t="s">
        <v>16</v>
      </c>
      <c r="C249" s="15" t="s">
        <v>17</v>
      </c>
      <c r="D249" s="16" t="s">
        <v>369</v>
      </c>
      <c r="E249" s="17">
        <v>1</v>
      </c>
      <c r="F249" s="35"/>
      <c r="G249" s="19">
        <f>ROUND(E249*F249,2)</f>
        <v>0</v>
      </c>
    </row>
    <row r="250" spans="1:7" ht="193.8" x14ac:dyDescent="0.3">
      <c r="A250" s="20"/>
      <c r="B250" s="20"/>
      <c r="C250" s="20"/>
      <c r="D250" s="21" t="s">
        <v>370</v>
      </c>
      <c r="E250" s="20"/>
      <c r="F250" s="36"/>
      <c r="G250" s="20"/>
    </row>
    <row r="251" spans="1:7" x14ac:dyDescent="0.3">
      <c r="A251" s="15" t="s">
        <v>371</v>
      </c>
      <c r="B251" s="15" t="s">
        <v>16</v>
      </c>
      <c r="C251" s="15" t="s">
        <v>17</v>
      </c>
      <c r="D251" s="16" t="s">
        <v>372</v>
      </c>
      <c r="E251" s="17">
        <v>2</v>
      </c>
      <c r="F251" s="35"/>
      <c r="G251" s="19">
        <f>ROUND(E251*F251,2)</f>
        <v>0</v>
      </c>
    </row>
    <row r="252" spans="1:7" ht="204" x14ac:dyDescent="0.3">
      <c r="A252" s="20"/>
      <c r="B252" s="20"/>
      <c r="C252" s="20"/>
      <c r="D252" s="21" t="s">
        <v>373</v>
      </c>
      <c r="E252" s="20"/>
      <c r="F252" s="36"/>
      <c r="G252" s="20"/>
    </row>
    <row r="253" spans="1:7" x14ac:dyDescent="0.3">
      <c r="A253" s="15" t="s">
        <v>374</v>
      </c>
      <c r="B253" s="15" t="s">
        <v>16</v>
      </c>
      <c r="C253" s="15" t="s">
        <v>17</v>
      </c>
      <c r="D253" s="16" t="s">
        <v>375</v>
      </c>
      <c r="E253" s="17">
        <v>2</v>
      </c>
      <c r="F253" s="35"/>
      <c r="G253" s="19">
        <f>ROUND(E253*F253,2)</f>
        <v>0</v>
      </c>
    </row>
    <row r="254" spans="1:7" ht="204" x14ac:dyDescent="0.3">
      <c r="A254" s="20"/>
      <c r="B254" s="20"/>
      <c r="C254" s="20"/>
      <c r="D254" s="21" t="s">
        <v>376</v>
      </c>
      <c r="E254" s="20"/>
      <c r="F254" s="36"/>
      <c r="G254" s="20"/>
    </row>
    <row r="255" spans="1:7" x14ac:dyDescent="0.3">
      <c r="A255" s="15" t="s">
        <v>377</v>
      </c>
      <c r="B255" s="15" t="s">
        <v>16</v>
      </c>
      <c r="C255" s="15" t="s">
        <v>17</v>
      </c>
      <c r="D255" s="16" t="s">
        <v>378</v>
      </c>
      <c r="E255" s="17">
        <v>4</v>
      </c>
      <c r="F255" s="35"/>
      <c r="G255" s="19">
        <f>ROUND(E255*F255,2)</f>
        <v>0</v>
      </c>
    </row>
    <row r="256" spans="1:7" ht="204" x14ac:dyDescent="0.3">
      <c r="A256" s="20"/>
      <c r="B256" s="20"/>
      <c r="C256" s="20"/>
      <c r="D256" s="21" t="s">
        <v>379</v>
      </c>
      <c r="E256" s="20"/>
      <c r="F256" s="36"/>
      <c r="G256" s="20"/>
    </row>
    <row r="257" spans="1:7" x14ac:dyDescent="0.3">
      <c r="A257" s="15" t="s">
        <v>380</v>
      </c>
      <c r="B257" s="15" t="s">
        <v>16</v>
      </c>
      <c r="C257" s="15" t="s">
        <v>17</v>
      </c>
      <c r="D257" s="16" t="s">
        <v>381</v>
      </c>
      <c r="E257" s="17">
        <v>1</v>
      </c>
      <c r="F257" s="35"/>
      <c r="G257" s="19">
        <f>ROUND(E257*F257,2)</f>
        <v>0</v>
      </c>
    </row>
    <row r="258" spans="1:7" ht="204" x14ac:dyDescent="0.3">
      <c r="A258" s="20"/>
      <c r="B258" s="20"/>
      <c r="C258" s="20"/>
      <c r="D258" s="21" t="s">
        <v>382</v>
      </c>
      <c r="E258" s="20"/>
      <c r="F258" s="36"/>
      <c r="G258" s="20"/>
    </row>
    <row r="259" spans="1:7" x14ac:dyDescent="0.3">
      <c r="A259" s="15" t="s">
        <v>383</v>
      </c>
      <c r="B259" s="15" t="s">
        <v>16</v>
      </c>
      <c r="C259" s="15" t="s">
        <v>17</v>
      </c>
      <c r="D259" s="16" t="s">
        <v>384</v>
      </c>
      <c r="E259" s="17">
        <v>1</v>
      </c>
      <c r="F259" s="35"/>
      <c r="G259" s="19">
        <f>ROUND(E259*F259,2)</f>
        <v>0</v>
      </c>
    </row>
    <row r="260" spans="1:7" ht="204" x14ac:dyDescent="0.3">
      <c r="A260" s="20"/>
      <c r="B260" s="20"/>
      <c r="C260" s="20"/>
      <c r="D260" s="21" t="s">
        <v>385</v>
      </c>
      <c r="E260" s="20"/>
      <c r="F260" s="36"/>
      <c r="G260" s="20"/>
    </row>
    <row r="261" spans="1:7" x14ac:dyDescent="0.3">
      <c r="A261" s="15" t="s">
        <v>386</v>
      </c>
      <c r="B261" s="15" t="s">
        <v>16</v>
      </c>
      <c r="C261" s="15" t="s">
        <v>17</v>
      </c>
      <c r="D261" s="16" t="s">
        <v>387</v>
      </c>
      <c r="E261" s="17">
        <v>2</v>
      </c>
      <c r="F261" s="35"/>
      <c r="G261" s="19">
        <f>ROUND(E261*F261,2)</f>
        <v>0</v>
      </c>
    </row>
    <row r="262" spans="1:7" ht="204" x14ac:dyDescent="0.3">
      <c r="A262" s="20"/>
      <c r="B262" s="20"/>
      <c r="C262" s="20"/>
      <c r="D262" s="21" t="s">
        <v>388</v>
      </c>
      <c r="E262" s="20"/>
      <c r="F262" s="36"/>
      <c r="G262" s="20"/>
    </row>
    <row r="263" spans="1:7" x14ac:dyDescent="0.3">
      <c r="A263" s="15" t="s">
        <v>389</v>
      </c>
      <c r="B263" s="15" t="s">
        <v>16</v>
      </c>
      <c r="C263" s="15" t="s">
        <v>17</v>
      </c>
      <c r="D263" s="16" t="s">
        <v>390</v>
      </c>
      <c r="E263" s="17">
        <v>2</v>
      </c>
      <c r="F263" s="35"/>
      <c r="G263" s="19">
        <f>ROUND(E263*F263,2)</f>
        <v>0</v>
      </c>
    </row>
    <row r="264" spans="1:7" ht="204" x14ac:dyDescent="0.3">
      <c r="A264" s="20"/>
      <c r="B264" s="20"/>
      <c r="C264" s="20"/>
      <c r="D264" s="21" t="s">
        <v>391</v>
      </c>
      <c r="E264" s="20"/>
      <c r="F264" s="36"/>
      <c r="G264" s="20"/>
    </row>
    <row r="265" spans="1:7" x14ac:dyDescent="0.3">
      <c r="A265" s="15" t="s">
        <v>392</v>
      </c>
      <c r="B265" s="15" t="s">
        <v>16</v>
      </c>
      <c r="C265" s="15" t="s">
        <v>17</v>
      </c>
      <c r="D265" s="16" t="s">
        <v>393</v>
      </c>
      <c r="E265" s="17">
        <v>1</v>
      </c>
      <c r="F265" s="35"/>
      <c r="G265" s="19">
        <f>ROUND(E265*F265,2)</f>
        <v>0</v>
      </c>
    </row>
    <row r="266" spans="1:7" ht="193.8" x14ac:dyDescent="0.3">
      <c r="A266" s="20"/>
      <c r="B266" s="20"/>
      <c r="C266" s="20"/>
      <c r="D266" s="21" t="s">
        <v>394</v>
      </c>
      <c r="E266" s="20"/>
      <c r="F266" s="36"/>
      <c r="G266" s="20"/>
    </row>
    <row r="267" spans="1:7" x14ac:dyDescent="0.3">
      <c r="A267" s="15" t="s">
        <v>395</v>
      </c>
      <c r="B267" s="15" t="s">
        <v>16</v>
      </c>
      <c r="C267" s="15" t="s">
        <v>17</v>
      </c>
      <c r="D267" s="16" t="s">
        <v>396</v>
      </c>
      <c r="E267" s="17">
        <v>1</v>
      </c>
      <c r="F267" s="35"/>
      <c r="G267" s="19">
        <f>ROUND(E267*F267,2)</f>
        <v>0</v>
      </c>
    </row>
    <row r="268" spans="1:7" ht="71.400000000000006" x14ac:dyDescent="0.3">
      <c r="A268" s="20"/>
      <c r="B268" s="20"/>
      <c r="C268" s="20"/>
      <c r="D268" s="21" t="s">
        <v>397</v>
      </c>
      <c r="E268" s="20"/>
      <c r="F268" s="36"/>
      <c r="G268" s="20"/>
    </row>
    <row r="269" spans="1:7" x14ac:dyDescent="0.3">
      <c r="A269" s="15" t="s">
        <v>398</v>
      </c>
      <c r="B269" s="15" t="s">
        <v>16</v>
      </c>
      <c r="C269" s="15" t="s">
        <v>75</v>
      </c>
      <c r="D269" s="16" t="s">
        <v>399</v>
      </c>
      <c r="E269" s="17">
        <v>410</v>
      </c>
      <c r="F269" s="35"/>
      <c r="G269" s="19">
        <f>ROUND(E269*F269,2)</f>
        <v>0</v>
      </c>
    </row>
    <row r="270" spans="1:7" ht="40.799999999999997" x14ac:dyDescent="0.3">
      <c r="A270" s="20"/>
      <c r="B270" s="20"/>
      <c r="C270" s="20"/>
      <c r="D270" s="21" t="s">
        <v>400</v>
      </c>
      <c r="E270" s="20"/>
      <c r="F270" s="36"/>
      <c r="G270" s="20"/>
    </row>
    <row r="271" spans="1:7" x14ac:dyDescent="0.3">
      <c r="A271" s="15" t="s">
        <v>401</v>
      </c>
      <c r="B271" s="15" t="s">
        <v>16</v>
      </c>
      <c r="C271" s="15" t="s">
        <v>75</v>
      </c>
      <c r="D271" s="16" t="s">
        <v>402</v>
      </c>
      <c r="E271" s="17">
        <v>310</v>
      </c>
      <c r="F271" s="35"/>
      <c r="G271" s="19">
        <f>ROUND(E271*F271,2)</f>
        <v>0</v>
      </c>
    </row>
    <row r="272" spans="1:7" ht="40.799999999999997" x14ac:dyDescent="0.3">
      <c r="A272" s="20"/>
      <c r="B272" s="20"/>
      <c r="C272" s="20"/>
      <c r="D272" s="21" t="s">
        <v>403</v>
      </c>
      <c r="E272" s="20"/>
      <c r="F272" s="36"/>
      <c r="G272" s="20"/>
    </row>
    <row r="273" spans="1:7" x14ac:dyDescent="0.3">
      <c r="A273" s="15" t="s">
        <v>404</v>
      </c>
      <c r="B273" s="15" t="s">
        <v>16</v>
      </c>
      <c r="C273" s="15" t="s">
        <v>75</v>
      </c>
      <c r="D273" s="16" t="s">
        <v>405</v>
      </c>
      <c r="E273" s="17">
        <v>4140</v>
      </c>
      <c r="F273" s="35"/>
      <c r="G273" s="19">
        <f>ROUND(E273*F273,2)</f>
        <v>0</v>
      </c>
    </row>
    <row r="274" spans="1:7" ht="122.4" x14ac:dyDescent="0.3">
      <c r="A274" s="20"/>
      <c r="B274" s="20"/>
      <c r="C274" s="20"/>
      <c r="D274" s="21" t="s">
        <v>406</v>
      </c>
      <c r="E274" s="20"/>
      <c r="F274" s="36"/>
      <c r="G274" s="20"/>
    </row>
    <row r="275" spans="1:7" x14ac:dyDescent="0.3">
      <c r="A275" s="15" t="s">
        <v>407</v>
      </c>
      <c r="B275" s="15" t="s">
        <v>16</v>
      </c>
      <c r="C275" s="15" t="s">
        <v>75</v>
      </c>
      <c r="D275" s="16" t="s">
        <v>408</v>
      </c>
      <c r="E275" s="17">
        <v>2800</v>
      </c>
      <c r="F275" s="35"/>
      <c r="G275" s="19">
        <f>ROUND(E275*F275,2)</f>
        <v>0</v>
      </c>
    </row>
    <row r="276" spans="1:7" ht="122.4" x14ac:dyDescent="0.3">
      <c r="A276" s="20"/>
      <c r="B276" s="20"/>
      <c r="C276" s="20"/>
      <c r="D276" s="21" t="s">
        <v>409</v>
      </c>
      <c r="E276" s="20"/>
      <c r="F276" s="36"/>
      <c r="G276" s="20"/>
    </row>
    <row r="277" spans="1:7" x14ac:dyDescent="0.3">
      <c r="A277" s="15" t="s">
        <v>410</v>
      </c>
      <c r="B277" s="15" t="s">
        <v>16</v>
      </c>
      <c r="C277" s="15" t="s">
        <v>75</v>
      </c>
      <c r="D277" s="16" t="s">
        <v>411</v>
      </c>
      <c r="E277" s="17">
        <v>4720</v>
      </c>
      <c r="F277" s="35"/>
      <c r="G277" s="19">
        <f>ROUND(E277*F277,2)</f>
        <v>0</v>
      </c>
    </row>
    <row r="278" spans="1:7" ht="122.4" x14ac:dyDescent="0.3">
      <c r="A278" s="20"/>
      <c r="B278" s="20"/>
      <c r="C278" s="20"/>
      <c r="D278" s="21" t="s">
        <v>412</v>
      </c>
      <c r="E278" s="20"/>
      <c r="F278" s="36"/>
      <c r="G278" s="20"/>
    </row>
    <row r="279" spans="1:7" x14ac:dyDescent="0.3">
      <c r="A279" s="15" t="s">
        <v>413</v>
      </c>
      <c r="B279" s="15" t="s">
        <v>16</v>
      </c>
      <c r="C279" s="15" t="s">
        <v>75</v>
      </c>
      <c r="D279" s="16" t="s">
        <v>414</v>
      </c>
      <c r="E279" s="17">
        <v>4000</v>
      </c>
      <c r="F279" s="35"/>
      <c r="G279" s="19">
        <f>ROUND(E279*F279,2)</f>
        <v>0</v>
      </c>
    </row>
    <row r="280" spans="1:7" ht="122.4" x14ac:dyDescent="0.3">
      <c r="A280" s="20"/>
      <c r="B280" s="20"/>
      <c r="C280" s="20"/>
      <c r="D280" s="21" t="s">
        <v>415</v>
      </c>
      <c r="E280" s="20"/>
      <c r="F280" s="36"/>
      <c r="G280" s="20"/>
    </row>
    <row r="281" spans="1:7" x14ac:dyDescent="0.3">
      <c r="A281" s="15" t="s">
        <v>416</v>
      </c>
      <c r="B281" s="15" t="s">
        <v>16</v>
      </c>
      <c r="C281" s="15" t="s">
        <v>75</v>
      </c>
      <c r="D281" s="16" t="s">
        <v>417</v>
      </c>
      <c r="E281" s="17">
        <v>580</v>
      </c>
      <c r="F281" s="35"/>
      <c r="G281" s="19">
        <f>ROUND(E281*F281,2)</f>
        <v>0</v>
      </c>
    </row>
    <row r="282" spans="1:7" ht="122.4" x14ac:dyDescent="0.3">
      <c r="A282" s="20"/>
      <c r="B282" s="20"/>
      <c r="C282" s="20"/>
      <c r="D282" s="21" t="s">
        <v>418</v>
      </c>
      <c r="E282" s="20"/>
      <c r="F282" s="36"/>
      <c r="G282" s="20"/>
    </row>
    <row r="283" spans="1:7" x14ac:dyDescent="0.3">
      <c r="A283" s="15" t="s">
        <v>419</v>
      </c>
      <c r="B283" s="15" t="s">
        <v>16</v>
      </c>
      <c r="C283" s="15" t="s">
        <v>75</v>
      </c>
      <c r="D283" s="16" t="s">
        <v>420</v>
      </c>
      <c r="E283" s="17">
        <v>200</v>
      </c>
      <c r="F283" s="35"/>
      <c r="G283" s="19">
        <f>ROUND(E283*F283,2)</f>
        <v>0</v>
      </c>
    </row>
    <row r="284" spans="1:7" ht="122.4" x14ac:dyDescent="0.3">
      <c r="A284" s="20"/>
      <c r="B284" s="20"/>
      <c r="C284" s="20"/>
      <c r="D284" s="21" t="s">
        <v>421</v>
      </c>
      <c r="E284" s="20"/>
      <c r="F284" s="36"/>
      <c r="G284" s="20"/>
    </row>
    <row r="285" spans="1:7" x14ac:dyDescent="0.3">
      <c r="A285" s="15" t="s">
        <v>422</v>
      </c>
      <c r="B285" s="15" t="s">
        <v>16</v>
      </c>
      <c r="C285" s="15" t="s">
        <v>75</v>
      </c>
      <c r="D285" s="16" t="s">
        <v>423</v>
      </c>
      <c r="E285" s="17">
        <v>1830</v>
      </c>
      <c r="F285" s="35"/>
      <c r="G285" s="19">
        <f>ROUND(E285*F285,2)</f>
        <v>0</v>
      </c>
    </row>
    <row r="286" spans="1:7" ht="122.4" x14ac:dyDescent="0.3">
      <c r="A286" s="20"/>
      <c r="B286" s="20"/>
      <c r="C286" s="20"/>
      <c r="D286" s="21" t="s">
        <v>424</v>
      </c>
      <c r="E286" s="20"/>
      <c r="F286" s="36"/>
      <c r="G286" s="20"/>
    </row>
    <row r="287" spans="1:7" x14ac:dyDescent="0.3">
      <c r="A287" s="15" t="s">
        <v>425</v>
      </c>
      <c r="B287" s="15" t="s">
        <v>16</v>
      </c>
      <c r="C287" s="15" t="s">
        <v>75</v>
      </c>
      <c r="D287" s="16" t="s">
        <v>426</v>
      </c>
      <c r="E287" s="17">
        <v>200</v>
      </c>
      <c r="F287" s="35"/>
      <c r="G287" s="19">
        <f>ROUND(E287*F287,2)</f>
        <v>0</v>
      </c>
    </row>
    <row r="288" spans="1:7" ht="20.399999999999999" x14ac:dyDescent="0.3">
      <c r="A288" s="20"/>
      <c r="B288" s="20"/>
      <c r="C288" s="20"/>
      <c r="D288" s="21" t="s">
        <v>427</v>
      </c>
      <c r="E288" s="20"/>
      <c r="F288" s="36"/>
      <c r="G288" s="20"/>
    </row>
    <row r="289" spans="1:7" x14ac:dyDescent="0.3">
      <c r="A289" s="15" t="s">
        <v>428</v>
      </c>
      <c r="B289" s="15" t="s">
        <v>16</v>
      </c>
      <c r="C289" s="15" t="s">
        <v>75</v>
      </c>
      <c r="D289" s="16" t="s">
        <v>429</v>
      </c>
      <c r="E289" s="17">
        <v>1695</v>
      </c>
      <c r="F289" s="35"/>
      <c r="G289" s="19">
        <f>ROUND(E289*F289,2)</f>
        <v>0</v>
      </c>
    </row>
    <row r="290" spans="1:7" ht="122.4" x14ac:dyDescent="0.3">
      <c r="A290" s="20"/>
      <c r="B290" s="20"/>
      <c r="C290" s="20"/>
      <c r="D290" s="21" t="s">
        <v>430</v>
      </c>
      <c r="E290" s="20"/>
      <c r="F290" s="36"/>
      <c r="G290" s="20"/>
    </row>
    <row r="291" spans="1:7" x14ac:dyDescent="0.3">
      <c r="A291" s="15" t="s">
        <v>431</v>
      </c>
      <c r="B291" s="15" t="s">
        <v>16</v>
      </c>
      <c r="C291" s="15" t="s">
        <v>75</v>
      </c>
      <c r="D291" s="16" t="s">
        <v>432</v>
      </c>
      <c r="E291" s="17">
        <v>810</v>
      </c>
      <c r="F291" s="35"/>
      <c r="G291" s="19">
        <f>ROUND(E291*F291,2)</f>
        <v>0</v>
      </c>
    </row>
    <row r="292" spans="1:7" ht="20.399999999999999" x14ac:dyDescent="0.3">
      <c r="A292" s="20"/>
      <c r="B292" s="20"/>
      <c r="C292" s="20"/>
      <c r="D292" s="21" t="s">
        <v>433</v>
      </c>
      <c r="E292" s="20"/>
      <c r="F292" s="36"/>
      <c r="G292" s="20"/>
    </row>
    <row r="293" spans="1:7" x14ac:dyDescent="0.3">
      <c r="A293" s="15" t="s">
        <v>295</v>
      </c>
      <c r="B293" s="15" t="s">
        <v>16</v>
      </c>
      <c r="C293" s="15" t="s">
        <v>75</v>
      </c>
      <c r="D293" s="16" t="s">
        <v>296</v>
      </c>
      <c r="E293" s="17">
        <v>2425</v>
      </c>
      <c r="F293" s="35"/>
      <c r="G293" s="19">
        <f>ROUND(E293*F293,2)</f>
        <v>0</v>
      </c>
    </row>
    <row r="294" spans="1:7" ht="20.399999999999999" x14ac:dyDescent="0.3">
      <c r="A294" s="20"/>
      <c r="B294" s="20"/>
      <c r="C294" s="20"/>
      <c r="D294" s="21" t="s">
        <v>297</v>
      </c>
      <c r="E294" s="20"/>
      <c r="F294" s="36"/>
      <c r="G294" s="20"/>
    </row>
    <row r="295" spans="1:7" x14ac:dyDescent="0.3">
      <c r="A295" s="15" t="s">
        <v>434</v>
      </c>
      <c r="B295" s="15" t="s">
        <v>16</v>
      </c>
      <c r="C295" s="15" t="s">
        <v>75</v>
      </c>
      <c r="D295" s="16" t="s">
        <v>435</v>
      </c>
      <c r="E295" s="17">
        <v>2645</v>
      </c>
      <c r="F295" s="35"/>
      <c r="G295" s="19">
        <f>ROUND(E295*F295,2)</f>
        <v>0</v>
      </c>
    </row>
    <row r="296" spans="1:7" ht="20.399999999999999" x14ac:dyDescent="0.3">
      <c r="A296" s="20"/>
      <c r="B296" s="20"/>
      <c r="C296" s="20"/>
      <c r="D296" s="21" t="s">
        <v>436</v>
      </c>
      <c r="E296" s="20"/>
      <c r="F296" s="36"/>
      <c r="G296" s="20"/>
    </row>
    <row r="297" spans="1:7" x14ac:dyDescent="0.3">
      <c r="A297" s="15" t="s">
        <v>437</v>
      </c>
      <c r="B297" s="15" t="s">
        <v>16</v>
      </c>
      <c r="C297" s="15" t="s">
        <v>75</v>
      </c>
      <c r="D297" s="16" t="s">
        <v>438</v>
      </c>
      <c r="E297" s="17">
        <v>4185</v>
      </c>
      <c r="F297" s="35"/>
      <c r="G297" s="19">
        <f>ROUND(E297*F297,2)</f>
        <v>0</v>
      </c>
    </row>
    <row r="298" spans="1:7" ht="122.4" x14ac:dyDescent="0.3">
      <c r="A298" s="20"/>
      <c r="B298" s="20"/>
      <c r="C298" s="20"/>
      <c r="D298" s="21" t="s">
        <v>439</v>
      </c>
      <c r="E298" s="20"/>
      <c r="F298" s="36"/>
      <c r="G298" s="20"/>
    </row>
    <row r="299" spans="1:7" x14ac:dyDescent="0.3">
      <c r="A299" s="15" t="s">
        <v>440</v>
      </c>
      <c r="B299" s="15" t="s">
        <v>16</v>
      </c>
      <c r="C299" s="15" t="s">
        <v>75</v>
      </c>
      <c r="D299" s="16" t="s">
        <v>441</v>
      </c>
      <c r="E299" s="17">
        <v>60</v>
      </c>
      <c r="F299" s="35"/>
      <c r="G299" s="19">
        <f>ROUND(E299*F299,2)</f>
        <v>0</v>
      </c>
    </row>
    <row r="300" spans="1:7" ht="122.4" x14ac:dyDescent="0.3">
      <c r="A300" s="20"/>
      <c r="B300" s="20"/>
      <c r="C300" s="20"/>
      <c r="D300" s="21" t="s">
        <v>442</v>
      </c>
      <c r="E300" s="20"/>
      <c r="F300" s="36"/>
      <c r="G300" s="20"/>
    </row>
    <row r="301" spans="1:7" x14ac:dyDescent="0.3">
      <c r="A301" s="15" t="s">
        <v>443</v>
      </c>
      <c r="B301" s="15" t="s">
        <v>16</v>
      </c>
      <c r="C301" s="15" t="s">
        <v>75</v>
      </c>
      <c r="D301" s="16" t="s">
        <v>444</v>
      </c>
      <c r="E301" s="17">
        <v>180</v>
      </c>
      <c r="F301" s="35"/>
      <c r="G301" s="19">
        <f>ROUND(E301*F301,2)</f>
        <v>0</v>
      </c>
    </row>
    <row r="302" spans="1:7" ht="122.4" x14ac:dyDescent="0.3">
      <c r="A302" s="20"/>
      <c r="B302" s="20"/>
      <c r="C302" s="20"/>
      <c r="D302" s="21" t="s">
        <v>445</v>
      </c>
      <c r="E302" s="20"/>
      <c r="F302" s="36"/>
      <c r="G302" s="20"/>
    </row>
    <row r="303" spans="1:7" x14ac:dyDescent="0.3">
      <c r="A303" s="15" t="s">
        <v>446</v>
      </c>
      <c r="B303" s="15" t="s">
        <v>16</v>
      </c>
      <c r="C303" s="15" t="s">
        <v>75</v>
      </c>
      <c r="D303" s="16" t="s">
        <v>447</v>
      </c>
      <c r="E303" s="17">
        <v>510</v>
      </c>
      <c r="F303" s="35"/>
      <c r="G303" s="19">
        <f>ROUND(E303*F303,2)</f>
        <v>0</v>
      </c>
    </row>
    <row r="304" spans="1:7" ht="122.4" x14ac:dyDescent="0.3">
      <c r="A304" s="20"/>
      <c r="B304" s="20"/>
      <c r="C304" s="20"/>
      <c r="D304" s="21" t="s">
        <v>448</v>
      </c>
      <c r="E304" s="20"/>
      <c r="F304" s="36"/>
      <c r="G304" s="20"/>
    </row>
    <row r="305" spans="1:7" x14ac:dyDescent="0.3">
      <c r="A305" s="15" t="s">
        <v>449</v>
      </c>
      <c r="B305" s="15" t="s">
        <v>16</v>
      </c>
      <c r="C305" s="15" t="s">
        <v>75</v>
      </c>
      <c r="D305" s="16" t="s">
        <v>450</v>
      </c>
      <c r="E305" s="17">
        <v>2025</v>
      </c>
      <c r="F305" s="35"/>
      <c r="G305" s="19">
        <f>ROUND(E305*F305,2)</f>
        <v>0</v>
      </c>
    </row>
    <row r="306" spans="1:7" ht="122.4" x14ac:dyDescent="0.3">
      <c r="A306" s="20"/>
      <c r="B306" s="20"/>
      <c r="C306" s="20"/>
      <c r="D306" s="21" t="s">
        <v>451</v>
      </c>
      <c r="E306" s="20"/>
      <c r="F306" s="36"/>
      <c r="G306" s="20"/>
    </row>
    <row r="307" spans="1:7" x14ac:dyDescent="0.3">
      <c r="A307" s="15" t="s">
        <v>452</v>
      </c>
      <c r="B307" s="15" t="s">
        <v>16</v>
      </c>
      <c r="C307" s="15" t="s">
        <v>75</v>
      </c>
      <c r="D307" s="16" t="s">
        <v>453</v>
      </c>
      <c r="E307" s="17">
        <v>750</v>
      </c>
      <c r="F307" s="35"/>
      <c r="G307" s="19">
        <f>ROUND(E307*F307,2)</f>
        <v>0</v>
      </c>
    </row>
    <row r="308" spans="1:7" ht="30.6" x14ac:dyDescent="0.3">
      <c r="A308" s="20"/>
      <c r="B308" s="20"/>
      <c r="C308" s="20"/>
      <c r="D308" s="21" t="s">
        <v>454</v>
      </c>
      <c r="E308" s="20"/>
      <c r="F308" s="36"/>
      <c r="G308" s="20"/>
    </row>
    <row r="309" spans="1:7" x14ac:dyDescent="0.3">
      <c r="A309" s="15" t="s">
        <v>455</v>
      </c>
      <c r="B309" s="15" t="s">
        <v>16</v>
      </c>
      <c r="C309" s="15" t="s">
        <v>75</v>
      </c>
      <c r="D309" s="16" t="s">
        <v>456</v>
      </c>
      <c r="E309" s="17">
        <v>490</v>
      </c>
      <c r="F309" s="35"/>
      <c r="G309" s="19">
        <f>ROUND(E309*F309,2)</f>
        <v>0</v>
      </c>
    </row>
    <row r="310" spans="1:7" ht="40.799999999999997" x14ac:dyDescent="0.3">
      <c r="A310" s="20"/>
      <c r="B310" s="20"/>
      <c r="C310" s="20"/>
      <c r="D310" s="21" t="s">
        <v>457</v>
      </c>
      <c r="E310" s="20"/>
      <c r="F310" s="36"/>
      <c r="G310" s="20"/>
    </row>
    <row r="311" spans="1:7" x14ac:dyDescent="0.3">
      <c r="A311" s="15" t="s">
        <v>458</v>
      </c>
      <c r="B311" s="15" t="s">
        <v>16</v>
      </c>
      <c r="C311" s="15" t="s">
        <v>460</v>
      </c>
      <c r="D311" s="16" t="s">
        <v>459</v>
      </c>
      <c r="E311" s="17">
        <v>30</v>
      </c>
      <c r="F311" s="35"/>
      <c r="G311" s="19">
        <f>ROUND(E311*F311,2)</f>
        <v>0</v>
      </c>
    </row>
    <row r="312" spans="1:7" ht="91.8" x14ac:dyDescent="0.3">
      <c r="A312" s="20"/>
      <c r="B312" s="20"/>
      <c r="C312" s="20"/>
      <c r="D312" s="21" t="s">
        <v>461</v>
      </c>
      <c r="E312" s="20"/>
      <c r="F312" s="36"/>
      <c r="G312" s="20"/>
    </row>
    <row r="313" spans="1:7" x14ac:dyDescent="0.3">
      <c r="A313" s="15" t="s">
        <v>462</v>
      </c>
      <c r="B313" s="15" t="s">
        <v>16</v>
      </c>
      <c r="C313" s="15" t="s">
        <v>460</v>
      </c>
      <c r="D313" s="16" t="s">
        <v>463</v>
      </c>
      <c r="E313" s="17">
        <v>45</v>
      </c>
      <c r="F313" s="35"/>
      <c r="G313" s="19">
        <f>ROUND(E313*F313,2)</f>
        <v>0</v>
      </c>
    </row>
    <row r="314" spans="1:7" ht="91.8" x14ac:dyDescent="0.3">
      <c r="A314" s="20"/>
      <c r="B314" s="20"/>
      <c r="C314" s="20"/>
      <c r="D314" s="21" t="s">
        <v>464</v>
      </c>
      <c r="E314" s="20"/>
      <c r="F314" s="36"/>
      <c r="G314" s="20"/>
    </row>
    <row r="315" spans="1:7" x14ac:dyDescent="0.3">
      <c r="A315" s="15" t="s">
        <v>465</v>
      </c>
      <c r="B315" s="15" t="s">
        <v>16</v>
      </c>
      <c r="C315" s="15" t="s">
        <v>17</v>
      </c>
      <c r="D315" s="16" t="s">
        <v>466</v>
      </c>
      <c r="E315" s="17">
        <v>5</v>
      </c>
      <c r="F315" s="35"/>
      <c r="G315" s="19">
        <f>ROUND(E315*F315,2)</f>
        <v>0</v>
      </c>
    </row>
    <row r="316" spans="1:7" ht="71.400000000000006" x14ac:dyDescent="0.3">
      <c r="A316" s="20"/>
      <c r="B316" s="20"/>
      <c r="C316" s="20"/>
      <c r="D316" s="21" t="s">
        <v>467</v>
      </c>
      <c r="E316" s="20"/>
      <c r="F316" s="36"/>
      <c r="G316" s="20"/>
    </row>
    <row r="317" spans="1:7" ht="20.399999999999999" x14ac:dyDescent="0.3">
      <c r="A317" s="15" t="s">
        <v>468</v>
      </c>
      <c r="B317" s="15" t="s">
        <v>16</v>
      </c>
      <c r="C317" s="15" t="s">
        <v>214</v>
      </c>
      <c r="D317" s="16" t="s">
        <v>469</v>
      </c>
      <c r="E317" s="17">
        <v>1</v>
      </c>
      <c r="F317" s="35"/>
      <c r="G317" s="19">
        <f>ROUND(E317*F317,2)</f>
        <v>0</v>
      </c>
    </row>
    <row r="318" spans="1:7" ht="71.400000000000006" x14ac:dyDescent="0.3">
      <c r="A318" s="20"/>
      <c r="B318" s="20"/>
      <c r="C318" s="20"/>
      <c r="D318" s="21" t="s">
        <v>470</v>
      </c>
      <c r="E318" s="20"/>
      <c r="F318" s="36"/>
      <c r="G318" s="20"/>
    </row>
    <row r="319" spans="1:7" x14ac:dyDescent="0.3">
      <c r="A319" s="20"/>
      <c r="B319" s="20"/>
      <c r="C319" s="20"/>
      <c r="D319" s="22" t="s">
        <v>471</v>
      </c>
      <c r="E319" s="17">
        <v>1</v>
      </c>
      <c r="F319" s="34">
        <f>G213+G215+G217+G219+G221+G223+G225+G227+G229+G231+G233+G235+G237+G239+G241+G243+G245+G247+G249+G251+G253+G255+G257+G259+G261+G263+G265+G267+G269+G271+G273+G275+G277+G279+G281+G283+G285+G287+G289+G291+G293+G295+G297+G299+G301+G303+G305+G307+G309+G311+G313+G315+G317</f>
        <v>0</v>
      </c>
      <c r="G319" s="11">
        <f>ROUND(F319*E319,2)</f>
        <v>0</v>
      </c>
    </row>
    <row r="320" spans="1:7" x14ac:dyDescent="0.3">
      <c r="A320" s="23"/>
      <c r="B320" s="23"/>
      <c r="C320" s="23"/>
      <c r="D320" s="24"/>
      <c r="E320" s="23"/>
      <c r="F320" s="37"/>
      <c r="G320" s="23"/>
    </row>
    <row r="321" spans="1:7" x14ac:dyDescent="0.3">
      <c r="A321" s="20"/>
      <c r="B321" s="20"/>
      <c r="C321" s="20"/>
      <c r="D321" s="22" t="s">
        <v>472</v>
      </c>
      <c r="E321" s="25">
        <v>1</v>
      </c>
      <c r="F321" s="34">
        <f>G137+G212</f>
        <v>0</v>
      </c>
      <c r="G321" s="11">
        <f>ROUND(F321*E321,2)</f>
        <v>0</v>
      </c>
    </row>
    <row r="322" spans="1:7" x14ac:dyDescent="0.3">
      <c r="A322" s="23"/>
      <c r="B322" s="23"/>
      <c r="C322" s="23"/>
      <c r="D322" s="24"/>
      <c r="E322" s="23"/>
      <c r="F322" s="37"/>
      <c r="G322" s="23"/>
    </row>
    <row r="323" spans="1:7" x14ac:dyDescent="0.3">
      <c r="A323" s="8" t="s">
        <v>473</v>
      </c>
      <c r="B323" s="8" t="s">
        <v>10</v>
      </c>
      <c r="C323" s="8" t="s">
        <v>11</v>
      </c>
      <c r="D323" s="9" t="s">
        <v>474</v>
      </c>
      <c r="E323" s="10">
        <f>E423</f>
        <v>1</v>
      </c>
      <c r="F323" s="34">
        <f>F423</f>
        <v>0</v>
      </c>
      <c r="G323" s="11">
        <f>G423</f>
        <v>0</v>
      </c>
    </row>
    <row r="324" spans="1:7" x14ac:dyDescent="0.3">
      <c r="A324" s="12" t="s">
        <v>475</v>
      </c>
      <c r="B324" s="12" t="s">
        <v>10</v>
      </c>
      <c r="C324" s="12" t="s">
        <v>11</v>
      </c>
      <c r="D324" s="13" t="s">
        <v>476</v>
      </c>
      <c r="E324" s="14">
        <f>E351</f>
        <v>1</v>
      </c>
      <c r="F324" s="34">
        <f>F351</f>
        <v>0</v>
      </c>
      <c r="G324" s="11">
        <f>G351</f>
        <v>0</v>
      </c>
    </row>
    <row r="325" spans="1:7" x14ac:dyDescent="0.3">
      <c r="A325" s="15" t="s">
        <v>477</v>
      </c>
      <c r="B325" s="15" t="s">
        <v>16</v>
      </c>
      <c r="C325" s="15" t="s">
        <v>17</v>
      </c>
      <c r="D325" s="16" t="s">
        <v>478</v>
      </c>
      <c r="E325" s="17">
        <v>1</v>
      </c>
      <c r="F325" s="35"/>
      <c r="G325" s="19">
        <f>ROUND(E325*F325,2)</f>
        <v>0</v>
      </c>
    </row>
    <row r="326" spans="1:7" ht="91.8" x14ac:dyDescent="0.3">
      <c r="A326" s="20"/>
      <c r="B326" s="20"/>
      <c r="C326" s="20"/>
      <c r="D326" s="21" t="s">
        <v>479</v>
      </c>
      <c r="E326" s="20"/>
      <c r="F326" s="36"/>
      <c r="G326" s="20"/>
    </row>
    <row r="327" spans="1:7" x14ac:dyDescent="0.3">
      <c r="A327" s="15" t="s">
        <v>480</v>
      </c>
      <c r="B327" s="15" t="s">
        <v>16</v>
      </c>
      <c r="C327" s="15" t="s">
        <v>17</v>
      </c>
      <c r="D327" s="16" t="s">
        <v>481</v>
      </c>
      <c r="E327" s="17">
        <v>1</v>
      </c>
      <c r="F327" s="35"/>
      <c r="G327" s="19">
        <f>ROUND(E327*F327,2)</f>
        <v>0</v>
      </c>
    </row>
    <row r="328" spans="1:7" ht="91.8" x14ac:dyDescent="0.3">
      <c r="A328" s="20"/>
      <c r="B328" s="20"/>
      <c r="C328" s="20"/>
      <c r="D328" s="21" t="s">
        <v>482</v>
      </c>
      <c r="E328" s="20"/>
      <c r="F328" s="36"/>
      <c r="G328" s="20"/>
    </row>
    <row r="329" spans="1:7" x14ac:dyDescent="0.3">
      <c r="A329" s="15" t="s">
        <v>483</v>
      </c>
      <c r="B329" s="15" t="s">
        <v>16</v>
      </c>
      <c r="C329" s="15" t="s">
        <v>17</v>
      </c>
      <c r="D329" s="16" t="s">
        <v>484</v>
      </c>
      <c r="E329" s="17">
        <v>2</v>
      </c>
      <c r="F329" s="35"/>
      <c r="G329" s="19">
        <f>ROUND(E329*F329,2)</f>
        <v>0</v>
      </c>
    </row>
    <row r="330" spans="1:7" ht="71.400000000000006" x14ac:dyDescent="0.3">
      <c r="A330" s="20"/>
      <c r="B330" s="20"/>
      <c r="C330" s="20"/>
      <c r="D330" s="21" t="s">
        <v>485</v>
      </c>
      <c r="E330" s="20"/>
      <c r="F330" s="36"/>
      <c r="G330" s="20"/>
    </row>
    <row r="331" spans="1:7" x14ac:dyDescent="0.3">
      <c r="A331" s="15" t="s">
        <v>486</v>
      </c>
      <c r="B331" s="15" t="s">
        <v>16</v>
      </c>
      <c r="C331" s="15" t="s">
        <v>17</v>
      </c>
      <c r="D331" s="16" t="s">
        <v>487</v>
      </c>
      <c r="E331" s="17">
        <v>2</v>
      </c>
      <c r="F331" s="35"/>
      <c r="G331" s="19">
        <f>ROUND(E331*F331,2)</f>
        <v>0</v>
      </c>
    </row>
    <row r="332" spans="1:7" ht="61.2" x14ac:dyDescent="0.3">
      <c r="A332" s="20"/>
      <c r="B332" s="20"/>
      <c r="C332" s="20"/>
      <c r="D332" s="21" t="s">
        <v>488</v>
      </c>
      <c r="E332" s="20"/>
      <c r="F332" s="36"/>
      <c r="G332" s="20"/>
    </row>
    <row r="333" spans="1:7" x14ac:dyDescent="0.3">
      <c r="A333" s="15" t="s">
        <v>489</v>
      </c>
      <c r="B333" s="15" t="s">
        <v>16</v>
      </c>
      <c r="C333" s="15" t="s">
        <v>17</v>
      </c>
      <c r="D333" s="16" t="s">
        <v>490</v>
      </c>
      <c r="E333" s="17">
        <v>8</v>
      </c>
      <c r="F333" s="35"/>
      <c r="G333" s="19">
        <f>ROUND(E333*F333,2)</f>
        <v>0</v>
      </c>
    </row>
    <row r="334" spans="1:7" ht="61.2" x14ac:dyDescent="0.3">
      <c r="A334" s="20"/>
      <c r="B334" s="20"/>
      <c r="C334" s="20"/>
      <c r="D334" s="21" t="s">
        <v>491</v>
      </c>
      <c r="E334" s="20"/>
      <c r="F334" s="36"/>
      <c r="G334" s="20"/>
    </row>
    <row r="335" spans="1:7" x14ac:dyDescent="0.3">
      <c r="A335" s="15" t="s">
        <v>492</v>
      </c>
      <c r="B335" s="15" t="s">
        <v>16</v>
      </c>
      <c r="C335" s="15" t="s">
        <v>17</v>
      </c>
      <c r="D335" s="16" t="s">
        <v>493</v>
      </c>
      <c r="E335" s="17">
        <v>20</v>
      </c>
      <c r="F335" s="35"/>
      <c r="G335" s="19">
        <f>ROUND(E335*F335,2)</f>
        <v>0</v>
      </c>
    </row>
    <row r="336" spans="1:7" ht="61.2" x14ac:dyDescent="0.3">
      <c r="A336" s="20"/>
      <c r="B336" s="20"/>
      <c r="C336" s="20"/>
      <c r="D336" s="21" t="s">
        <v>494</v>
      </c>
      <c r="E336" s="20"/>
      <c r="F336" s="36"/>
      <c r="G336" s="20"/>
    </row>
    <row r="337" spans="1:7" x14ac:dyDescent="0.3">
      <c r="A337" s="15" t="s">
        <v>495</v>
      </c>
      <c r="B337" s="15" t="s">
        <v>16</v>
      </c>
      <c r="C337" s="15" t="s">
        <v>17</v>
      </c>
      <c r="D337" s="16" t="s">
        <v>496</v>
      </c>
      <c r="E337" s="17">
        <v>21</v>
      </c>
      <c r="F337" s="35"/>
      <c r="G337" s="19">
        <f>ROUND(E337*F337,2)</f>
        <v>0</v>
      </c>
    </row>
    <row r="338" spans="1:7" ht="61.2" x14ac:dyDescent="0.3">
      <c r="A338" s="20"/>
      <c r="B338" s="20"/>
      <c r="C338" s="20"/>
      <c r="D338" s="21" t="s">
        <v>497</v>
      </c>
      <c r="E338" s="20"/>
      <c r="F338" s="36"/>
      <c r="G338" s="20"/>
    </row>
    <row r="339" spans="1:7" x14ac:dyDescent="0.3">
      <c r="A339" s="15" t="s">
        <v>498</v>
      </c>
      <c r="B339" s="15" t="s">
        <v>16</v>
      </c>
      <c r="C339" s="15" t="s">
        <v>17</v>
      </c>
      <c r="D339" s="16" t="s">
        <v>499</v>
      </c>
      <c r="E339" s="17">
        <v>3</v>
      </c>
      <c r="F339" s="35"/>
      <c r="G339" s="19">
        <f>ROUND(E339*F339,2)</f>
        <v>0</v>
      </c>
    </row>
    <row r="340" spans="1:7" ht="61.2" x14ac:dyDescent="0.3">
      <c r="A340" s="20"/>
      <c r="B340" s="20"/>
      <c r="C340" s="20"/>
      <c r="D340" s="21" t="s">
        <v>500</v>
      </c>
      <c r="E340" s="20"/>
      <c r="F340" s="36"/>
      <c r="G340" s="20"/>
    </row>
    <row r="341" spans="1:7" x14ac:dyDescent="0.3">
      <c r="A341" s="15" t="s">
        <v>501</v>
      </c>
      <c r="B341" s="15" t="s">
        <v>16</v>
      </c>
      <c r="C341" s="15" t="s">
        <v>17</v>
      </c>
      <c r="D341" s="16" t="s">
        <v>502</v>
      </c>
      <c r="E341" s="17">
        <v>22</v>
      </c>
      <c r="F341" s="35"/>
      <c r="G341" s="19">
        <f>ROUND(E341*F341,2)</f>
        <v>0</v>
      </c>
    </row>
    <row r="342" spans="1:7" ht="40.799999999999997" x14ac:dyDescent="0.3">
      <c r="A342" s="20"/>
      <c r="B342" s="20"/>
      <c r="C342" s="20"/>
      <c r="D342" s="21" t="s">
        <v>503</v>
      </c>
      <c r="E342" s="20"/>
      <c r="F342" s="36"/>
      <c r="G342" s="20"/>
    </row>
    <row r="343" spans="1:7" x14ac:dyDescent="0.3">
      <c r="A343" s="15" t="s">
        <v>504</v>
      </c>
      <c r="B343" s="15" t="s">
        <v>16</v>
      </c>
      <c r="C343" s="15" t="s">
        <v>17</v>
      </c>
      <c r="D343" s="16" t="s">
        <v>505</v>
      </c>
      <c r="E343" s="17">
        <v>2</v>
      </c>
      <c r="F343" s="35"/>
      <c r="G343" s="19">
        <f>ROUND(E343*F343,2)</f>
        <v>0</v>
      </c>
    </row>
    <row r="344" spans="1:7" ht="61.2" x14ac:dyDescent="0.3">
      <c r="A344" s="20"/>
      <c r="B344" s="20"/>
      <c r="C344" s="20"/>
      <c r="D344" s="21" t="s">
        <v>506</v>
      </c>
      <c r="E344" s="20"/>
      <c r="F344" s="36"/>
      <c r="G344" s="20"/>
    </row>
    <row r="345" spans="1:7" x14ac:dyDescent="0.3">
      <c r="A345" s="15" t="s">
        <v>507</v>
      </c>
      <c r="B345" s="15" t="s">
        <v>16</v>
      </c>
      <c r="C345" s="15" t="s">
        <v>17</v>
      </c>
      <c r="D345" s="16" t="s">
        <v>508</v>
      </c>
      <c r="E345" s="17">
        <v>1</v>
      </c>
      <c r="F345" s="35"/>
      <c r="G345" s="19">
        <f>ROUND(E345*F345,2)</f>
        <v>0</v>
      </c>
    </row>
    <row r="346" spans="1:7" ht="81.599999999999994" x14ac:dyDescent="0.3">
      <c r="A346" s="20"/>
      <c r="B346" s="20"/>
      <c r="C346" s="20"/>
      <c r="D346" s="21" t="s">
        <v>509</v>
      </c>
      <c r="E346" s="20"/>
      <c r="F346" s="36"/>
      <c r="G346" s="20"/>
    </row>
    <row r="347" spans="1:7" x14ac:dyDescent="0.3">
      <c r="A347" s="15" t="s">
        <v>510</v>
      </c>
      <c r="B347" s="15" t="s">
        <v>16</v>
      </c>
      <c r="C347" s="15" t="s">
        <v>17</v>
      </c>
      <c r="D347" s="16" t="s">
        <v>511</v>
      </c>
      <c r="E347" s="17">
        <v>3</v>
      </c>
      <c r="F347" s="35"/>
      <c r="G347" s="19">
        <f>ROUND(E347*F347,2)</f>
        <v>0</v>
      </c>
    </row>
    <row r="348" spans="1:7" ht="122.4" x14ac:dyDescent="0.3">
      <c r="A348" s="20"/>
      <c r="B348" s="20"/>
      <c r="C348" s="20"/>
      <c r="D348" s="21" t="s">
        <v>512</v>
      </c>
      <c r="E348" s="20"/>
      <c r="F348" s="36"/>
      <c r="G348" s="20"/>
    </row>
    <row r="349" spans="1:7" x14ac:dyDescent="0.3">
      <c r="A349" s="15" t="s">
        <v>513</v>
      </c>
      <c r="B349" s="15" t="s">
        <v>16</v>
      </c>
      <c r="C349" s="15" t="s">
        <v>17</v>
      </c>
      <c r="D349" s="16" t="s">
        <v>514</v>
      </c>
      <c r="E349" s="17">
        <v>1</v>
      </c>
      <c r="F349" s="35"/>
      <c r="G349" s="19">
        <f>ROUND(E349*F349,2)</f>
        <v>0</v>
      </c>
    </row>
    <row r="350" spans="1:7" ht="51" x14ac:dyDescent="0.3">
      <c r="A350" s="20"/>
      <c r="B350" s="20"/>
      <c r="C350" s="20"/>
      <c r="D350" s="21" t="s">
        <v>515</v>
      </c>
      <c r="E350" s="20"/>
      <c r="F350" s="36"/>
      <c r="G350" s="20"/>
    </row>
    <row r="351" spans="1:7" x14ac:dyDescent="0.3">
      <c r="A351" s="20"/>
      <c r="B351" s="20"/>
      <c r="C351" s="20"/>
      <c r="D351" s="22" t="s">
        <v>516</v>
      </c>
      <c r="E351" s="17">
        <v>1</v>
      </c>
      <c r="F351" s="34">
        <f>G325+G327+G329+G331+G333+G335+G337+G339+G341+G343+G345+G347+G349</f>
        <v>0</v>
      </c>
      <c r="G351" s="11">
        <f>ROUND(F351*E351,2)</f>
        <v>0</v>
      </c>
    </row>
    <row r="352" spans="1:7" x14ac:dyDescent="0.3">
      <c r="A352" s="23"/>
      <c r="B352" s="23"/>
      <c r="C352" s="23"/>
      <c r="D352" s="24"/>
      <c r="E352" s="23"/>
      <c r="F352" s="37"/>
      <c r="G352" s="23"/>
    </row>
    <row r="353" spans="1:7" x14ac:dyDescent="0.3">
      <c r="A353" s="12" t="s">
        <v>517</v>
      </c>
      <c r="B353" s="12" t="s">
        <v>10</v>
      </c>
      <c r="C353" s="12" t="s">
        <v>11</v>
      </c>
      <c r="D353" s="13" t="s">
        <v>518</v>
      </c>
      <c r="E353" s="14">
        <f>E414</f>
        <v>1</v>
      </c>
      <c r="F353" s="34">
        <f>F414</f>
        <v>0</v>
      </c>
      <c r="G353" s="11">
        <f>G414</f>
        <v>0</v>
      </c>
    </row>
    <row r="354" spans="1:7" x14ac:dyDescent="0.3">
      <c r="A354" s="15" t="s">
        <v>519</v>
      </c>
      <c r="B354" s="15" t="s">
        <v>16</v>
      </c>
      <c r="C354" s="15" t="s">
        <v>17</v>
      </c>
      <c r="D354" s="16" t="s">
        <v>520</v>
      </c>
      <c r="E354" s="17">
        <v>1</v>
      </c>
      <c r="F354" s="35"/>
      <c r="G354" s="19">
        <f>ROUND(E354*F354,2)</f>
        <v>0</v>
      </c>
    </row>
    <row r="355" spans="1:7" ht="91.8" x14ac:dyDescent="0.3">
      <c r="A355" s="20"/>
      <c r="B355" s="20"/>
      <c r="C355" s="20"/>
      <c r="D355" s="21" t="s">
        <v>521</v>
      </c>
      <c r="E355" s="20"/>
      <c r="F355" s="36"/>
      <c r="G355" s="20"/>
    </row>
    <row r="356" spans="1:7" x14ac:dyDescent="0.3">
      <c r="A356" s="15" t="s">
        <v>522</v>
      </c>
      <c r="B356" s="15" t="s">
        <v>16</v>
      </c>
      <c r="C356" s="15" t="s">
        <v>17</v>
      </c>
      <c r="D356" s="16" t="s">
        <v>523</v>
      </c>
      <c r="E356" s="17">
        <v>1</v>
      </c>
      <c r="F356" s="35"/>
      <c r="G356" s="19">
        <f>ROUND(E356*F356,2)</f>
        <v>0</v>
      </c>
    </row>
    <row r="357" spans="1:7" ht="71.400000000000006" x14ac:dyDescent="0.3">
      <c r="A357" s="20"/>
      <c r="B357" s="20"/>
      <c r="C357" s="20"/>
      <c r="D357" s="21" t="s">
        <v>524</v>
      </c>
      <c r="E357" s="20"/>
      <c r="F357" s="36"/>
      <c r="G357" s="20"/>
    </row>
    <row r="358" spans="1:7" x14ac:dyDescent="0.3">
      <c r="A358" s="15" t="s">
        <v>525</v>
      </c>
      <c r="B358" s="15" t="s">
        <v>16</v>
      </c>
      <c r="C358" s="15" t="s">
        <v>17</v>
      </c>
      <c r="D358" s="16" t="s">
        <v>526</v>
      </c>
      <c r="E358" s="17">
        <v>2</v>
      </c>
      <c r="F358" s="35"/>
      <c r="G358" s="19">
        <f>ROUND(E358*F358,2)</f>
        <v>0</v>
      </c>
    </row>
    <row r="359" spans="1:7" ht="71.400000000000006" x14ac:dyDescent="0.3">
      <c r="A359" s="20"/>
      <c r="B359" s="20"/>
      <c r="C359" s="20"/>
      <c r="D359" s="21" t="s">
        <v>527</v>
      </c>
      <c r="E359" s="20"/>
      <c r="F359" s="36"/>
      <c r="G359" s="20"/>
    </row>
    <row r="360" spans="1:7" x14ac:dyDescent="0.3">
      <c r="A360" s="15" t="s">
        <v>528</v>
      </c>
      <c r="B360" s="15" t="s">
        <v>16</v>
      </c>
      <c r="C360" s="15" t="s">
        <v>17</v>
      </c>
      <c r="D360" s="16" t="s">
        <v>529</v>
      </c>
      <c r="E360" s="17">
        <v>6</v>
      </c>
      <c r="F360" s="35"/>
      <c r="G360" s="19">
        <f>ROUND(E360*F360,2)</f>
        <v>0</v>
      </c>
    </row>
    <row r="361" spans="1:7" ht="71.400000000000006" x14ac:dyDescent="0.3">
      <c r="A361" s="20"/>
      <c r="B361" s="20"/>
      <c r="C361" s="20"/>
      <c r="D361" s="21" t="s">
        <v>530</v>
      </c>
      <c r="E361" s="20"/>
      <c r="F361" s="36"/>
      <c r="G361" s="20"/>
    </row>
    <row r="362" spans="1:7" x14ac:dyDescent="0.3">
      <c r="A362" s="15" t="s">
        <v>531</v>
      </c>
      <c r="B362" s="15" t="s">
        <v>16</v>
      </c>
      <c r="C362" s="15" t="s">
        <v>17</v>
      </c>
      <c r="D362" s="16" t="s">
        <v>532</v>
      </c>
      <c r="E362" s="17">
        <v>2</v>
      </c>
      <c r="F362" s="35"/>
      <c r="G362" s="19">
        <f>ROUND(E362*F362,2)</f>
        <v>0</v>
      </c>
    </row>
    <row r="363" spans="1:7" ht="71.400000000000006" x14ac:dyDescent="0.3">
      <c r="A363" s="20"/>
      <c r="B363" s="20"/>
      <c r="C363" s="20"/>
      <c r="D363" s="21" t="s">
        <v>533</v>
      </c>
      <c r="E363" s="20"/>
      <c r="F363" s="36"/>
      <c r="G363" s="20"/>
    </row>
    <row r="364" spans="1:7" x14ac:dyDescent="0.3">
      <c r="A364" s="15" t="s">
        <v>534</v>
      </c>
      <c r="B364" s="15" t="s">
        <v>16</v>
      </c>
      <c r="C364" s="15" t="s">
        <v>17</v>
      </c>
      <c r="D364" s="16" t="s">
        <v>535</v>
      </c>
      <c r="E364" s="17">
        <v>4</v>
      </c>
      <c r="F364" s="35"/>
      <c r="G364" s="19">
        <f>ROUND(E364*F364,2)</f>
        <v>0</v>
      </c>
    </row>
    <row r="365" spans="1:7" ht="71.400000000000006" x14ac:dyDescent="0.3">
      <c r="A365" s="20"/>
      <c r="B365" s="20"/>
      <c r="C365" s="20"/>
      <c r="D365" s="21" t="s">
        <v>536</v>
      </c>
      <c r="E365" s="20"/>
      <c r="F365" s="36"/>
      <c r="G365" s="20"/>
    </row>
    <row r="366" spans="1:7" x14ac:dyDescent="0.3">
      <c r="A366" s="15" t="s">
        <v>537</v>
      </c>
      <c r="B366" s="15" t="s">
        <v>16</v>
      </c>
      <c r="C366" s="15" t="s">
        <v>17</v>
      </c>
      <c r="D366" s="16" t="s">
        <v>538</v>
      </c>
      <c r="E366" s="17">
        <v>4</v>
      </c>
      <c r="F366" s="35"/>
      <c r="G366" s="19">
        <f>ROUND(E366*F366,2)</f>
        <v>0</v>
      </c>
    </row>
    <row r="367" spans="1:7" ht="71.400000000000006" x14ac:dyDescent="0.3">
      <c r="A367" s="20"/>
      <c r="B367" s="20"/>
      <c r="C367" s="20"/>
      <c r="D367" s="21" t="s">
        <v>539</v>
      </c>
      <c r="E367" s="20"/>
      <c r="F367" s="36"/>
      <c r="G367" s="20"/>
    </row>
    <row r="368" spans="1:7" x14ac:dyDescent="0.3">
      <c r="A368" s="15" t="s">
        <v>540</v>
      </c>
      <c r="B368" s="15" t="s">
        <v>16</v>
      </c>
      <c r="C368" s="15" t="s">
        <v>17</v>
      </c>
      <c r="D368" s="16" t="s">
        <v>541</v>
      </c>
      <c r="E368" s="17">
        <v>4</v>
      </c>
      <c r="F368" s="35"/>
      <c r="G368" s="19">
        <f>ROUND(E368*F368,2)</f>
        <v>0</v>
      </c>
    </row>
    <row r="369" spans="1:7" ht="71.400000000000006" x14ac:dyDescent="0.3">
      <c r="A369" s="20"/>
      <c r="B369" s="20"/>
      <c r="C369" s="20"/>
      <c r="D369" s="21" t="s">
        <v>542</v>
      </c>
      <c r="E369" s="20"/>
      <c r="F369" s="36"/>
      <c r="G369" s="20"/>
    </row>
    <row r="370" spans="1:7" x14ac:dyDescent="0.3">
      <c r="A370" s="15" t="s">
        <v>543</v>
      </c>
      <c r="B370" s="15" t="s">
        <v>16</v>
      </c>
      <c r="C370" s="15" t="s">
        <v>17</v>
      </c>
      <c r="D370" s="16" t="s">
        <v>544</v>
      </c>
      <c r="E370" s="17">
        <v>113</v>
      </c>
      <c r="F370" s="35"/>
      <c r="G370" s="19">
        <f>ROUND(E370*F370,2)</f>
        <v>0</v>
      </c>
    </row>
    <row r="371" spans="1:7" ht="71.400000000000006" x14ac:dyDescent="0.3">
      <c r="A371" s="20"/>
      <c r="B371" s="20"/>
      <c r="C371" s="20"/>
      <c r="D371" s="21" t="s">
        <v>545</v>
      </c>
      <c r="E371" s="20"/>
      <c r="F371" s="36"/>
      <c r="G371" s="20"/>
    </row>
    <row r="372" spans="1:7" x14ac:dyDescent="0.3">
      <c r="A372" s="15" t="s">
        <v>546</v>
      </c>
      <c r="B372" s="15" t="s">
        <v>16</v>
      </c>
      <c r="C372" s="15" t="s">
        <v>17</v>
      </c>
      <c r="D372" s="16" t="s">
        <v>547</v>
      </c>
      <c r="E372" s="17">
        <v>1</v>
      </c>
      <c r="F372" s="35"/>
      <c r="G372" s="19">
        <f>ROUND(E372*F372,2)</f>
        <v>0</v>
      </c>
    </row>
    <row r="373" spans="1:7" ht="71.400000000000006" x14ac:dyDescent="0.3">
      <c r="A373" s="20"/>
      <c r="B373" s="20"/>
      <c r="C373" s="20"/>
      <c r="D373" s="21" t="s">
        <v>548</v>
      </c>
      <c r="E373" s="20"/>
      <c r="F373" s="36"/>
      <c r="G373" s="20"/>
    </row>
    <row r="374" spans="1:7" x14ac:dyDescent="0.3">
      <c r="A374" s="15" t="s">
        <v>549</v>
      </c>
      <c r="B374" s="15" t="s">
        <v>16</v>
      </c>
      <c r="C374" s="15" t="s">
        <v>17</v>
      </c>
      <c r="D374" s="16" t="s">
        <v>550</v>
      </c>
      <c r="E374" s="17">
        <v>3</v>
      </c>
      <c r="F374" s="35"/>
      <c r="G374" s="19">
        <f>ROUND(E374*F374,2)</f>
        <v>0</v>
      </c>
    </row>
    <row r="375" spans="1:7" ht="71.400000000000006" x14ac:dyDescent="0.3">
      <c r="A375" s="20"/>
      <c r="B375" s="20"/>
      <c r="C375" s="20"/>
      <c r="D375" s="21" t="s">
        <v>551</v>
      </c>
      <c r="E375" s="20"/>
      <c r="F375" s="36"/>
      <c r="G375" s="20"/>
    </row>
    <row r="376" spans="1:7" x14ac:dyDescent="0.3">
      <c r="A376" s="15" t="s">
        <v>552</v>
      </c>
      <c r="B376" s="15" t="s">
        <v>16</v>
      </c>
      <c r="C376" s="15" t="s">
        <v>17</v>
      </c>
      <c r="D376" s="16" t="s">
        <v>553</v>
      </c>
      <c r="E376" s="17">
        <v>3</v>
      </c>
      <c r="F376" s="35"/>
      <c r="G376" s="19">
        <f>ROUND(E376*F376,2)</f>
        <v>0</v>
      </c>
    </row>
    <row r="377" spans="1:7" ht="71.400000000000006" x14ac:dyDescent="0.3">
      <c r="A377" s="20"/>
      <c r="B377" s="20"/>
      <c r="C377" s="20"/>
      <c r="D377" s="21" t="s">
        <v>554</v>
      </c>
      <c r="E377" s="20"/>
      <c r="F377" s="36"/>
      <c r="G377" s="20"/>
    </row>
    <row r="378" spans="1:7" x14ac:dyDescent="0.3">
      <c r="A378" s="15" t="s">
        <v>555</v>
      </c>
      <c r="B378" s="15" t="s">
        <v>16</v>
      </c>
      <c r="C378" s="15" t="s">
        <v>17</v>
      </c>
      <c r="D378" s="16" t="s">
        <v>556</v>
      </c>
      <c r="E378" s="17">
        <v>8</v>
      </c>
      <c r="F378" s="35"/>
      <c r="G378" s="19">
        <f>ROUND(E378*F378,2)</f>
        <v>0</v>
      </c>
    </row>
    <row r="379" spans="1:7" ht="71.400000000000006" x14ac:dyDescent="0.3">
      <c r="A379" s="20"/>
      <c r="B379" s="20"/>
      <c r="C379" s="20"/>
      <c r="D379" s="21" t="s">
        <v>557</v>
      </c>
      <c r="E379" s="20"/>
      <c r="F379" s="36"/>
      <c r="G379" s="20"/>
    </row>
    <row r="380" spans="1:7" x14ac:dyDescent="0.3">
      <c r="A380" s="15" t="s">
        <v>558</v>
      </c>
      <c r="B380" s="15" t="s">
        <v>16</v>
      </c>
      <c r="C380" s="15" t="s">
        <v>17</v>
      </c>
      <c r="D380" s="16" t="s">
        <v>559</v>
      </c>
      <c r="E380" s="17">
        <v>24</v>
      </c>
      <c r="F380" s="35"/>
      <c r="G380" s="19">
        <f>ROUND(E380*F380,2)</f>
        <v>0</v>
      </c>
    </row>
    <row r="381" spans="1:7" ht="61.2" x14ac:dyDescent="0.3">
      <c r="A381" s="20"/>
      <c r="B381" s="20"/>
      <c r="C381" s="20"/>
      <c r="D381" s="21" t="s">
        <v>560</v>
      </c>
      <c r="E381" s="20"/>
      <c r="F381" s="36"/>
      <c r="G381" s="20"/>
    </row>
    <row r="382" spans="1:7" x14ac:dyDescent="0.3">
      <c r="A382" s="15" t="s">
        <v>561</v>
      </c>
      <c r="B382" s="15" t="s">
        <v>16</v>
      </c>
      <c r="C382" s="15" t="s">
        <v>17</v>
      </c>
      <c r="D382" s="16" t="s">
        <v>562</v>
      </c>
      <c r="E382" s="17">
        <v>40</v>
      </c>
      <c r="F382" s="35"/>
      <c r="G382" s="19">
        <f>ROUND(E382*F382,2)</f>
        <v>0</v>
      </c>
    </row>
    <row r="383" spans="1:7" ht="51" x14ac:dyDescent="0.3">
      <c r="A383" s="20"/>
      <c r="B383" s="20"/>
      <c r="C383" s="20"/>
      <c r="D383" s="21" t="s">
        <v>563</v>
      </c>
      <c r="E383" s="20"/>
      <c r="F383" s="36"/>
      <c r="G383" s="20"/>
    </row>
    <row r="384" spans="1:7" x14ac:dyDescent="0.3">
      <c r="A384" s="15" t="s">
        <v>564</v>
      </c>
      <c r="B384" s="15" t="s">
        <v>16</v>
      </c>
      <c r="C384" s="15" t="s">
        <v>17</v>
      </c>
      <c r="D384" s="16" t="s">
        <v>565</v>
      </c>
      <c r="E384" s="17">
        <v>3</v>
      </c>
      <c r="F384" s="35"/>
      <c r="G384" s="19">
        <f>ROUND(E384*F384,2)</f>
        <v>0</v>
      </c>
    </row>
    <row r="385" spans="1:7" ht="51" x14ac:dyDescent="0.3">
      <c r="A385" s="20"/>
      <c r="B385" s="20"/>
      <c r="C385" s="20"/>
      <c r="D385" s="21" t="s">
        <v>566</v>
      </c>
      <c r="E385" s="20"/>
      <c r="F385" s="36"/>
      <c r="G385" s="20"/>
    </row>
    <row r="386" spans="1:7" x14ac:dyDescent="0.3">
      <c r="A386" s="15" t="s">
        <v>567</v>
      </c>
      <c r="B386" s="15" t="s">
        <v>16</v>
      </c>
      <c r="C386" s="15" t="s">
        <v>17</v>
      </c>
      <c r="D386" s="16" t="s">
        <v>568</v>
      </c>
      <c r="E386" s="17">
        <v>14</v>
      </c>
      <c r="F386" s="35"/>
      <c r="G386" s="19">
        <f>ROUND(E386*F386,2)</f>
        <v>0</v>
      </c>
    </row>
    <row r="387" spans="1:7" ht="40.799999999999997" x14ac:dyDescent="0.3">
      <c r="A387" s="20"/>
      <c r="B387" s="20"/>
      <c r="C387" s="20"/>
      <c r="D387" s="21" t="s">
        <v>569</v>
      </c>
      <c r="E387" s="20"/>
      <c r="F387" s="36"/>
      <c r="G387" s="20"/>
    </row>
    <row r="388" spans="1:7" x14ac:dyDescent="0.3">
      <c r="A388" s="15" t="s">
        <v>570</v>
      </c>
      <c r="B388" s="15" t="s">
        <v>16</v>
      </c>
      <c r="C388" s="15" t="s">
        <v>17</v>
      </c>
      <c r="D388" s="16" t="s">
        <v>571</v>
      </c>
      <c r="E388" s="17">
        <v>6</v>
      </c>
      <c r="F388" s="35"/>
      <c r="G388" s="19">
        <f>ROUND(E388*F388,2)</f>
        <v>0</v>
      </c>
    </row>
    <row r="389" spans="1:7" ht="61.2" x14ac:dyDescent="0.3">
      <c r="A389" s="20"/>
      <c r="B389" s="20"/>
      <c r="C389" s="20"/>
      <c r="D389" s="21" t="s">
        <v>572</v>
      </c>
      <c r="E389" s="20"/>
      <c r="F389" s="36"/>
      <c r="G389" s="20"/>
    </row>
    <row r="390" spans="1:7" x14ac:dyDescent="0.3">
      <c r="A390" s="15" t="s">
        <v>573</v>
      </c>
      <c r="B390" s="15" t="s">
        <v>16</v>
      </c>
      <c r="C390" s="15" t="s">
        <v>17</v>
      </c>
      <c r="D390" s="16" t="s">
        <v>574</v>
      </c>
      <c r="E390" s="17">
        <v>1</v>
      </c>
      <c r="F390" s="35"/>
      <c r="G390" s="19">
        <f>ROUND(E390*F390,2)</f>
        <v>0</v>
      </c>
    </row>
    <row r="391" spans="1:7" ht="61.2" x14ac:dyDescent="0.3">
      <c r="A391" s="20"/>
      <c r="B391" s="20"/>
      <c r="C391" s="20"/>
      <c r="D391" s="21" t="s">
        <v>575</v>
      </c>
      <c r="E391" s="20"/>
      <c r="F391" s="36"/>
      <c r="G391" s="20"/>
    </row>
    <row r="392" spans="1:7" x14ac:dyDescent="0.3">
      <c r="A392" s="15" t="s">
        <v>576</v>
      </c>
      <c r="B392" s="15" t="s">
        <v>16</v>
      </c>
      <c r="C392" s="15" t="s">
        <v>17</v>
      </c>
      <c r="D392" s="16" t="s">
        <v>577</v>
      </c>
      <c r="E392" s="17">
        <v>19</v>
      </c>
      <c r="F392" s="35"/>
      <c r="G392" s="19">
        <f>ROUND(E392*F392,2)</f>
        <v>0</v>
      </c>
    </row>
    <row r="393" spans="1:7" ht="61.2" x14ac:dyDescent="0.3">
      <c r="A393" s="20"/>
      <c r="B393" s="20"/>
      <c r="C393" s="20"/>
      <c r="D393" s="21" t="s">
        <v>578</v>
      </c>
      <c r="E393" s="20"/>
      <c r="F393" s="36"/>
      <c r="G393" s="20"/>
    </row>
    <row r="394" spans="1:7" x14ac:dyDescent="0.3">
      <c r="A394" s="15" t="s">
        <v>579</v>
      </c>
      <c r="B394" s="15" t="s">
        <v>16</v>
      </c>
      <c r="C394" s="15" t="s">
        <v>17</v>
      </c>
      <c r="D394" s="16" t="s">
        <v>580</v>
      </c>
      <c r="E394" s="17">
        <v>42</v>
      </c>
      <c r="F394" s="35"/>
      <c r="G394" s="19">
        <f>ROUND(E394*F394,2)</f>
        <v>0</v>
      </c>
    </row>
    <row r="395" spans="1:7" ht="61.2" x14ac:dyDescent="0.3">
      <c r="A395" s="20"/>
      <c r="B395" s="20"/>
      <c r="C395" s="20"/>
      <c r="D395" s="21" t="s">
        <v>581</v>
      </c>
      <c r="E395" s="20"/>
      <c r="F395" s="36"/>
      <c r="G395" s="20"/>
    </row>
    <row r="396" spans="1:7" x14ac:dyDescent="0.3">
      <c r="A396" s="15" t="s">
        <v>582</v>
      </c>
      <c r="B396" s="15" t="s">
        <v>16</v>
      </c>
      <c r="C396" s="15" t="s">
        <v>17</v>
      </c>
      <c r="D396" s="16" t="s">
        <v>583</v>
      </c>
      <c r="E396" s="17">
        <v>56</v>
      </c>
      <c r="F396" s="35"/>
      <c r="G396" s="19">
        <f>ROUND(E396*F396,2)</f>
        <v>0</v>
      </c>
    </row>
    <row r="397" spans="1:7" ht="40.799999999999997" x14ac:dyDescent="0.3">
      <c r="A397" s="20"/>
      <c r="B397" s="20"/>
      <c r="C397" s="20"/>
      <c r="D397" s="21" t="s">
        <v>584</v>
      </c>
      <c r="E397" s="20"/>
      <c r="F397" s="36"/>
      <c r="G397" s="20"/>
    </row>
    <row r="398" spans="1:7" x14ac:dyDescent="0.3">
      <c r="A398" s="15" t="s">
        <v>585</v>
      </c>
      <c r="B398" s="15" t="s">
        <v>16</v>
      </c>
      <c r="C398" s="15" t="s">
        <v>17</v>
      </c>
      <c r="D398" s="16" t="s">
        <v>586</v>
      </c>
      <c r="E398" s="17">
        <v>19</v>
      </c>
      <c r="F398" s="35"/>
      <c r="G398" s="19">
        <f>ROUND(E398*F398,2)</f>
        <v>0</v>
      </c>
    </row>
    <row r="399" spans="1:7" ht="61.2" x14ac:dyDescent="0.3">
      <c r="A399" s="20"/>
      <c r="B399" s="20"/>
      <c r="C399" s="20"/>
      <c r="D399" s="21" t="s">
        <v>587</v>
      </c>
      <c r="E399" s="20"/>
      <c r="F399" s="36"/>
      <c r="G399" s="20"/>
    </row>
    <row r="400" spans="1:7" x14ac:dyDescent="0.3">
      <c r="A400" s="15" t="s">
        <v>588</v>
      </c>
      <c r="B400" s="15" t="s">
        <v>16</v>
      </c>
      <c r="C400" s="15" t="s">
        <v>17</v>
      </c>
      <c r="D400" s="16" t="s">
        <v>589</v>
      </c>
      <c r="E400" s="17">
        <v>4</v>
      </c>
      <c r="F400" s="35"/>
      <c r="G400" s="19">
        <f>ROUND(E400*F400,2)</f>
        <v>0</v>
      </c>
    </row>
    <row r="401" spans="1:7" ht="71.400000000000006" x14ac:dyDescent="0.3">
      <c r="A401" s="20"/>
      <c r="B401" s="20"/>
      <c r="C401" s="20"/>
      <c r="D401" s="21" t="s">
        <v>590</v>
      </c>
      <c r="E401" s="20"/>
      <c r="F401" s="36"/>
      <c r="G401" s="20"/>
    </row>
    <row r="402" spans="1:7" x14ac:dyDescent="0.3">
      <c r="A402" s="15" t="s">
        <v>591</v>
      </c>
      <c r="B402" s="15" t="s">
        <v>16</v>
      </c>
      <c r="C402" s="15" t="s">
        <v>17</v>
      </c>
      <c r="D402" s="16" t="s">
        <v>592</v>
      </c>
      <c r="E402" s="17">
        <v>3</v>
      </c>
      <c r="F402" s="35"/>
      <c r="G402" s="19">
        <f>ROUND(E402*F402,2)</f>
        <v>0</v>
      </c>
    </row>
    <row r="403" spans="1:7" ht="71.400000000000006" x14ac:dyDescent="0.3">
      <c r="A403" s="20"/>
      <c r="B403" s="20"/>
      <c r="C403" s="20"/>
      <c r="D403" s="21" t="s">
        <v>593</v>
      </c>
      <c r="E403" s="20"/>
      <c r="F403" s="36"/>
      <c r="G403" s="20"/>
    </row>
    <row r="404" spans="1:7" x14ac:dyDescent="0.3">
      <c r="A404" s="15" t="s">
        <v>594</v>
      </c>
      <c r="B404" s="15" t="s">
        <v>16</v>
      </c>
      <c r="C404" s="15" t="s">
        <v>17</v>
      </c>
      <c r="D404" s="16" t="s">
        <v>595</v>
      </c>
      <c r="E404" s="17">
        <v>1</v>
      </c>
      <c r="F404" s="35"/>
      <c r="G404" s="19">
        <f>ROUND(E404*F404,2)</f>
        <v>0</v>
      </c>
    </row>
    <row r="405" spans="1:7" ht="71.400000000000006" x14ac:dyDescent="0.3">
      <c r="A405" s="20"/>
      <c r="B405" s="20"/>
      <c r="C405" s="20"/>
      <c r="D405" s="21" t="s">
        <v>596</v>
      </c>
      <c r="E405" s="20"/>
      <c r="F405" s="36"/>
      <c r="G405" s="20"/>
    </row>
    <row r="406" spans="1:7" x14ac:dyDescent="0.3">
      <c r="A406" s="15" t="s">
        <v>597</v>
      </c>
      <c r="B406" s="15" t="s">
        <v>16</v>
      </c>
      <c r="C406" s="15" t="s">
        <v>17</v>
      </c>
      <c r="D406" s="16" t="s">
        <v>598</v>
      </c>
      <c r="E406" s="17">
        <v>4</v>
      </c>
      <c r="F406" s="35"/>
      <c r="G406" s="19">
        <f>ROUND(E406*F406,2)</f>
        <v>0</v>
      </c>
    </row>
    <row r="407" spans="1:7" ht="81.599999999999994" x14ac:dyDescent="0.3">
      <c r="A407" s="20"/>
      <c r="B407" s="20"/>
      <c r="C407" s="20"/>
      <c r="D407" s="21" t="s">
        <v>599</v>
      </c>
      <c r="E407" s="20"/>
      <c r="F407" s="36"/>
      <c r="G407" s="20"/>
    </row>
    <row r="408" spans="1:7" x14ac:dyDescent="0.3">
      <c r="A408" s="15" t="s">
        <v>600</v>
      </c>
      <c r="B408" s="15" t="s">
        <v>16</v>
      </c>
      <c r="C408" s="15" t="s">
        <v>17</v>
      </c>
      <c r="D408" s="16" t="s">
        <v>601</v>
      </c>
      <c r="E408" s="17">
        <v>3</v>
      </c>
      <c r="F408" s="35"/>
      <c r="G408" s="19">
        <f>ROUND(E408*F408,2)</f>
        <v>0</v>
      </c>
    </row>
    <row r="409" spans="1:7" ht="81.599999999999994" x14ac:dyDescent="0.3">
      <c r="A409" s="20"/>
      <c r="B409" s="20"/>
      <c r="C409" s="20"/>
      <c r="D409" s="21" t="s">
        <v>602</v>
      </c>
      <c r="E409" s="20"/>
      <c r="F409" s="36"/>
      <c r="G409" s="20"/>
    </row>
    <row r="410" spans="1:7" x14ac:dyDescent="0.3">
      <c r="A410" s="15" t="s">
        <v>603</v>
      </c>
      <c r="B410" s="15" t="s">
        <v>16</v>
      </c>
      <c r="C410" s="15" t="s">
        <v>17</v>
      </c>
      <c r="D410" s="16" t="s">
        <v>604</v>
      </c>
      <c r="E410" s="17">
        <v>1</v>
      </c>
      <c r="F410" s="35"/>
      <c r="G410" s="19">
        <f>ROUND(E410*F410,2)</f>
        <v>0</v>
      </c>
    </row>
    <row r="411" spans="1:7" ht="81.599999999999994" x14ac:dyDescent="0.3">
      <c r="A411" s="20"/>
      <c r="B411" s="20"/>
      <c r="C411" s="20"/>
      <c r="D411" s="21" t="s">
        <v>605</v>
      </c>
      <c r="E411" s="20"/>
      <c r="F411" s="36"/>
      <c r="G411" s="20"/>
    </row>
    <row r="412" spans="1:7" x14ac:dyDescent="0.3">
      <c r="A412" s="15" t="s">
        <v>606</v>
      </c>
      <c r="B412" s="15" t="s">
        <v>16</v>
      </c>
      <c r="C412" s="15" t="s">
        <v>17</v>
      </c>
      <c r="D412" s="16" t="s">
        <v>607</v>
      </c>
      <c r="E412" s="17">
        <v>2</v>
      </c>
      <c r="F412" s="35"/>
      <c r="G412" s="19">
        <f>ROUND(E412*F412,2)</f>
        <v>0</v>
      </c>
    </row>
    <row r="413" spans="1:7" ht="51" x14ac:dyDescent="0.3">
      <c r="A413" s="20"/>
      <c r="B413" s="20"/>
      <c r="C413" s="20"/>
      <c r="D413" s="21" t="s">
        <v>608</v>
      </c>
      <c r="E413" s="20"/>
      <c r="F413" s="36"/>
      <c r="G413" s="20"/>
    </row>
    <row r="414" spans="1:7" x14ac:dyDescent="0.3">
      <c r="A414" s="20"/>
      <c r="B414" s="20"/>
      <c r="C414" s="20"/>
      <c r="D414" s="22" t="s">
        <v>609</v>
      </c>
      <c r="E414" s="17">
        <v>1</v>
      </c>
      <c r="F414" s="34">
        <f>G354+G356+G358+G360+G362+G364+G366+G368+G370+G372+G374+G376+G378+G380+G382+G384+G386+G388+G390+G392+G394+G396+G398+G400+G402+G404+G406+G408+G410+G412</f>
        <v>0</v>
      </c>
      <c r="G414" s="11">
        <f>ROUND(F414*E414,2)</f>
        <v>0</v>
      </c>
    </row>
    <row r="415" spans="1:7" x14ac:dyDescent="0.3">
      <c r="A415" s="23"/>
      <c r="B415" s="23"/>
      <c r="C415" s="23"/>
      <c r="D415" s="24"/>
      <c r="E415" s="23"/>
      <c r="F415" s="37"/>
      <c r="G415" s="23"/>
    </row>
    <row r="416" spans="1:7" x14ac:dyDescent="0.3">
      <c r="A416" s="12" t="s">
        <v>610</v>
      </c>
      <c r="B416" s="12" t="s">
        <v>10</v>
      </c>
      <c r="C416" s="12" t="s">
        <v>11</v>
      </c>
      <c r="D416" s="13" t="s">
        <v>611</v>
      </c>
      <c r="E416" s="14">
        <f>E421</f>
        <v>1</v>
      </c>
      <c r="F416" s="34">
        <f>F421</f>
        <v>0</v>
      </c>
      <c r="G416" s="11">
        <f>G421</f>
        <v>0</v>
      </c>
    </row>
    <row r="417" spans="1:7" x14ac:dyDescent="0.3">
      <c r="A417" s="15" t="s">
        <v>612</v>
      </c>
      <c r="B417" s="15" t="s">
        <v>16</v>
      </c>
      <c r="C417" s="15" t="s">
        <v>17</v>
      </c>
      <c r="D417" s="16" t="s">
        <v>613</v>
      </c>
      <c r="E417" s="17">
        <v>1</v>
      </c>
      <c r="F417" s="35"/>
      <c r="G417" s="19">
        <f>ROUND(E417*F417,2)</f>
        <v>0</v>
      </c>
    </row>
    <row r="418" spans="1:7" ht="132.6" x14ac:dyDescent="0.3">
      <c r="A418" s="20"/>
      <c r="B418" s="20"/>
      <c r="C418" s="20"/>
      <c r="D418" s="21" t="s">
        <v>614</v>
      </c>
      <c r="E418" s="20"/>
      <c r="F418" s="36"/>
      <c r="G418" s="20"/>
    </row>
    <row r="419" spans="1:7" x14ac:dyDescent="0.3">
      <c r="A419" s="15" t="s">
        <v>615</v>
      </c>
      <c r="B419" s="15" t="s">
        <v>16</v>
      </c>
      <c r="C419" s="15" t="s">
        <v>17</v>
      </c>
      <c r="D419" s="16" t="s">
        <v>616</v>
      </c>
      <c r="E419" s="17">
        <v>1</v>
      </c>
      <c r="F419" s="35"/>
      <c r="G419" s="19">
        <f>ROUND(E419*F419,2)</f>
        <v>0</v>
      </c>
    </row>
    <row r="420" spans="1:7" ht="112.2" x14ac:dyDescent="0.3">
      <c r="A420" s="20"/>
      <c r="B420" s="20"/>
      <c r="C420" s="20"/>
      <c r="D420" s="21" t="s">
        <v>617</v>
      </c>
      <c r="E420" s="20"/>
      <c r="F420" s="36"/>
      <c r="G420" s="20"/>
    </row>
    <row r="421" spans="1:7" x14ac:dyDescent="0.3">
      <c r="A421" s="20"/>
      <c r="B421" s="20"/>
      <c r="C421" s="20"/>
      <c r="D421" s="22" t="s">
        <v>618</v>
      </c>
      <c r="E421" s="17">
        <v>1</v>
      </c>
      <c r="F421" s="34">
        <f>G417+G419</f>
        <v>0</v>
      </c>
      <c r="G421" s="11">
        <f>ROUND(F421*E421,2)</f>
        <v>0</v>
      </c>
    </row>
    <row r="422" spans="1:7" x14ac:dyDescent="0.3">
      <c r="A422" s="23"/>
      <c r="B422" s="23"/>
      <c r="C422" s="23"/>
      <c r="D422" s="24"/>
      <c r="E422" s="23"/>
      <c r="F422" s="37"/>
      <c r="G422" s="23"/>
    </row>
    <row r="423" spans="1:7" x14ac:dyDescent="0.3">
      <c r="A423" s="20"/>
      <c r="B423" s="20"/>
      <c r="C423" s="20"/>
      <c r="D423" s="22" t="s">
        <v>619</v>
      </c>
      <c r="E423" s="25">
        <v>1</v>
      </c>
      <c r="F423" s="34">
        <f>G324+G353+G416</f>
        <v>0</v>
      </c>
      <c r="G423" s="11">
        <f>ROUND(F423*E423,2)</f>
        <v>0</v>
      </c>
    </row>
    <row r="424" spans="1:7" x14ac:dyDescent="0.3">
      <c r="A424" s="23"/>
      <c r="B424" s="23"/>
      <c r="C424" s="23"/>
      <c r="D424" s="24"/>
      <c r="E424" s="23"/>
      <c r="F424" s="37"/>
      <c r="G424" s="23"/>
    </row>
    <row r="425" spans="1:7" x14ac:dyDescent="0.3">
      <c r="A425" s="8" t="s">
        <v>620</v>
      </c>
      <c r="B425" s="8" t="s">
        <v>10</v>
      </c>
      <c r="C425" s="8" t="s">
        <v>11</v>
      </c>
      <c r="D425" s="9" t="s">
        <v>621</v>
      </c>
      <c r="E425" s="10">
        <f>E428</f>
        <v>1</v>
      </c>
      <c r="F425" s="34">
        <f>F428</f>
        <v>0</v>
      </c>
      <c r="G425" s="11">
        <f>G428</f>
        <v>0</v>
      </c>
    </row>
    <row r="426" spans="1:7" x14ac:dyDescent="0.3">
      <c r="A426" s="15" t="s">
        <v>622</v>
      </c>
      <c r="B426" s="15" t="s">
        <v>16</v>
      </c>
      <c r="C426" s="15" t="s">
        <v>17</v>
      </c>
      <c r="D426" s="16" t="s">
        <v>623</v>
      </c>
      <c r="E426" s="17">
        <v>1</v>
      </c>
      <c r="F426" s="35"/>
      <c r="G426" s="19">
        <f>ROUND(E426*F426,2)</f>
        <v>0</v>
      </c>
    </row>
    <row r="427" spans="1:7" x14ac:dyDescent="0.3">
      <c r="A427" s="20"/>
      <c r="B427" s="20"/>
      <c r="C427" s="20"/>
      <c r="D427" s="21" t="s">
        <v>624</v>
      </c>
      <c r="E427" s="20"/>
      <c r="F427" s="36"/>
      <c r="G427" s="20"/>
    </row>
    <row r="428" spans="1:7" x14ac:dyDescent="0.3">
      <c r="A428" s="20"/>
      <c r="B428" s="20"/>
      <c r="C428" s="20"/>
      <c r="D428" s="22" t="s">
        <v>625</v>
      </c>
      <c r="E428" s="25">
        <v>1</v>
      </c>
      <c r="F428" s="34">
        <f>G426</f>
        <v>0</v>
      </c>
      <c r="G428" s="11">
        <f>ROUND(F428*E428,2)</f>
        <v>0</v>
      </c>
    </row>
    <row r="429" spans="1:7" x14ac:dyDescent="0.3">
      <c r="A429" s="23"/>
      <c r="B429" s="23"/>
      <c r="C429" s="23"/>
      <c r="D429" s="24"/>
      <c r="E429" s="23"/>
      <c r="F429" s="37"/>
      <c r="G429" s="23"/>
    </row>
    <row r="430" spans="1:7" x14ac:dyDescent="0.3">
      <c r="A430" s="8" t="s">
        <v>626</v>
      </c>
      <c r="B430" s="8" t="s">
        <v>10</v>
      </c>
      <c r="C430" s="8" t="s">
        <v>11</v>
      </c>
      <c r="D430" s="9" t="s">
        <v>627</v>
      </c>
      <c r="E430" s="10">
        <f>E435</f>
        <v>1</v>
      </c>
      <c r="F430" s="34">
        <f>F435</f>
        <v>0</v>
      </c>
      <c r="G430" s="11">
        <f>G435</f>
        <v>0</v>
      </c>
    </row>
    <row r="431" spans="1:7" ht="20.399999999999999" x14ac:dyDescent="0.3">
      <c r="A431" s="15" t="s">
        <v>628</v>
      </c>
      <c r="B431" s="15" t="s">
        <v>16</v>
      </c>
      <c r="C431" s="15" t="s">
        <v>17</v>
      </c>
      <c r="D431" s="16" t="s">
        <v>629</v>
      </c>
      <c r="E431" s="17">
        <v>1</v>
      </c>
      <c r="F431" s="35"/>
      <c r="G431" s="19">
        <f>ROUND(E431*F431,2)</f>
        <v>0</v>
      </c>
    </row>
    <row r="432" spans="1:7" ht="81.599999999999994" x14ac:dyDescent="0.3">
      <c r="A432" s="20"/>
      <c r="B432" s="20"/>
      <c r="C432" s="20"/>
      <c r="D432" s="21" t="s">
        <v>734</v>
      </c>
      <c r="E432" s="20"/>
      <c r="F432" s="36"/>
      <c r="G432" s="20"/>
    </row>
    <row r="433" spans="1:7" x14ac:dyDescent="0.3">
      <c r="A433" s="15" t="s">
        <v>630</v>
      </c>
      <c r="B433" s="15" t="s">
        <v>16</v>
      </c>
      <c r="C433" s="15" t="s">
        <v>17</v>
      </c>
      <c r="D433" s="16" t="s">
        <v>631</v>
      </c>
      <c r="E433" s="17">
        <v>1</v>
      </c>
      <c r="F433" s="35"/>
      <c r="G433" s="19">
        <f>ROUND(E433*F433,2)</f>
        <v>0</v>
      </c>
    </row>
    <row r="434" spans="1:7" ht="51" x14ac:dyDescent="0.3">
      <c r="A434" s="20"/>
      <c r="B434" s="20"/>
      <c r="C434" s="20"/>
      <c r="D434" s="21" t="s">
        <v>632</v>
      </c>
      <c r="E434" s="20"/>
      <c r="F434" s="36"/>
      <c r="G434" s="20"/>
    </row>
    <row r="435" spans="1:7" x14ac:dyDescent="0.3">
      <c r="A435" s="20"/>
      <c r="B435" s="20"/>
      <c r="C435" s="20"/>
      <c r="D435" s="22" t="s">
        <v>633</v>
      </c>
      <c r="E435" s="25">
        <v>1</v>
      </c>
      <c r="F435" s="34">
        <f>G431+G433</f>
        <v>0</v>
      </c>
      <c r="G435" s="11">
        <f>ROUND(F435*E435,2)</f>
        <v>0</v>
      </c>
    </row>
    <row r="436" spans="1:7" x14ac:dyDescent="0.3">
      <c r="A436" s="23"/>
      <c r="B436" s="23"/>
      <c r="C436" s="23"/>
      <c r="D436" s="24"/>
      <c r="E436" s="23"/>
      <c r="F436" s="37"/>
      <c r="G436" s="23"/>
    </row>
    <row r="437" spans="1:7" x14ac:dyDescent="0.3">
      <c r="A437" s="8" t="s">
        <v>634</v>
      </c>
      <c r="B437" s="8" t="s">
        <v>10</v>
      </c>
      <c r="C437" s="8" t="s">
        <v>11</v>
      </c>
      <c r="D437" s="9" t="s">
        <v>635</v>
      </c>
      <c r="E437" s="10">
        <f>E446</f>
        <v>1</v>
      </c>
      <c r="F437" s="34">
        <f>F446</f>
        <v>0</v>
      </c>
      <c r="G437" s="11">
        <f>G446</f>
        <v>0</v>
      </c>
    </row>
    <row r="438" spans="1:7" x14ac:dyDescent="0.3">
      <c r="A438" s="15" t="s">
        <v>636</v>
      </c>
      <c r="B438" s="15" t="s">
        <v>16</v>
      </c>
      <c r="C438" s="15" t="s">
        <v>638</v>
      </c>
      <c r="D438" s="16" t="s">
        <v>637</v>
      </c>
      <c r="E438" s="17">
        <v>16</v>
      </c>
      <c r="F438" s="35"/>
      <c r="G438" s="19">
        <f>ROUND(E438*F438,2)</f>
        <v>0</v>
      </c>
    </row>
    <row r="439" spans="1:7" ht="20.399999999999999" x14ac:dyDescent="0.3">
      <c r="A439" s="20"/>
      <c r="B439" s="20"/>
      <c r="C439" s="20"/>
      <c r="D439" s="21" t="s">
        <v>639</v>
      </c>
      <c r="E439" s="20"/>
      <c r="F439" s="36"/>
      <c r="G439" s="20"/>
    </row>
    <row r="440" spans="1:7" x14ac:dyDescent="0.3">
      <c r="A440" s="15" t="s">
        <v>640</v>
      </c>
      <c r="B440" s="15" t="s">
        <v>16</v>
      </c>
      <c r="C440" s="15" t="s">
        <v>5</v>
      </c>
      <c r="D440" s="16" t="s">
        <v>641</v>
      </c>
      <c r="E440" s="17">
        <v>43</v>
      </c>
      <c r="F440" s="35"/>
      <c r="G440" s="19">
        <f>ROUND(E440*F440,2)</f>
        <v>0</v>
      </c>
    </row>
    <row r="441" spans="1:7" ht="30.6" x14ac:dyDescent="0.3">
      <c r="A441" s="20"/>
      <c r="B441" s="20"/>
      <c r="C441" s="20"/>
      <c r="D441" s="21" t="s">
        <v>642</v>
      </c>
      <c r="E441" s="20"/>
      <c r="F441" s="36"/>
      <c r="G441" s="20"/>
    </row>
    <row r="442" spans="1:7" x14ac:dyDescent="0.3">
      <c r="A442" s="15" t="s">
        <v>643</v>
      </c>
      <c r="B442" s="15" t="s">
        <v>16</v>
      </c>
      <c r="C442" s="15" t="s">
        <v>645</v>
      </c>
      <c r="D442" s="16" t="s">
        <v>644</v>
      </c>
      <c r="E442" s="17">
        <v>500</v>
      </c>
      <c r="F442" s="35"/>
      <c r="G442" s="19">
        <f>ROUND(E442*F442,2)</f>
        <v>0</v>
      </c>
    </row>
    <row r="443" spans="1:7" ht="30.6" x14ac:dyDescent="0.3">
      <c r="A443" s="20"/>
      <c r="B443" s="20"/>
      <c r="C443" s="20"/>
      <c r="D443" s="21" t="s">
        <v>646</v>
      </c>
      <c r="E443" s="20"/>
      <c r="F443" s="36"/>
      <c r="G443" s="20"/>
    </row>
    <row r="444" spans="1:7" x14ac:dyDescent="0.3">
      <c r="A444" s="15" t="s">
        <v>647</v>
      </c>
      <c r="B444" s="15" t="s">
        <v>16</v>
      </c>
      <c r="C444" s="15" t="s">
        <v>645</v>
      </c>
      <c r="D444" s="16" t="s">
        <v>648</v>
      </c>
      <c r="E444" s="17">
        <v>22250</v>
      </c>
      <c r="F444" s="35"/>
      <c r="G444" s="19">
        <f>ROUND(E444*F444,2)</f>
        <v>0</v>
      </c>
    </row>
    <row r="445" spans="1:7" ht="20.399999999999999" x14ac:dyDescent="0.3">
      <c r="A445" s="20"/>
      <c r="B445" s="20"/>
      <c r="C445" s="20"/>
      <c r="D445" s="21" t="s">
        <v>735</v>
      </c>
      <c r="E445" s="20"/>
      <c r="F445" s="36"/>
      <c r="G445" s="20"/>
    </row>
    <row r="446" spans="1:7" x14ac:dyDescent="0.3">
      <c r="A446" s="20"/>
      <c r="B446" s="20"/>
      <c r="C446" s="20"/>
      <c r="D446" s="22" t="s">
        <v>649</v>
      </c>
      <c r="E446" s="25">
        <v>1</v>
      </c>
      <c r="F446" s="34">
        <f>G438+G440+G442+G444</f>
        <v>0</v>
      </c>
      <c r="G446" s="11">
        <f>ROUND(F446*E446,2)</f>
        <v>0</v>
      </c>
    </row>
    <row r="447" spans="1:7" x14ac:dyDescent="0.3">
      <c r="A447" s="23"/>
      <c r="B447" s="23"/>
      <c r="C447" s="23"/>
      <c r="D447" s="24"/>
      <c r="E447" s="23"/>
      <c r="F447" s="37"/>
      <c r="G447" s="23"/>
    </row>
    <row r="448" spans="1:7" x14ac:dyDescent="0.3">
      <c r="A448" s="8" t="s">
        <v>650</v>
      </c>
      <c r="B448" s="8" t="s">
        <v>10</v>
      </c>
      <c r="C448" s="8" t="s">
        <v>11</v>
      </c>
      <c r="D448" s="9" t="s">
        <v>651</v>
      </c>
      <c r="E448" s="10">
        <f>E451</f>
        <v>1</v>
      </c>
      <c r="F448" s="34">
        <f>F451</f>
        <v>0</v>
      </c>
      <c r="G448" s="11">
        <f>G451</f>
        <v>0</v>
      </c>
    </row>
    <row r="449" spans="1:7" x14ac:dyDescent="0.3">
      <c r="A449" s="15" t="s">
        <v>652</v>
      </c>
      <c r="B449" s="15" t="s">
        <v>16</v>
      </c>
      <c r="C449" s="15" t="s">
        <v>5</v>
      </c>
      <c r="D449" s="16" t="s">
        <v>653</v>
      </c>
      <c r="E449" s="17">
        <v>1</v>
      </c>
      <c r="F449" s="35"/>
      <c r="G449" s="19">
        <f>ROUND(E449*F449,2)</f>
        <v>0</v>
      </c>
    </row>
    <row r="450" spans="1:7" ht="30.6" x14ac:dyDescent="0.3">
      <c r="A450" s="20"/>
      <c r="B450" s="20"/>
      <c r="C450" s="20"/>
      <c r="D450" s="21" t="s">
        <v>654</v>
      </c>
      <c r="E450" s="20"/>
      <c r="F450" s="36"/>
      <c r="G450" s="20"/>
    </row>
    <row r="451" spans="1:7" x14ac:dyDescent="0.3">
      <c r="A451" s="20"/>
      <c r="B451" s="20"/>
      <c r="C451" s="20"/>
      <c r="D451" s="22" t="s">
        <v>655</v>
      </c>
      <c r="E451" s="25">
        <v>1</v>
      </c>
      <c r="F451" s="34">
        <f>G449</f>
        <v>0</v>
      </c>
      <c r="G451" s="11">
        <f>ROUND(F451*E451,2)</f>
        <v>0</v>
      </c>
    </row>
    <row r="452" spans="1:7" x14ac:dyDescent="0.3">
      <c r="A452" s="23"/>
      <c r="B452" s="23"/>
      <c r="C452" s="23"/>
      <c r="D452" s="24"/>
      <c r="E452" s="23"/>
      <c r="F452" s="37"/>
      <c r="G452" s="23"/>
    </row>
    <row r="453" spans="1:7" x14ac:dyDescent="0.3">
      <c r="A453" s="8" t="s">
        <v>656</v>
      </c>
      <c r="B453" s="8" t="s">
        <v>10</v>
      </c>
      <c r="C453" s="8" t="s">
        <v>11</v>
      </c>
      <c r="D453" s="9" t="s">
        <v>657</v>
      </c>
      <c r="E453" s="10">
        <f>E504</f>
        <v>1</v>
      </c>
      <c r="F453" s="34">
        <f>F504</f>
        <v>0</v>
      </c>
      <c r="G453" s="11">
        <f>G504</f>
        <v>0</v>
      </c>
    </row>
    <row r="454" spans="1:7" x14ac:dyDescent="0.3">
      <c r="A454" s="12" t="s">
        <v>658</v>
      </c>
      <c r="B454" s="12" t="s">
        <v>10</v>
      </c>
      <c r="C454" s="12" t="s">
        <v>11</v>
      </c>
      <c r="D454" s="13" t="s">
        <v>659</v>
      </c>
      <c r="E454" s="14">
        <f>E475</f>
        <v>1</v>
      </c>
      <c r="F454" s="34">
        <f>F475</f>
        <v>0</v>
      </c>
      <c r="G454" s="11">
        <f>G475</f>
        <v>0</v>
      </c>
    </row>
    <row r="455" spans="1:7" x14ac:dyDescent="0.3">
      <c r="A455" s="15" t="s">
        <v>660</v>
      </c>
      <c r="B455" s="15" t="s">
        <v>16</v>
      </c>
      <c r="C455" s="15" t="s">
        <v>75</v>
      </c>
      <c r="D455" s="16" t="s">
        <v>661</v>
      </c>
      <c r="E455" s="17">
        <v>125</v>
      </c>
      <c r="F455" s="35"/>
      <c r="G455" s="19">
        <f>ROUND(E455*F455,2)</f>
        <v>0</v>
      </c>
    </row>
    <row r="456" spans="1:7" ht="71.400000000000006" x14ac:dyDescent="0.3">
      <c r="A456" s="20"/>
      <c r="B456" s="20"/>
      <c r="C456" s="20"/>
      <c r="D456" s="21" t="s">
        <v>662</v>
      </c>
      <c r="E456" s="20"/>
      <c r="F456" s="36"/>
      <c r="G456" s="20"/>
    </row>
    <row r="457" spans="1:7" x14ac:dyDescent="0.3">
      <c r="A457" s="15" t="s">
        <v>663</v>
      </c>
      <c r="B457" s="15" t="s">
        <v>16</v>
      </c>
      <c r="C457" s="15" t="s">
        <v>17</v>
      </c>
      <c r="D457" s="16" t="s">
        <v>664</v>
      </c>
      <c r="E457" s="17">
        <v>1</v>
      </c>
      <c r="F457" s="35"/>
      <c r="G457" s="19">
        <f>ROUND(E457*F457,2)</f>
        <v>0</v>
      </c>
    </row>
    <row r="458" spans="1:7" ht="183.6" x14ac:dyDescent="0.3">
      <c r="A458" s="20"/>
      <c r="B458" s="20"/>
      <c r="C458" s="20"/>
      <c r="D458" s="21" t="s">
        <v>665</v>
      </c>
      <c r="E458" s="20"/>
      <c r="F458" s="36"/>
      <c r="G458" s="20"/>
    </row>
    <row r="459" spans="1:7" x14ac:dyDescent="0.3">
      <c r="A459" s="15" t="s">
        <v>666</v>
      </c>
      <c r="B459" s="15" t="s">
        <v>16</v>
      </c>
      <c r="C459" s="15" t="s">
        <v>17</v>
      </c>
      <c r="D459" s="16" t="s">
        <v>667</v>
      </c>
      <c r="E459" s="17">
        <v>40</v>
      </c>
      <c r="F459" s="35"/>
      <c r="G459" s="19">
        <f>ROUND(E459*F459,2)</f>
        <v>0</v>
      </c>
    </row>
    <row r="460" spans="1:7" ht="71.400000000000006" x14ac:dyDescent="0.3">
      <c r="A460" s="20"/>
      <c r="B460" s="20"/>
      <c r="C460" s="20"/>
      <c r="D460" s="21" t="s">
        <v>668</v>
      </c>
      <c r="E460" s="20"/>
      <c r="F460" s="36"/>
      <c r="G460" s="20"/>
    </row>
    <row r="461" spans="1:7" x14ac:dyDescent="0.3">
      <c r="A461" s="15" t="s">
        <v>669</v>
      </c>
      <c r="B461" s="15" t="s">
        <v>16</v>
      </c>
      <c r="C461" s="15" t="s">
        <v>17</v>
      </c>
      <c r="D461" s="16" t="s">
        <v>670</v>
      </c>
      <c r="E461" s="17">
        <v>10</v>
      </c>
      <c r="F461" s="35"/>
      <c r="G461" s="19">
        <f>ROUND(E461*F461,2)</f>
        <v>0</v>
      </c>
    </row>
    <row r="462" spans="1:7" ht="91.8" x14ac:dyDescent="0.3">
      <c r="A462" s="20"/>
      <c r="B462" s="20"/>
      <c r="C462" s="20"/>
      <c r="D462" s="21" t="s">
        <v>671</v>
      </c>
      <c r="E462" s="20"/>
      <c r="F462" s="36"/>
      <c r="G462" s="20"/>
    </row>
    <row r="463" spans="1:7" x14ac:dyDescent="0.3">
      <c r="A463" s="15" t="s">
        <v>672</v>
      </c>
      <c r="B463" s="15" t="s">
        <v>16</v>
      </c>
      <c r="C463" s="15" t="s">
        <v>17</v>
      </c>
      <c r="D463" s="16" t="s">
        <v>673</v>
      </c>
      <c r="E463" s="17">
        <v>1</v>
      </c>
      <c r="F463" s="35"/>
      <c r="G463" s="19">
        <f>ROUND(E463*F463,2)</f>
        <v>0</v>
      </c>
    </row>
    <row r="464" spans="1:7" ht="81.599999999999994" x14ac:dyDescent="0.3">
      <c r="A464" s="20"/>
      <c r="B464" s="20"/>
      <c r="C464" s="20"/>
      <c r="D464" s="21" t="s">
        <v>674</v>
      </c>
      <c r="E464" s="20"/>
      <c r="F464" s="36"/>
      <c r="G464" s="20"/>
    </row>
    <row r="465" spans="1:7" x14ac:dyDescent="0.3">
      <c r="A465" s="15" t="s">
        <v>675</v>
      </c>
      <c r="B465" s="15" t="s">
        <v>16</v>
      </c>
      <c r="C465" s="15" t="s">
        <v>17</v>
      </c>
      <c r="D465" s="16" t="s">
        <v>676</v>
      </c>
      <c r="E465" s="17">
        <v>190</v>
      </c>
      <c r="F465" s="35"/>
      <c r="G465" s="19">
        <f>ROUND(E465*F465,2)</f>
        <v>0</v>
      </c>
    </row>
    <row r="466" spans="1:7" ht="61.2" x14ac:dyDescent="0.3">
      <c r="A466" s="20"/>
      <c r="B466" s="20"/>
      <c r="C466" s="20"/>
      <c r="D466" s="21" t="s">
        <v>677</v>
      </c>
      <c r="E466" s="20"/>
      <c r="F466" s="36"/>
      <c r="G466" s="20"/>
    </row>
    <row r="467" spans="1:7" x14ac:dyDescent="0.3">
      <c r="A467" s="15" t="s">
        <v>678</v>
      </c>
      <c r="B467" s="15" t="s">
        <v>16</v>
      </c>
      <c r="C467" s="15" t="s">
        <v>17</v>
      </c>
      <c r="D467" s="16" t="s">
        <v>679</v>
      </c>
      <c r="E467" s="17">
        <v>1</v>
      </c>
      <c r="F467" s="35"/>
      <c r="G467" s="19">
        <f>ROUND(E467*F467,2)</f>
        <v>0</v>
      </c>
    </row>
    <row r="468" spans="1:7" ht="30.6" x14ac:dyDescent="0.3">
      <c r="A468" s="20"/>
      <c r="B468" s="20"/>
      <c r="C468" s="20"/>
      <c r="D468" s="21" t="s">
        <v>680</v>
      </c>
      <c r="E468" s="20"/>
      <c r="F468" s="36"/>
      <c r="G468" s="20"/>
    </row>
    <row r="469" spans="1:7" x14ac:dyDescent="0.3">
      <c r="A469" s="15" t="s">
        <v>681</v>
      </c>
      <c r="B469" s="15" t="s">
        <v>16</v>
      </c>
      <c r="C469" s="15" t="s">
        <v>17</v>
      </c>
      <c r="D469" s="16" t="s">
        <v>682</v>
      </c>
      <c r="E469" s="17">
        <v>3</v>
      </c>
      <c r="F469" s="35"/>
      <c r="G469" s="19">
        <f>ROUND(E469*F469,2)</f>
        <v>0</v>
      </c>
    </row>
    <row r="470" spans="1:7" ht="51" x14ac:dyDescent="0.3">
      <c r="A470" s="20"/>
      <c r="B470" s="20"/>
      <c r="C470" s="20"/>
      <c r="D470" s="21" t="s">
        <v>683</v>
      </c>
      <c r="E470" s="20"/>
      <c r="F470" s="36"/>
      <c r="G470" s="20"/>
    </row>
    <row r="471" spans="1:7" x14ac:dyDescent="0.3">
      <c r="A471" s="15" t="s">
        <v>684</v>
      </c>
      <c r="B471" s="15" t="s">
        <v>16</v>
      </c>
      <c r="C471" s="15" t="s">
        <v>17</v>
      </c>
      <c r="D471" s="16" t="s">
        <v>685</v>
      </c>
      <c r="E471" s="17">
        <v>1</v>
      </c>
      <c r="F471" s="35"/>
      <c r="G471" s="19">
        <f>ROUND(E471*F471,2)</f>
        <v>0</v>
      </c>
    </row>
    <row r="472" spans="1:7" ht="91.8" x14ac:dyDescent="0.3">
      <c r="A472" s="20"/>
      <c r="B472" s="20"/>
      <c r="C472" s="20"/>
      <c r="D472" s="21" t="s">
        <v>686</v>
      </c>
      <c r="E472" s="20"/>
      <c r="F472" s="36"/>
      <c r="G472" s="20"/>
    </row>
    <row r="473" spans="1:7" x14ac:dyDescent="0.3">
      <c r="A473" s="15" t="s">
        <v>687</v>
      </c>
      <c r="B473" s="15" t="s">
        <v>16</v>
      </c>
      <c r="C473" s="15" t="s">
        <v>17</v>
      </c>
      <c r="D473" s="16" t="s">
        <v>688</v>
      </c>
      <c r="E473" s="17">
        <v>1</v>
      </c>
      <c r="F473" s="35"/>
      <c r="G473" s="19">
        <f>ROUND(E473*F473,2)</f>
        <v>0</v>
      </c>
    </row>
    <row r="474" spans="1:7" ht="20.399999999999999" x14ac:dyDescent="0.3">
      <c r="A474" s="20"/>
      <c r="B474" s="20"/>
      <c r="C474" s="20"/>
      <c r="D474" s="21" t="s">
        <v>689</v>
      </c>
      <c r="E474" s="20"/>
      <c r="F474" s="36"/>
      <c r="G474" s="20"/>
    </row>
    <row r="475" spans="1:7" x14ac:dyDescent="0.3">
      <c r="A475" s="20"/>
      <c r="B475" s="20"/>
      <c r="C475" s="20"/>
      <c r="D475" s="22" t="s">
        <v>690</v>
      </c>
      <c r="E475" s="17">
        <v>1</v>
      </c>
      <c r="F475" s="34">
        <f>G455+G457+G459+G461+G463+G465+G467+G469+G471+G473</f>
        <v>0</v>
      </c>
      <c r="G475" s="11">
        <f>ROUND(F475*E475,2)</f>
        <v>0</v>
      </c>
    </row>
    <row r="476" spans="1:7" x14ac:dyDescent="0.3">
      <c r="A476" s="23"/>
      <c r="B476" s="23"/>
      <c r="C476" s="23"/>
      <c r="D476" s="24"/>
      <c r="E476" s="23"/>
      <c r="F476" s="37"/>
      <c r="G476" s="23"/>
    </row>
    <row r="477" spans="1:7" x14ac:dyDescent="0.3">
      <c r="A477" s="12" t="s">
        <v>691</v>
      </c>
      <c r="B477" s="12" t="s">
        <v>10</v>
      </c>
      <c r="C477" s="12" t="s">
        <v>11</v>
      </c>
      <c r="D477" s="13" t="s">
        <v>692</v>
      </c>
      <c r="E477" s="14">
        <f>E484</f>
        <v>1</v>
      </c>
      <c r="F477" s="34">
        <f>F484</f>
        <v>0</v>
      </c>
      <c r="G477" s="11">
        <f>G484</f>
        <v>0</v>
      </c>
    </row>
    <row r="478" spans="1:7" ht="20.399999999999999" x14ac:dyDescent="0.3">
      <c r="A478" s="15" t="s">
        <v>693</v>
      </c>
      <c r="B478" s="15" t="s">
        <v>16</v>
      </c>
      <c r="C478" s="15" t="s">
        <v>17</v>
      </c>
      <c r="D478" s="16" t="s">
        <v>694</v>
      </c>
      <c r="E478" s="17">
        <v>1</v>
      </c>
      <c r="F478" s="35"/>
      <c r="G478" s="19">
        <f>ROUND(E478*F478,2)</f>
        <v>0</v>
      </c>
    </row>
    <row r="479" spans="1:7" x14ac:dyDescent="0.3">
      <c r="A479" s="20"/>
      <c r="B479" s="20"/>
      <c r="C479" s="20"/>
      <c r="D479" s="21" t="s">
        <v>695</v>
      </c>
      <c r="E479" s="20"/>
      <c r="F479" s="36"/>
      <c r="G479" s="20"/>
    </row>
    <row r="480" spans="1:7" x14ac:dyDescent="0.3">
      <c r="A480" s="15" t="s">
        <v>696</v>
      </c>
      <c r="B480" s="15" t="s">
        <v>16</v>
      </c>
      <c r="C480" s="15" t="s">
        <v>17</v>
      </c>
      <c r="D480" s="16" t="s">
        <v>697</v>
      </c>
      <c r="E480" s="17">
        <v>1</v>
      </c>
      <c r="F480" s="35"/>
      <c r="G480" s="19">
        <f>ROUND(E480*F480,2)</f>
        <v>0</v>
      </c>
    </row>
    <row r="481" spans="1:7" ht="71.400000000000006" x14ac:dyDescent="0.3">
      <c r="A481" s="20"/>
      <c r="B481" s="20"/>
      <c r="C481" s="20"/>
      <c r="D481" s="21" t="s">
        <v>698</v>
      </c>
      <c r="E481" s="20"/>
      <c r="F481" s="36"/>
      <c r="G481" s="20"/>
    </row>
    <row r="482" spans="1:7" ht="20.399999999999999" x14ac:dyDescent="0.3">
      <c r="A482" s="15" t="s">
        <v>699</v>
      </c>
      <c r="B482" s="15" t="s">
        <v>16</v>
      </c>
      <c r="C482" s="15" t="s">
        <v>17</v>
      </c>
      <c r="D482" s="16" t="s">
        <v>700</v>
      </c>
      <c r="E482" s="17">
        <v>1</v>
      </c>
      <c r="F482" s="35"/>
      <c r="G482" s="19">
        <f>ROUND(E482*F482,2)</f>
        <v>0</v>
      </c>
    </row>
    <row r="483" spans="1:7" ht="122.4" x14ac:dyDescent="0.3">
      <c r="A483" s="20"/>
      <c r="B483" s="20"/>
      <c r="C483" s="20"/>
      <c r="D483" s="21" t="s">
        <v>701</v>
      </c>
      <c r="E483" s="20"/>
      <c r="F483" s="36"/>
      <c r="G483" s="20"/>
    </row>
    <row r="484" spans="1:7" x14ac:dyDescent="0.3">
      <c r="A484" s="20"/>
      <c r="B484" s="20"/>
      <c r="C484" s="20"/>
      <c r="D484" s="22" t="s">
        <v>702</v>
      </c>
      <c r="E484" s="17">
        <v>1</v>
      </c>
      <c r="F484" s="34">
        <f>G478+G480+G482</f>
        <v>0</v>
      </c>
      <c r="G484" s="11">
        <f>ROUND(F484*E484,2)</f>
        <v>0</v>
      </c>
    </row>
    <row r="485" spans="1:7" x14ac:dyDescent="0.3">
      <c r="A485" s="23"/>
      <c r="B485" s="23"/>
      <c r="C485" s="23"/>
      <c r="D485" s="24"/>
      <c r="E485" s="23"/>
      <c r="F485" s="37"/>
      <c r="G485" s="23"/>
    </row>
    <row r="486" spans="1:7" x14ac:dyDescent="0.3">
      <c r="A486" s="12" t="s">
        <v>703</v>
      </c>
      <c r="B486" s="12" t="s">
        <v>10</v>
      </c>
      <c r="C486" s="12" t="s">
        <v>11</v>
      </c>
      <c r="D486" s="13" t="s">
        <v>704</v>
      </c>
      <c r="E486" s="14">
        <f>E491</f>
        <v>1</v>
      </c>
      <c r="F486" s="34">
        <f>F491</f>
        <v>0</v>
      </c>
      <c r="G486" s="11">
        <f>G491</f>
        <v>0</v>
      </c>
    </row>
    <row r="487" spans="1:7" x14ac:dyDescent="0.3">
      <c r="A487" s="15" t="s">
        <v>705</v>
      </c>
      <c r="B487" s="15" t="s">
        <v>16</v>
      </c>
      <c r="C487" s="15" t="s">
        <v>17</v>
      </c>
      <c r="D487" s="16" t="s">
        <v>706</v>
      </c>
      <c r="E487" s="17">
        <v>5</v>
      </c>
      <c r="F487" s="35"/>
      <c r="G487" s="19">
        <f>ROUND(E487*F487,2)</f>
        <v>0</v>
      </c>
    </row>
    <row r="488" spans="1:7" ht="51" x14ac:dyDescent="0.3">
      <c r="A488" s="20"/>
      <c r="B488" s="20"/>
      <c r="C488" s="20"/>
      <c r="D488" s="21" t="s">
        <v>707</v>
      </c>
      <c r="E488" s="20"/>
      <c r="F488" s="36"/>
      <c r="G488" s="20"/>
    </row>
    <row r="489" spans="1:7" x14ac:dyDescent="0.3">
      <c r="A489" s="15" t="s">
        <v>708</v>
      </c>
      <c r="B489" s="15" t="s">
        <v>16</v>
      </c>
      <c r="C489" s="15" t="s">
        <v>17</v>
      </c>
      <c r="D489" s="16" t="s">
        <v>709</v>
      </c>
      <c r="E489" s="17">
        <v>1</v>
      </c>
      <c r="F489" s="35"/>
      <c r="G489" s="19">
        <f>ROUND(E489*F489,2)</f>
        <v>0</v>
      </c>
    </row>
    <row r="490" spans="1:7" ht="30.6" x14ac:dyDescent="0.3">
      <c r="A490" s="20"/>
      <c r="B490" s="20"/>
      <c r="C490" s="20"/>
      <c r="D490" s="21" t="s">
        <v>710</v>
      </c>
      <c r="E490" s="20"/>
      <c r="F490" s="36"/>
      <c r="G490" s="20"/>
    </row>
    <row r="491" spans="1:7" x14ac:dyDescent="0.3">
      <c r="A491" s="20"/>
      <c r="B491" s="20"/>
      <c r="C491" s="20"/>
      <c r="D491" s="22" t="s">
        <v>711</v>
      </c>
      <c r="E491" s="17">
        <v>1</v>
      </c>
      <c r="F491" s="34">
        <f>G487+G489</f>
        <v>0</v>
      </c>
      <c r="G491" s="11">
        <f>ROUND(F491*E491,2)</f>
        <v>0</v>
      </c>
    </row>
    <row r="492" spans="1:7" x14ac:dyDescent="0.3">
      <c r="A492" s="23"/>
      <c r="B492" s="23"/>
      <c r="C492" s="23"/>
      <c r="D492" s="24"/>
      <c r="E492" s="23"/>
      <c r="F492" s="37"/>
      <c r="G492" s="23"/>
    </row>
    <row r="493" spans="1:7" x14ac:dyDescent="0.3">
      <c r="A493" s="12" t="s">
        <v>712</v>
      </c>
      <c r="B493" s="12" t="s">
        <v>10</v>
      </c>
      <c r="C493" s="12" t="s">
        <v>11</v>
      </c>
      <c r="D493" s="13" t="s">
        <v>627</v>
      </c>
      <c r="E493" s="14">
        <f>E502</f>
        <v>1</v>
      </c>
      <c r="F493" s="34">
        <f>F502</f>
        <v>0</v>
      </c>
      <c r="G493" s="11">
        <f>G502</f>
        <v>0</v>
      </c>
    </row>
    <row r="494" spans="1:7" x14ac:dyDescent="0.3">
      <c r="A494" s="15" t="s">
        <v>713</v>
      </c>
      <c r="B494" s="15" t="s">
        <v>16</v>
      </c>
      <c r="C494" s="15" t="s">
        <v>17</v>
      </c>
      <c r="D494" s="16" t="s">
        <v>714</v>
      </c>
      <c r="E494" s="17">
        <v>4</v>
      </c>
      <c r="F494" s="35"/>
      <c r="G494" s="19">
        <f>ROUND(E494*F494,2)</f>
        <v>0</v>
      </c>
    </row>
    <row r="495" spans="1:7" ht="30.6" x14ac:dyDescent="0.3">
      <c r="A495" s="20"/>
      <c r="B495" s="20"/>
      <c r="C495" s="20"/>
      <c r="D495" s="21" t="s">
        <v>715</v>
      </c>
      <c r="E495" s="20"/>
      <c r="F495" s="36"/>
      <c r="G495" s="20"/>
    </row>
    <row r="496" spans="1:7" x14ac:dyDescent="0.3">
      <c r="A496" s="15" t="s">
        <v>716</v>
      </c>
      <c r="B496" s="15" t="s">
        <v>16</v>
      </c>
      <c r="C496" s="15" t="s">
        <v>17</v>
      </c>
      <c r="D496" s="16" t="s">
        <v>717</v>
      </c>
      <c r="E496" s="17">
        <v>1</v>
      </c>
      <c r="F496" s="35"/>
      <c r="G496" s="19">
        <f>ROUND(E496*F496,2)</f>
        <v>0</v>
      </c>
    </row>
    <row r="497" spans="1:7" ht="30.6" x14ac:dyDescent="0.3">
      <c r="A497" s="20"/>
      <c r="B497" s="20"/>
      <c r="C497" s="20"/>
      <c r="D497" s="21" t="s">
        <v>718</v>
      </c>
      <c r="E497" s="20"/>
      <c r="F497" s="36"/>
      <c r="G497" s="20"/>
    </row>
    <row r="498" spans="1:7" x14ac:dyDescent="0.3">
      <c r="A498" s="15" t="s">
        <v>719</v>
      </c>
      <c r="B498" s="15" t="s">
        <v>16</v>
      </c>
      <c r="C498" s="15" t="s">
        <v>17</v>
      </c>
      <c r="D498" s="16" t="s">
        <v>720</v>
      </c>
      <c r="E498" s="17">
        <v>1</v>
      </c>
      <c r="F498" s="35"/>
      <c r="G498" s="19">
        <f>ROUND(E498*F498,2)</f>
        <v>0</v>
      </c>
    </row>
    <row r="499" spans="1:7" ht="40.799999999999997" x14ac:dyDescent="0.3">
      <c r="A499" s="20"/>
      <c r="B499" s="20"/>
      <c r="C499" s="20"/>
      <c r="D499" s="21" t="s">
        <v>721</v>
      </c>
      <c r="E499" s="20"/>
      <c r="F499" s="36"/>
      <c r="G499" s="20"/>
    </row>
    <row r="500" spans="1:7" x14ac:dyDescent="0.3">
      <c r="A500" s="15" t="s">
        <v>722</v>
      </c>
      <c r="B500" s="15" t="s">
        <v>16</v>
      </c>
      <c r="C500" s="15" t="s">
        <v>17</v>
      </c>
      <c r="D500" s="16" t="s">
        <v>723</v>
      </c>
      <c r="E500" s="17">
        <v>1</v>
      </c>
      <c r="F500" s="35"/>
      <c r="G500" s="19">
        <f>ROUND(E500*F500,2)</f>
        <v>0</v>
      </c>
    </row>
    <row r="501" spans="1:7" ht="40.799999999999997" x14ac:dyDescent="0.3">
      <c r="A501" s="20"/>
      <c r="B501" s="20"/>
      <c r="C501" s="20"/>
      <c r="D501" s="21" t="s">
        <v>724</v>
      </c>
      <c r="E501" s="20"/>
      <c r="F501" s="36"/>
      <c r="G501" s="20"/>
    </row>
    <row r="502" spans="1:7" x14ac:dyDescent="0.3">
      <c r="A502" s="20"/>
      <c r="B502" s="20"/>
      <c r="C502" s="20"/>
      <c r="D502" s="22" t="s">
        <v>725</v>
      </c>
      <c r="E502" s="17">
        <v>1</v>
      </c>
      <c r="F502" s="34">
        <f>G494+G496+G498+G500</f>
        <v>0</v>
      </c>
      <c r="G502" s="11">
        <f>ROUND(F502*E502,2)</f>
        <v>0</v>
      </c>
    </row>
    <row r="503" spans="1:7" x14ac:dyDescent="0.3">
      <c r="A503" s="23"/>
      <c r="B503" s="23"/>
      <c r="C503" s="23"/>
      <c r="D503" s="24"/>
      <c r="E503" s="23"/>
      <c r="F503" s="37"/>
      <c r="G503" s="23"/>
    </row>
    <row r="504" spans="1:7" x14ac:dyDescent="0.3">
      <c r="A504" s="20"/>
      <c r="B504" s="20"/>
      <c r="C504" s="20"/>
      <c r="D504" s="22" t="s">
        <v>726</v>
      </c>
      <c r="E504" s="25">
        <v>1</v>
      </c>
      <c r="F504" s="34">
        <f>G454+G477+G486+G493</f>
        <v>0</v>
      </c>
      <c r="G504" s="11">
        <f>ROUND(F504*E504,2)</f>
        <v>0</v>
      </c>
    </row>
    <row r="505" spans="1:7" x14ac:dyDescent="0.3">
      <c r="A505" s="23"/>
      <c r="B505" s="23"/>
      <c r="C505" s="23"/>
      <c r="D505" s="24"/>
      <c r="E505" s="23"/>
      <c r="F505" s="37"/>
      <c r="G505" s="23"/>
    </row>
    <row r="506" spans="1:7" x14ac:dyDescent="0.3">
      <c r="A506" s="20"/>
      <c r="B506" s="20"/>
      <c r="C506" s="20"/>
      <c r="D506" s="22" t="s">
        <v>727</v>
      </c>
      <c r="E506" s="18">
        <v>1</v>
      </c>
      <c r="F506" s="34">
        <f>G4+G136+G323+G425+G430+G437+G448+G453</f>
        <v>0</v>
      </c>
      <c r="G506" s="11">
        <f>ROUND(F506*E506,2)</f>
        <v>0</v>
      </c>
    </row>
    <row r="507" spans="1:7" x14ac:dyDescent="0.3">
      <c r="A507" s="20"/>
      <c r="B507" s="20"/>
      <c r="C507" s="20"/>
      <c r="D507" s="21"/>
      <c r="E507" s="20"/>
      <c r="F507" s="36"/>
      <c r="G507" s="20"/>
    </row>
    <row r="508" spans="1:7" x14ac:dyDescent="0.3">
      <c r="D508" s="27" t="s">
        <v>729</v>
      </c>
      <c r="E508" s="26"/>
      <c r="F508" s="29">
        <v>0</v>
      </c>
      <c r="G508" s="39">
        <f>G506*F508</f>
        <v>0</v>
      </c>
    </row>
    <row r="509" spans="1:7" x14ac:dyDescent="0.3">
      <c r="D509" s="27" t="s">
        <v>730</v>
      </c>
      <c r="E509" s="26"/>
      <c r="F509" s="29">
        <v>0</v>
      </c>
      <c r="G509" s="40">
        <f>G506*F509</f>
        <v>0</v>
      </c>
    </row>
    <row r="510" spans="1:7" x14ac:dyDescent="0.3">
      <c r="D510" s="28" t="s">
        <v>731</v>
      </c>
      <c r="E510" s="26"/>
      <c r="F510" s="30"/>
      <c r="G510" s="41">
        <f>G506+G508+G509</f>
        <v>0</v>
      </c>
    </row>
    <row r="511" spans="1:7" x14ac:dyDescent="0.3">
      <c r="D511" s="27" t="s">
        <v>732</v>
      </c>
      <c r="E511" s="26"/>
      <c r="F511" s="29">
        <v>0.21</v>
      </c>
      <c r="G511" s="40">
        <f>G510*F511</f>
        <v>0</v>
      </c>
    </row>
    <row r="512" spans="1:7" x14ac:dyDescent="0.3">
      <c r="D512" s="28" t="s">
        <v>733</v>
      </c>
      <c r="E512" s="26"/>
      <c r="G512" s="41">
        <f>G510+G511</f>
        <v>0</v>
      </c>
    </row>
  </sheetData>
  <sheetProtection algorithmName="SHA-512" hashValue="1IeKKPHpo4O0Z3jTSV8UH4q40vGTwjoa8YJTzIdnKyuy3BQZBZYmTOokjR1dmUKCl3i69KhEKAjtEgt07X9zig==" saltValue="pVRGFhRRPOtfxs3gx7+yEA==" spinCount="100000" sheet="1" objects="1" scenarios="1"/>
  <dataValidations count="1">
    <dataValidation type="list" allowBlank="1" showInputMessage="1" showErrorMessage="1" sqref="B4:B507">
      <formula1>"Capítulo,Partida,Mano de obra,Maquinaria,Material,Otros,"</formula1>
    </dataValidation>
  </dataValidations>
  <pageMargins left="0.7" right="0.7" top="0.75" bottom="0.75" header="0.3" footer="0.3"/>
  <pageSetup paperSize="9"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Martínez Cuevas, José María</dc:creator>
  <cp:lastModifiedBy>Muñoz García, José Francisco</cp:lastModifiedBy>
  <dcterms:created xsi:type="dcterms:W3CDTF">2018-06-29T04:50:14Z</dcterms:created>
  <dcterms:modified xsi:type="dcterms:W3CDTF">2019-06-28T09:38:43Z</dcterms:modified>
</cp:coreProperties>
</file>