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application/vnd.openxmlformats-officedocument.vmlDrawing" Extension="v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omments+xml" PartName="/xl/comments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digital-signature-xmlsignature+xml" PartName="/_xmlsignatures/sig-c620a7ce-2379-4874-b65d-ca8fcf88daa3.xml"/>
  <Default ContentType="application/vnd.openxmlformats-package.digital-signature-origin" Extension="si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xr:revisionPtr revIDLastSave="0" documentId="13_ncr:1_{AC37CD08-2318-4703-AA5D-24B468E2D044}" xr6:coauthVersionLast="36" xr6:coauthVersionMax="36" xr10:uidLastSave="{00000000-0000-0000-0000-000000000000}"/>
  <bookViews>
    <workbookView xWindow="0" yWindow="0" windowWidth="18180" windowHeight="10830" xr2:uid="{00000000-000D-0000-FFFF-FFFF00000000}"/>
  </bookViews>
  <sheets>
    <sheet name="Hoja1" sheetId="1" r:id="rId1"/>
  </sheets>
  <definedNames>
    <definedName name="_xlnm._FilterDatabase" localSheetId="0" hidden="1">Hoja1!$B$1:$B$58</definedName>
  </definedNames>
  <calcPr calcId="191029" fullPrecision="0"/>
</workbook>
</file>

<file path=xl/calcChain.xml><?xml version="1.0" encoding="utf-8"?>
<calcChain xmlns="http://schemas.openxmlformats.org/spreadsheetml/2006/main">
  <c r="J59" i="1" l="1"/>
  <c r="G59" i="1"/>
  <c r="G61" i="1" l="1"/>
  <c r="G60" i="1"/>
  <c r="J60" i="1"/>
  <c r="J61" i="1" s="1"/>
  <c r="J62" i="1" l="1"/>
  <c r="J63" i="1" s="1"/>
  <c r="G62" i="1"/>
  <c r="G63" i="1" s="1"/>
  <c r="J54" i="1" l="1"/>
  <c r="I55" i="1" s="1"/>
  <c r="H53" i="1"/>
  <c r="J50" i="1"/>
  <c r="J49" i="1"/>
  <c r="J48" i="1"/>
  <c r="J47" i="1"/>
  <c r="H46" i="1"/>
  <c r="J43" i="1"/>
  <c r="I44" i="1" s="1"/>
  <c r="H42" i="1"/>
  <c r="J39" i="1"/>
  <c r="I40" i="1" s="1"/>
  <c r="H38" i="1"/>
  <c r="J35" i="1"/>
  <c r="I36" i="1" s="1"/>
  <c r="I34" i="1" s="1"/>
  <c r="H34" i="1"/>
  <c r="J31" i="1"/>
  <c r="J30" i="1"/>
  <c r="J29" i="1"/>
  <c r="J28" i="1"/>
  <c r="H27" i="1"/>
  <c r="J24" i="1"/>
  <c r="I25" i="1" s="1"/>
  <c r="H23" i="1"/>
  <c r="J20" i="1"/>
  <c r="J19" i="1"/>
  <c r="J18" i="1"/>
  <c r="J17" i="1"/>
  <c r="H16" i="1"/>
  <c r="J13" i="1"/>
  <c r="J12" i="1"/>
  <c r="H11" i="1"/>
  <c r="J8" i="1"/>
  <c r="J7" i="1"/>
  <c r="J6" i="1"/>
  <c r="J5" i="1"/>
  <c r="H4" i="1"/>
  <c r="G54" i="1"/>
  <c r="F55" i="1" s="1"/>
  <c r="E53" i="1"/>
  <c r="G50" i="1"/>
  <c r="G49" i="1"/>
  <c r="G48" i="1"/>
  <c r="G47" i="1"/>
  <c r="E46" i="1"/>
  <c r="G43" i="1"/>
  <c r="F44" i="1" s="1"/>
  <c r="E42" i="1"/>
  <c r="G39" i="1"/>
  <c r="F40" i="1" s="1"/>
  <c r="E38" i="1"/>
  <c r="G35" i="1"/>
  <c r="F36" i="1" s="1"/>
  <c r="E34" i="1"/>
  <c r="G31" i="1"/>
  <c r="G30" i="1"/>
  <c r="G29" i="1"/>
  <c r="G28" i="1"/>
  <c r="E27" i="1"/>
  <c r="F25" i="1"/>
  <c r="F23" i="1" s="1"/>
  <c r="G24" i="1"/>
  <c r="E23" i="1"/>
  <c r="G20" i="1"/>
  <c r="G19" i="1"/>
  <c r="G18" i="1"/>
  <c r="G17" i="1"/>
  <c r="E16" i="1"/>
  <c r="G13" i="1"/>
  <c r="G12" i="1"/>
  <c r="E11" i="1"/>
  <c r="G8" i="1"/>
  <c r="G7" i="1"/>
  <c r="G6" i="1"/>
  <c r="G5" i="1"/>
  <c r="E4" i="1"/>
  <c r="F51" i="1" l="1"/>
  <c r="F46" i="1" s="1"/>
  <c r="F14" i="1"/>
  <c r="F11" i="1" s="1"/>
  <c r="F32" i="1"/>
  <c r="F27" i="1" s="1"/>
  <c r="I9" i="1"/>
  <c r="I4" i="1" s="1"/>
  <c r="I21" i="1"/>
  <c r="I16" i="1" s="1"/>
  <c r="I51" i="1"/>
  <c r="J51" i="1" s="1"/>
  <c r="J46" i="1" s="1"/>
  <c r="I14" i="1"/>
  <c r="I11" i="1" s="1"/>
  <c r="I32" i="1"/>
  <c r="I27" i="1" s="1"/>
  <c r="F9" i="1"/>
  <c r="F4" i="1" s="1"/>
  <c r="F21" i="1"/>
  <c r="F16" i="1" s="1"/>
  <c r="G25" i="1"/>
  <c r="G23" i="1" s="1"/>
  <c r="J9" i="1"/>
  <c r="J4" i="1" s="1"/>
  <c r="I46" i="1"/>
  <c r="J44" i="1"/>
  <c r="J42" i="1" s="1"/>
  <c r="I42" i="1"/>
  <c r="I23" i="1"/>
  <c r="J25" i="1"/>
  <c r="J23" i="1" s="1"/>
  <c r="J55" i="1"/>
  <c r="J53" i="1" s="1"/>
  <c r="I53" i="1"/>
  <c r="I38" i="1"/>
  <c r="J40" i="1"/>
  <c r="J38" i="1" s="1"/>
  <c r="J36" i="1"/>
  <c r="J34" i="1" s="1"/>
  <c r="G44" i="1"/>
  <c r="G42" i="1" s="1"/>
  <c r="F42" i="1"/>
  <c r="G51" i="1"/>
  <c r="G46" i="1" s="1"/>
  <c r="G40" i="1"/>
  <c r="G38" i="1" s="1"/>
  <c r="F38" i="1"/>
  <c r="F34" i="1"/>
  <c r="G36" i="1"/>
  <c r="G34" i="1" s="1"/>
  <c r="G55" i="1"/>
  <c r="G53" i="1" s="1"/>
  <c r="F53" i="1"/>
  <c r="G14" i="1" l="1"/>
  <c r="G11" i="1" s="1"/>
  <c r="G32" i="1"/>
  <c r="G27" i="1" s="1"/>
  <c r="J14" i="1"/>
  <c r="J11" i="1" s="1"/>
  <c r="J21" i="1"/>
  <c r="J16" i="1" s="1"/>
  <c r="G9" i="1"/>
  <c r="G4" i="1" s="1"/>
  <c r="J32" i="1"/>
  <c r="J27" i="1" s="1"/>
  <c r="G21" i="1"/>
  <c r="G16" i="1" s="1"/>
  <c r="F57" i="1" l="1"/>
  <c r="G57" i="1" s="1"/>
  <c r="I57" i="1"/>
  <c r="J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Gutiérrez Martínez, Manuel</author>
    <author>Cárdaba Prada, Luis María</author>
  </authors>
  <commentList>
    <comment ref="A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Código del concepto. Ver colores en "Entorno de trabajo: Apariencia"</t>
        </r>
      </text>
    </comment>
    <comment ref="B3" authorId="0" shapeId="0" xr:uid="{00000000-0006-0000-0000-000002000000}">
      <text>
        <r>
          <rPr>
            <b/>
            <sz val="9"/>
            <color rgb="FF000000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00000000-0006-0000-0000-000003000000}">
      <text>
        <r>
          <rPr>
            <b/>
            <sz val="9"/>
            <color rgb="FF000000"/>
            <rFont val="Tahoma"/>
            <family val="2"/>
          </rPr>
          <t>Unidad principal de medida del concepto</t>
        </r>
      </text>
    </comment>
    <comment ref="D3" authorId="0" shapeId="0" xr:uid="{00000000-0006-0000-0000-000004000000}">
      <text>
        <r>
          <rPr>
            <b/>
            <sz val="9"/>
            <color rgb="FF000000"/>
            <rFont val="Tahoma"/>
            <family val="2"/>
          </rPr>
          <t>Descripción corta</t>
        </r>
      </text>
    </comment>
    <comment ref="E3" authorId="0" shapeId="0" xr:uid="{00000000-0006-0000-0000-000005000000}">
      <text>
        <r>
          <rPr>
            <b/>
            <sz val="9"/>
            <color rgb="FF000000"/>
            <rFont val="Tahoma"/>
            <family val="2"/>
          </rPr>
          <t>Rendimiento o cantidad presupuestada</t>
        </r>
      </text>
    </comment>
    <comment ref="F3" authorId="0" shapeId="0" xr:uid="{00000000-0006-0000-0000-000006000000}">
      <text>
        <r>
          <rPr>
            <b/>
            <sz val="9"/>
            <color rgb="FF000000"/>
            <rFont val="Tahoma"/>
            <family val="2"/>
          </rPr>
          <t>Precio unitario en el presupuesto</t>
        </r>
      </text>
    </comment>
    <comment ref="G3" authorId="0" shapeId="0" xr:uid="{00000000-0006-0000-0000-000007000000}">
      <text>
        <r>
          <rPr>
            <b/>
            <sz val="9"/>
            <color rgb="FF000000"/>
            <rFont val="Tahoma"/>
            <family val="2"/>
          </rPr>
          <t>Importe del presupuesto</t>
        </r>
      </text>
    </comment>
    <comment ref="H3" authorId="0" shapeId="0" xr:uid="{00000000-0006-0000-0000-000008000000}">
      <text>
        <r>
          <rPr>
            <b/>
            <sz val="9"/>
            <color rgb="FF000000"/>
            <rFont val="Tahoma"/>
            <family val="2"/>
          </rPr>
          <t>Rendimiento o cantidad presupuestada</t>
        </r>
      </text>
    </comment>
    <comment ref="I3" authorId="0" shapeId="0" xr:uid="{00000000-0006-0000-0000-000009000000}">
      <text>
        <r>
          <rPr>
            <b/>
            <sz val="9"/>
            <color rgb="FF000000"/>
            <rFont val="Tahoma"/>
            <family val="2"/>
          </rPr>
          <t>Precio unitario en el presupuesto</t>
        </r>
      </text>
    </comment>
    <comment ref="J3" authorId="0" shapeId="0" xr:uid="{00000000-0006-0000-0000-00000A000000}">
      <text>
        <r>
          <rPr>
            <b/>
            <sz val="9"/>
            <color rgb="FF000000"/>
            <rFont val="Tahoma"/>
            <family val="2"/>
          </rPr>
          <t>Importe del presupuesto</t>
        </r>
      </text>
    </comment>
    <comment ref="D61" authorId="1" shapeId="0" xr:uid="{5F7C0411-6F48-4F54-87F6-805EF8A8B893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63" authorId="1" shapeId="0" xr:uid="{021AB8A6-6A95-4A4B-89F3-8626FB96610E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<sst xmlns="http://schemas.openxmlformats.org/spreadsheetml/2006/main" count="149" uniqueCount="98">
  <si>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</si>
  <si>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</si>
  <si>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</si>
  <si>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</si>
  <si>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</si>
  <si>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</si>
  <si>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</si>
  <si>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</si>
  <si>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</si>
  <si>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</si>
  <si>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>Inyección de fisuras</t>
  </si>
  <si>
    <t>EHY061</t>
  </si>
  <si>
    <t>Partida</t>
  </si>
  <si>
    <t>m</t>
  </si>
  <si>
    <t>Apertura de caja de la fisura</t>
  </si>
  <si>
    <t>EHY062</t>
  </si>
  <si>
    <t>Limpieza del interior de la fisura</t>
  </si>
  <si>
    <t>EHY063</t>
  </si>
  <si>
    <t>Colocación de inyector externo, en fisuras de elementos de Hormigón</t>
  </si>
  <si>
    <t>EHY065</t>
  </si>
  <si>
    <t>Inyección</t>
  </si>
  <si>
    <t>Total 01</t>
  </si>
  <si>
    <t>02</t>
  </si>
  <si>
    <t>Nidos de Grava, coqueras y desconchones sin armadura implicada</t>
  </si>
  <si>
    <t>EHY031</t>
  </si>
  <si>
    <t>m2</t>
  </si>
  <si>
    <t>Mortero de fraguado rápido para reparación no estructural de hormigón, a base de cemento.</t>
  </si>
  <si>
    <t>EHY051</t>
  </si>
  <si>
    <t>Protección del hormigón o mortero, frente a la humedad.</t>
  </si>
  <si>
    <t>Total 02</t>
  </si>
  <si>
    <t>03</t>
  </si>
  <si>
    <t>Desconchones con armadura implicada</t>
  </si>
  <si>
    <t>EHY011</t>
  </si>
  <si>
    <t>Protección de Armaduras. Puente de unión entre mortero de reparación y hormigón existente, y protector de armaduras de acero, a</t>
  </si>
  <si>
    <t>EHY030</t>
  </si>
  <si>
    <t>Mortero de reparación estructural a base de cemento</t>
  </si>
  <si>
    <t>EHY034</t>
  </si>
  <si>
    <t>m²</t>
  </si>
  <si>
    <t>Mortero de reparación superficial y acabado, para estructura de hormigón.</t>
  </si>
  <si>
    <t>Total 03</t>
  </si>
  <si>
    <t>04</t>
  </si>
  <si>
    <t>Retirada de Vegetación</t>
  </si>
  <si>
    <t>0801.001</t>
  </si>
  <si>
    <t>TALA Y RETIRADA DE ÁRBOL</t>
  </si>
  <si>
    <t>Total 04</t>
  </si>
  <si>
    <t>05</t>
  </si>
  <si>
    <t>Saneado de barandillas y reparción corrosión en anclajes</t>
  </si>
  <si>
    <t>EB0050</t>
  </si>
  <si>
    <t>LAVADO Y RASCADO PINTURAS VIEJAS</t>
  </si>
  <si>
    <t>EB0170</t>
  </si>
  <si>
    <t>PINTURA ESMALTE ESTRUCTURA MET.</t>
  </si>
  <si>
    <t>EZ0320</t>
  </si>
  <si>
    <t>LIMPIEZA Y PREPARACIÓN DE TODOS LOS ELEMENTOS METÁLICOS</t>
  </si>
  <si>
    <t>EB0020</t>
  </si>
  <si>
    <t>ESMALTE SINTÉT. S/METAL GALVAN.C/GRIS</t>
  </si>
  <si>
    <t>Total 05</t>
  </si>
  <si>
    <t>06</t>
  </si>
  <si>
    <t>Goteron</t>
  </si>
  <si>
    <t>E01DWR030m</t>
  </si>
  <si>
    <t>ml</t>
  </si>
  <si>
    <t>CORTE DE DISCO DE SOLERA O MURO DE HORMIGÓN</t>
  </si>
  <si>
    <t>Total 06</t>
  </si>
  <si>
    <t>07</t>
  </si>
  <si>
    <t>Retirada de encofrados antiguos</t>
  </si>
  <si>
    <t>E04FR020</t>
  </si>
  <si>
    <t>DESENCOFRADO MADERA EN RECALCES</t>
  </si>
  <si>
    <t>Total 07</t>
  </si>
  <si>
    <t>08</t>
  </si>
  <si>
    <t>Cortes de tración y brigadas</t>
  </si>
  <si>
    <t>BE0020N</t>
  </si>
  <si>
    <t>d</t>
  </si>
  <si>
    <t>AGENTE DE CORTE DE TRACCIÓN EN ESTACIÓN O TÚNEL (NOCTURNO)</t>
  </si>
  <si>
    <t>Total 08</t>
  </si>
  <si>
    <t>09</t>
  </si>
  <si>
    <t>Andamios y gestión de residuos</t>
  </si>
  <si>
    <t>QV0190NT</t>
  </si>
  <si>
    <t>h</t>
  </si>
  <si>
    <t>DRESINA CON GRÚA Y VAGÓN JORNADA 2:30 - 5:00 A.M.</t>
  </si>
  <si>
    <t>G03BE020</t>
  </si>
  <si>
    <t>u</t>
  </si>
  <si>
    <t>ENTREGA, ALQUILER, RECOGIDA Y CANON DE CONTENEDOR RCD 6 m3 &lt;10 km</t>
  </si>
  <si>
    <t>Andtun</t>
  </si>
  <si>
    <t>ANDAMIO TUNEL</t>
  </si>
  <si>
    <t>Andext</t>
  </si>
  <si>
    <t>ANDAMIO PASOS SUPERIORES</t>
  </si>
  <si>
    <t>Total 09</t>
  </si>
  <si>
    <t>10</t>
  </si>
  <si>
    <t>Informe Final</t>
  </si>
  <si>
    <t>inf.01</t>
  </si>
  <si>
    <t>1</t>
  </si>
  <si>
    <t>Informe final</t>
  </si>
  <si>
    <t>Total 10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</si>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</sst>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9"/>
      <color rgb="FF000000"/>
      <name val="Tahoma"/>
      <family val="2"/>
    </font>
    <font>
      <b/>
      <sz val="8"/>
      <color rgb="FF000000"/>
      <name val="Calibri"/>
      <family val="2"/>
    </font>
    <font>
      <b/>
      <sz val="8"/>
      <color rgb="FFFF00FF"/>
      <name val="Calibri"/>
      <family val="2"/>
    </font>
    <font>
      <sz val="8"/>
      <color rgb="FF000000"/>
      <name val="Calibri"/>
      <family val="2"/>
    </font>
    <font>
      <sz val="8"/>
      <color rgb="FFFF00FF"/>
      <name val="Calibri"/>
      <family val="2"/>
    </font>
    <font>
      <sz val="9"/>
      <color indexed="81"/>
      <name val="Tahoma"/>
      <family val="2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BE0"/>
        <bgColor rgb="FFB4CBE0"/>
      </patternFill>
    </fill>
    <fill>
      <patternFill patternType="solid">
        <fgColor rgb="FFF0F0F0"/>
        <bgColor rgb="FFF0F0F0"/>
      </patternFill>
    </fill>
    <fill>
      <patternFill patternType="solid">
        <fgColor rgb="FFC0C0C0"/>
        <bgColor rgb="FFC0C0C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9" fontId="4" fillId="0" borderId="0" xfId="0" applyNumberFormat="1" applyFont="1" applyAlignment="1">
      <alignment vertical="top" wrapText="1"/>
    </xf>
    <xf numFmtId="3" fontId="6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0" fontId="6" fillId="4" borderId="0" xfId="0" applyFont="1" applyFill="1" applyAlignment="1">
      <alignment vertical="top"/>
    </xf>
    <xf numFmtId="0" fontId="6" fillId="4" borderId="0" xfId="0" applyFont="1" applyFill="1" applyAlignment="1">
      <alignment vertical="top" wrapText="1"/>
    </xf>
    <xf numFmtId="4" fontId="6" fillId="5" borderId="0" xfId="0" applyNumberFormat="1" applyFont="1" applyFill="1" applyAlignment="1" applyProtection="1">
      <alignment vertical="top"/>
      <protection locked="0"/>
    </xf>
    <xf numFmtId="0" fontId="0" fillId="6" borderId="1" xfId="0" applyFill="1" applyBorder="1"/>
    <xf numFmtId="0" fontId="0" fillId="6" borderId="2" xfId="0" applyFill="1" applyBorder="1"/>
    <xf numFmtId="49" fontId="9" fillId="6" borderId="2" xfId="0" applyNumberFormat="1" applyFont="1" applyFill="1" applyBorder="1" applyAlignment="1">
      <alignment vertical="top" wrapText="1"/>
    </xf>
    <xf numFmtId="4" fontId="10" fillId="6" borderId="3" xfId="0" applyNumberFormat="1" applyFont="1" applyFill="1" applyBorder="1" applyAlignment="1">
      <alignment vertical="top"/>
    </xf>
    <xf numFmtId="0" fontId="0" fillId="6" borderId="4" xfId="0" applyFill="1" applyBorder="1"/>
    <xf numFmtId="0" fontId="0" fillId="6" borderId="0" xfId="0" applyFill="1" applyBorder="1"/>
    <xf numFmtId="49" fontId="9" fillId="6" borderId="0" xfId="0" applyNumberFormat="1" applyFont="1" applyFill="1" applyBorder="1" applyAlignment="1">
      <alignment vertical="top" wrapText="1"/>
    </xf>
    <xf numFmtId="9" fontId="11" fillId="6" borderId="4" xfId="0" applyNumberFormat="1" applyFont="1" applyFill="1" applyBorder="1" applyAlignment="1">
      <alignment vertical="top"/>
    </xf>
    <xf numFmtId="4" fontId="10" fillId="6" borderId="5" xfId="0" applyNumberFormat="1" applyFont="1" applyFill="1" applyBorder="1" applyAlignment="1">
      <alignment vertical="top"/>
    </xf>
    <xf numFmtId="4" fontId="11" fillId="6" borderId="0" xfId="0" applyNumberFormat="1" applyFont="1" applyFill="1" applyBorder="1" applyAlignment="1" applyProtection="1">
      <alignment vertical="top"/>
      <protection locked="0"/>
    </xf>
    <xf numFmtId="9" fontId="11" fillId="0" borderId="4" xfId="0" applyNumberFormat="1" applyFont="1" applyFill="1" applyBorder="1" applyAlignment="1" applyProtection="1">
      <alignment vertical="top"/>
      <protection locked="0"/>
    </xf>
    <xf numFmtId="0" fontId="0" fillId="6" borderId="6" xfId="0" applyFill="1" applyBorder="1"/>
    <xf numFmtId="0" fontId="0" fillId="6" borderId="7" xfId="0" applyFill="1" applyBorder="1"/>
    <xf numFmtId="49" fontId="9" fillId="6" borderId="8" xfId="0" applyNumberFormat="1" applyFont="1" applyFill="1" applyBorder="1" applyAlignment="1">
      <alignment vertical="top"/>
    </xf>
    <xf numFmtId="4" fontId="10" fillId="6" borderId="8" xfId="0" applyNumberFormat="1" applyFont="1" applyFill="1" applyBorder="1" applyAlignment="1">
      <alignment vertical="top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topLeftCell="A22" workbookViewId="0">
      <selection activeCell="I60" sqref="I60"/>
    </sheetView>
  </sheetViews>
  <sheetFormatPr baseColWidth="10" defaultColWidth="11.85546875" defaultRowHeight="15" x14ac:dyDescent="0.25"/>
  <cols>
    <col min="1" max="1" width="9.7109375" bestFit="1" customWidth="1"/>
    <col min="2" max="2" width="6" bestFit="1" customWidth="1"/>
    <col min="3" max="3" width="4" bestFit="1" customWidth="1"/>
    <col min="4" max="4" width="34" customWidth="1"/>
    <col min="5" max="5" width="8.28515625" bestFit="1" customWidth="1"/>
    <col min="6" max="7" width="8.7109375" bestFit="1" customWidth="1"/>
    <col min="8" max="8" width="8.28515625" hidden="1" customWidth="1"/>
    <col min="9" max="10" width="8.7109375" bestFit="1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.75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3" t="s">
        <v>1</v>
      </c>
      <c r="B3" s="3" t="s">
        <v>2</v>
      </c>
      <c r="C3" s="3" t="s">
        <v>3</v>
      </c>
      <c r="D3" s="4" t="s">
        <v>4</v>
      </c>
      <c r="E3" s="3" t="s">
        <v>5</v>
      </c>
      <c r="F3" s="3" t="s">
        <v>6</v>
      </c>
      <c r="G3" s="3" t="s">
        <v>7</v>
      </c>
      <c r="H3" s="3" t="s">
        <v>5</v>
      </c>
      <c r="I3" s="3" t="s">
        <v>6</v>
      </c>
      <c r="J3" s="3" t="s">
        <v>7</v>
      </c>
    </row>
    <row r="4" spans="1:10" x14ac:dyDescent="0.25">
      <c r="A4" s="5" t="s">
        <v>8</v>
      </c>
      <c r="B4" s="5" t="s">
        <v>9</v>
      </c>
      <c r="C4" s="5"/>
      <c r="D4" s="6" t="s">
        <v>10</v>
      </c>
      <c r="E4" s="7">
        <f t="shared" ref="E4:J4" si="0">E9</f>
        <v>1</v>
      </c>
      <c r="F4" s="8">
        <f t="shared" si="0"/>
        <v>11214.45</v>
      </c>
      <c r="G4" s="8">
        <f t="shared" si="0"/>
        <v>11214.45</v>
      </c>
      <c r="H4" s="7">
        <f t="shared" si="0"/>
        <v>1</v>
      </c>
      <c r="I4" s="8">
        <f t="shared" si="0"/>
        <v>0</v>
      </c>
      <c r="J4" s="8">
        <f t="shared" si="0"/>
        <v>0</v>
      </c>
    </row>
    <row r="5" spans="1:10" x14ac:dyDescent="0.25">
      <c r="A5" s="9" t="s">
        <v>11</v>
      </c>
      <c r="B5" s="10" t="s">
        <v>12</v>
      </c>
      <c r="C5" s="10" t="s">
        <v>13</v>
      </c>
      <c r="D5" s="11" t="s">
        <v>14</v>
      </c>
      <c r="E5" s="12">
        <v>202.5</v>
      </c>
      <c r="F5" s="12">
        <v>2.2999999999999998</v>
      </c>
      <c r="G5" s="13">
        <f>ROUND(E5*F5,2)</f>
        <v>465.75</v>
      </c>
      <c r="H5" s="12">
        <v>202.5</v>
      </c>
      <c r="I5" s="20">
        <v>0</v>
      </c>
      <c r="J5" s="13">
        <f>ROUND(H5*I5,2)</f>
        <v>0</v>
      </c>
    </row>
    <row r="6" spans="1:10" x14ac:dyDescent="0.25">
      <c r="A6" s="9" t="s">
        <v>15</v>
      </c>
      <c r="B6" s="10" t="s">
        <v>12</v>
      </c>
      <c r="C6" s="10" t="s">
        <v>13</v>
      </c>
      <c r="D6" s="11" t="s">
        <v>16</v>
      </c>
      <c r="E6" s="12">
        <v>202.5</v>
      </c>
      <c r="F6" s="12">
        <v>3.92</v>
      </c>
      <c r="G6" s="13">
        <f>ROUND(E6*F6,2)</f>
        <v>793.8</v>
      </c>
      <c r="H6" s="12">
        <v>202.5</v>
      </c>
      <c r="I6" s="20">
        <v>0</v>
      </c>
      <c r="J6" s="13">
        <f>ROUND(H6*I6,2)</f>
        <v>0</v>
      </c>
    </row>
    <row r="7" spans="1:10" ht="22.5" x14ac:dyDescent="0.25">
      <c r="A7" s="9" t="s">
        <v>17</v>
      </c>
      <c r="B7" s="10" t="s">
        <v>12</v>
      </c>
      <c r="C7" s="10" t="s">
        <v>13</v>
      </c>
      <c r="D7" s="11" t="s">
        <v>18</v>
      </c>
      <c r="E7" s="12">
        <v>202.5</v>
      </c>
      <c r="F7" s="12">
        <v>34.700000000000003</v>
      </c>
      <c r="G7" s="13">
        <f>ROUND(E7*F7,2)</f>
        <v>7026.75</v>
      </c>
      <c r="H7" s="12">
        <v>202.5</v>
      </c>
      <c r="I7" s="20">
        <v>0</v>
      </c>
      <c r="J7" s="13">
        <f>ROUND(H7*I7,2)</f>
        <v>0</v>
      </c>
    </row>
    <row r="8" spans="1:10" x14ac:dyDescent="0.25">
      <c r="A8" s="9" t="s">
        <v>19</v>
      </c>
      <c r="B8" s="10" t="s">
        <v>12</v>
      </c>
      <c r="C8" s="10" t="s">
        <v>13</v>
      </c>
      <c r="D8" s="11" t="s">
        <v>20</v>
      </c>
      <c r="E8" s="12">
        <v>202.5</v>
      </c>
      <c r="F8" s="12">
        <v>14.46</v>
      </c>
      <c r="G8" s="13">
        <f>ROUND(E8*F8,2)</f>
        <v>2928.15</v>
      </c>
      <c r="H8" s="12">
        <v>202.5</v>
      </c>
      <c r="I8" s="20">
        <v>0</v>
      </c>
      <c r="J8" s="13">
        <f>ROUND(H8*I8,2)</f>
        <v>0</v>
      </c>
    </row>
    <row r="9" spans="1:10" x14ac:dyDescent="0.25">
      <c r="A9" s="14"/>
      <c r="B9" s="14"/>
      <c r="C9" s="14"/>
      <c r="D9" s="15" t="s">
        <v>21</v>
      </c>
      <c r="E9" s="16">
        <v>1</v>
      </c>
      <c r="F9" s="17">
        <f>SUM(G5:G8)</f>
        <v>11214.45</v>
      </c>
      <c r="G9" s="17">
        <f>ROUND(E9*F9,2)</f>
        <v>11214.45</v>
      </c>
      <c r="H9" s="16">
        <v>1</v>
      </c>
      <c r="I9" s="17">
        <f>SUM(J5:J8)</f>
        <v>0</v>
      </c>
      <c r="J9" s="17">
        <f>ROUND(H9*I9,2)</f>
        <v>0</v>
      </c>
    </row>
    <row r="10" spans="1:10" ht="1.1499999999999999" customHeight="1" x14ac:dyDescent="0.25">
      <c r="A10" s="18"/>
      <c r="B10" s="18"/>
      <c r="C10" s="18"/>
      <c r="D10" s="19"/>
      <c r="E10" s="18"/>
      <c r="F10" s="18"/>
      <c r="G10" s="18"/>
      <c r="H10" s="18"/>
      <c r="I10" s="18"/>
      <c r="J10" s="18"/>
    </row>
    <row r="11" spans="1:10" ht="22.5" x14ac:dyDescent="0.25">
      <c r="A11" s="5" t="s">
        <v>22</v>
      </c>
      <c r="B11" s="5" t="s">
        <v>9</v>
      </c>
      <c r="C11" s="5"/>
      <c r="D11" s="6" t="s">
        <v>23</v>
      </c>
      <c r="E11" s="7">
        <f t="shared" ref="E11:J11" si="1">E14</f>
        <v>1</v>
      </c>
      <c r="F11" s="8">
        <f t="shared" si="1"/>
        <v>2764.96</v>
      </c>
      <c r="G11" s="8">
        <f t="shared" si="1"/>
        <v>2764.96</v>
      </c>
      <c r="H11" s="7">
        <f t="shared" si="1"/>
        <v>1</v>
      </c>
      <c r="I11" s="8">
        <f t="shared" si="1"/>
        <v>0</v>
      </c>
      <c r="J11" s="8">
        <f t="shared" si="1"/>
        <v>0</v>
      </c>
    </row>
    <row r="12" spans="1:10" ht="22.5" x14ac:dyDescent="0.25">
      <c r="A12" s="9" t="s">
        <v>24</v>
      </c>
      <c r="B12" s="10" t="s">
        <v>12</v>
      </c>
      <c r="C12" s="10" t="s">
        <v>25</v>
      </c>
      <c r="D12" s="11" t="s">
        <v>26</v>
      </c>
      <c r="E12" s="12">
        <v>78.55</v>
      </c>
      <c r="F12" s="12">
        <v>25.93</v>
      </c>
      <c r="G12" s="13">
        <f>ROUND(E12*F12,2)</f>
        <v>2036.8</v>
      </c>
      <c r="H12" s="12">
        <v>78.55</v>
      </c>
      <c r="I12" s="20">
        <v>0</v>
      </c>
      <c r="J12" s="13">
        <f>ROUND(H12*I12,2)</f>
        <v>0</v>
      </c>
    </row>
    <row r="13" spans="1:10" ht="22.5" x14ac:dyDescent="0.25">
      <c r="A13" s="9" t="s">
        <v>27</v>
      </c>
      <c r="B13" s="10" t="s">
        <v>12</v>
      </c>
      <c r="C13" s="10" t="s">
        <v>25</v>
      </c>
      <c r="D13" s="11" t="s">
        <v>28</v>
      </c>
      <c r="E13" s="12">
        <v>78.55</v>
      </c>
      <c r="F13" s="12">
        <v>9.27</v>
      </c>
      <c r="G13" s="13">
        <f>ROUND(E13*F13,2)</f>
        <v>728.16</v>
      </c>
      <c r="H13" s="12">
        <v>78.55</v>
      </c>
      <c r="I13" s="20">
        <v>0</v>
      </c>
      <c r="J13" s="13">
        <f>ROUND(H13*I13,2)</f>
        <v>0</v>
      </c>
    </row>
    <row r="14" spans="1:10" x14ac:dyDescent="0.25">
      <c r="A14" s="14"/>
      <c r="B14" s="14"/>
      <c r="C14" s="14"/>
      <c r="D14" s="15" t="s">
        <v>29</v>
      </c>
      <c r="E14" s="16">
        <v>1</v>
      </c>
      <c r="F14" s="17">
        <f>SUM(G12:G13)</f>
        <v>2764.96</v>
      </c>
      <c r="G14" s="17">
        <f>ROUND(E14*F14,2)</f>
        <v>2764.96</v>
      </c>
      <c r="H14" s="16">
        <v>1</v>
      </c>
      <c r="I14" s="17">
        <f>SUM(J12:J13)</f>
        <v>0</v>
      </c>
      <c r="J14" s="17">
        <f>ROUND(H14*I14,2)</f>
        <v>0</v>
      </c>
    </row>
    <row r="15" spans="1:10" ht="1.1499999999999999" customHeight="1" x14ac:dyDescent="0.25">
      <c r="A15" s="18"/>
      <c r="B15" s="18"/>
      <c r="C15" s="18"/>
      <c r="D15" s="19"/>
      <c r="E15" s="18"/>
      <c r="F15" s="18"/>
      <c r="G15" s="18"/>
      <c r="H15" s="18"/>
      <c r="I15" s="18"/>
      <c r="J15" s="18"/>
    </row>
    <row r="16" spans="1:10" x14ac:dyDescent="0.25">
      <c r="A16" s="5" t="s">
        <v>30</v>
      </c>
      <c r="B16" s="5" t="s">
        <v>9</v>
      </c>
      <c r="C16" s="5"/>
      <c r="D16" s="6" t="s">
        <v>31</v>
      </c>
      <c r="E16" s="7">
        <f t="shared" ref="E16:J16" si="2">E21</f>
        <v>1</v>
      </c>
      <c r="F16" s="8">
        <f t="shared" si="2"/>
        <v>13345</v>
      </c>
      <c r="G16" s="8">
        <f t="shared" si="2"/>
        <v>13345</v>
      </c>
      <c r="H16" s="7">
        <f t="shared" si="2"/>
        <v>1</v>
      </c>
      <c r="I16" s="8">
        <f t="shared" si="2"/>
        <v>0</v>
      </c>
      <c r="J16" s="8">
        <f t="shared" si="2"/>
        <v>0</v>
      </c>
    </row>
    <row r="17" spans="1:10" ht="33.75" x14ac:dyDescent="0.25">
      <c r="A17" s="9" t="s">
        <v>32</v>
      </c>
      <c r="B17" s="10" t="s">
        <v>12</v>
      </c>
      <c r="C17" s="10" t="s">
        <v>25</v>
      </c>
      <c r="D17" s="11" t="s">
        <v>33</v>
      </c>
      <c r="E17" s="12">
        <v>170</v>
      </c>
      <c r="F17" s="12">
        <v>12.22</v>
      </c>
      <c r="G17" s="13">
        <f>ROUND(E17*F17,2)</f>
        <v>2077.4</v>
      </c>
      <c r="H17" s="12">
        <v>170</v>
      </c>
      <c r="I17" s="20">
        <v>0</v>
      </c>
      <c r="J17" s="13">
        <f>ROUND(H17*I17,2)</f>
        <v>0</v>
      </c>
    </row>
    <row r="18" spans="1:10" ht="22.5" x14ac:dyDescent="0.25">
      <c r="A18" s="9" t="s">
        <v>34</v>
      </c>
      <c r="B18" s="10" t="s">
        <v>12</v>
      </c>
      <c r="C18" s="10" t="s">
        <v>25</v>
      </c>
      <c r="D18" s="11" t="s">
        <v>35</v>
      </c>
      <c r="E18" s="12">
        <v>170</v>
      </c>
      <c r="F18" s="12">
        <v>34.909999999999997</v>
      </c>
      <c r="G18" s="13">
        <f>ROUND(E18*F18,2)</f>
        <v>5934.7</v>
      </c>
      <c r="H18" s="12">
        <v>170</v>
      </c>
      <c r="I18" s="20">
        <v>0</v>
      </c>
      <c r="J18" s="13">
        <f>ROUND(H18*I18,2)</f>
        <v>0</v>
      </c>
    </row>
    <row r="19" spans="1:10" ht="22.5" x14ac:dyDescent="0.25">
      <c r="A19" s="9" t="s">
        <v>36</v>
      </c>
      <c r="B19" s="10" t="s">
        <v>12</v>
      </c>
      <c r="C19" s="10" t="s">
        <v>37</v>
      </c>
      <c r="D19" s="11" t="s">
        <v>38</v>
      </c>
      <c r="E19" s="12">
        <v>170</v>
      </c>
      <c r="F19" s="12">
        <v>22.1</v>
      </c>
      <c r="G19" s="13">
        <f>ROUND(E19*F19,2)</f>
        <v>3757</v>
      </c>
      <c r="H19" s="12">
        <v>170</v>
      </c>
      <c r="I19" s="20">
        <v>0</v>
      </c>
      <c r="J19" s="13">
        <f>ROUND(H19*I19,2)</f>
        <v>0</v>
      </c>
    </row>
    <row r="20" spans="1:10" ht="22.5" x14ac:dyDescent="0.25">
      <c r="A20" s="9" t="s">
        <v>27</v>
      </c>
      <c r="B20" s="10" t="s">
        <v>12</v>
      </c>
      <c r="C20" s="10" t="s">
        <v>25</v>
      </c>
      <c r="D20" s="11" t="s">
        <v>28</v>
      </c>
      <c r="E20" s="12">
        <v>170</v>
      </c>
      <c r="F20" s="12">
        <v>9.27</v>
      </c>
      <c r="G20" s="13">
        <f>ROUND(E20*F20,2)</f>
        <v>1575.9</v>
      </c>
      <c r="H20" s="12">
        <v>170</v>
      </c>
      <c r="I20" s="20">
        <v>0</v>
      </c>
      <c r="J20" s="13">
        <f>ROUND(H20*I20,2)</f>
        <v>0</v>
      </c>
    </row>
    <row r="21" spans="1:10" x14ac:dyDescent="0.25">
      <c r="A21" s="14"/>
      <c r="B21" s="14"/>
      <c r="C21" s="14"/>
      <c r="D21" s="15" t="s">
        <v>39</v>
      </c>
      <c r="E21" s="16">
        <v>1</v>
      </c>
      <c r="F21" s="17">
        <f>SUM(G17:G20)</f>
        <v>13345</v>
      </c>
      <c r="G21" s="17">
        <f>ROUND(E21*F21,2)</f>
        <v>13345</v>
      </c>
      <c r="H21" s="16">
        <v>1</v>
      </c>
      <c r="I21" s="17">
        <f>SUM(J17:J20)</f>
        <v>0</v>
      </c>
      <c r="J21" s="17">
        <f>ROUND(H21*I21,2)</f>
        <v>0</v>
      </c>
    </row>
    <row r="22" spans="1:10" ht="1.1499999999999999" customHeight="1" x14ac:dyDescent="0.25">
      <c r="A22" s="18"/>
      <c r="B22" s="18"/>
      <c r="C22" s="18"/>
      <c r="D22" s="19"/>
      <c r="E22" s="18"/>
      <c r="F22" s="18"/>
      <c r="G22" s="18"/>
      <c r="H22" s="18"/>
      <c r="I22" s="18"/>
      <c r="J22" s="18"/>
    </row>
    <row r="23" spans="1:10" x14ac:dyDescent="0.25">
      <c r="A23" s="5" t="s">
        <v>40</v>
      </c>
      <c r="B23" s="5" t="s">
        <v>9</v>
      </c>
      <c r="C23" s="5"/>
      <c r="D23" s="6" t="s">
        <v>41</v>
      </c>
      <c r="E23" s="7">
        <f t="shared" ref="E23:J23" si="3">E25</f>
        <v>1</v>
      </c>
      <c r="F23" s="8">
        <f t="shared" si="3"/>
        <v>13131.51</v>
      </c>
      <c r="G23" s="8">
        <f t="shared" si="3"/>
        <v>13131.51</v>
      </c>
      <c r="H23" s="7">
        <f t="shared" si="3"/>
        <v>1</v>
      </c>
      <c r="I23" s="8">
        <f t="shared" si="3"/>
        <v>0</v>
      </c>
      <c r="J23" s="8">
        <f t="shared" si="3"/>
        <v>0</v>
      </c>
    </row>
    <row r="24" spans="1:10" x14ac:dyDescent="0.25">
      <c r="A24" s="9" t="s">
        <v>42</v>
      </c>
      <c r="B24" s="10" t="s">
        <v>12</v>
      </c>
      <c r="C24" s="10" t="s">
        <v>3</v>
      </c>
      <c r="D24" s="11" t="s">
        <v>43</v>
      </c>
      <c r="E24" s="12">
        <v>49</v>
      </c>
      <c r="F24" s="12">
        <v>267.99</v>
      </c>
      <c r="G24" s="13">
        <f>ROUND(E24*F24,2)</f>
        <v>13131.51</v>
      </c>
      <c r="H24" s="12">
        <v>49</v>
      </c>
      <c r="I24" s="20">
        <v>0</v>
      </c>
      <c r="J24" s="13">
        <f>ROUND(H24*I24,2)</f>
        <v>0</v>
      </c>
    </row>
    <row r="25" spans="1:10" x14ac:dyDescent="0.25">
      <c r="A25" s="14"/>
      <c r="B25" s="14"/>
      <c r="C25" s="14"/>
      <c r="D25" s="15" t="s">
        <v>44</v>
      </c>
      <c r="E25" s="16">
        <v>1</v>
      </c>
      <c r="F25" s="17">
        <f>G24</f>
        <v>13131.51</v>
      </c>
      <c r="G25" s="17">
        <f>ROUND(E25*F25,2)</f>
        <v>13131.51</v>
      </c>
      <c r="H25" s="16">
        <v>1</v>
      </c>
      <c r="I25" s="17">
        <f>J24</f>
        <v>0</v>
      </c>
      <c r="J25" s="17">
        <f>ROUND(H25*I25,2)</f>
        <v>0</v>
      </c>
    </row>
    <row r="26" spans="1:10" ht="1.1499999999999999" customHeight="1" x14ac:dyDescent="0.25">
      <c r="A26" s="18"/>
      <c r="B26" s="18"/>
      <c r="C26" s="18"/>
      <c r="D26" s="19"/>
      <c r="E26" s="18"/>
      <c r="F26" s="18"/>
      <c r="G26" s="18"/>
      <c r="H26" s="18"/>
      <c r="I26" s="18"/>
      <c r="J26" s="18"/>
    </row>
    <row r="27" spans="1:10" ht="22.5" x14ac:dyDescent="0.25">
      <c r="A27" s="5" t="s">
        <v>45</v>
      </c>
      <c r="B27" s="5" t="s">
        <v>9</v>
      </c>
      <c r="C27" s="5"/>
      <c r="D27" s="6" t="s">
        <v>46</v>
      </c>
      <c r="E27" s="7">
        <f t="shared" ref="E27:J27" si="4">E32</f>
        <v>1</v>
      </c>
      <c r="F27" s="8">
        <f t="shared" si="4"/>
        <v>34642.68</v>
      </c>
      <c r="G27" s="8">
        <f t="shared" si="4"/>
        <v>34642.68</v>
      </c>
      <c r="H27" s="7">
        <f t="shared" si="4"/>
        <v>1</v>
      </c>
      <c r="I27" s="8">
        <f t="shared" si="4"/>
        <v>0</v>
      </c>
      <c r="J27" s="8">
        <f t="shared" si="4"/>
        <v>0</v>
      </c>
    </row>
    <row r="28" spans="1:10" x14ac:dyDescent="0.25">
      <c r="A28" s="9" t="s">
        <v>47</v>
      </c>
      <c r="B28" s="10" t="s">
        <v>12</v>
      </c>
      <c r="C28" s="10" t="s">
        <v>25</v>
      </c>
      <c r="D28" s="11" t="s">
        <v>48</v>
      </c>
      <c r="E28" s="12">
        <v>1732.9</v>
      </c>
      <c r="F28" s="12">
        <v>5.01</v>
      </c>
      <c r="G28" s="13">
        <f>ROUND(E28*F28,2)</f>
        <v>8681.83</v>
      </c>
      <c r="H28" s="12">
        <v>1732.9</v>
      </c>
      <c r="I28" s="20">
        <v>0</v>
      </c>
      <c r="J28" s="13">
        <f>ROUND(H28*I28,2)</f>
        <v>0</v>
      </c>
    </row>
    <row r="29" spans="1:10" x14ac:dyDescent="0.25">
      <c r="A29" s="9" t="s">
        <v>49</v>
      </c>
      <c r="B29" s="10" t="s">
        <v>12</v>
      </c>
      <c r="C29" s="10" t="s">
        <v>25</v>
      </c>
      <c r="D29" s="11" t="s">
        <v>50</v>
      </c>
      <c r="E29" s="12">
        <v>1732.9</v>
      </c>
      <c r="F29" s="12">
        <v>14.54</v>
      </c>
      <c r="G29" s="13">
        <f>ROUND(E29*F29,2)</f>
        <v>25196.37</v>
      </c>
      <c r="H29" s="12">
        <v>1732.9</v>
      </c>
      <c r="I29" s="20">
        <v>0</v>
      </c>
      <c r="J29" s="13">
        <f>ROUND(H29*I29,2)</f>
        <v>0</v>
      </c>
    </row>
    <row r="30" spans="1:10" ht="22.5" x14ac:dyDescent="0.25">
      <c r="A30" s="9" t="s">
        <v>51</v>
      </c>
      <c r="B30" s="10" t="s">
        <v>12</v>
      </c>
      <c r="C30" s="10" t="s">
        <v>25</v>
      </c>
      <c r="D30" s="11" t="s">
        <v>52</v>
      </c>
      <c r="E30" s="12">
        <v>32</v>
      </c>
      <c r="F30" s="12">
        <v>12.53</v>
      </c>
      <c r="G30" s="13">
        <f>ROUND(E30*F30,2)</f>
        <v>400.96</v>
      </c>
      <c r="H30" s="12">
        <v>32</v>
      </c>
      <c r="I30" s="20">
        <v>0</v>
      </c>
      <c r="J30" s="13">
        <f>ROUND(H30*I30,2)</f>
        <v>0</v>
      </c>
    </row>
    <row r="31" spans="1:10" x14ac:dyDescent="0.25">
      <c r="A31" s="9" t="s">
        <v>53</v>
      </c>
      <c r="B31" s="10" t="s">
        <v>12</v>
      </c>
      <c r="C31" s="10" t="s">
        <v>25</v>
      </c>
      <c r="D31" s="11" t="s">
        <v>54</v>
      </c>
      <c r="E31" s="12">
        <v>32</v>
      </c>
      <c r="F31" s="12">
        <v>11.36</v>
      </c>
      <c r="G31" s="13">
        <f>ROUND(E31*F31,2)</f>
        <v>363.52</v>
      </c>
      <c r="H31" s="12">
        <v>32</v>
      </c>
      <c r="I31" s="20">
        <v>0</v>
      </c>
      <c r="J31" s="13">
        <f>ROUND(H31*I31,2)</f>
        <v>0</v>
      </c>
    </row>
    <row r="32" spans="1:10" x14ac:dyDescent="0.25">
      <c r="A32" s="14"/>
      <c r="B32" s="14"/>
      <c r="C32" s="14"/>
      <c r="D32" s="15" t="s">
        <v>55</v>
      </c>
      <c r="E32" s="16">
        <v>1</v>
      </c>
      <c r="F32" s="17">
        <f>SUM(G28:G31)</f>
        <v>34642.68</v>
      </c>
      <c r="G32" s="17">
        <f>ROUND(E32*F32,2)</f>
        <v>34642.68</v>
      </c>
      <c r="H32" s="16">
        <v>1</v>
      </c>
      <c r="I32" s="17">
        <f>SUM(J28:J31)</f>
        <v>0</v>
      </c>
      <c r="J32" s="17">
        <f>ROUND(H32*I32,2)</f>
        <v>0</v>
      </c>
    </row>
    <row r="33" spans="1:10" ht="1.1499999999999999" customHeight="1" x14ac:dyDescent="0.25">
      <c r="A33" s="18"/>
      <c r="B33" s="18"/>
      <c r="C33" s="18"/>
      <c r="D33" s="19"/>
      <c r="E33" s="18"/>
      <c r="F33" s="18"/>
      <c r="G33" s="18"/>
      <c r="H33" s="18"/>
      <c r="I33" s="18"/>
      <c r="J33" s="18"/>
    </row>
    <row r="34" spans="1:10" x14ac:dyDescent="0.25">
      <c r="A34" s="5" t="s">
        <v>56</v>
      </c>
      <c r="B34" s="5" t="s">
        <v>9</v>
      </c>
      <c r="C34" s="5"/>
      <c r="D34" s="6" t="s">
        <v>57</v>
      </c>
      <c r="E34" s="7">
        <f t="shared" ref="E34:J34" si="5">E36</f>
        <v>1</v>
      </c>
      <c r="F34" s="8">
        <f t="shared" si="5"/>
        <v>2243.0500000000002</v>
      </c>
      <c r="G34" s="8">
        <f t="shared" si="5"/>
        <v>2243.0500000000002</v>
      </c>
      <c r="H34" s="7">
        <f t="shared" si="5"/>
        <v>1</v>
      </c>
      <c r="I34" s="8">
        <f t="shared" si="5"/>
        <v>0</v>
      </c>
      <c r="J34" s="8">
        <f t="shared" si="5"/>
        <v>0</v>
      </c>
    </row>
    <row r="35" spans="1:10" ht="22.5" x14ac:dyDescent="0.25">
      <c r="A35" s="9" t="s">
        <v>58</v>
      </c>
      <c r="B35" s="10" t="s">
        <v>12</v>
      </c>
      <c r="C35" s="10" t="s">
        <v>59</v>
      </c>
      <c r="D35" s="11" t="s">
        <v>60</v>
      </c>
      <c r="E35" s="12">
        <v>46.44</v>
      </c>
      <c r="F35" s="12">
        <v>48.3</v>
      </c>
      <c r="G35" s="13">
        <f>ROUND(E35*F35,2)</f>
        <v>2243.0500000000002</v>
      </c>
      <c r="H35" s="12">
        <v>46.44</v>
      </c>
      <c r="I35" s="20">
        <v>0</v>
      </c>
      <c r="J35" s="13">
        <f>ROUND(H35*I35,2)</f>
        <v>0</v>
      </c>
    </row>
    <row r="36" spans="1:10" x14ac:dyDescent="0.25">
      <c r="A36" s="14"/>
      <c r="B36" s="14"/>
      <c r="C36" s="14"/>
      <c r="D36" s="15" t="s">
        <v>61</v>
      </c>
      <c r="E36" s="16">
        <v>1</v>
      </c>
      <c r="F36" s="17">
        <f>G35</f>
        <v>2243.0500000000002</v>
      </c>
      <c r="G36" s="17">
        <f>ROUND(E36*F36,2)</f>
        <v>2243.0500000000002</v>
      </c>
      <c r="H36" s="16">
        <v>1</v>
      </c>
      <c r="I36" s="17">
        <f>J35</f>
        <v>0</v>
      </c>
      <c r="J36" s="17">
        <f>ROUND(H36*I36,2)</f>
        <v>0</v>
      </c>
    </row>
    <row r="37" spans="1:10" ht="1.1499999999999999" customHeight="1" x14ac:dyDescent="0.25">
      <c r="A37" s="18"/>
      <c r="B37" s="18"/>
      <c r="C37" s="18"/>
      <c r="D37" s="19"/>
      <c r="E37" s="18"/>
      <c r="F37" s="18"/>
      <c r="G37" s="18"/>
      <c r="H37" s="18"/>
      <c r="I37" s="18"/>
      <c r="J37" s="18"/>
    </row>
    <row r="38" spans="1:10" x14ac:dyDescent="0.25">
      <c r="A38" s="5" t="s">
        <v>62</v>
      </c>
      <c r="B38" s="5" t="s">
        <v>9</v>
      </c>
      <c r="C38" s="5"/>
      <c r="D38" s="6" t="s">
        <v>63</v>
      </c>
      <c r="E38" s="7">
        <f t="shared" ref="E38:J38" si="6">E40</f>
        <v>1</v>
      </c>
      <c r="F38" s="8">
        <f t="shared" si="6"/>
        <v>182.88</v>
      </c>
      <c r="G38" s="8">
        <f t="shared" si="6"/>
        <v>182.88</v>
      </c>
      <c r="H38" s="7">
        <f t="shared" si="6"/>
        <v>1</v>
      </c>
      <c r="I38" s="8">
        <f t="shared" si="6"/>
        <v>0</v>
      </c>
      <c r="J38" s="8">
        <f t="shared" si="6"/>
        <v>0</v>
      </c>
    </row>
    <row r="39" spans="1:10" x14ac:dyDescent="0.25">
      <c r="A39" s="9" t="s">
        <v>64</v>
      </c>
      <c r="B39" s="10" t="s">
        <v>12</v>
      </c>
      <c r="C39" s="10" t="s">
        <v>25</v>
      </c>
      <c r="D39" s="11" t="s">
        <v>65</v>
      </c>
      <c r="E39" s="12">
        <v>3</v>
      </c>
      <c r="F39" s="12">
        <v>60.96</v>
      </c>
      <c r="G39" s="13">
        <f>ROUND(E39*F39,2)</f>
        <v>182.88</v>
      </c>
      <c r="H39" s="12">
        <v>3</v>
      </c>
      <c r="I39" s="20">
        <v>0</v>
      </c>
      <c r="J39" s="13">
        <f>ROUND(H39*I39,2)</f>
        <v>0</v>
      </c>
    </row>
    <row r="40" spans="1:10" x14ac:dyDescent="0.25">
      <c r="A40" s="14"/>
      <c r="B40" s="14"/>
      <c r="C40" s="14"/>
      <c r="D40" s="15" t="s">
        <v>66</v>
      </c>
      <c r="E40" s="16">
        <v>1</v>
      </c>
      <c r="F40" s="17">
        <f>G39</f>
        <v>182.88</v>
      </c>
      <c r="G40" s="17">
        <f>ROUND(E40*F40,2)</f>
        <v>182.88</v>
      </c>
      <c r="H40" s="16">
        <v>1</v>
      </c>
      <c r="I40" s="17">
        <f>J39</f>
        <v>0</v>
      </c>
      <c r="J40" s="17">
        <f>ROUND(H40*I40,2)</f>
        <v>0</v>
      </c>
    </row>
    <row r="41" spans="1:10" ht="1.1499999999999999" customHeight="1" x14ac:dyDescent="0.25">
      <c r="A41" s="18"/>
      <c r="B41" s="18"/>
      <c r="C41" s="18"/>
      <c r="D41" s="19"/>
      <c r="E41" s="18"/>
      <c r="F41" s="18"/>
      <c r="G41" s="18"/>
      <c r="H41" s="18"/>
      <c r="I41" s="18"/>
      <c r="J41" s="18"/>
    </row>
    <row r="42" spans="1:10" x14ac:dyDescent="0.25">
      <c r="A42" s="5" t="s">
        <v>67</v>
      </c>
      <c r="B42" s="5" t="s">
        <v>9</v>
      </c>
      <c r="C42" s="5"/>
      <c r="D42" s="6" t="s">
        <v>68</v>
      </c>
      <c r="E42" s="7">
        <f t="shared" ref="E42:J42" si="7">E44</f>
        <v>1</v>
      </c>
      <c r="F42" s="8">
        <f t="shared" si="7"/>
        <v>19176</v>
      </c>
      <c r="G42" s="8">
        <f t="shared" si="7"/>
        <v>19176</v>
      </c>
      <c r="H42" s="7">
        <f t="shared" si="7"/>
        <v>1</v>
      </c>
      <c r="I42" s="8">
        <f t="shared" si="7"/>
        <v>0</v>
      </c>
      <c r="J42" s="8">
        <f t="shared" si="7"/>
        <v>0</v>
      </c>
    </row>
    <row r="43" spans="1:10" ht="22.5" x14ac:dyDescent="0.25">
      <c r="A43" s="9" t="s">
        <v>69</v>
      </c>
      <c r="B43" s="10" t="s">
        <v>12</v>
      </c>
      <c r="C43" s="10" t="s">
        <v>70</v>
      </c>
      <c r="D43" s="11" t="s">
        <v>71</v>
      </c>
      <c r="E43" s="12">
        <v>47</v>
      </c>
      <c r="F43" s="12">
        <v>408</v>
      </c>
      <c r="G43" s="13">
        <f>ROUND(E43*F43,2)</f>
        <v>19176</v>
      </c>
      <c r="H43" s="12">
        <v>47</v>
      </c>
      <c r="I43" s="20">
        <v>0</v>
      </c>
      <c r="J43" s="13">
        <f>ROUND(H43*I43,2)</f>
        <v>0</v>
      </c>
    </row>
    <row r="44" spans="1:10" x14ac:dyDescent="0.25">
      <c r="A44" s="14"/>
      <c r="B44" s="14"/>
      <c r="C44" s="14"/>
      <c r="D44" s="15" t="s">
        <v>72</v>
      </c>
      <c r="E44" s="16">
        <v>1</v>
      </c>
      <c r="F44" s="17">
        <f>G43</f>
        <v>19176</v>
      </c>
      <c r="G44" s="17">
        <f>ROUND(E44*F44,2)</f>
        <v>19176</v>
      </c>
      <c r="H44" s="16">
        <v>1</v>
      </c>
      <c r="I44" s="17">
        <f>J43</f>
        <v>0</v>
      </c>
      <c r="J44" s="17">
        <f>ROUND(H44*I44,2)</f>
        <v>0</v>
      </c>
    </row>
    <row r="45" spans="1:10" ht="1.1499999999999999" customHeight="1" x14ac:dyDescent="0.25">
      <c r="A45" s="18"/>
      <c r="B45" s="18"/>
      <c r="C45" s="18"/>
      <c r="D45" s="19"/>
      <c r="E45" s="18"/>
      <c r="F45" s="18"/>
      <c r="G45" s="18"/>
      <c r="H45" s="18"/>
      <c r="I45" s="18"/>
      <c r="J45" s="18"/>
    </row>
    <row r="46" spans="1:10" x14ac:dyDescent="0.25">
      <c r="A46" s="5" t="s">
        <v>73</v>
      </c>
      <c r="B46" s="5" t="s">
        <v>9</v>
      </c>
      <c r="C46" s="5"/>
      <c r="D46" s="6" t="s">
        <v>74</v>
      </c>
      <c r="E46" s="7">
        <f t="shared" ref="E46:J46" si="8">E51</f>
        <v>1</v>
      </c>
      <c r="F46" s="8">
        <f t="shared" si="8"/>
        <v>36966.660000000003</v>
      </c>
      <c r="G46" s="8">
        <f t="shared" si="8"/>
        <v>36966.660000000003</v>
      </c>
      <c r="H46" s="7">
        <f t="shared" si="8"/>
        <v>1</v>
      </c>
      <c r="I46" s="8">
        <f t="shared" si="8"/>
        <v>0</v>
      </c>
      <c r="J46" s="8">
        <f t="shared" si="8"/>
        <v>0</v>
      </c>
    </row>
    <row r="47" spans="1:10" ht="22.5" x14ac:dyDescent="0.25">
      <c r="A47" s="9" t="s">
        <v>75</v>
      </c>
      <c r="B47" s="10" t="s">
        <v>12</v>
      </c>
      <c r="C47" s="10" t="s">
        <v>76</v>
      </c>
      <c r="D47" s="11" t="s">
        <v>77</v>
      </c>
      <c r="E47" s="12">
        <v>15</v>
      </c>
      <c r="F47" s="12">
        <v>170</v>
      </c>
      <c r="G47" s="13">
        <f>ROUND(E47*F47,2)</f>
        <v>2550</v>
      </c>
      <c r="H47" s="12">
        <v>15</v>
      </c>
      <c r="I47" s="20">
        <v>0</v>
      </c>
      <c r="J47" s="13">
        <f>ROUND(H47*I47,2)</f>
        <v>0</v>
      </c>
    </row>
    <row r="48" spans="1:10" ht="22.5" x14ac:dyDescent="0.25">
      <c r="A48" s="9" t="s">
        <v>78</v>
      </c>
      <c r="B48" s="10" t="s">
        <v>12</v>
      </c>
      <c r="C48" s="10" t="s">
        <v>79</v>
      </c>
      <c r="D48" s="11" t="s">
        <v>80</v>
      </c>
      <c r="E48" s="12">
        <v>10</v>
      </c>
      <c r="F48" s="12">
        <v>131.01</v>
      </c>
      <c r="G48" s="13">
        <f>ROUND(E48*F48,2)</f>
        <v>1310.0999999999999</v>
      </c>
      <c r="H48" s="12">
        <v>10</v>
      </c>
      <c r="I48" s="20">
        <v>0</v>
      </c>
      <c r="J48" s="13">
        <f>ROUND(H48*I48,2)</f>
        <v>0</v>
      </c>
    </row>
    <row r="49" spans="1:10" x14ac:dyDescent="0.25">
      <c r="A49" s="9" t="s">
        <v>81</v>
      </c>
      <c r="B49" s="10" t="s">
        <v>12</v>
      </c>
      <c r="C49" s="10" t="s">
        <v>70</v>
      </c>
      <c r="D49" s="11" t="s">
        <v>82</v>
      </c>
      <c r="E49" s="12">
        <v>46</v>
      </c>
      <c r="F49" s="12">
        <v>135.36000000000001</v>
      </c>
      <c r="G49" s="13">
        <f>ROUND(E49*F49,2)</f>
        <v>6226.56</v>
      </c>
      <c r="H49" s="12">
        <v>46</v>
      </c>
      <c r="I49" s="20">
        <v>0</v>
      </c>
      <c r="J49" s="13">
        <f>ROUND(H49*I49,2)</f>
        <v>0</v>
      </c>
    </row>
    <row r="50" spans="1:10" x14ac:dyDescent="0.25">
      <c r="A50" s="9" t="s">
        <v>83</v>
      </c>
      <c r="B50" s="10" t="s">
        <v>12</v>
      </c>
      <c r="C50" s="10" t="s">
        <v>70</v>
      </c>
      <c r="D50" s="11" t="s">
        <v>84</v>
      </c>
      <c r="E50" s="12">
        <v>30</v>
      </c>
      <c r="F50" s="12">
        <v>896</v>
      </c>
      <c r="G50" s="13">
        <f>ROUND(E50*F50,2)</f>
        <v>26880</v>
      </c>
      <c r="H50" s="12">
        <v>30</v>
      </c>
      <c r="I50" s="20">
        <v>0</v>
      </c>
      <c r="J50" s="13">
        <f>ROUND(H50*I50,2)</f>
        <v>0</v>
      </c>
    </row>
    <row r="51" spans="1:10" x14ac:dyDescent="0.25">
      <c r="A51" s="14"/>
      <c r="B51" s="14"/>
      <c r="C51" s="14"/>
      <c r="D51" s="15" t="s">
        <v>85</v>
      </c>
      <c r="E51" s="16">
        <v>1</v>
      </c>
      <c r="F51" s="17">
        <f>SUM(G47:G50)</f>
        <v>36966.660000000003</v>
      </c>
      <c r="G51" s="17">
        <f>ROUND(E51*F51,2)</f>
        <v>36966.660000000003</v>
      </c>
      <c r="H51" s="16">
        <v>1</v>
      </c>
      <c r="I51" s="17">
        <f>SUM(J47:J50)</f>
        <v>0</v>
      </c>
      <c r="J51" s="17">
        <f>ROUND(H51*I51,2)</f>
        <v>0</v>
      </c>
    </row>
    <row r="52" spans="1:10" ht="1.1499999999999999" customHeight="1" x14ac:dyDescent="0.25">
      <c r="A52" s="18"/>
      <c r="B52" s="18"/>
      <c r="C52" s="18"/>
      <c r="D52" s="19"/>
      <c r="E52" s="18"/>
      <c r="F52" s="18"/>
      <c r="G52" s="18"/>
      <c r="H52" s="18"/>
      <c r="I52" s="18"/>
      <c r="J52" s="18"/>
    </row>
    <row r="53" spans="1:10" x14ac:dyDescent="0.25">
      <c r="A53" s="5" t="s">
        <v>86</v>
      </c>
      <c r="B53" s="5" t="s">
        <v>9</v>
      </c>
      <c r="C53" s="5"/>
      <c r="D53" s="6" t="s">
        <v>87</v>
      </c>
      <c r="E53" s="7">
        <f t="shared" ref="E53:J53" si="9">E55</f>
        <v>1</v>
      </c>
      <c r="F53" s="8">
        <f t="shared" si="9"/>
        <v>562</v>
      </c>
      <c r="G53" s="8">
        <f t="shared" si="9"/>
        <v>562</v>
      </c>
      <c r="H53" s="7">
        <f t="shared" si="9"/>
        <v>1</v>
      </c>
      <c r="I53" s="8">
        <f t="shared" si="9"/>
        <v>0</v>
      </c>
      <c r="J53" s="8">
        <f t="shared" si="9"/>
        <v>0</v>
      </c>
    </row>
    <row r="54" spans="1:10" x14ac:dyDescent="0.25">
      <c r="A54" s="9" t="s">
        <v>88</v>
      </c>
      <c r="B54" s="10" t="s">
        <v>12</v>
      </c>
      <c r="C54" s="10" t="s">
        <v>89</v>
      </c>
      <c r="D54" s="11" t="s">
        <v>90</v>
      </c>
      <c r="E54" s="12">
        <v>1</v>
      </c>
      <c r="F54" s="12">
        <v>562</v>
      </c>
      <c r="G54" s="13">
        <f>ROUND(E54*F54,2)</f>
        <v>562</v>
      </c>
      <c r="H54" s="12">
        <v>1</v>
      </c>
      <c r="I54" s="20">
        <v>0</v>
      </c>
      <c r="J54" s="13">
        <f>ROUND(H54*I54,2)</f>
        <v>0</v>
      </c>
    </row>
    <row r="55" spans="1:10" x14ac:dyDescent="0.25">
      <c r="A55" s="14"/>
      <c r="B55" s="14"/>
      <c r="C55" s="14"/>
      <c r="D55" s="15" t="s">
        <v>91</v>
      </c>
      <c r="E55" s="16">
        <v>1</v>
      </c>
      <c r="F55" s="17">
        <f>G54</f>
        <v>562</v>
      </c>
      <c r="G55" s="17">
        <f>ROUND(E55*F55,2)</f>
        <v>562</v>
      </c>
      <c r="H55" s="16">
        <v>1</v>
      </c>
      <c r="I55" s="17">
        <f>J54</f>
        <v>0</v>
      </c>
      <c r="J55" s="17">
        <f>ROUND(H55*I55,2)</f>
        <v>0</v>
      </c>
    </row>
    <row r="56" spans="1:10" ht="1.1499999999999999" customHeight="1" x14ac:dyDescent="0.25">
      <c r="A56" s="18"/>
      <c r="B56" s="18"/>
      <c r="C56" s="18"/>
      <c r="D56" s="19"/>
      <c r="E56" s="18"/>
      <c r="F56" s="18"/>
      <c r="G56" s="18"/>
      <c r="H56" s="18"/>
      <c r="I56" s="18"/>
      <c r="J56" s="18"/>
    </row>
    <row r="57" spans="1:10" x14ac:dyDescent="0.25">
      <c r="A57" s="14"/>
      <c r="B57" s="14"/>
      <c r="C57" s="14"/>
      <c r="D57" s="15" t="s">
        <v>92</v>
      </c>
      <c r="E57" s="16">
        <v>1</v>
      </c>
      <c r="F57" s="17">
        <f>G4+G11+G16+G23+G27+G34+G38+G42+G46+G53</f>
        <v>134229.19</v>
      </c>
      <c r="G57" s="17">
        <f>ROUND(E57*F57,2)</f>
        <v>134229.19</v>
      </c>
      <c r="H57" s="16">
        <v>1</v>
      </c>
      <c r="I57" s="17">
        <f>J4+J11+J16+J23+J27+J34+J38+J42+J46+J53</f>
        <v>0</v>
      </c>
      <c r="J57" s="17">
        <f>ROUND(H57*I57,2)</f>
        <v>0</v>
      </c>
    </row>
    <row r="58" spans="1:10" ht="1.1499999999999999" customHeight="1" x14ac:dyDescent="0.25">
      <c r="A58" s="18"/>
      <c r="B58" s="18"/>
      <c r="C58" s="18"/>
      <c r="D58" s="19"/>
      <c r="E58" s="18"/>
      <c r="F58" s="18"/>
      <c r="G58" s="18"/>
      <c r="H58" s="18"/>
      <c r="I58" s="18"/>
      <c r="J58" s="18"/>
    </row>
    <row r="59" spans="1:10" x14ac:dyDescent="0.25">
      <c r="A59" s="21"/>
      <c r="B59" s="22"/>
      <c r="C59" s="22"/>
      <c r="D59" s="23" t="s">
        <v>93</v>
      </c>
      <c r="E59" s="21"/>
      <c r="F59" s="22"/>
      <c r="G59" s="24">
        <f>G57</f>
        <v>134229.19</v>
      </c>
      <c r="H59" s="22"/>
      <c r="I59" s="21"/>
      <c r="J59" s="24">
        <f>J57</f>
        <v>0</v>
      </c>
    </row>
    <row r="60" spans="1:10" x14ac:dyDescent="0.25">
      <c r="A60" s="25"/>
      <c r="B60" s="26"/>
      <c r="C60" s="26"/>
      <c r="D60" s="27" t="s">
        <v>94</v>
      </c>
      <c r="E60" s="28">
        <v>0.19</v>
      </c>
      <c r="F60" s="26"/>
      <c r="G60" s="29">
        <f>G59*E60</f>
        <v>25503.55</v>
      </c>
      <c r="H60" s="30"/>
      <c r="I60" s="31">
        <v>0.19</v>
      </c>
      <c r="J60" s="29">
        <f>J59*I60</f>
        <v>0</v>
      </c>
    </row>
    <row r="61" spans="1:10" x14ac:dyDescent="0.25">
      <c r="A61" s="25"/>
      <c r="B61" s="26"/>
      <c r="C61" s="26"/>
      <c r="D61" s="27" t="s">
        <v>95</v>
      </c>
      <c r="E61" s="25"/>
      <c r="F61" s="26"/>
      <c r="G61" s="29">
        <f>G59+G60</f>
        <v>159732.74</v>
      </c>
      <c r="H61" s="26"/>
      <c r="I61" s="25"/>
      <c r="J61" s="29">
        <f>J59+J60</f>
        <v>0</v>
      </c>
    </row>
    <row r="62" spans="1:10" x14ac:dyDescent="0.25">
      <c r="A62" s="25"/>
      <c r="B62" s="26"/>
      <c r="C62" s="26"/>
      <c r="D62" s="27" t="s">
        <v>96</v>
      </c>
      <c r="E62" s="28">
        <v>0.21</v>
      </c>
      <c r="F62" s="26"/>
      <c r="G62" s="29">
        <f>21*G61%</f>
        <v>33543.879999999997</v>
      </c>
      <c r="H62" s="26"/>
      <c r="I62" s="28">
        <v>0.21</v>
      </c>
      <c r="J62" s="29">
        <f>E62*J61</f>
        <v>0</v>
      </c>
    </row>
    <row r="63" spans="1:10" x14ac:dyDescent="0.25">
      <c r="A63" s="32"/>
      <c r="B63" s="33"/>
      <c r="C63" s="33"/>
      <c r="D63" s="34" t="s">
        <v>97</v>
      </c>
      <c r="E63" s="32"/>
      <c r="F63" s="33"/>
      <c r="G63" s="35">
        <f>G61+G62</f>
        <v>193276.62</v>
      </c>
      <c r="H63" s="33"/>
      <c r="I63" s="32"/>
      <c r="J63" s="35">
        <f>J61+J62</f>
        <v>0</v>
      </c>
    </row>
  </sheetData>
  <sheetProtection algorithmName="SHA-512" hashValue="1D5v/7gP0nrja+P1Rs+Qe0KibiG1UeB91Y3Cwb9GhR+QaXkTP6fiymRtJV3SLpdLRTks+xvNzSRbkeKtx1We4Q==" saltValue="WM7jWKtF7IcJbawN/jN4rQ==" spinCount="100000" sheet="1" objects="1" scenarios="1" selectLockedCells="1"/>
  <dataValidations count="4">
    <dataValidation type="list" allowBlank="1" showInputMessage="1" showErrorMessage="1" sqref="B4:B58" xr:uid="{00000000-0002-0000-0000-000000000000}">
      <formula1>"Capítulo,Partida,Mano de obra,Maquinaria,Material,Otros,Tarea"</formula1>
    </dataValidation>
    <dataValidation type="decimal" operator="lessThanOrEqual" allowBlank="1" showErrorMessage="1" errorTitle="ERROR" error="No puede superar el precio de proyecto." sqref="I5:I8 I12:I13 I17:I20 I24 I28:I31 I35 I39 I43 I47:I50 I54" xr:uid="{A1E043E0-CD57-4F75-A5DF-BCD306BCA509}">
      <formula1>F5</formula1>
    </dataValidation>
    <dataValidation type="whole" allowBlank="1" showErrorMessage="1" errorTitle="ERROR" error="El valor debe estar comprendido entre 0 y 19%" sqref="H60" xr:uid="{3FC01875-7186-4504-BA96-22E9E0CE13C3}">
      <formula1>0</formula1>
      <formula2>19</formula2>
    </dataValidation>
    <dataValidation type="decimal" allowBlank="1" showErrorMessage="1" errorTitle="ERROR" error="El BI+GG debe estar comprendido entre el 0 y 19%" sqref="I60" xr:uid="{DE80468D-4E5D-4882-A433-3F6D48C62B91}">
      <formula1>0</formula1>
      <formula2>0.19</formula2>
    </dataValidation>
  </dataValidations>
  <pageMargins left="0.70000000000000007" right="0.70000000000000007" top="0.75" bottom="0.75" header="0.30000000000000004" footer="0.30000000000000004"/>
  <pageSetup paperSize="9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Gutiérrez Martínez, Manuel</dc:creator>
  <cp:lastModifiedBy>Cárdaba Prada, Luis María</cp:lastModifiedBy>
  <dcterms:created xsi:type="dcterms:W3CDTF">2020-09-03T11:52:08Z</dcterms:created>
  <dcterms:modified xsi:type="dcterms:W3CDTF">2020-09-03T12:04:23Z</dcterms:modified>
</cp:coreProperties>
</file>