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6"/>
  <workbookPr defaultThemeVersion="166925"/>
  <mc:AlternateContent xmlns:mc="http://schemas.openxmlformats.org/markup-compatibility/2006">
    <mc:Choice Requires="x15">
      <x15ac:absPath xmlns:x15ac="http://schemas.microsoft.com/office/spreadsheetml/2010/11/ac" url="\\luarca\Ser. Contratacion\A. DATOS (desde mayo-14)\4. EXP. CONTRATACIÓN\2020\6012000394_6000009100_SeO_Revisión y reparación PCI\2. Licitacion\A_publicar\"/>
    </mc:Choice>
  </mc:AlternateContent>
  <xr:revisionPtr revIDLastSave="0" documentId="13_ncr:1_{32AC1B3A-F6B8-464E-B8E5-722246A86F4E}" xr6:coauthVersionLast="36" xr6:coauthVersionMax="36" xr10:uidLastSave="{00000000-0000-0000-0000-000000000000}"/>
  <workbookProtection lockStructure="1"/>
  <bookViews>
    <workbookView xWindow="0" yWindow="0" windowWidth="26835" windowHeight="9495" xr2:uid="{41D41FEE-7105-4A91-A346-6E6BD0DE9E7C}"/>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2" i="1" l="1"/>
  <c r="G22" i="1" s="1"/>
  <c r="K10" i="1" l="1"/>
  <c r="L11" i="1"/>
  <c r="F11" i="1"/>
  <c r="E10" i="1"/>
  <c r="F10" i="1" s="1"/>
  <c r="H10" i="1" s="1"/>
  <c r="F9" i="1"/>
  <c r="F8" i="1"/>
  <c r="F12" i="1" l="1"/>
  <c r="N11" i="1"/>
  <c r="H11" i="1"/>
  <c r="L10" i="1"/>
  <c r="N10" i="1" s="1"/>
  <c r="L9" i="1"/>
  <c r="N9" i="1" s="1"/>
  <c r="H9" i="1"/>
  <c r="L8" i="1"/>
  <c r="N8" i="1" s="1"/>
  <c r="H8" i="1"/>
  <c r="L12" i="1" l="1"/>
  <c r="H12" i="1"/>
  <c r="N12" i="1"/>
  <c r="H14" i="1" l="1"/>
  <c r="H13" i="1"/>
  <c r="N14" i="1"/>
  <c r="N13" i="1"/>
  <c r="H15" i="1" l="1"/>
  <c r="H16" i="1" s="1"/>
  <c r="H17" i="1" s="1"/>
  <c r="N15" i="1"/>
  <c r="O16" i="1" l="1"/>
  <c r="O15" i="1"/>
  <c r="N16" i="1"/>
  <c r="N17" i="1" s="1"/>
</calcChain>
</file>

<file path=xl/sharedStrings.xml><?xml version="1.0" encoding="utf-8"?>
<sst xmlns="http://schemas.openxmlformats.org/spreadsheetml/2006/main" count="53" uniqueCount="34">
  <si>
    <t>NOMBRE DE LA EMPRESA OFERENTE</t>
  </si>
  <si>
    <r>
      <t xml:space="preserve">PRECIARIO LICITACIÓN REVISIÓN Y REPARACIÓN DE SISTEMAS PCI INTER ESTACIÓN GRUPO 1 - </t>
    </r>
    <r>
      <rPr>
        <u/>
        <sz val="20"/>
        <color rgb="FFFF0000"/>
        <rFont val="Calibri"/>
        <family val="2"/>
        <scheme val="minor"/>
      </rPr>
      <t>LOTE 1</t>
    </r>
  </si>
  <si>
    <t>PRESUPUESTO DE LICITACION SIN IVA</t>
  </si>
  <si>
    <t>PRECIO OFERTADO SIN IVA</t>
  </si>
  <si>
    <t>BAJADA %</t>
  </si>
  <si>
    <t>CONCEPTO</t>
  </si>
  <si>
    <t xml:space="preserve">1 AÑO </t>
  </si>
  <si>
    <t>4 AÑOS (48 MESES)</t>
  </si>
  <si>
    <t>REVISIÓN Y REPARACIÓN DE PCI INTERESTACIÓN</t>
  </si>
  <si>
    <t>PREVENTVO TRIMESTRAL</t>
  </si>
  <si>
    <t>PREVENTVO SEMESTRAL</t>
  </si>
  <si>
    <t>PREVENTIVO QUINQUENAL (ESTIMACIÓN)</t>
  </si>
  <si>
    <t>CORRECTIVO</t>
  </si>
  <si>
    <t xml:space="preserve">TOTAL AÑO </t>
  </si>
  <si>
    <t>Gastos Generales</t>
  </si>
  <si>
    <t>Beneficio Industrial</t>
  </si>
  <si>
    <t>IVA</t>
  </si>
  <si>
    <t>PRESUPUESTO BASE DE LICITACION</t>
  </si>
  <si>
    <t>NOTA:</t>
  </si>
  <si>
    <t>El resto de celdas numéricas en color azul se actualizan automáticamente. (en el concurso se incluye el archivo Excel para su cumplimentación por parte del oferente)</t>
  </si>
  <si>
    <t>Cumplimentar sólo las celdas en BLANCO</t>
  </si>
  <si>
    <t>TOTAL 4 AÑOS</t>
  </si>
  <si>
    <t xml:space="preserve">PREVENTIVO QUINQUENAL </t>
  </si>
  <si>
    <t>TOTAL PRESUPUESTO DE EJECUCIÓN</t>
  </si>
  <si>
    <t>* debe cumplirse el apartado 27 del PCP.</t>
  </si>
  <si>
    <t>TOTAL OFERTA SIN IVA</t>
  </si>
  <si>
    <t>PRESUPUESTO MEDIO DE PRUEBA DE PH</t>
  </si>
  <si>
    <t>Prueba de presión hidrostática a todo el circuito toma, tubería, salida a la presión correspondiente, con las siguientes condiciones de la prueba: presión de prueba: mayor o igual a 15 kg/cm2, tiempo estimado de la prueba mínimo 2 horas, horario de ejecución nocturno, vehículo especifico para la prueba, corte de tensión del hilo de trabajo ( Catenaria ), vehiculo exterior con depósito de agua, además el equipamiento para la realización de la prueba de presión hidrostática con el que deberá estar dotado el vehículo como mínimo de siguientes elementos: Depósito de almacenamiento de 1000 litros, conexión de depósito mediante colector de aspiración, dos motobombas para la realización de las pruebas de llenado y presurización del circuito completo de columna seca, una para el llenado ( caudal entre 40 y 170 l/min ) y la otra de presión ( min 60 Bares, válvulas de aislamiento y antirretorno, indicadores de presión calibrados, válvula de seguridad independientes, todas, por circuito, cuadro de control independiente para cada una de las bombas, con seta de parada de emergencia, diferenciales y magneto-térmico de protección, grupo electrógeno independiente del motor del vehículo para suministro eléctrico en caso de avería del generador del vehículo, armario de equipamiento con tramos de manguera y accesorios para su conexión abocas siamesas, indicador de presión calibrado de 0-25Bar, procedimiento de la descripción de la prueba, informe técnico una vez realizada la prueba se emitirá un informe firmado por técnico competente, en el consten como mínimo las siguientes datos: Localización de la columna seca, fecha de la realización de la prueba, datos de los técnicos que han realizado la prueba, hora de inicio de a prueba, presión de la columna seca al inicio de la prueba ( adjuntar foto ), hora final de la prueba, presión de la columna seca al finalizar la prueba ( adjuntar foto ), Conclusiones, i/ficha técnica por cada prueba se cumplimentará in situ por parte del personal técnico, una ficha técnica de campo con los datos anteriores y la posición respecto de la estación/tunel.Incluirá informe con los condicionantes de la columna seca, incluido trazado y plano en dwg.</t>
  </si>
  <si>
    <t>PRUEBA DE PRESIÓN HIDROSTATICA CON DRESINA</t>
  </si>
  <si>
    <t>PRUEBA DE PRESIÓN HIDROSTATICA SIN DRESINA</t>
  </si>
  <si>
    <t>Prueba de presión hidrostática a todo el circuito toma, tubería, salida a la presión correspondiente, con las siguientes condiciones de la prueba: presión de prueba: mayor o igual a 15 kg/cm2, tiempo estimado de la prueba mínimo 2 horas, horario de ejecución nocturno, vehículo especifico para circular por vía, corte de tensión del hilo de trabajo ( Catenaria ), vehiculo exterior con depósito de agua, además el equipamiento para la realización de la prueba de presión hidrostática con el que deberá estar dotado el vehículo para circular por vía seral como mínimo el siguiente: Depósito de almacenamiento de 1000 litros, conexión de depósito mediante colector de aspiración, dos motobombas para la realización de las pruebas de llenado y presurización del circuito completo de columna seca, una para el llenado ( caudal entre 40 y 170 l/min ) y la otra de presión ( min 60 Bares, válvulas de aislamiento y antirretorno, indicadores de presión calibrados, válvula de seguridad independientes, todas, por circuito, cuadro de control independiente para cada una de las bombas, con seta de parada de emergencia, diferenciales y magneto-térmico de protección, grupo electrógeno independiente del motor del vehículo para suministro eléctrico en caso de avería del generador del vehículo, armario de equipamiento con tramos de manguera y accesorios para su conexión abocas siamesas, indicador de presión calibrado de 0-25Bar, procedimiento de la descripción de la prueba, informe técnico una vez realizada la prueba se emitirá un informe firmado por técnico competente, en el consten como mínimo las siguientes datos: Localización de la columna seca, fecha de la realización de la prueba, datos de los técnicos que han realizado la prueba, hora de inicio de a prueba, presión de la columna seca al inicio de la prueba ( adjuntar foto ), hora final de la prueba, presión de la columna seca al finalizar la prueba ( adjuntar foto ), Conclusiones, i/ficha técnica por cada prueba se cumplimentará in situ por parte del personal técnico, una ficha técnica de campo con los datos anteriores y la posición respecto de la estación/tunel. Incluirá informe con los condicionantes de la columna seca, incluido trazado y plano en dwg.</t>
  </si>
  <si>
    <t>Si el sistema está instalado en la dresina, entonces, el ofertante puede valorar el precio de SIN DRESINA igual al de CON DRESINA, justificando la no disposición de equipamiento sin DRESINA. Tiene que cumplir que el valor promedio no supere el valor indicado.</t>
  </si>
  <si>
    <t>BASE IMPONIBLE</t>
  </si>
  <si>
    <t>TOTAL OFERTA CON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</si>
</sst>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u/>
      <sz val="20"/>
      <color theme="1"/>
      <name val="Calibri"/>
      <family val="2"/>
      <scheme val="minor"/>
    </font>
    <font>
      <u/>
      <sz val="20"/>
      <color rgb="FFFF0000"/>
      <name val="Calibri"/>
      <family val="2"/>
      <scheme val="minor"/>
    </font>
    <font>
      <b/>
      <sz val="11"/>
      <name val="Calibri"/>
      <family val="2"/>
      <scheme val="minor"/>
    </font>
    <font>
      <sz val="11"/>
      <name val="Calibri"/>
      <family val="2"/>
      <scheme val="minor"/>
    </font>
    <font>
      <b/>
      <sz val="11"/>
      <color rgb="FFFF0000"/>
      <name val="Calibri"/>
      <family val="2"/>
      <scheme val="minor"/>
    </font>
    <font>
      <sz val="11"/>
      <color theme="1"/>
      <name val="Arial"/>
      <family val="2"/>
    </font>
  </fonts>
  <fills count="8">
    <fill>
      <patternFill patternType="none"/>
    </fill>
    <fill>
      <patternFill patternType="gray125"/>
    </fill>
    <fill>
      <patternFill patternType="solid">
        <fgColor theme="4" tint="0.79998168889431442"/>
        <bgColor indexed="64"/>
      </patternFill>
    </fill>
    <fill>
      <patternFill patternType="solid">
        <fgColor rgb="FF00B0F0"/>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8" tint="0.59999389629810485"/>
        <bgColor indexed="64"/>
      </patternFill>
    </fill>
    <fill>
      <patternFill patternType="solid">
        <fgColor theme="8" tint="0.79998168889431442"/>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100">
    <xf numFmtId="0" fontId="0" fillId="0" borderId="0" xfId="0"/>
    <xf numFmtId="4" fontId="0" fillId="0" borderId="0" xfId="0" applyNumberFormat="1"/>
    <xf numFmtId="4" fontId="6" fillId="4" borderId="10" xfId="0" applyNumberFormat="1" applyFont="1" applyFill="1" applyBorder="1"/>
    <xf numFmtId="4" fontId="7" fillId="5" borderId="13" xfId="0" applyNumberFormat="1" applyFont="1" applyFill="1" applyBorder="1"/>
    <xf numFmtId="4" fontId="7" fillId="2" borderId="13" xfId="0" applyNumberFormat="1" applyFont="1" applyFill="1" applyBorder="1"/>
    <xf numFmtId="4" fontId="2" fillId="4" borderId="10" xfId="0" applyNumberFormat="1" applyFont="1" applyFill="1" applyBorder="1"/>
    <xf numFmtId="4" fontId="0" fillId="2" borderId="13" xfId="0" applyNumberFormat="1" applyFont="1" applyFill="1" applyBorder="1"/>
    <xf numFmtId="4" fontId="7" fillId="2" borderId="10" xfId="0" applyNumberFormat="1" applyFont="1" applyFill="1" applyBorder="1"/>
    <xf numFmtId="4" fontId="7" fillId="5" borderId="0" xfId="0" applyNumberFormat="1" applyFont="1" applyFill="1"/>
    <xf numFmtId="4" fontId="0" fillId="2" borderId="10" xfId="0" applyNumberFormat="1" applyFill="1" applyBorder="1"/>
    <xf numFmtId="4" fontId="6" fillId="4" borderId="10" xfId="0" applyNumberFormat="1" applyFont="1" applyFill="1" applyBorder="1" applyAlignment="1">
      <alignment vertical="center" wrapText="1"/>
    </xf>
    <xf numFmtId="4" fontId="7" fillId="2" borderId="10" xfId="0" applyNumberFormat="1" applyFont="1" applyFill="1" applyBorder="1" applyAlignment="1">
      <alignment vertical="center"/>
    </xf>
    <xf numFmtId="4" fontId="7" fillId="5" borderId="10" xfId="0" applyNumberFormat="1" applyFont="1" applyFill="1" applyBorder="1" applyAlignment="1">
      <alignment vertical="center"/>
    </xf>
    <xf numFmtId="4" fontId="7" fillId="2" borderId="13" xfId="0" applyNumberFormat="1" applyFont="1" applyFill="1" applyBorder="1" applyAlignment="1">
      <alignment vertical="center"/>
    </xf>
    <xf numFmtId="4" fontId="2" fillId="4" borderId="10" xfId="0" applyNumberFormat="1" applyFont="1" applyFill="1" applyBorder="1" applyAlignment="1">
      <alignment vertical="center" wrapText="1"/>
    </xf>
    <xf numFmtId="4" fontId="0" fillId="2" borderId="10" xfId="0" applyNumberFormat="1" applyFill="1" applyBorder="1" applyAlignment="1">
      <alignment vertical="center"/>
    </xf>
    <xf numFmtId="4" fontId="0" fillId="2" borderId="13" xfId="0" applyNumberFormat="1" applyFill="1" applyBorder="1" applyAlignment="1">
      <alignment vertical="center"/>
    </xf>
    <xf numFmtId="4" fontId="0" fillId="2" borderId="13" xfId="0" applyNumberFormat="1" applyFont="1" applyFill="1" applyBorder="1" applyAlignment="1">
      <alignment vertical="center"/>
    </xf>
    <xf numFmtId="4" fontId="0" fillId="2" borderId="13" xfId="0" applyNumberFormat="1" applyFill="1" applyBorder="1"/>
    <xf numFmtId="4" fontId="6" fillId="4" borderId="17" xfId="0" applyNumberFormat="1" applyFont="1" applyFill="1" applyBorder="1"/>
    <xf numFmtId="4" fontId="6" fillId="4" borderId="16" xfId="0" applyNumberFormat="1" applyFont="1" applyFill="1" applyBorder="1" applyAlignment="1">
      <alignment horizontal="center"/>
    </xf>
    <xf numFmtId="4" fontId="6" fillId="4" borderId="12" xfId="0" applyNumberFormat="1" applyFont="1" applyFill="1" applyBorder="1"/>
    <xf numFmtId="4" fontId="6" fillId="4" borderId="12" xfId="0" applyNumberFormat="1" applyFont="1" applyFill="1" applyBorder="1" applyAlignment="1">
      <alignment vertical="center" wrapText="1"/>
    </xf>
    <xf numFmtId="4" fontId="6" fillId="3" borderId="20" xfId="0" applyNumberFormat="1" applyFont="1" applyFill="1" applyBorder="1" applyAlignment="1">
      <alignment horizontal="center"/>
    </xf>
    <xf numFmtId="4" fontId="8" fillId="0" borderId="13" xfId="0" applyNumberFormat="1" applyFont="1" applyBorder="1" applyProtection="1">
      <protection locked="0"/>
    </xf>
    <xf numFmtId="4" fontId="2" fillId="4" borderId="23" xfId="0" applyNumberFormat="1" applyFont="1" applyFill="1" applyBorder="1" applyAlignment="1">
      <alignment horizontal="center"/>
    </xf>
    <xf numFmtId="44" fontId="0" fillId="2" borderId="7" xfId="1" applyFont="1" applyFill="1" applyBorder="1"/>
    <xf numFmtId="0" fontId="0" fillId="0" borderId="0" xfId="0" applyFont="1"/>
    <xf numFmtId="4" fontId="2" fillId="4" borderId="22" xfId="0" applyNumberFormat="1" applyFont="1" applyFill="1" applyBorder="1"/>
    <xf numFmtId="9" fontId="6" fillId="2" borderId="5" xfId="0" applyNumberFormat="1" applyFont="1" applyFill="1" applyBorder="1"/>
    <xf numFmtId="9" fontId="6" fillId="2" borderId="25" xfId="0" applyNumberFormat="1" applyFont="1" applyFill="1" applyBorder="1"/>
    <xf numFmtId="44" fontId="0" fillId="2" borderId="24" xfId="1" applyFont="1" applyFill="1" applyBorder="1"/>
    <xf numFmtId="9" fontId="0" fillId="2" borderId="10" xfId="0" applyNumberFormat="1" applyFill="1" applyBorder="1"/>
    <xf numFmtId="44" fontId="2" fillId="4" borderId="28" xfId="0" applyNumberFormat="1" applyFont="1" applyFill="1" applyBorder="1"/>
    <xf numFmtId="4" fontId="2" fillId="4" borderId="24" xfId="0" applyNumberFormat="1" applyFont="1" applyFill="1" applyBorder="1"/>
    <xf numFmtId="4" fontId="2" fillId="4" borderId="20" xfId="0" applyNumberFormat="1" applyFont="1" applyFill="1" applyBorder="1"/>
    <xf numFmtId="4" fontId="2" fillId="4" borderId="33" xfId="0" applyNumberFormat="1" applyFont="1" applyFill="1" applyBorder="1"/>
    <xf numFmtId="4" fontId="2" fillId="4" borderId="9" xfId="0" applyNumberFormat="1" applyFont="1" applyFill="1" applyBorder="1" applyAlignment="1">
      <alignment horizontal="right"/>
    </xf>
    <xf numFmtId="44" fontId="0" fillId="2" borderId="13" xfId="0" applyNumberFormat="1" applyFill="1" applyBorder="1"/>
    <xf numFmtId="44" fontId="2" fillId="4" borderId="17" xfId="0" applyNumberFormat="1" applyFont="1" applyFill="1" applyBorder="1"/>
    <xf numFmtId="44" fontId="6" fillId="4" borderId="24" xfId="1" applyFont="1" applyFill="1" applyBorder="1"/>
    <xf numFmtId="9" fontId="8" fillId="0" borderId="18" xfId="0" applyNumberFormat="1" applyFont="1" applyBorder="1" applyProtection="1">
      <protection locked="0"/>
    </xf>
    <xf numFmtId="9" fontId="8" fillId="0" borderId="29" xfId="0" applyNumberFormat="1" applyFont="1" applyBorder="1" applyProtection="1">
      <protection locked="0"/>
    </xf>
    <xf numFmtId="4" fontId="2" fillId="4" borderId="4" xfId="0" applyNumberFormat="1" applyFont="1" applyFill="1" applyBorder="1"/>
    <xf numFmtId="4" fontId="2" fillId="4" borderId="14" xfId="0" applyNumberFormat="1" applyFont="1" applyFill="1" applyBorder="1"/>
    <xf numFmtId="0" fontId="8" fillId="0" borderId="0" xfId="0" applyFont="1" applyAlignment="1">
      <alignment horizontal="center"/>
    </xf>
    <xf numFmtId="0" fontId="6" fillId="0" borderId="0" xfId="0" applyFont="1" applyAlignment="1">
      <alignment horizontal="center"/>
    </xf>
    <xf numFmtId="0" fontId="9" fillId="0" borderId="0" xfId="0" applyFont="1" applyAlignment="1">
      <alignment horizontal="left" vertical="center"/>
    </xf>
    <xf numFmtId="4" fontId="7" fillId="7" borderId="10" xfId="0" applyNumberFormat="1" applyFont="1" applyFill="1" applyBorder="1" applyAlignment="1" applyProtection="1">
      <alignment vertical="center"/>
    </xf>
    <xf numFmtId="0" fontId="9" fillId="0" borderId="0" xfId="0" applyFont="1" applyAlignment="1"/>
    <xf numFmtId="4" fontId="8" fillId="0" borderId="7" xfId="0" applyNumberFormat="1" applyFont="1" applyBorder="1" applyProtection="1">
      <protection locked="0"/>
    </xf>
    <xf numFmtId="4" fontId="8" fillId="0" borderId="17" xfId="0" applyNumberFormat="1" applyFont="1" applyBorder="1" applyProtection="1">
      <protection locked="0"/>
    </xf>
    <xf numFmtId="0" fontId="9" fillId="0" borderId="0" xfId="0" applyFont="1" applyAlignment="1">
      <alignment horizontal="left" vertical="center"/>
    </xf>
    <xf numFmtId="4" fontId="2" fillId="7" borderId="36" xfId="0" applyNumberFormat="1" applyFont="1" applyFill="1" applyBorder="1"/>
    <xf numFmtId="0" fontId="0" fillId="0" borderId="10" xfId="0" applyBorder="1" applyAlignment="1">
      <alignment horizontal="left" vertical="top" wrapText="1"/>
    </xf>
    <xf numFmtId="0" fontId="2" fillId="6" borderId="15" xfId="0" applyFont="1" applyFill="1" applyBorder="1" applyAlignment="1">
      <alignment horizontal="center"/>
    </xf>
    <xf numFmtId="0" fontId="2" fillId="6" borderId="16" xfId="0" applyFont="1" applyFill="1" applyBorder="1" applyAlignment="1">
      <alignment horizontal="center"/>
    </xf>
    <xf numFmtId="0" fontId="2" fillId="6" borderId="26" xfId="0" applyFont="1" applyFill="1" applyBorder="1" applyAlignment="1">
      <alignment horizontal="center"/>
    </xf>
    <xf numFmtId="0" fontId="2" fillId="6" borderId="27" xfId="0" applyFont="1" applyFill="1" applyBorder="1" applyAlignment="1">
      <alignment horizontal="center"/>
    </xf>
    <xf numFmtId="0" fontId="9" fillId="0" borderId="0" xfId="0" applyFont="1" applyAlignment="1">
      <alignment horizontal="left" vertical="center"/>
    </xf>
    <xf numFmtId="0" fontId="9" fillId="0" borderId="0" xfId="0" applyFont="1" applyAlignment="1">
      <alignment horizontal="left" vertical="top" wrapText="1"/>
    </xf>
    <xf numFmtId="0" fontId="2" fillId="6" borderId="5" xfId="0" applyFont="1" applyFill="1" applyBorder="1" applyAlignment="1">
      <alignment horizontal="center"/>
    </xf>
    <xf numFmtId="0" fontId="2" fillId="6" borderId="6" xfId="0" applyFont="1" applyFill="1" applyBorder="1" applyAlignment="1">
      <alignment horizontal="center"/>
    </xf>
    <xf numFmtId="4" fontId="6" fillId="4" borderId="21" xfId="0" applyNumberFormat="1" applyFont="1" applyFill="1" applyBorder="1" applyAlignment="1">
      <alignment horizontal="center" vertical="center" wrapText="1"/>
    </xf>
    <xf numFmtId="4" fontId="6" fillId="4" borderId="22" xfId="0" applyNumberFormat="1" applyFont="1" applyFill="1" applyBorder="1" applyAlignment="1">
      <alignment horizontal="center" vertical="center" wrapText="1"/>
    </xf>
    <xf numFmtId="4" fontId="7" fillId="2" borderId="11" xfId="0" applyNumberFormat="1" applyFont="1" applyFill="1" applyBorder="1" applyAlignment="1">
      <alignment horizontal="center"/>
    </xf>
    <xf numFmtId="4" fontId="7" fillId="2" borderId="12" xfId="0" applyNumberFormat="1" applyFont="1" applyFill="1" applyBorder="1" applyAlignment="1">
      <alignment horizontal="center"/>
    </xf>
    <xf numFmtId="4" fontId="0" fillId="2" borderId="11" xfId="0" applyNumberFormat="1" applyFill="1" applyBorder="1" applyAlignment="1">
      <alignment horizontal="center"/>
    </xf>
    <xf numFmtId="4" fontId="0" fillId="2" borderId="12" xfId="0" applyNumberFormat="1" applyFill="1" applyBorder="1" applyAlignment="1">
      <alignment horizontal="center"/>
    </xf>
    <xf numFmtId="4" fontId="6" fillId="4" borderId="19" xfId="0" applyNumberFormat="1" applyFont="1" applyFill="1" applyBorder="1" applyAlignment="1">
      <alignment horizontal="center"/>
    </xf>
    <xf numFmtId="4" fontId="6" fillId="4" borderId="16" xfId="0" applyNumberFormat="1" applyFont="1" applyFill="1" applyBorder="1" applyAlignment="1">
      <alignment horizontal="center"/>
    </xf>
    <xf numFmtId="4" fontId="2" fillId="4" borderId="16" xfId="0" applyNumberFormat="1" applyFont="1" applyFill="1" applyBorder="1" applyAlignment="1">
      <alignment horizontal="center"/>
    </xf>
    <xf numFmtId="0" fontId="2" fillId="6" borderId="34" xfId="0" applyFont="1" applyFill="1" applyBorder="1" applyAlignment="1">
      <alignment horizontal="center"/>
    </xf>
    <xf numFmtId="0" fontId="2" fillId="6" borderId="35" xfId="0" applyFont="1" applyFill="1" applyBorder="1" applyAlignment="1">
      <alignment horizontal="center"/>
    </xf>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4" fontId="4" fillId="2" borderId="1" xfId="0" applyNumberFormat="1" applyFont="1" applyFill="1" applyBorder="1" applyAlignment="1">
      <alignment horizontal="center" vertical="center"/>
    </xf>
    <xf numFmtId="4" fontId="4" fillId="2" borderId="2" xfId="0" applyNumberFormat="1" applyFont="1" applyFill="1" applyBorder="1" applyAlignment="1">
      <alignment horizontal="center" vertical="center"/>
    </xf>
    <xf numFmtId="4" fontId="4" fillId="2" borderId="3" xfId="0" applyNumberFormat="1" applyFont="1" applyFill="1" applyBorder="1" applyAlignment="1">
      <alignment horizontal="center" vertical="center"/>
    </xf>
    <xf numFmtId="4" fontId="6" fillId="3" borderId="1" xfId="0" applyNumberFormat="1" applyFont="1" applyFill="1" applyBorder="1" applyAlignment="1">
      <alignment horizontal="center"/>
    </xf>
    <xf numFmtId="4" fontId="6" fillId="3" borderId="2" xfId="0" applyNumberFormat="1" applyFont="1" applyFill="1" applyBorder="1" applyAlignment="1">
      <alignment horizontal="center"/>
    </xf>
    <xf numFmtId="4" fontId="6" fillId="3" borderId="3" xfId="0" applyNumberFormat="1" applyFont="1" applyFill="1" applyBorder="1" applyAlignment="1">
      <alignment horizontal="center"/>
    </xf>
    <xf numFmtId="4" fontId="2" fillId="3" borderId="1" xfId="0" applyNumberFormat="1" applyFont="1" applyFill="1" applyBorder="1" applyAlignment="1">
      <alignment horizontal="center"/>
    </xf>
    <xf numFmtId="4" fontId="2" fillId="3" borderId="2" xfId="0" applyNumberFormat="1" applyFont="1" applyFill="1" applyBorder="1" applyAlignment="1">
      <alignment horizontal="center"/>
    </xf>
    <xf numFmtId="4" fontId="2" fillId="3" borderId="3" xfId="0" applyNumberFormat="1" applyFont="1" applyFill="1" applyBorder="1" applyAlignment="1">
      <alignment horizontal="center"/>
    </xf>
    <xf numFmtId="4" fontId="6" fillId="3" borderId="18" xfId="0" applyNumberFormat="1" applyFont="1" applyFill="1" applyBorder="1" applyAlignment="1">
      <alignment horizontal="center" vertical="center"/>
    </xf>
    <xf numFmtId="4" fontId="6" fillId="3" borderId="6" xfId="0" applyNumberFormat="1" applyFont="1" applyFill="1" applyBorder="1" applyAlignment="1">
      <alignment horizontal="center" vertical="center"/>
    </xf>
    <xf numFmtId="4" fontId="6" fillId="3" borderId="7" xfId="0" applyNumberFormat="1" applyFont="1" applyFill="1" applyBorder="1" applyAlignment="1">
      <alignment horizontal="center" vertical="center"/>
    </xf>
    <xf numFmtId="4" fontId="2" fillId="3" borderId="6" xfId="0" applyNumberFormat="1" applyFont="1" applyFill="1" applyBorder="1" applyAlignment="1">
      <alignment horizontal="center" vertical="center"/>
    </xf>
    <xf numFmtId="4" fontId="2" fillId="3" borderId="7" xfId="0" applyNumberFormat="1" applyFont="1" applyFill="1" applyBorder="1" applyAlignment="1">
      <alignment horizontal="center" vertical="center"/>
    </xf>
    <xf numFmtId="4" fontId="2" fillId="3" borderId="4" xfId="0" applyNumberFormat="1" applyFont="1" applyFill="1" applyBorder="1" applyAlignment="1">
      <alignment horizontal="center" vertical="center"/>
    </xf>
    <xf numFmtId="4" fontId="2" fillId="3" borderId="8" xfId="0" applyNumberFormat="1" applyFont="1" applyFill="1" applyBorder="1" applyAlignment="1">
      <alignment horizontal="center" vertical="center"/>
    </xf>
    <xf numFmtId="4" fontId="2" fillId="3" borderId="31" xfId="0" applyNumberFormat="1" applyFont="1" applyFill="1" applyBorder="1" applyAlignment="1">
      <alignment horizontal="center" vertical="center"/>
    </xf>
    <xf numFmtId="4" fontId="2" fillId="3" borderId="32" xfId="0" applyNumberFormat="1" applyFont="1" applyFill="1" applyBorder="1" applyAlignment="1">
      <alignment horizontal="center" vertical="center"/>
    </xf>
    <xf numFmtId="4" fontId="2" fillId="4" borderId="15" xfId="0" applyNumberFormat="1" applyFont="1" applyFill="1" applyBorder="1" applyAlignment="1">
      <alignment horizontal="right"/>
    </xf>
    <xf numFmtId="4" fontId="2" fillId="4" borderId="16" xfId="0" applyNumberFormat="1" applyFont="1" applyFill="1" applyBorder="1" applyAlignment="1">
      <alignment horizontal="right"/>
    </xf>
    <xf numFmtId="4" fontId="2" fillId="4" borderId="30" xfId="0" applyNumberFormat="1" applyFont="1" applyFill="1" applyBorder="1" applyAlignment="1">
      <alignment horizontal="right"/>
    </xf>
    <xf numFmtId="4" fontId="2" fillId="4" borderId="27" xfId="0" applyNumberFormat="1" applyFont="1" applyFill="1" applyBorder="1" applyAlignment="1">
      <alignment horizontal="right"/>
    </xf>
    <xf numFmtId="4" fontId="2" fillId="4" borderId="26" xfId="0" applyNumberFormat="1" applyFont="1" applyFill="1" applyBorder="1" applyAlignment="1">
      <alignment horizontal="right"/>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507309</xdr:colOff>
      <xdr:row>9</xdr:row>
      <xdr:rowOff>331304</xdr:rowOff>
    </xdr:from>
    <xdr:to>
      <xdr:col>10</xdr:col>
      <xdr:colOff>207065</xdr:colOff>
      <xdr:row>21</xdr:row>
      <xdr:rowOff>93179</xdr:rowOff>
    </xdr:to>
    <xdr:cxnSp macro="">
      <xdr:nvCxnSpPr>
        <xdr:cNvPr id="3" name="Conector recto de flecha 2">
          <a:extLst>
            <a:ext uri="{FF2B5EF4-FFF2-40B4-BE49-F238E27FC236}">
              <a16:creationId xmlns:a16="http://schemas.microsoft.com/office/drawing/2014/main" id="{A637D134-1641-423D-82B0-4E4388AC48B9}"/>
            </a:ext>
          </a:extLst>
        </xdr:cNvPr>
        <xdr:cNvCxnSpPr/>
      </xdr:nvCxnSpPr>
      <xdr:spPr>
        <a:xfrm flipV="1">
          <a:off x="4741793" y="2298424"/>
          <a:ext cx="5808180" cy="246407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257E5A-ED27-4C7B-BC7F-7855943284EA}">
  <dimension ref="B1:O60"/>
  <sheetViews>
    <sheetView tabSelected="1" topLeftCell="B1" zoomScale="92" zoomScaleNormal="92" workbookViewId="0">
      <selection activeCell="B30" sqref="B30"/>
    </sheetView>
  </sheetViews>
  <sheetFormatPr baseColWidth="10" defaultRowHeight="15" x14ac:dyDescent="0.25"/>
  <cols>
    <col min="1" max="1" width="2.85546875" customWidth="1"/>
    <col min="2" max="2" width="15.85546875" customWidth="1"/>
    <col min="3" max="3" width="21.85546875" customWidth="1"/>
    <col min="6" max="6" width="18.42578125" bestFit="1" customWidth="1"/>
    <col min="7" max="7" width="23.28515625" bestFit="1" customWidth="1"/>
    <col min="8" max="8" width="15" bestFit="1" customWidth="1"/>
    <col min="9" max="9" width="23.28515625" bestFit="1" customWidth="1"/>
    <col min="12" max="12" width="18.85546875" customWidth="1"/>
    <col min="13" max="13" width="32.5703125" customWidth="1"/>
    <col min="14" max="14" width="18.140625" customWidth="1"/>
    <col min="15" max="15" width="18.5703125" customWidth="1"/>
  </cols>
  <sheetData>
    <row r="1" spans="2:15" ht="15.75" thickBot="1" x14ac:dyDescent="0.3"/>
    <row r="2" spans="2:15" ht="21.75" thickBot="1" x14ac:dyDescent="0.3">
      <c r="B2" s="74" t="s">
        <v>0</v>
      </c>
      <c r="C2" s="75"/>
      <c r="D2" s="76"/>
      <c r="E2" s="74"/>
      <c r="F2" s="75"/>
      <c r="G2" s="75"/>
      <c r="H2" s="75"/>
      <c r="I2" s="75"/>
      <c r="J2" s="75"/>
      <c r="K2" s="75"/>
      <c r="L2" s="75"/>
      <c r="M2" s="75"/>
      <c r="N2" s="75"/>
      <c r="O2" s="76"/>
    </row>
    <row r="3" spans="2:15" ht="15.75" thickBot="1" x14ac:dyDescent="0.3"/>
    <row r="4" spans="2:15" ht="27" thickBot="1" x14ac:dyDescent="0.3">
      <c r="B4" s="77" t="s">
        <v>1</v>
      </c>
      <c r="C4" s="78"/>
      <c r="D4" s="78"/>
      <c r="E4" s="78"/>
      <c r="F4" s="78"/>
      <c r="G4" s="78"/>
      <c r="H4" s="78"/>
      <c r="I4" s="78"/>
      <c r="J4" s="78"/>
      <c r="K4" s="78"/>
      <c r="L4" s="78"/>
      <c r="M4" s="78"/>
      <c r="N4" s="78"/>
      <c r="O4" s="79"/>
    </row>
    <row r="5" spans="2:15" ht="15.75" thickBot="1" x14ac:dyDescent="0.3">
      <c r="B5" s="1"/>
      <c r="C5" s="1"/>
      <c r="D5" s="1"/>
      <c r="E5" s="1"/>
      <c r="F5" s="1"/>
      <c r="G5" s="1"/>
      <c r="H5" s="1"/>
      <c r="I5" s="1"/>
      <c r="J5" s="1"/>
      <c r="K5" s="1"/>
      <c r="L5" s="1"/>
      <c r="M5" s="1"/>
      <c r="N5" s="1"/>
      <c r="O5" s="1"/>
    </row>
    <row r="6" spans="2:15" ht="15.75" thickBot="1" x14ac:dyDescent="0.3">
      <c r="B6" s="80" t="s">
        <v>2</v>
      </c>
      <c r="C6" s="81"/>
      <c r="D6" s="81"/>
      <c r="E6" s="81"/>
      <c r="F6" s="81"/>
      <c r="G6" s="81"/>
      <c r="H6" s="82"/>
      <c r="I6" s="83" t="s">
        <v>3</v>
      </c>
      <c r="J6" s="84"/>
      <c r="K6" s="84"/>
      <c r="L6" s="84"/>
      <c r="M6" s="84"/>
      <c r="N6" s="85"/>
      <c r="O6" s="91" t="s">
        <v>4</v>
      </c>
    </row>
    <row r="7" spans="2:15" x14ac:dyDescent="0.25">
      <c r="B7" s="23" t="s">
        <v>5</v>
      </c>
      <c r="C7" s="86" t="s">
        <v>6</v>
      </c>
      <c r="D7" s="87"/>
      <c r="E7" s="87"/>
      <c r="F7" s="88"/>
      <c r="G7" s="87" t="s">
        <v>7</v>
      </c>
      <c r="H7" s="88"/>
      <c r="I7" s="89" t="s">
        <v>6</v>
      </c>
      <c r="J7" s="89"/>
      <c r="K7" s="89"/>
      <c r="L7" s="90"/>
      <c r="M7" s="89" t="s">
        <v>7</v>
      </c>
      <c r="N7" s="90"/>
      <c r="O7" s="92"/>
    </row>
    <row r="8" spans="2:15" x14ac:dyDescent="0.25">
      <c r="B8" s="63" t="s">
        <v>8</v>
      </c>
      <c r="C8" s="21" t="s">
        <v>9</v>
      </c>
      <c r="D8" s="65"/>
      <c r="E8" s="66"/>
      <c r="F8" s="3">
        <f>45895.3001008387/1.15</f>
        <v>39908.95660942496</v>
      </c>
      <c r="G8" s="2" t="s">
        <v>9</v>
      </c>
      <c r="H8" s="4">
        <f>4*F8</f>
        <v>159635.82643769984</v>
      </c>
      <c r="I8" s="5" t="s">
        <v>9</v>
      </c>
      <c r="J8" s="67"/>
      <c r="K8" s="68"/>
      <c r="L8" s="24">
        <f>+F8</f>
        <v>39908.95660942496</v>
      </c>
      <c r="M8" s="5" t="s">
        <v>9</v>
      </c>
      <c r="N8" s="6">
        <f>4*L8</f>
        <v>159635.82643769984</v>
      </c>
      <c r="O8" s="92"/>
    </row>
    <row r="9" spans="2:15" x14ac:dyDescent="0.25">
      <c r="B9" s="63"/>
      <c r="C9" s="21" t="s">
        <v>10</v>
      </c>
      <c r="D9" s="7"/>
      <c r="E9" s="7"/>
      <c r="F9" s="8">
        <f>116643.993905207/1.15</f>
        <v>101429.55991757131</v>
      </c>
      <c r="G9" s="2" t="s">
        <v>10</v>
      </c>
      <c r="H9" s="4">
        <f>4*F9</f>
        <v>405718.23967028526</v>
      </c>
      <c r="I9" s="5" t="s">
        <v>10</v>
      </c>
      <c r="J9" s="9"/>
      <c r="K9" s="9"/>
      <c r="L9" s="24">
        <f>+F9</f>
        <v>101429.55991757131</v>
      </c>
      <c r="M9" s="5" t="s">
        <v>10</v>
      </c>
      <c r="N9" s="6">
        <f>4*L9</f>
        <v>405718.23967028526</v>
      </c>
      <c r="O9" s="92"/>
    </row>
    <row r="10" spans="2:15" ht="45" x14ac:dyDescent="0.25">
      <c r="B10" s="63"/>
      <c r="C10" s="22" t="s">
        <v>11</v>
      </c>
      <c r="D10" s="11">
        <v>30</v>
      </c>
      <c r="E10" s="12">
        <f>1619.03/1.15</f>
        <v>1407.8521739130435</v>
      </c>
      <c r="F10" s="13">
        <f>+D10*E10</f>
        <v>42235.565217391304</v>
      </c>
      <c r="G10" s="10" t="s">
        <v>11</v>
      </c>
      <c r="H10" s="13">
        <f>4*F10</f>
        <v>168942.26086956522</v>
      </c>
      <c r="I10" s="14" t="s">
        <v>22</v>
      </c>
      <c r="J10" s="15">
        <v>30</v>
      </c>
      <c r="K10" s="48">
        <f>+F22</f>
        <v>1407.85</v>
      </c>
      <c r="L10" s="16">
        <f>+J10*K10</f>
        <v>42235.5</v>
      </c>
      <c r="M10" s="14" t="s">
        <v>11</v>
      </c>
      <c r="N10" s="17">
        <f>4*L10</f>
        <v>168942</v>
      </c>
      <c r="O10" s="92"/>
    </row>
    <row r="11" spans="2:15" x14ac:dyDescent="0.25">
      <c r="B11" s="63"/>
      <c r="C11" s="21" t="s">
        <v>12</v>
      </c>
      <c r="D11" s="7"/>
      <c r="E11" s="7"/>
      <c r="F11" s="4">
        <f>10000/1.15</f>
        <v>8695.652173913044</v>
      </c>
      <c r="G11" s="2" t="s">
        <v>12</v>
      </c>
      <c r="H11" s="4">
        <f>4*F11</f>
        <v>34782.608695652176</v>
      </c>
      <c r="I11" s="5" t="s">
        <v>12</v>
      </c>
      <c r="J11" s="9"/>
      <c r="K11" s="9"/>
      <c r="L11" s="18">
        <f>10000/1.15</f>
        <v>8695.652173913044</v>
      </c>
      <c r="M11" s="5" t="s">
        <v>12</v>
      </c>
      <c r="N11" s="6">
        <f>4*L11</f>
        <v>34782.608695652176</v>
      </c>
      <c r="O11" s="92"/>
    </row>
    <row r="12" spans="2:15" ht="15.75" thickBot="1" x14ac:dyDescent="0.3">
      <c r="B12" s="64"/>
      <c r="C12" s="69" t="s">
        <v>13</v>
      </c>
      <c r="D12" s="70"/>
      <c r="E12" s="70"/>
      <c r="F12" s="19">
        <f>+SUM(F8:F11)</f>
        <v>192269.73391830063</v>
      </c>
      <c r="G12" s="20" t="s">
        <v>21</v>
      </c>
      <c r="H12" s="19">
        <f>+SUM(H8:H11)</f>
        <v>769078.9356732025</v>
      </c>
      <c r="I12" s="71" t="s">
        <v>13</v>
      </c>
      <c r="J12" s="71"/>
      <c r="K12" s="71"/>
      <c r="L12" s="34">
        <f>+SUM(L8:L11)</f>
        <v>192269.66870090933</v>
      </c>
      <c r="M12" s="25" t="s">
        <v>23</v>
      </c>
      <c r="N12" s="40">
        <f>+SUM(N8:N11)</f>
        <v>769078.67480363732</v>
      </c>
      <c r="O12" s="92"/>
    </row>
    <row r="13" spans="2:15" ht="15.75" thickBot="1" x14ac:dyDescent="0.3">
      <c r="F13" s="43" t="s">
        <v>14</v>
      </c>
      <c r="G13" s="29">
        <v>0.09</v>
      </c>
      <c r="H13" s="26">
        <f>H12*G13</f>
        <v>69217.104210588222</v>
      </c>
      <c r="L13" s="35" t="s">
        <v>14</v>
      </c>
      <c r="M13" s="41">
        <v>0.09</v>
      </c>
      <c r="N13" s="26">
        <f>N12*M13</f>
        <v>69217.080732327362</v>
      </c>
      <c r="O13" s="93"/>
    </row>
    <row r="14" spans="2:15" ht="15.75" thickBot="1" x14ac:dyDescent="0.3">
      <c r="F14" s="44" t="s">
        <v>15</v>
      </c>
      <c r="G14" s="30">
        <v>0.06</v>
      </c>
      <c r="H14" s="31">
        <f>H12*G14</f>
        <v>46144.736140392146</v>
      </c>
      <c r="L14" s="28" t="s">
        <v>15</v>
      </c>
      <c r="M14" s="42">
        <v>0.06</v>
      </c>
      <c r="N14" s="26">
        <f>N12*M14</f>
        <v>46144.720488218234</v>
      </c>
      <c r="O14" s="94"/>
    </row>
    <row r="15" spans="2:15" ht="15.75" thickBot="1" x14ac:dyDescent="0.3">
      <c r="F15" s="99" t="s">
        <v>32</v>
      </c>
      <c r="G15" s="98"/>
      <c r="H15" s="33">
        <f>H12+H13+H14</f>
        <v>884440.77602418291</v>
      </c>
      <c r="L15" s="97" t="s">
        <v>25</v>
      </c>
      <c r="M15" s="98"/>
      <c r="N15" s="33">
        <f>N12+N13+N14</f>
        <v>884440.47602418286</v>
      </c>
      <c r="O15" s="36">
        <f>100-(N15*100/H15)</f>
        <v>3.3919738683607648E-5</v>
      </c>
    </row>
    <row r="16" spans="2:15" x14ac:dyDescent="0.25">
      <c r="F16" s="37" t="s">
        <v>16</v>
      </c>
      <c r="G16" s="32">
        <v>0.21</v>
      </c>
      <c r="H16" s="38">
        <f>H15*G16</f>
        <v>185732.5629650784</v>
      </c>
      <c r="L16" s="37" t="s">
        <v>16</v>
      </c>
      <c r="M16" s="32">
        <v>0.21</v>
      </c>
      <c r="N16" s="38">
        <f>N15*M16</f>
        <v>185732.4999650784</v>
      </c>
      <c r="O16" s="45" t="str">
        <f>IF((100-(N15*100/H15))&lt;0,"OFERTA NO VALIDA","")</f>
        <v/>
      </c>
    </row>
    <row r="17" spans="2:14" ht="15.75" thickBot="1" x14ac:dyDescent="0.3">
      <c r="F17" s="95" t="s">
        <v>17</v>
      </c>
      <c r="G17" s="96"/>
      <c r="H17" s="39">
        <f>H16+H15</f>
        <v>1070173.3389892613</v>
      </c>
      <c r="L17" s="95" t="s">
        <v>33</v>
      </c>
      <c r="M17" s="96"/>
      <c r="N17" s="39">
        <f>N16+N15</f>
        <v>1070172.9759892612</v>
      </c>
    </row>
    <row r="18" spans="2:14" ht="15.75" thickBot="1" x14ac:dyDescent="0.3"/>
    <row r="19" spans="2:14" x14ac:dyDescent="0.25">
      <c r="C19" s="61" t="s">
        <v>28</v>
      </c>
      <c r="D19" s="62"/>
      <c r="E19" s="62"/>
      <c r="F19" s="50">
        <v>1907.85</v>
      </c>
    </row>
    <row r="20" spans="2:14" ht="15.75" thickBot="1" x14ac:dyDescent="0.3">
      <c r="C20" s="55" t="s">
        <v>29</v>
      </c>
      <c r="D20" s="56"/>
      <c r="E20" s="56"/>
      <c r="F20" s="51">
        <v>907.85</v>
      </c>
    </row>
    <row r="21" spans="2:14" ht="15.75" thickBot="1" x14ac:dyDescent="0.3"/>
    <row r="22" spans="2:14" ht="15.75" thickBot="1" x14ac:dyDescent="0.3">
      <c r="C22" s="72" t="s">
        <v>26</v>
      </c>
      <c r="D22" s="73"/>
      <c r="E22" s="73"/>
      <c r="F22" s="53">
        <f>(+F19+F20)/2</f>
        <v>1407.85</v>
      </c>
      <c r="G22" s="46" t="str">
        <f>IF((F22)&gt;1407.85,"OFERTA NO VALIDA","")</f>
        <v/>
      </c>
    </row>
    <row r="27" spans="2:14" x14ac:dyDescent="0.25">
      <c r="B27" t="s">
        <v>18</v>
      </c>
    </row>
    <row r="28" spans="2:14" x14ac:dyDescent="0.25">
      <c r="B28" s="27" t="s">
        <v>20</v>
      </c>
      <c r="C28" s="27"/>
      <c r="D28" s="27"/>
      <c r="E28" s="27"/>
      <c r="F28" s="27"/>
      <c r="G28" s="27"/>
      <c r="H28" s="27"/>
      <c r="I28" s="27"/>
      <c r="J28" s="27"/>
      <c r="K28" s="27"/>
      <c r="L28" s="27"/>
      <c r="M28" s="27"/>
    </row>
    <row r="29" spans="2:14" x14ac:dyDescent="0.25">
      <c r="B29" s="27" t="s">
        <v>19</v>
      </c>
      <c r="C29" s="27"/>
      <c r="D29" s="27"/>
      <c r="E29" s="27"/>
      <c r="F29" s="27"/>
      <c r="G29" s="27"/>
      <c r="H29" s="27"/>
      <c r="I29" s="27"/>
      <c r="J29" s="27"/>
      <c r="K29" s="27"/>
      <c r="L29" s="27"/>
      <c r="M29" s="27"/>
    </row>
    <row r="30" spans="2:14" x14ac:dyDescent="0.25">
      <c r="B30" s="27"/>
      <c r="C30" s="27"/>
      <c r="D30" s="27"/>
      <c r="E30" s="27"/>
      <c r="F30" s="27"/>
      <c r="G30" s="27"/>
      <c r="H30" s="27"/>
      <c r="I30" s="27"/>
      <c r="J30" s="27"/>
      <c r="K30" s="27"/>
      <c r="L30" s="27"/>
      <c r="M30" s="27"/>
    </row>
    <row r="31" spans="2:14" x14ac:dyDescent="0.25">
      <c r="B31" s="59" t="s">
        <v>24</v>
      </c>
      <c r="C31" s="59"/>
      <c r="D31" s="59"/>
      <c r="E31" s="59"/>
      <c r="F31" s="59"/>
      <c r="G31" s="59"/>
      <c r="H31" s="59"/>
      <c r="I31" s="59"/>
      <c r="J31" s="59"/>
      <c r="K31" s="59"/>
      <c r="L31" s="59"/>
      <c r="M31" s="59"/>
    </row>
    <row r="32" spans="2:14" x14ac:dyDescent="0.25">
      <c r="B32" s="52"/>
      <c r="C32" s="52"/>
      <c r="D32" s="52"/>
      <c r="E32" s="52"/>
      <c r="F32" s="52"/>
      <c r="G32" s="52"/>
      <c r="H32" s="52"/>
      <c r="I32" s="52"/>
      <c r="J32" s="52"/>
      <c r="K32" s="52"/>
      <c r="L32" s="52"/>
      <c r="M32" s="52"/>
    </row>
    <row r="33" spans="2:13" ht="15" customHeight="1" x14ac:dyDescent="0.25">
      <c r="B33" s="60" t="s">
        <v>31</v>
      </c>
      <c r="C33" s="60"/>
      <c r="D33" s="60"/>
      <c r="E33" s="60"/>
      <c r="F33" s="60"/>
      <c r="G33" s="60"/>
      <c r="H33" s="60"/>
      <c r="I33" s="60"/>
      <c r="J33" s="60"/>
      <c r="K33" s="60"/>
      <c r="L33" s="60"/>
      <c r="M33" s="52"/>
    </row>
    <row r="34" spans="2:13" x14ac:dyDescent="0.25">
      <c r="B34" s="60"/>
      <c r="C34" s="60"/>
      <c r="D34" s="60"/>
      <c r="E34" s="60"/>
      <c r="F34" s="60"/>
      <c r="G34" s="60"/>
      <c r="H34" s="60"/>
      <c r="I34" s="60"/>
      <c r="J34" s="60"/>
      <c r="K34" s="60"/>
      <c r="L34" s="60"/>
      <c r="M34" s="52"/>
    </row>
    <row r="35" spans="2:13" ht="15.75" thickBot="1" x14ac:dyDescent="0.3">
      <c r="B35" s="47"/>
      <c r="C35" s="47"/>
      <c r="D35" s="47"/>
      <c r="E35" s="47"/>
      <c r="F35" s="47"/>
      <c r="G35" s="47"/>
      <c r="H35" s="47"/>
      <c r="I35" s="47"/>
      <c r="J35" s="47"/>
      <c r="K35" s="47"/>
      <c r="L35" s="47"/>
      <c r="M35" s="47"/>
    </row>
    <row r="36" spans="2:13" x14ac:dyDescent="0.25">
      <c r="B36" s="57" t="s">
        <v>28</v>
      </c>
      <c r="C36" s="58"/>
      <c r="D36" s="58"/>
    </row>
    <row r="37" spans="2:13" x14ac:dyDescent="0.25">
      <c r="B37" s="54" t="s">
        <v>30</v>
      </c>
      <c r="C37" s="54"/>
      <c r="D37" s="54"/>
      <c r="E37" s="54"/>
      <c r="F37" s="54"/>
      <c r="G37" s="54"/>
      <c r="H37" s="54"/>
      <c r="I37" s="54"/>
      <c r="J37" s="54"/>
      <c r="K37" s="54"/>
      <c r="L37" s="54"/>
    </row>
    <row r="38" spans="2:13" x14ac:dyDescent="0.25">
      <c r="B38" s="54"/>
      <c r="C38" s="54"/>
      <c r="D38" s="54"/>
      <c r="E38" s="54"/>
      <c r="F38" s="54"/>
      <c r="G38" s="54"/>
      <c r="H38" s="54"/>
      <c r="I38" s="54"/>
      <c r="J38" s="54"/>
      <c r="K38" s="54"/>
      <c r="L38" s="54"/>
    </row>
    <row r="39" spans="2:13" x14ac:dyDescent="0.25">
      <c r="B39" s="54"/>
      <c r="C39" s="54"/>
      <c r="D39" s="54"/>
      <c r="E39" s="54"/>
      <c r="F39" s="54"/>
      <c r="G39" s="54"/>
      <c r="H39" s="54"/>
      <c r="I39" s="54"/>
      <c r="J39" s="54"/>
      <c r="K39" s="54"/>
      <c r="L39" s="54"/>
    </row>
    <row r="40" spans="2:13" x14ac:dyDescent="0.25">
      <c r="B40" s="54"/>
      <c r="C40" s="54"/>
      <c r="D40" s="54"/>
      <c r="E40" s="54"/>
      <c r="F40" s="54"/>
      <c r="G40" s="54"/>
      <c r="H40" s="54"/>
      <c r="I40" s="54"/>
      <c r="J40" s="54"/>
      <c r="K40" s="54"/>
      <c r="L40" s="54"/>
    </row>
    <row r="41" spans="2:13" x14ac:dyDescent="0.25">
      <c r="B41" s="54"/>
      <c r="C41" s="54"/>
      <c r="D41" s="54"/>
      <c r="E41" s="54"/>
      <c r="F41" s="54"/>
      <c r="G41" s="54"/>
      <c r="H41" s="54"/>
      <c r="I41" s="54"/>
      <c r="J41" s="54"/>
      <c r="K41" s="54"/>
      <c r="L41" s="54"/>
    </row>
    <row r="42" spans="2:13" x14ac:dyDescent="0.25">
      <c r="B42" s="54"/>
      <c r="C42" s="54"/>
      <c r="D42" s="54"/>
      <c r="E42" s="54"/>
      <c r="F42" s="54"/>
      <c r="G42" s="54"/>
      <c r="H42" s="54"/>
      <c r="I42" s="54"/>
      <c r="J42" s="54"/>
      <c r="K42" s="54"/>
      <c r="L42" s="54"/>
    </row>
    <row r="43" spans="2:13" x14ac:dyDescent="0.25">
      <c r="B43" s="54"/>
      <c r="C43" s="54"/>
      <c r="D43" s="54"/>
      <c r="E43" s="54"/>
      <c r="F43" s="54"/>
      <c r="G43" s="54"/>
      <c r="H43" s="54"/>
      <c r="I43" s="54"/>
      <c r="J43" s="54"/>
      <c r="K43" s="54"/>
      <c r="L43" s="54"/>
    </row>
    <row r="44" spans="2:13" x14ac:dyDescent="0.25">
      <c r="B44" s="54"/>
      <c r="C44" s="54"/>
      <c r="D44" s="54"/>
      <c r="E44" s="54"/>
      <c r="F44" s="54"/>
      <c r="G44" s="54"/>
      <c r="H44" s="54"/>
      <c r="I44" s="54"/>
      <c r="J44" s="54"/>
      <c r="K44" s="54"/>
      <c r="L44" s="54"/>
    </row>
    <row r="45" spans="2:13" x14ac:dyDescent="0.25">
      <c r="B45" s="54"/>
      <c r="C45" s="54"/>
      <c r="D45" s="54"/>
      <c r="E45" s="54"/>
      <c r="F45" s="54"/>
      <c r="G45" s="54"/>
      <c r="H45" s="54"/>
      <c r="I45" s="54"/>
      <c r="J45" s="54"/>
      <c r="K45" s="54"/>
      <c r="L45" s="54"/>
    </row>
    <row r="46" spans="2:13" x14ac:dyDescent="0.25">
      <c r="B46" s="54"/>
      <c r="C46" s="54"/>
      <c r="D46" s="54"/>
      <c r="E46" s="54"/>
      <c r="F46" s="54"/>
      <c r="G46" s="54"/>
      <c r="H46" s="54"/>
      <c r="I46" s="54"/>
      <c r="J46" s="54"/>
      <c r="K46" s="54"/>
      <c r="L46" s="54"/>
    </row>
    <row r="47" spans="2:13" x14ac:dyDescent="0.25">
      <c r="B47" s="54"/>
      <c r="C47" s="54"/>
      <c r="D47" s="54"/>
      <c r="E47" s="54"/>
      <c r="F47" s="54"/>
      <c r="G47" s="54"/>
      <c r="H47" s="54"/>
      <c r="I47" s="54"/>
      <c r="J47" s="54"/>
      <c r="K47" s="54"/>
      <c r="L47" s="54"/>
    </row>
    <row r="49" spans="2:13" ht="15.75" thickBot="1" x14ac:dyDescent="0.3">
      <c r="B49" s="55" t="s">
        <v>29</v>
      </c>
      <c r="C49" s="56"/>
      <c r="D49" s="56"/>
      <c r="E49" s="49"/>
      <c r="F49" s="49"/>
      <c r="G49" s="49"/>
      <c r="H49" s="49"/>
      <c r="I49" s="49"/>
      <c r="J49" s="49"/>
      <c r="K49" s="49"/>
      <c r="L49" s="49"/>
      <c r="M49" s="49"/>
    </row>
    <row r="50" spans="2:13" ht="15" customHeight="1" x14ac:dyDescent="0.25">
      <c r="B50" s="54" t="s">
        <v>27</v>
      </c>
      <c r="C50" s="54"/>
      <c r="D50" s="54"/>
      <c r="E50" s="54"/>
      <c r="F50" s="54"/>
      <c r="G50" s="54"/>
      <c r="H50" s="54"/>
      <c r="I50" s="54"/>
      <c r="J50" s="54"/>
      <c r="K50" s="54"/>
      <c r="L50" s="54"/>
    </row>
    <row r="51" spans="2:13" x14ac:dyDescent="0.25">
      <c r="B51" s="54"/>
      <c r="C51" s="54"/>
      <c r="D51" s="54"/>
      <c r="E51" s="54"/>
      <c r="F51" s="54"/>
      <c r="G51" s="54"/>
      <c r="H51" s="54"/>
      <c r="I51" s="54"/>
      <c r="J51" s="54"/>
      <c r="K51" s="54"/>
      <c r="L51" s="54"/>
    </row>
    <row r="52" spans="2:13" x14ac:dyDescent="0.25">
      <c r="B52" s="54"/>
      <c r="C52" s="54"/>
      <c r="D52" s="54"/>
      <c r="E52" s="54"/>
      <c r="F52" s="54"/>
      <c r="G52" s="54"/>
      <c r="H52" s="54"/>
      <c r="I52" s="54"/>
      <c r="J52" s="54"/>
      <c r="K52" s="54"/>
      <c r="L52" s="54"/>
    </row>
    <row r="53" spans="2:13" x14ac:dyDescent="0.25">
      <c r="B53" s="54"/>
      <c r="C53" s="54"/>
      <c r="D53" s="54"/>
      <c r="E53" s="54"/>
      <c r="F53" s="54"/>
      <c r="G53" s="54"/>
      <c r="H53" s="54"/>
      <c r="I53" s="54"/>
      <c r="J53" s="54"/>
      <c r="K53" s="54"/>
      <c r="L53" s="54"/>
    </row>
    <row r="54" spans="2:13" x14ac:dyDescent="0.25">
      <c r="B54" s="54"/>
      <c r="C54" s="54"/>
      <c r="D54" s="54"/>
      <c r="E54" s="54"/>
      <c r="F54" s="54"/>
      <c r="G54" s="54"/>
      <c r="H54" s="54"/>
      <c r="I54" s="54"/>
      <c r="J54" s="54"/>
      <c r="K54" s="54"/>
      <c r="L54" s="54"/>
    </row>
    <row r="55" spans="2:13" x14ac:dyDescent="0.25">
      <c r="B55" s="54"/>
      <c r="C55" s="54"/>
      <c r="D55" s="54"/>
      <c r="E55" s="54"/>
      <c r="F55" s="54"/>
      <c r="G55" s="54"/>
      <c r="H55" s="54"/>
      <c r="I55" s="54"/>
      <c r="J55" s="54"/>
      <c r="K55" s="54"/>
      <c r="L55" s="54"/>
    </row>
    <row r="56" spans="2:13" x14ac:dyDescent="0.25">
      <c r="B56" s="54"/>
      <c r="C56" s="54"/>
      <c r="D56" s="54"/>
      <c r="E56" s="54"/>
      <c r="F56" s="54"/>
      <c r="G56" s="54"/>
      <c r="H56" s="54"/>
      <c r="I56" s="54"/>
      <c r="J56" s="54"/>
      <c r="K56" s="54"/>
      <c r="L56" s="54"/>
    </row>
    <row r="57" spans="2:13" x14ac:dyDescent="0.25">
      <c r="B57" s="54"/>
      <c r="C57" s="54"/>
      <c r="D57" s="54"/>
      <c r="E57" s="54"/>
      <c r="F57" s="54"/>
      <c r="G57" s="54"/>
      <c r="H57" s="54"/>
      <c r="I57" s="54"/>
      <c r="J57" s="54"/>
      <c r="K57" s="54"/>
      <c r="L57" s="54"/>
    </row>
    <row r="58" spans="2:13" x14ac:dyDescent="0.25">
      <c r="B58" s="54"/>
      <c r="C58" s="54"/>
      <c r="D58" s="54"/>
      <c r="E58" s="54"/>
      <c r="F58" s="54"/>
      <c r="G58" s="54"/>
      <c r="H58" s="54"/>
      <c r="I58" s="54"/>
      <c r="J58" s="54"/>
      <c r="K58" s="54"/>
      <c r="L58" s="54"/>
    </row>
    <row r="59" spans="2:13" x14ac:dyDescent="0.25">
      <c r="B59" s="54"/>
      <c r="C59" s="54"/>
      <c r="D59" s="54"/>
      <c r="E59" s="54"/>
      <c r="F59" s="54"/>
      <c r="G59" s="54"/>
      <c r="H59" s="54"/>
      <c r="I59" s="54"/>
      <c r="J59" s="54"/>
      <c r="K59" s="54"/>
      <c r="L59" s="54"/>
    </row>
    <row r="60" spans="2:13" x14ac:dyDescent="0.25">
      <c r="B60" s="54"/>
      <c r="C60" s="54"/>
      <c r="D60" s="54"/>
      <c r="E60" s="54"/>
      <c r="F60" s="54"/>
      <c r="G60" s="54"/>
      <c r="H60" s="54"/>
      <c r="I60" s="54"/>
      <c r="J60" s="54"/>
      <c r="K60" s="54"/>
      <c r="L60" s="54"/>
    </row>
  </sheetData>
  <sheetProtection algorithmName="SHA-512" hashValue="27KnqljHrGUSmobV4u3//qq3I8JRXWsSKikl5L98mLzF0lBckH4Tbx+pcUuZgT7wYt6MyMpMwpzXyZsl8MwBsw==" saltValue="piTp1kgfTQrI3dmKUdU4Fw==" spinCount="100000" sheet="1" objects="1" scenarios="1"/>
  <mergeCells count="28">
    <mergeCell ref="C20:E20"/>
    <mergeCell ref="C22:E22"/>
    <mergeCell ref="B2:D2"/>
    <mergeCell ref="E2:O2"/>
    <mergeCell ref="B4:O4"/>
    <mergeCell ref="B6:H6"/>
    <mergeCell ref="I6:N6"/>
    <mergeCell ref="C7:F7"/>
    <mergeCell ref="G7:H7"/>
    <mergeCell ref="I7:L7"/>
    <mergeCell ref="M7:N7"/>
    <mergeCell ref="O6:O14"/>
    <mergeCell ref="L17:M17"/>
    <mergeCell ref="L15:M15"/>
    <mergeCell ref="F15:G15"/>
    <mergeCell ref="F17:G17"/>
    <mergeCell ref="C19:E19"/>
    <mergeCell ref="B8:B12"/>
    <mergeCell ref="D8:E8"/>
    <mergeCell ref="J8:K8"/>
    <mergeCell ref="C12:E12"/>
    <mergeCell ref="I12:K12"/>
    <mergeCell ref="B50:L60"/>
    <mergeCell ref="B37:L47"/>
    <mergeCell ref="B49:D49"/>
    <mergeCell ref="B36:D36"/>
    <mergeCell ref="B31:M31"/>
    <mergeCell ref="B33:L34"/>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González Prieto, Sara</dc:creator>
  <cp:lastModifiedBy>González Prieto, Sara</cp:lastModifiedBy>
  <dcterms:created xsi:type="dcterms:W3CDTF">2020-11-16T08:14:36Z</dcterms:created>
  <dcterms:modified xsi:type="dcterms:W3CDTF">2020-12-22T10:57:36Z</dcterms:modified>
</cp:coreProperties>
</file>