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Ing. Señalizacion y Energia\Funcional\5. Energia\01 CTR\01 Actividades\56 IO_20-085P Alimentación 15 kV al CPD Canillejas\___PARA ENTREGAR\"/>
    </mc:Choice>
  </mc:AlternateContent>
  <xr:revisionPtr revIDLastSave="0" documentId="13_ncr:1_{9CFB0E43-01DF-4756-B028-8ACF832C40DE}" xr6:coauthVersionLast="36" xr6:coauthVersionMax="36" xr10:uidLastSave="{00000000-0000-0000-0000-000000000000}"/>
  <bookViews>
    <workbookView xWindow="0" yWindow="0" windowWidth="9468" windowHeight="10536" xr2:uid="{42CBC62D-A550-4CFB-BB0E-87A9E8B91D64}"/>
  </bookViews>
  <sheets>
    <sheet name="ALIMENTACION CPD CANILLEJAS" sheetId="4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4" i="4" l="1"/>
  <c r="F81" i="4" l="1"/>
  <c r="F125" i="4"/>
  <c r="E126" i="4" s="1"/>
  <c r="E124" i="4" s="1"/>
  <c r="C124" i="4"/>
  <c r="F120" i="4"/>
  <c r="F119" i="4"/>
  <c r="C118" i="4"/>
  <c r="C117" i="4"/>
  <c r="F114" i="4"/>
  <c r="F113" i="4"/>
  <c r="F112" i="4"/>
  <c r="F111" i="4"/>
  <c r="F110" i="4"/>
  <c r="C109" i="4"/>
  <c r="C103" i="4"/>
  <c r="F103" i="4" s="1"/>
  <c r="F102" i="4"/>
  <c r="F101" i="4"/>
  <c r="F100" i="4"/>
  <c r="F99" i="4"/>
  <c r="C98" i="4"/>
  <c r="F95" i="4"/>
  <c r="F94" i="4"/>
  <c r="C93" i="4"/>
  <c r="F90" i="4"/>
  <c r="F89" i="4"/>
  <c r="F88" i="4"/>
  <c r="F87" i="4"/>
  <c r="F86" i="4"/>
  <c r="F85" i="4"/>
  <c r="C84" i="4"/>
  <c r="F80" i="4"/>
  <c r="F79" i="4"/>
  <c r="F78" i="4"/>
  <c r="F77" i="4"/>
  <c r="F76" i="4"/>
  <c r="F75" i="4"/>
  <c r="F74" i="4"/>
  <c r="F73" i="4"/>
  <c r="F72" i="4"/>
  <c r="F71" i="4"/>
  <c r="F70" i="4"/>
  <c r="F69" i="4"/>
  <c r="C68" i="4"/>
  <c r="F65" i="4"/>
  <c r="F64" i="4"/>
  <c r="F63" i="4"/>
  <c r="F62" i="4"/>
  <c r="F61" i="4"/>
  <c r="F60" i="4"/>
  <c r="F59" i="4"/>
  <c r="F58" i="4"/>
  <c r="F57" i="4"/>
  <c r="F56" i="4"/>
  <c r="C55" i="4"/>
  <c r="C54" i="4"/>
  <c r="F51" i="4"/>
  <c r="F50" i="4"/>
  <c r="F49" i="4"/>
  <c r="F48" i="4"/>
  <c r="C47" i="4"/>
  <c r="F44" i="4"/>
  <c r="F43" i="4"/>
  <c r="F42" i="4"/>
  <c r="F41" i="4"/>
  <c r="F40" i="4"/>
  <c r="F39" i="4"/>
  <c r="F38" i="4"/>
  <c r="C37" i="4"/>
  <c r="F32" i="4"/>
  <c r="F31" i="4"/>
  <c r="C30" i="4"/>
  <c r="F27" i="4"/>
  <c r="F26" i="4"/>
  <c r="F25" i="4"/>
  <c r="F24" i="4"/>
  <c r="F23" i="4"/>
  <c r="F22" i="4"/>
  <c r="F21" i="4"/>
  <c r="F20" i="4"/>
  <c r="C19" i="4"/>
  <c r="C18" i="4"/>
  <c r="C17" i="4"/>
  <c r="F14" i="4"/>
  <c r="F13" i="4"/>
  <c r="F12" i="4"/>
  <c r="F11" i="4"/>
  <c r="F10" i="4"/>
  <c r="F9" i="4"/>
  <c r="F8" i="4"/>
  <c r="F7" i="4"/>
  <c r="F6" i="4"/>
  <c r="F5" i="4"/>
  <c r="C4" i="4"/>
  <c r="E106" i="4" l="1"/>
  <c r="E121" i="4"/>
  <c r="F121" i="4" s="1"/>
  <c r="F118" i="4" s="1"/>
  <c r="E122" i="4" s="1"/>
  <c r="E117" i="4" s="1"/>
  <c r="E82" i="4"/>
  <c r="F82" i="4" s="1"/>
  <c r="F68" i="4" s="1"/>
  <c r="E33" i="4"/>
  <c r="F33" i="4" s="1"/>
  <c r="F30" i="4" s="1"/>
  <c r="E66" i="4"/>
  <c r="E55" i="4" s="1"/>
  <c r="E91" i="4"/>
  <c r="F91" i="4" s="1"/>
  <c r="F84" i="4" s="1"/>
  <c r="E28" i="4"/>
  <c r="E19" i="4" s="1"/>
  <c r="E45" i="4"/>
  <c r="F45" i="4" s="1"/>
  <c r="F37" i="4" s="1"/>
  <c r="E118" i="4"/>
  <c r="E52" i="4"/>
  <c r="E47" i="4" s="1"/>
  <c r="E115" i="4"/>
  <c r="E109" i="4" s="1"/>
  <c r="E15" i="4"/>
  <c r="F15" i="4" s="1"/>
  <c r="F4" i="4" s="1"/>
  <c r="E96" i="4"/>
  <c r="F96" i="4" s="1"/>
  <c r="F93" i="4" s="1"/>
  <c r="F126" i="4"/>
  <c r="F124" i="4" s="1"/>
  <c r="E30" i="4" l="1"/>
  <c r="F122" i="4"/>
  <c r="F117" i="4" s="1"/>
  <c r="F66" i="4"/>
  <c r="F55" i="4" s="1"/>
  <c r="E37" i="4"/>
  <c r="F115" i="4"/>
  <c r="F109" i="4" s="1"/>
  <c r="E84" i="4"/>
  <c r="E68" i="4"/>
  <c r="F28" i="4"/>
  <c r="F19" i="4" s="1"/>
  <c r="E34" i="4" s="1"/>
  <c r="F34" i="4" s="1"/>
  <c r="F18" i="4" s="1"/>
  <c r="E35" i="4" s="1"/>
  <c r="E4" i="4"/>
  <c r="F52" i="4"/>
  <c r="F47" i="4" s="1"/>
  <c r="E93" i="4"/>
  <c r="F106" i="4" l="1"/>
  <c r="F98" i="4" s="1"/>
  <c r="E107" i="4" s="1"/>
  <c r="E18" i="4"/>
  <c r="F35" i="4"/>
  <c r="F17" i="4" s="1"/>
  <c r="E17" i="4"/>
  <c r="F107" i="4" l="1"/>
  <c r="F54" i="4" s="1"/>
  <c r="E128" i="4" s="1"/>
  <c r="E98" i="4"/>
  <c r="F128" i="4" l="1"/>
  <c r="E129" i="4"/>
  <c r="F129" i="4" s="1"/>
  <c r="F131" i="4" s="1"/>
  <c r="E54" i="4"/>
  <c r="F134" i="4" l="1"/>
  <c r="F133" i="4"/>
  <c r="F136" i="4" l="1"/>
  <c r="F138" i="4" s="1"/>
  <c r="F140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Gálvez García, Félix</author>
  </authors>
  <commentList>
    <comment ref="A3" authorId="0" shapeId="0" xr:uid="{304A95C8-EA34-44B1-9D1B-F14716D68155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A6C95779-75C2-499C-A929-48D5C662BF4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C3" authorId="0" shapeId="0" xr:uid="{BD0AC6F7-E393-428D-ADD8-EEA32E2D9144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D3" authorId="0" shapeId="0" xr:uid="{C84A2B02-F3F3-4F20-973C-6609326D75D2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E3" authorId="0" shapeId="0" xr:uid="{5BBBA1E9-D363-43FB-BCD9-663E7D59BBEC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8AEB0A24-36A2-4CE4-8A0D-19FA9B880A1C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<sst xmlns="http://schemas.openxmlformats.org/spreadsheetml/2006/main" count="310" uniqueCount="225">
  <si>
    <t>ALIMENTACIÓN EN 15 kV AL NUEVO CPD DE CANILLEJAS DE METRO DE MADRID</t>
  </si>
  <si>
    <t>Presupuesto</t>
  </si>
  <si>
    <t>Código</t>
  </si>
  <si>
    <t>Ud</t>
  </si>
  <si>
    <t>Resumen</t>
  </si>
  <si>
    <t>CanPres</t>
  </si>
  <si>
    <t>Pres</t>
  </si>
  <si>
    <t>ImpPres</t>
  </si>
  <si>
    <t>01</t>
  </si>
  <si>
    <t/>
  </si>
  <si>
    <t>REFORMA DE CELDAS DE ALTA TENSIÓN PARA 15 kV</t>
  </si>
  <si>
    <t>I30PAV112N</t>
  </si>
  <si>
    <t>u</t>
  </si>
  <si>
    <t>DESMONTAJE EQUIPAMIENTO CELDA 15 KV. POR EMPRESA INSCRITA EN EL RERA.</t>
  </si>
  <si>
    <t>I30PAE040</t>
  </si>
  <si>
    <t>ACONDICIONAMIENTO DE PARAMENTOS VERTICALES EN CELDA DE OBRA CIVIL DE 15 KV.</t>
  </si>
  <si>
    <t>I30AZB025</t>
  </si>
  <si>
    <t>TRABAJOS DE DESAMIANTADO DE ELEMENTOS QUE CONTENGAN MCA EN EL CTR.</t>
  </si>
  <si>
    <t>I30PAV135N</t>
  </si>
  <si>
    <t>m</t>
  </si>
  <si>
    <t>SUSTIT. DE EMBARRADO Ø16 MM DE CU., POR UNO DE Ø20 MM DE CU., EN CELDAS DE 15 KV DEL CTR.</t>
  </si>
  <si>
    <t>I30PAV113N</t>
  </si>
  <si>
    <t>S/I DE EQUIPAMIENTO PARA CELDA DE OBRA CIVIL DE INTERCONEXIÓN DE 15 KV.</t>
  </si>
  <si>
    <t>I30PAE020</t>
  </si>
  <si>
    <t>S/I DE RELE DE PRESENCIA DE ALTA TENSIÓN PARA CELDAS DE 15 KV DE OBRA CIVIL. (H. NOCTURNO)</t>
  </si>
  <si>
    <t>I30PAE005</t>
  </si>
  <si>
    <t>S/I DE BARRERA FÍSICA AISLANTE DE PROTECCIÓN, PARA CELDAS DE OBRA CIVIL DE 15 KV. (H. NOCTURNO)</t>
  </si>
  <si>
    <t>I30PAE012</t>
  </si>
  <si>
    <t>SUSTITUCIÓN DE CARTELAS METÁLICAS LATERALES EN CELDAS DE 15 KV.</t>
  </si>
  <si>
    <t>I30CAA189N</t>
  </si>
  <si>
    <t>S/I DE EQUIPAMIENTO PARA REFORMA DE CUADRO DE MANDO Y CONTROL DE CELDAS DE 15 KV. NOCTURNO.</t>
  </si>
  <si>
    <t>I30PAV145</t>
  </si>
  <si>
    <t>ESTUDIO Y PARAMETRIZACIÓN DE LAS PROTECCIONES DE 15 KV INSTALADAS.</t>
  </si>
  <si>
    <t>Total 01</t>
  </si>
  <si>
    <t>02</t>
  </si>
  <si>
    <t>SISTEMAS DE CONTROL, MEDIDA Y TELEMANDO</t>
  </si>
  <si>
    <t>02.01</t>
  </si>
  <si>
    <t>CONTROL Y TELEMANDO</t>
  </si>
  <si>
    <t>02.01.01</t>
  </si>
  <si>
    <t>CONTROL Y TELEMANDO EN CENTRO DE TRACCIÓN</t>
  </si>
  <si>
    <t>I30CAA238</t>
  </si>
  <si>
    <t>MODIFICACIÓN E INSTALACIÓN DEL PROGRAMA DEL PLC DE CONTROL DE CELDA DE 15 KV.</t>
  </si>
  <si>
    <t>I30CAA240</t>
  </si>
  <si>
    <t>REFORMA DE LA APLICACIÓN SCADA DEL PPC, EXISTENTE</t>
  </si>
  <si>
    <t>I30CAA239</t>
  </si>
  <si>
    <t>MODIF. DEL PROGRAMA DEL PLC FRONT-END (GR99) DE COMUNICACIONES DEL CTR.</t>
  </si>
  <si>
    <t>I30CAA235</t>
  </si>
  <si>
    <t>MODIFICACIÓN DEL PROGRAMA DE LA PASARELA DE COMUNICACIÓN DEL PPC, EXISTENTE</t>
  </si>
  <si>
    <t>I30CAA236</t>
  </si>
  <si>
    <t>MODIF. DEL PROGRAMA DE REPOSICIÓN AUTOMÁTICA Y SETA DE EMERGENCIA EN PLC DE GR10 EXISTENTE.</t>
  </si>
  <si>
    <t>I30CAA130</t>
  </si>
  <si>
    <t>ACTUALIZACIÓN DE PROTECCIONES DE CORRIENTE ALTERNA DE 15 KV, EN EL GESTOR DE PROTECCIONES DEL CTR.</t>
  </si>
  <si>
    <t>I30CAA132</t>
  </si>
  <si>
    <t>ACTUALIZACIÓN DE GESTOR DE MEDIDAS EXISTENTE DEL PPC.</t>
  </si>
  <si>
    <t>I30CAF045NM</t>
  </si>
  <si>
    <t>PRUEBAS Y PUESTA EN SERVICIO DEL SISTEMA DE CONTROL LOCAL DEL CENTRO DE TRACCIÓN (CTR). NOCTURNO</t>
  </si>
  <si>
    <t>Total 02.01.01</t>
  </si>
  <si>
    <t>02.01.02</t>
  </si>
  <si>
    <t>CONTROL Y TELEMANDO EN EL DESPACHO DE CARGAS (PUESTO CENTRAL)</t>
  </si>
  <si>
    <t>I30CAB020NM</t>
  </si>
  <si>
    <t>ADAPTACIÓN DEL SERVIDOR Dº CARGAS CONTROL CTR, POR MODIFICACIÓN EN DEL CTR. (H. NOCTURNO)</t>
  </si>
  <si>
    <t>I30CAF035NM</t>
  </si>
  <si>
    <t>PRUEBAS Y PUESTA EN SERVICIO DESDE EL PUESTO CENTRAL (Dº CARGAS) DEL TELEMANDO DEL CTR. NOCTURNO</t>
  </si>
  <si>
    <t>Total 02.01.02</t>
  </si>
  <si>
    <t>Total 02.01</t>
  </si>
  <si>
    <t>Total 02</t>
  </si>
  <si>
    <t>03</t>
  </si>
  <si>
    <t>CABLEADO DE ALTA Y BAJA TENSIÓN</t>
  </si>
  <si>
    <t>I30ABV005N</t>
  </si>
  <si>
    <t>TRABAJOS DE MANIOBRA, SECCIONAMIENTO Y P.T. DE CABLES DE AT/BT. (H. NOCTURNO ESTACIÓN)</t>
  </si>
  <si>
    <t>I30AZB012T</t>
  </si>
  <si>
    <t>DESCONEXIÓN Y P.T. DE CABLES DE FEEDER. (H. NOCTURNO EN TÚNEL).</t>
  </si>
  <si>
    <t>I30AZB015T</t>
  </si>
  <si>
    <t>DESMONTAJE Y RETIRADA DE CABLES DE 15KV DE ALIMENTACIÓN A GRUPO RECTIFICADOR. (H. NOCTURNO EN TÚNEL).</t>
  </si>
  <si>
    <t>I30ABB350</t>
  </si>
  <si>
    <t>S/I DE CABLE DE 3 X 150 MM² AL,  12/20 KV. CON P.P. DE EMPALMES.</t>
  </si>
  <si>
    <t>I30ABD100</t>
  </si>
  <si>
    <t>S/I KIT DE TERMINALES CONTRÁCTILES EN FRÍO PARA CONEXIÓN DE CABLE TRIPOLAR HASTA 240 MM² AL,  12/20 KV.</t>
  </si>
  <si>
    <t>I30TAE002</t>
  </si>
  <si>
    <t>PRUEBAS DE RIGIDEZ DIELÉCTRICA POR EMPRESA HOMOLOGADA, DE CABLE DE A.T. DE 12/20 KV.</t>
  </si>
  <si>
    <t>I30ABA091</t>
  </si>
  <si>
    <t>S/I DE CABLEADO DE BAJA TENSIÓN PARA MANDO Y CONTROL.</t>
  </si>
  <si>
    <t>Total 03</t>
  </si>
  <si>
    <t>04</t>
  </si>
  <si>
    <t>SELLADOS MECÁNICOS Y SOPORTES PARA CABLEADO</t>
  </si>
  <si>
    <t>I30ABE110</t>
  </si>
  <si>
    <t>S/I FICHA ABRAZADERA PARA CABLE DE 3X150/240 MM² DE LA FIRMA KOZ MODELO ST-75/100.</t>
  </si>
  <si>
    <t>I30ABE072</t>
  </si>
  <si>
    <t>S/I DE SELLADO MECÁNICO (PASACABLES) PARA ARQUETAS DE ENERGÍA DE ENTRADA AL CPD</t>
  </si>
  <si>
    <t>I30ABE073</t>
  </si>
  <si>
    <t>S/I DE SELLADO MECÁNICO (PASACABLES) PARA ARQUETAS DE COMUNICACIONES DE ENTRADA AL CPD</t>
  </si>
  <si>
    <t>I30ABE074</t>
  </si>
  <si>
    <t>S/I DE SELLADO MECÁNICO (PASACABLES) PARA ACCESO A GALERÍA DE CABLES DE LA S/E</t>
  </si>
  <si>
    <t>Total 04</t>
  </si>
  <si>
    <t>05</t>
  </si>
  <si>
    <t>CANALIZACIÓN DE SERVICIOS DEL CPD</t>
  </si>
  <si>
    <t>05.01</t>
  </si>
  <si>
    <t>DEMOLICIONES Y EXCAVACIONES</t>
  </si>
  <si>
    <t>E01DWR030m</t>
  </si>
  <si>
    <t>CORTE DE DISCO DE SOLERA O MURO DE HORMIGÓN</t>
  </si>
  <si>
    <t>EL0200</t>
  </si>
  <si>
    <t>m2</t>
  </si>
  <si>
    <t>DEMOLICION DE ACERA</t>
  </si>
  <si>
    <t>EL0280</t>
  </si>
  <si>
    <t>DEMOLICION DE BORDILLOS</t>
  </si>
  <si>
    <t>EL0380m</t>
  </si>
  <si>
    <t>DEMOLICION DE FIRME FLEXIBLE</t>
  </si>
  <si>
    <t>EL0420</t>
  </si>
  <si>
    <t>m3</t>
  </si>
  <si>
    <t>DEMOLICION DE OBRAS DE HORMIGON ARMADO O EN MASA</t>
  </si>
  <si>
    <t>EL0750</t>
  </si>
  <si>
    <t>EXCAVACION EN ZANJA, A MANO A CIELO ABIERTO</t>
  </si>
  <si>
    <t>EL0740</t>
  </si>
  <si>
    <t>EXCAVACION EN ZANJA, A CIELO ABIERTO</t>
  </si>
  <si>
    <t>EL0800m</t>
  </si>
  <si>
    <t>EXCAVACIÓN VERTICAL POR MEDIOS MECÁNICOS</t>
  </si>
  <si>
    <t>EL1090m</t>
  </si>
  <si>
    <t>ud</t>
  </si>
  <si>
    <t>TALADRO S/HORMIGÓN D&gt;100 MM</t>
  </si>
  <si>
    <t>EL0690</t>
  </si>
  <si>
    <t>ENTIBACION CUAJADA</t>
  </si>
  <si>
    <t>Total 05.01</t>
  </si>
  <si>
    <t>05.02</t>
  </si>
  <si>
    <t>RELLENOS Y REPOSICIONES</t>
  </si>
  <si>
    <t>EL1020</t>
  </si>
  <si>
    <t>RELLENO LOCALIZADO CON ARENA DE RIO</t>
  </si>
  <si>
    <t>EL1030</t>
  </si>
  <si>
    <t>RELLENO LOCALIZADO DE ZAHORRA ARTIFICIAL EXTENDIDA Y COMPACTADA</t>
  </si>
  <si>
    <t>EOB0160</t>
  </si>
  <si>
    <t>REPOSICION DE FIRME DE CALZADA, CON BASE DE HORMIGON HM-15</t>
  </si>
  <si>
    <t>EOT0320</t>
  </si>
  <si>
    <t>RIEGO DE IMPRIMACION</t>
  </si>
  <si>
    <t>EOT0310</t>
  </si>
  <si>
    <t>RIEGO DE ADHERENCIA.</t>
  </si>
  <si>
    <t>EOB0180</t>
  </si>
  <si>
    <t>REPOSICIÓN DE FIRME EN ACERAS CON BALDOSAS DE CEMENTO</t>
  </si>
  <si>
    <t>EOB0140</t>
  </si>
  <si>
    <t>REPOSICION BORDILLO HORM.</t>
  </si>
  <si>
    <t>EOT0230</t>
  </si>
  <si>
    <t>MARCA VIAL REFLEXIVA DE 10 CM. DE ANCHO.</t>
  </si>
  <si>
    <t>EOT0220</t>
  </si>
  <si>
    <t>MARCA VIAL REFLEXIVA CON PINTURA EN DOS COMPONENTES</t>
  </si>
  <si>
    <t>EOT0300</t>
  </si>
  <si>
    <t>DESMONTAJE Y REPOSICION DE SEÑAL DE TRÁFICO EXISTENTE.</t>
  </si>
  <si>
    <t>970.N013m</t>
  </si>
  <si>
    <t>CANALIZACIÓN ELÉCTRICA 1 C PE Ø 160 MM BAJO TIERRAS O ACERA</t>
  </si>
  <si>
    <t>970.N013M1</t>
  </si>
  <si>
    <t>CANALIZACIÓN ELÉCTRICA 1 C PE Ø 200 MM BAJO TIERRAS O ACERA</t>
  </si>
  <si>
    <t>Total 05.02</t>
  </si>
  <si>
    <t>05.03</t>
  </si>
  <si>
    <t>VÍA</t>
  </si>
  <si>
    <t>VD0070</t>
  </si>
  <si>
    <t>DEMOLICIÓN Y DESGRAVADO LOSAS Y SOLERAS HORMIGÓN CON P.P. DE TACOS. CON CIERRE</t>
  </si>
  <si>
    <t>CCHAQ</t>
  </si>
  <si>
    <t>SUMINISTRO Y COLOCACIÓN DE CHAQUETAS DE CARRIL. CON CIERRE</t>
  </si>
  <si>
    <t>CCHAQ2</t>
  </si>
  <si>
    <t>MONTAJE DE VÍA ESTUCHADA (2 HILOS). CON CIERRE</t>
  </si>
  <si>
    <t>VM0530</t>
  </si>
  <si>
    <t>HORMIGÓN ARMADO HA / HM-25/20/B IIA O HA / HM-25/20/F/IIA DE CENTRAL CON BOMBEO. CON CIERRE</t>
  </si>
  <si>
    <t>VG0030</t>
  </si>
  <si>
    <t>CONTENEDOR DE 6 M3 Y TRANSPORTE A VERTEDERO PARA RESIDUOS INERTES O NO PELIGROSOS</t>
  </si>
  <si>
    <t>VG0060</t>
  </si>
  <si>
    <t>t</t>
  </si>
  <si>
    <t>COSTE DE GESTIÓN DE ESCOMBROS DE CONSTRUCCIÓN INERTE</t>
  </si>
  <si>
    <t>Total 05.03</t>
  </si>
  <si>
    <t>05.04</t>
  </si>
  <si>
    <t>CONTROL DE ESTRUCTURA</t>
  </si>
  <si>
    <t>0041</t>
  </si>
  <si>
    <t>ELABORACIÓN DE PLAN DE AUSCULTACIÓN Y CONTROL</t>
  </si>
  <si>
    <t>0042</t>
  </si>
  <si>
    <t>SEGUIMIENTO Y CONTROL DEL PLAN DE AUSCULTACIÓN</t>
  </si>
  <si>
    <t>Total 05.04</t>
  </si>
  <si>
    <t>05.05</t>
  </si>
  <si>
    <t>SERVICIOS AFECTADOS</t>
  </si>
  <si>
    <t>NEXBDINVT01</t>
  </si>
  <si>
    <t>PA</t>
  </si>
  <si>
    <t>RED DE RIEGO</t>
  </si>
  <si>
    <t>NEXBDINVT02</t>
  </si>
  <si>
    <t>RED DE ENERGÍA</t>
  </si>
  <si>
    <t>NEXBDINVT03</t>
  </si>
  <si>
    <t>RED DE ABASTECIMIENTO</t>
  </si>
  <si>
    <t>NEXBDINVT04</t>
  </si>
  <si>
    <t>RED DE PCI</t>
  </si>
  <si>
    <t>NEXBSINVT05</t>
  </si>
  <si>
    <t>RED DE SANEAMIENTO Y DRENAJE</t>
  </si>
  <si>
    <t>Total NEXBSINVT05</t>
  </si>
  <si>
    <t>Total 05.05</t>
  </si>
  <si>
    <t>Total 05</t>
  </si>
  <si>
    <t>06</t>
  </si>
  <si>
    <t>LIMPIEZA, CARTELES Y VARIOS</t>
  </si>
  <si>
    <t>I30AAI020</t>
  </si>
  <si>
    <t>S/I DE RÓTULOS SERIGRAFIADOS PARA EL CTR.</t>
  </si>
  <si>
    <t>I30AZB100</t>
  </si>
  <si>
    <t>LIMPIEZA FINAL DEL CENTRO DE TRACCIÓN (CTR).</t>
  </si>
  <si>
    <t>I30TBD031</t>
  </si>
  <si>
    <t>S/I/C DE CUADRO ELÉCTRICO DE OBRA DURANTE EL TRANSCURSO DE LOS TRABAJOS.</t>
  </si>
  <si>
    <t>I30TBD035</t>
  </si>
  <si>
    <t>S/I DE ALUMBRADO PROVISIONAL DE OBRA.</t>
  </si>
  <si>
    <t>I30TBD036</t>
  </si>
  <si>
    <t>S/I/T DE ANDAMIO TUBULAR  (H&lt;8M), TRASPORTE A OBRA I/CON P.P. DE MEDIOS AUXILIARES.</t>
  </si>
  <si>
    <t>Total 06</t>
  </si>
  <si>
    <t>07</t>
  </si>
  <si>
    <t>LEGALIZACIÓN, DOCUMENTACIÓN Y FORMACIÓN</t>
  </si>
  <si>
    <t>13.01</t>
  </si>
  <si>
    <t>I30TAB010</t>
  </si>
  <si>
    <t>LEGALIZACIÓN DE LA TOTALIDAD DE LAS INSTALACIONES DE AT Y BT.</t>
  </si>
  <si>
    <t>I30TAC100</t>
  </si>
  <si>
    <t>ENTREGA DE LA DOCUMENTACIÓN FINAL DE LA OBRA Y FORMACIÓN ESPECÍFICA.</t>
  </si>
  <si>
    <t>Total 13.01</t>
  </si>
  <si>
    <t>Total 07</t>
  </si>
  <si>
    <t>08</t>
  </si>
  <si>
    <t>ESTUDIO DE SEGURIDAD Y SALUD</t>
  </si>
  <si>
    <t>SS0LOTE2</t>
  </si>
  <si>
    <t>ESTUDIO DE SEGURIDAD Y SALUD EN EL TRABAJO.</t>
  </si>
  <si>
    <t>Total 08</t>
  </si>
  <si>
    <t>Total IO_20-085P</t>
  </si>
  <si>
    <t>TOTAL</t>
  </si>
  <si>
    <t>Total Ejecución Material</t>
  </si>
  <si>
    <t>Beneficio Industrial</t>
  </si>
  <si>
    <t>Gastos Generales</t>
  </si>
  <si>
    <t>Total Oferta (SIN IVA)</t>
  </si>
  <si>
    <t>IVA (21%)</t>
  </si>
  <si>
    <t>Total Oferta (IVA INCLUIDO)</t>
  </si>
  <si>
    <t>ARQUETA RESISTRABLE DE SERVICIOS IN SITU</t>
  </si>
  <si>
    <t>MMNVTBCU11TA140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</si>
</sst>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_-* #,##0.00\ [$€-C0A]_-;\-* #,##0.00\ [$€-C0A]_-;_-* &quot;-&quot;??\ [$€-C0A]_-;_-@_-"/>
  </numFmts>
  <fonts count="1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1BBE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8">
    <xf numFmtId="0" fontId="0" fillId="0" borderId="0" xfId="0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6" fillId="4" borderId="2" xfId="0" applyFont="1" applyFill="1" applyBorder="1" applyAlignment="1">
      <alignment horizontal="center" vertical="distributed"/>
    </xf>
    <xf numFmtId="0" fontId="6" fillId="4" borderId="3" xfId="0" applyFont="1" applyFill="1" applyBorder="1" applyAlignment="1">
      <alignment horizontal="center" vertical="distributed"/>
    </xf>
    <xf numFmtId="44" fontId="6" fillId="4" borderId="3" xfId="0" applyNumberFormat="1" applyFont="1" applyFill="1" applyBorder="1" applyAlignment="1">
      <alignment horizontal="center" vertical="center"/>
    </xf>
    <xf numFmtId="44" fontId="6" fillId="4" borderId="4" xfId="0" applyNumberFormat="1" applyFont="1" applyFill="1" applyBorder="1" applyAlignment="1">
      <alignment horizontal="center" vertical="distributed"/>
    </xf>
    <xf numFmtId="0" fontId="7" fillId="0" borderId="0" xfId="0" applyFont="1" applyAlignment="1">
      <alignment horizontal="center" vertical="distributed"/>
    </xf>
    <xf numFmtId="0" fontId="4" fillId="5" borderId="1" xfId="0" applyFont="1" applyFill="1" applyBorder="1" applyAlignment="1">
      <alignment vertical="top"/>
    </xf>
    <xf numFmtId="0" fontId="0" fillId="5" borderId="1" xfId="0" applyFont="1" applyFill="1" applyBorder="1" applyAlignment="1">
      <alignment vertical="top"/>
    </xf>
    <xf numFmtId="0" fontId="8" fillId="5" borderId="5" xfId="0" applyFont="1" applyFill="1" applyBorder="1" applyAlignment="1">
      <alignment vertical="top"/>
    </xf>
    <xf numFmtId="0" fontId="8" fillId="5" borderId="6" xfId="0" applyFont="1" applyFill="1" applyBorder="1" applyAlignment="1">
      <alignment vertical="top"/>
    </xf>
    <xf numFmtId="44" fontId="8" fillId="5" borderId="6" xfId="0" applyNumberFormat="1" applyFont="1" applyFill="1" applyBorder="1" applyAlignment="1">
      <alignment vertical="center"/>
    </xf>
    <xf numFmtId="44" fontId="8" fillId="5" borderId="7" xfId="0" applyNumberFormat="1" applyFont="1" applyFill="1" applyBorder="1" applyAlignment="1">
      <alignment vertical="top"/>
    </xf>
    <xf numFmtId="0" fontId="0" fillId="0" borderId="0" xfId="0" applyFont="1"/>
    <xf numFmtId="0" fontId="9" fillId="5" borderId="1" xfId="0" applyFont="1" applyFill="1" applyBorder="1" applyAlignment="1">
      <alignment vertical="top"/>
    </xf>
    <xf numFmtId="0" fontId="9" fillId="5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/>
    </xf>
    <xf numFmtId="44" fontId="10" fillId="5" borderId="1" xfId="0" applyNumberFormat="1" applyFont="1" applyFill="1" applyBorder="1" applyAlignment="1">
      <alignment horizontal="center" vertical="center"/>
    </xf>
    <xf numFmtId="44" fontId="10" fillId="5" borderId="1" xfId="0" applyNumberFormat="1" applyFont="1" applyFill="1" applyBorder="1" applyAlignment="1">
      <alignment horizontal="center" vertical="top"/>
    </xf>
    <xf numFmtId="49" fontId="4" fillId="6" borderId="1" xfId="0" applyNumberFormat="1" applyFont="1" applyFill="1" applyBorder="1" applyAlignment="1">
      <alignment vertical="top"/>
    </xf>
    <xf numFmtId="49" fontId="4" fillId="6" borderId="1" xfId="0" applyNumberFormat="1" applyFont="1" applyFill="1" applyBorder="1" applyAlignment="1">
      <alignment vertical="top" wrapText="1"/>
    </xf>
    <xf numFmtId="3" fontId="11" fillId="6" borderId="1" xfId="0" applyNumberFormat="1" applyFont="1" applyFill="1" applyBorder="1" applyAlignment="1">
      <alignment vertical="top"/>
    </xf>
    <xf numFmtId="49" fontId="11" fillId="6" borderId="1" xfId="0" applyNumberFormat="1" applyFont="1" applyFill="1" applyBorder="1" applyAlignment="1">
      <alignment vertical="top"/>
    </xf>
    <xf numFmtId="44" fontId="8" fillId="6" borderId="1" xfId="0" applyNumberFormat="1" applyFont="1" applyFill="1" applyBorder="1" applyAlignment="1">
      <alignment vertical="center"/>
    </xf>
    <xf numFmtId="44" fontId="11" fillId="6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vertical="top" wrapText="1"/>
    </xf>
    <xf numFmtId="164" fontId="11" fillId="7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vertical="top"/>
    </xf>
    <xf numFmtId="44" fontId="8" fillId="7" borderId="1" xfId="0" applyNumberFormat="1" applyFont="1" applyFill="1" applyBorder="1" applyAlignment="1">
      <alignment vertical="center"/>
    </xf>
    <xf numFmtId="44" fontId="11" fillId="7" borderId="1" xfId="0" applyNumberFormat="1" applyFont="1" applyFill="1" applyBorder="1" applyAlignment="1">
      <alignment vertical="top"/>
    </xf>
    <xf numFmtId="49" fontId="4" fillId="3" borderId="1" xfId="0" applyNumberFormat="1" applyFont="1" applyFill="1" applyBorder="1" applyAlignment="1">
      <alignment vertical="top"/>
    </xf>
    <xf numFmtId="49" fontId="4" fillId="3" borderId="1" xfId="0" applyNumberFormat="1" applyFont="1" applyFill="1" applyBorder="1" applyAlignment="1">
      <alignment vertical="top" wrapText="1"/>
    </xf>
    <xf numFmtId="164" fontId="11" fillId="3" borderId="1" xfId="0" applyNumberFormat="1" applyFont="1" applyFill="1" applyBorder="1" applyAlignment="1">
      <alignment vertical="top"/>
    </xf>
    <xf numFmtId="49" fontId="11" fillId="3" borderId="1" xfId="0" applyNumberFormat="1" applyFont="1" applyFill="1" applyBorder="1" applyAlignment="1">
      <alignment vertical="top"/>
    </xf>
    <xf numFmtId="44" fontId="8" fillId="8" borderId="1" xfId="0" applyNumberFormat="1" applyFont="1" applyFill="1" applyBorder="1" applyAlignment="1">
      <alignment vertical="center"/>
    </xf>
    <xf numFmtId="44" fontId="11" fillId="8" borderId="1" xfId="0" applyNumberFormat="1" applyFont="1" applyFill="1" applyBorder="1" applyAlignment="1">
      <alignment vertical="top"/>
    </xf>
    <xf numFmtId="49" fontId="0" fillId="9" borderId="1" xfId="0" applyNumberFormat="1" applyFont="1" applyFill="1" applyBorder="1" applyAlignment="1">
      <alignment vertical="top"/>
    </xf>
    <xf numFmtId="49" fontId="0" fillId="0" borderId="1" xfId="0" applyNumberFormat="1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>
      <alignment vertical="top"/>
    </xf>
    <xf numFmtId="44" fontId="12" fillId="10" borderId="1" xfId="0" applyNumberFormat="1" applyFont="1" applyFill="1" applyBorder="1" applyAlignment="1" applyProtection="1">
      <alignment horizontal="center" vertical="center"/>
      <protection locked="0"/>
    </xf>
    <xf numFmtId="44" fontId="8" fillId="8" borderId="1" xfId="0" applyNumberFormat="1" applyFont="1" applyFill="1" applyBorder="1" applyAlignment="1">
      <alignment vertical="top"/>
    </xf>
    <xf numFmtId="0" fontId="0" fillId="0" borderId="1" xfId="0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44" fontId="11" fillId="0" borderId="1" xfId="0" applyNumberFormat="1" applyFont="1" applyBorder="1" applyAlignment="1">
      <alignment vertical="center"/>
    </xf>
    <xf numFmtId="0" fontId="4" fillId="6" borderId="8" xfId="0" applyFont="1" applyFill="1" applyBorder="1" applyProtection="1"/>
    <xf numFmtId="0" fontId="8" fillId="6" borderId="9" xfId="0" applyFont="1" applyFill="1" applyBorder="1" applyProtection="1"/>
    <xf numFmtId="0" fontId="8" fillId="6" borderId="9" xfId="0" applyFont="1" applyFill="1" applyBorder="1" applyAlignment="1" applyProtection="1">
      <alignment horizontal="center"/>
    </xf>
    <xf numFmtId="165" fontId="11" fillId="6" borderId="10" xfId="0" applyNumberFormat="1" applyFont="1" applyFill="1" applyBorder="1" applyAlignment="1" applyProtection="1">
      <alignment vertical="top"/>
    </xf>
    <xf numFmtId="0" fontId="4" fillId="0" borderId="11" xfId="0" applyFont="1" applyBorder="1" applyProtection="1"/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11" fillId="0" borderId="12" xfId="0" applyFont="1" applyBorder="1" applyProtection="1"/>
    <xf numFmtId="0" fontId="4" fillId="6" borderId="13" xfId="0" applyFont="1" applyFill="1" applyBorder="1" applyProtection="1"/>
    <xf numFmtId="0" fontId="8" fillId="6" borderId="14" xfId="0" applyFont="1" applyFill="1" applyBorder="1" applyProtection="1"/>
    <xf numFmtId="0" fontId="8" fillId="6" borderId="14" xfId="0" applyFont="1" applyFill="1" applyBorder="1" applyAlignment="1" applyProtection="1">
      <alignment horizontal="center"/>
    </xf>
    <xf numFmtId="10" fontId="11" fillId="6" borderId="1" xfId="1" applyNumberFormat="1" applyFont="1" applyFill="1" applyBorder="1" applyAlignment="1" applyProtection="1">
      <alignment vertical="center"/>
      <protection locked="0"/>
    </xf>
    <xf numFmtId="165" fontId="11" fillId="6" borderId="15" xfId="0" applyNumberFormat="1" applyFont="1" applyFill="1" applyBorder="1" applyProtection="1"/>
    <xf numFmtId="0" fontId="4" fillId="0" borderId="13" xfId="0" applyFont="1" applyBorder="1" applyProtection="1"/>
    <xf numFmtId="0" fontId="8" fillId="0" borderId="14" xfId="0" applyFont="1" applyBorder="1" applyProtection="1"/>
    <xf numFmtId="0" fontId="8" fillId="0" borderId="14" xfId="0" applyFont="1" applyBorder="1" applyAlignment="1" applyProtection="1">
      <alignment horizontal="center"/>
    </xf>
    <xf numFmtId="0" fontId="11" fillId="0" borderId="14" xfId="0" applyFont="1" applyBorder="1" applyProtection="1"/>
    <xf numFmtId="0" fontId="11" fillId="0" borderId="15" xfId="0" applyFont="1" applyBorder="1" applyProtection="1"/>
    <xf numFmtId="0" fontId="4" fillId="11" borderId="13" xfId="0" applyFont="1" applyFill="1" applyBorder="1" applyProtection="1"/>
    <xf numFmtId="0" fontId="8" fillId="11" borderId="14" xfId="0" applyFont="1" applyFill="1" applyBorder="1" applyProtection="1"/>
    <xf numFmtId="0" fontId="8" fillId="11" borderId="14" xfId="0" applyFont="1" applyFill="1" applyBorder="1" applyAlignment="1" applyProtection="1">
      <alignment horizontal="center"/>
    </xf>
    <xf numFmtId="0" fontId="11" fillId="11" borderId="14" xfId="0" applyFont="1" applyFill="1" applyBorder="1" applyProtection="1"/>
    <xf numFmtId="165" fontId="11" fillId="11" borderId="15" xfId="0" applyNumberFormat="1" applyFont="1" applyFill="1" applyBorder="1" applyProtection="1"/>
    <xf numFmtId="10" fontId="11" fillId="11" borderId="1" xfId="1" applyNumberFormat="1" applyFont="1" applyFill="1" applyBorder="1" applyAlignment="1" applyProtection="1">
      <alignment vertical="center"/>
    </xf>
    <xf numFmtId="0" fontId="8" fillId="0" borderId="15" xfId="0" applyFont="1" applyBorder="1" applyProtection="1"/>
    <xf numFmtId="0" fontId="4" fillId="11" borderId="16" xfId="0" applyFont="1" applyFill="1" applyBorder="1" applyProtection="1"/>
    <xf numFmtId="0" fontId="8" fillId="11" borderId="17" xfId="0" applyFont="1" applyFill="1" applyBorder="1" applyProtection="1"/>
    <xf numFmtId="0" fontId="8" fillId="11" borderId="17" xfId="0" applyFont="1" applyFill="1" applyBorder="1" applyAlignment="1" applyProtection="1">
      <alignment horizontal="center"/>
    </xf>
    <xf numFmtId="165" fontId="11" fillId="11" borderId="18" xfId="0" applyNumberFormat="1" applyFont="1" applyFill="1" applyBorder="1" applyProtection="1"/>
    <xf numFmtId="0" fontId="5" fillId="4" borderId="1" xfId="0" applyFont="1" applyFill="1" applyBorder="1" applyAlignment="1">
      <alignment horizontal="center" vertical="distributed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DDE3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B891D-B7AB-465B-899D-F10919536A3E}">
  <dimension ref="A1:F140"/>
  <sheetViews>
    <sheetView tabSelected="1" workbookViewId="0">
      <pane xSplit="2" ySplit="3" topLeftCell="C91" activePane="bottomRight" state="frozen"/>
      <selection pane="topRight" activeCell="E1" sqref="E1"/>
      <selection pane="bottomLeft" activeCell="A4" sqref="A4"/>
      <selection pane="bottomRight" activeCell="E102" sqref="E102:E103"/>
    </sheetView>
  </sheetViews>
  <sheetFormatPr baseColWidth="10" defaultRowHeight="14.4" x14ac:dyDescent="0.3"/>
  <cols>
    <col min="1" max="1" width="12.88671875" bestFit="1" customWidth="1"/>
    <col min="2" max="2" width="80.21875" customWidth="1"/>
    <col min="3" max="3" width="9" customWidth="1"/>
    <col min="4" max="4" width="4.109375" customWidth="1"/>
    <col min="5" max="5" width="14.33203125" customWidth="1"/>
    <col min="6" max="6" width="14.44140625" customWidth="1"/>
  </cols>
  <sheetData>
    <row r="1" spans="1:6" s="7" customFormat="1" ht="40.200000000000003" customHeight="1" x14ac:dyDescent="0.3">
      <c r="A1" s="77" t="s">
        <v>0</v>
      </c>
      <c r="B1" s="77"/>
      <c r="C1" s="3"/>
      <c r="D1" s="4"/>
      <c r="E1" s="5"/>
      <c r="F1" s="6"/>
    </row>
    <row r="2" spans="1:6" s="14" customFormat="1" x14ac:dyDescent="0.3">
      <c r="A2" s="8" t="s">
        <v>1</v>
      </c>
      <c r="B2" s="9"/>
      <c r="C2" s="10"/>
      <c r="D2" s="11"/>
      <c r="E2" s="12"/>
      <c r="F2" s="13"/>
    </row>
    <row r="3" spans="1:6" s="14" customFormat="1" x14ac:dyDescent="0.3">
      <c r="A3" s="15" t="s">
        <v>2</v>
      </c>
      <c r="B3" s="16" t="s">
        <v>4</v>
      </c>
      <c r="C3" s="17" t="s">
        <v>5</v>
      </c>
      <c r="D3" s="17" t="s">
        <v>3</v>
      </c>
      <c r="E3" s="18" t="s">
        <v>6</v>
      </c>
      <c r="F3" s="19" t="s">
        <v>7</v>
      </c>
    </row>
    <row r="4" spans="1:6" s="14" customFormat="1" x14ac:dyDescent="0.3">
      <c r="A4" s="20" t="s">
        <v>8</v>
      </c>
      <c r="B4" s="21" t="s">
        <v>10</v>
      </c>
      <c r="C4" s="22">
        <f>C15</f>
        <v>1</v>
      </c>
      <c r="D4" s="23" t="s">
        <v>9</v>
      </c>
      <c r="E4" s="24">
        <f>E15</f>
        <v>0</v>
      </c>
      <c r="F4" s="25">
        <f>F15</f>
        <v>0</v>
      </c>
    </row>
    <row r="5" spans="1:6" s="14" customFormat="1" x14ac:dyDescent="0.3">
      <c r="A5" s="38" t="s">
        <v>11</v>
      </c>
      <c r="B5" s="39" t="s">
        <v>13</v>
      </c>
      <c r="C5" s="40">
        <v>2</v>
      </c>
      <c r="D5" s="41" t="s">
        <v>12</v>
      </c>
      <c r="E5" s="42">
        <v>0</v>
      </c>
      <c r="F5" s="43">
        <f t="shared" ref="F5:F15" si="0">ROUND(C5*E5,2)</f>
        <v>0</v>
      </c>
    </row>
    <row r="6" spans="1:6" s="14" customFormat="1" x14ac:dyDescent="0.3">
      <c r="A6" s="38" t="s">
        <v>14</v>
      </c>
      <c r="B6" s="39" t="s">
        <v>15</v>
      </c>
      <c r="C6" s="40">
        <v>2</v>
      </c>
      <c r="D6" s="41" t="s">
        <v>12</v>
      </c>
      <c r="E6" s="42">
        <v>0</v>
      </c>
      <c r="F6" s="43">
        <f t="shared" si="0"/>
        <v>0</v>
      </c>
    </row>
    <row r="7" spans="1:6" s="14" customFormat="1" x14ac:dyDescent="0.3">
      <c r="A7" s="38" t="s">
        <v>16</v>
      </c>
      <c r="B7" s="39" t="s">
        <v>17</v>
      </c>
      <c r="C7" s="40">
        <v>1</v>
      </c>
      <c r="D7" s="41" t="s">
        <v>12</v>
      </c>
      <c r="E7" s="42">
        <v>0</v>
      </c>
      <c r="F7" s="43">
        <f t="shared" si="0"/>
        <v>0</v>
      </c>
    </row>
    <row r="8" spans="1:6" s="14" customFormat="1" ht="14.4" customHeight="1" x14ac:dyDescent="0.3">
      <c r="A8" s="38" t="s">
        <v>18</v>
      </c>
      <c r="B8" s="39" t="s">
        <v>20</v>
      </c>
      <c r="C8" s="40">
        <v>20</v>
      </c>
      <c r="D8" s="41" t="s">
        <v>19</v>
      </c>
      <c r="E8" s="42">
        <v>0</v>
      </c>
      <c r="F8" s="43">
        <f t="shared" si="0"/>
        <v>0</v>
      </c>
    </row>
    <row r="9" spans="1:6" s="14" customFormat="1" x14ac:dyDescent="0.3">
      <c r="A9" s="38" t="s">
        <v>21</v>
      </c>
      <c r="B9" s="39" t="s">
        <v>22</v>
      </c>
      <c r="C9" s="40">
        <v>2</v>
      </c>
      <c r="D9" s="41" t="s">
        <v>12</v>
      </c>
      <c r="E9" s="42">
        <v>0</v>
      </c>
      <c r="F9" s="43">
        <f t="shared" si="0"/>
        <v>0</v>
      </c>
    </row>
    <row r="10" spans="1:6" s="14" customFormat="1" ht="14.4" customHeight="1" x14ac:dyDescent="0.3">
      <c r="A10" s="38" t="s">
        <v>23</v>
      </c>
      <c r="B10" s="39" t="s">
        <v>24</v>
      </c>
      <c r="C10" s="40">
        <v>2</v>
      </c>
      <c r="D10" s="41" t="s">
        <v>12</v>
      </c>
      <c r="E10" s="42">
        <v>0</v>
      </c>
      <c r="F10" s="43">
        <f t="shared" si="0"/>
        <v>0</v>
      </c>
    </row>
    <row r="11" spans="1:6" s="14" customFormat="1" ht="14.4" customHeight="1" x14ac:dyDescent="0.3">
      <c r="A11" s="38" t="s">
        <v>25</v>
      </c>
      <c r="B11" s="39" t="s">
        <v>26</v>
      </c>
      <c r="C11" s="40">
        <v>2</v>
      </c>
      <c r="D11" s="41" t="s">
        <v>12</v>
      </c>
      <c r="E11" s="42">
        <v>0</v>
      </c>
      <c r="F11" s="43">
        <f t="shared" si="0"/>
        <v>0</v>
      </c>
    </row>
    <row r="12" spans="1:6" s="14" customFormat="1" x14ac:dyDescent="0.3">
      <c r="A12" s="38" t="s">
        <v>27</v>
      </c>
      <c r="B12" s="39" t="s">
        <v>28</v>
      </c>
      <c r="C12" s="40">
        <v>2</v>
      </c>
      <c r="D12" s="41" t="s">
        <v>12</v>
      </c>
      <c r="E12" s="42">
        <v>0</v>
      </c>
      <c r="F12" s="43">
        <f t="shared" si="0"/>
        <v>0</v>
      </c>
    </row>
    <row r="13" spans="1:6" s="14" customFormat="1" ht="14.4" customHeight="1" x14ac:dyDescent="0.3">
      <c r="A13" s="38" t="s">
        <v>29</v>
      </c>
      <c r="B13" s="39" t="s">
        <v>30</v>
      </c>
      <c r="C13" s="40">
        <v>1</v>
      </c>
      <c r="D13" s="41" t="s">
        <v>12</v>
      </c>
      <c r="E13" s="42">
        <v>0</v>
      </c>
      <c r="F13" s="43">
        <f t="shared" si="0"/>
        <v>0</v>
      </c>
    </row>
    <row r="14" spans="1:6" s="14" customFormat="1" x14ac:dyDescent="0.3">
      <c r="A14" s="38" t="s">
        <v>31</v>
      </c>
      <c r="B14" s="39" t="s">
        <v>32</v>
      </c>
      <c r="C14" s="40">
        <v>1</v>
      </c>
      <c r="D14" s="41" t="s">
        <v>12</v>
      </c>
      <c r="E14" s="42">
        <v>0</v>
      </c>
      <c r="F14" s="43">
        <f t="shared" si="0"/>
        <v>0</v>
      </c>
    </row>
    <row r="15" spans="1:6" s="14" customFormat="1" x14ac:dyDescent="0.3">
      <c r="A15" s="44"/>
      <c r="B15" s="45" t="s">
        <v>33</v>
      </c>
      <c r="C15" s="40">
        <v>1</v>
      </c>
      <c r="D15" s="46"/>
      <c r="E15" s="47">
        <f>SUM(F5:F14)</f>
        <v>0</v>
      </c>
      <c r="F15" s="37">
        <f t="shared" si="0"/>
        <v>0</v>
      </c>
    </row>
    <row r="16" spans="1:6" ht="1.05" customHeight="1" x14ac:dyDescent="0.3">
      <c r="A16" s="1"/>
      <c r="B16" s="2"/>
      <c r="C16" s="1"/>
      <c r="D16" s="1"/>
      <c r="E16" s="1"/>
      <c r="F16" s="1"/>
    </row>
    <row r="17" spans="1:6" s="14" customFormat="1" x14ac:dyDescent="0.3">
      <c r="A17" s="20" t="s">
        <v>34</v>
      </c>
      <c r="B17" s="21" t="s">
        <v>35</v>
      </c>
      <c r="C17" s="22">
        <f>C35</f>
        <v>1</v>
      </c>
      <c r="D17" s="23" t="s">
        <v>9</v>
      </c>
      <c r="E17" s="24">
        <f>E35</f>
        <v>0</v>
      </c>
      <c r="F17" s="25">
        <f>F35</f>
        <v>0</v>
      </c>
    </row>
    <row r="18" spans="1:6" s="14" customFormat="1" x14ac:dyDescent="0.3">
      <c r="A18" s="26" t="s">
        <v>36</v>
      </c>
      <c r="B18" s="27" t="s">
        <v>37</v>
      </c>
      <c r="C18" s="28">
        <f>C34</f>
        <v>1</v>
      </c>
      <c r="D18" s="29" t="s">
        <v>9</v>
      </c>
      <c r="E18" s="30">
        <f>E34</f>
        <v>0</v>
      </c>
      <c r="F18" s="31">
        <f>F34</f>
        <v>0</v>
      </c>
    </row>
    <row r="19" spans="1:6" s="14" customFormat="1" x14ac:dyDescent="0.3">
      <c r="A19" s="32" t="s">
        <v>38</v>
      </c>
      <c r="B19" s="33" t="s">
        <v>39</v>
      </c>
      <c r="C19" s="34">
        <f>C28</f>
        <v>1</v>
      </c>
      <c r="D19" s="35" t="s">
        <v>9</v>
      </c>
      <c r="E19" s="36">
        <f>E28</f>
        <v>0</v>
      </c>
      <c r="F19" s="37">
        <f>F28</f>
        <v>0</v>
      </c>
    </row>
    <row r="20" spans="1:6" s="14" customFormat="1" x14ac:dyDescent="0.3">
      <c r="A20" s="38" t="s">
        <v>40</v>
      </c>
      <c r="B20" s="39" t="s">
        <v>41</v>
      </c>
      <c r="C20" s="40">
        <v>2</v>
      </c>
      <c r="D20" s="41" t="s">
        <v>12</v>
      </c>
      <c r="E20" s="42">
        <v>0</v>
      </c>
      <c r="F20" s="43">
        <f t="shared" ref="F20:F28" si="1">ROUND(C20*E20,2)</f>
        <v>0</v>
      </c>
    </row>
    <row r="21" spans="1:6" s="14" customFormat="1" x14ac:dyDescent="0.3">
      <c r="A21" s="38" t="s">
        <v>42</v>
      </c>
      <c r="B21" s="39" t="s">
        <v>43</v>
      </c>
      <c r="C21" s="40">
        <v>1</v>
      </c>
      <c r="D21" s="41" t="s">
        <v>12</v>
      </c>
      <c r="E21" s="42">
        <v>0</v>
      </c>
      <c r="F21" s="43">
        <f t="shared" si="1"/>
        <v>0</v>
      </c>
    </row>
    <row r="22" spans="1:6" s="14" customFormat="1" x14ac:dyDescent="0.3">
      <c r="A22" s="38" t="s">
        <v>44</v>
      </c>
      <c r="B22" s="39" t="s">
        <v>45</v>
      </c>
      <c r="C22" s="40">
        <v>1</v>
      </c>
      <c r="D22" s="41" t="s">
        <v>12</v>
      </c>
      <c r="E22" s="42">
        <v>0</v>
      </c>
      <c r="F22" s="43">
        <f t="shared" si="1"/>
        <v>0</v>
      </c>
    </row>
    <row r="23" spans="1:6" s="14" customFormat="1" x14ac:dyDescent="0.3">
      <c r="A23" s="38" t="s">
        <v>46</v>
      </c>
      <c r="B23" s="39" t="s">
        <v>47</v>
      </c>
      <c r="C23" s="40">
        <v>1</v>
      </c>
      <c r="D23" s="41" t="s">
        <v>12</v>
      </c>
      <c r="E23" s="42">
        <v>0</v>
      </c>
      <c r="F23" s="43">
        <f t="shared" si="1"/>
        <v>0</v>
      </c>
    </row>
    <row r="24" spans="1:6" s="14" customFormat="1" ht="14.4" customHeight="1" x14ac:dyDescent="0.3">
      <c r="A24" s="38" t="s">
        <v>48</v>
      </c>
      <c r="B24" s="39" t="s">
        <v>49</v>
      </c>
      <c r="C24" s="40">
        <v>1</v>
      </c>
      <c r="D24" s="41" t="s">
        <v>12</v>
      </c>
      <c r="E24" s="42">
        <v>0</v>
      </c>
      <c r="F24" s="43">
        <f t="shared" si="1"/>
        <v>0</v>
      </c>
    </row>
    <row r="25" spans="1:6" s="14" customFormat="1" ht="14.4" customHeight="1" x14ac:dyDescent="0.3">
      <c r="A25" s="38" t="s">
        <v>50</v>
      </c>
      <c r="B25" s="39" t="s">
        <v>51</v>
      </c>
      <c r="C25" s="40">
        <v>1</v>
      </c>
      <c r="D25" s="41" t="s">
        <v>12</v>
      </c>
      <c r="E25" s="42">
        <v>0</v>
      </c>
      <c r="F25" s="43">
        <f t="shared" si="1"/>
        <v>0</v>
      </c>
    </row>
    <row r="26" spans="1:6" s="14" customFormat="1" x14ac:dyDescent="0.3">
      <c r="A26" s="38" t="s">
        <v>52</v>
      </c>
      <c r="B26" s="39" t="s">
        <v>53</v>
      </c>
      <c r="C26" s="40">
        <v>1</v>
      </c>
      <c r="D26" s="41" t="s">
        <v>12</v>
      </c>
      <c r="E26" s="42">
        <v>0</v>
      </c>
      <c r="F26" s="43">
        <f t="shared" si="1"/>
        <v>0</v>
      </c>
    </row>
    <row r="27" spans="1:6" s="14" customFormat="1" ht="28.8" x14ac:dyDescent="0.3">
      <c r="A27" s="38" t="s">
        <v>54</v>
      </c>
      <c r="B27" s="39" t="s">
        <v>55</v>
      </c>
      <c r="C27" s="40">
        <v>1</v>
      </c>
      <c r="D27" s="41" t="s">
        <v>12</v>
      </c>
      <c r="E27" s="42">
        <v>0</v>
      </c>
      <c r="F27" s="43">
        <f t="shared" si="1"/>
        <v>0</v>
      </c>
    </row>
    <row r="28" spans="1:6" s="14" customFormat="1" x14ac:dyDescent="0.3">
      <c r="A28" s="44"/>
      <c r="B28" s="45" t="s">
        <v>56</v>
      </c>
      <c r="C28" s="40">
        <v>1</v>
      </c>
      <c r="D28" s="46"/>
      <c r="E28" s="47">
        <f>SUM(F20:F27)</f>
        <v>0</v>
      </c>
      <c r="F28" s="37">
        <f t="shared" si="1"/>
        <v>0</v>
      </c>
    </row>
    <row r="29" spans="1:6" ht="1.05" customHeight="1" x14ac:dyDescent="0.3">
      <c r="A29" s="1"/>
      <c r="B29" s="2"/>
      <c r="C29" s="1"/>
      <c r="D29" s="1"/>
      <c r="E29" s="1"/>
      <c r="F29" s="1"/>
    </row>
    <row r="30" spans="1:6" s="14" customFormat="1" x14ac:dyDescent="0.3">
      <c r="A30" s="32" t="s">
        <v>57</v>
      </c>
      <c r="B30" s="33" t="s">
        <v>58</v>
      </c>
      <c r="C30" s="34">
        <f>C33</f>
        <v>1</v>
      </c>
      <c r="D30" s="35" t="s">
        <v>9</v>
      </c>
      <c r="E30" s="36">
        <f>E33</f>
        <v>0</v>
      </c>
      <c r="F30" s="37">
        <f>F33</f>
        <v>0</v>
      </c>
    </row>
    <row r="31" spans="1:6" s="14" customFormat="1" ht="28.8" x14ac:dyDescent="0.3">
      <c r="A31" s="38" t="s">
        <v>59</v>
      </c>
      <c r="B31" s="39" t="s">
        <v>60</v>
      </c>
      <c r="C31" s="40">
        <v>1</v>
      </c>
      <c r="D31" s="41" t="s">
        <v>12</v>
      </c>
      <c r="E31" s="42">
        <v>0</v>
      </c>
      <c r="F31" s="43">
        <f>ROUND(C31*E31,2)</f>
        <v>0</v>
      </c>
    </row>
    <row r="32" spans="1:6" s="14" customFormat="1" ht="28.8" x14ac:dyDescent="0.3">
      <c r="A32" s="38" t="s">
        <v>61</v>
      </c>
      <c r="B32" s="39" t="s">
        <v>62</v>
      </c>
      <c r="C32" s="40">
        <v>1</v>
      </c>
      <c r="D32" s="41" t="s">
        <v>12</v>
      </c>
      <c r="E32" s="42">
        <v>0</v>
      </c>
      <c r="F32" s="43">
        <f>ROUND(C32*E32,2)</f>
        <v>0</v>
      </c>
    </row>
    <row r="33" spans="1:6" s="14" customFormat="1" x14ac:dyDescent="0.3">
      <c r="A33" s="44"/>
      <c r="B33" s="45" t="s">
        <v>63</v>
      </c>
      <c r="C33" s="40">
        <v>1</v>
      </c>
      <c r="D33" s="46"/>
      <c r="E33" s="47">
        <f>SUM(F31:F32)</f>
        <v>0</v>
      </c>
      <c r="F33" s="37">
        <f>ROUND(C33*E33,2)</f>
        <v>0</v>
      </c>
    </row>
    <row r="34" spans="1:6" s="14" customFormat="1" x14ac:dyDescent="0.3">
      <c r="A34" s="44"/>
      <c r="B34" s="45" t="s">
        <v>64</v>
      </c>
      <c r="C34" s="40">
        <v>1</v>
      </c>
      <c r="D34" s="46"/>
      <c r="E34" s="47">
        <f>F19+F30</f>
        <v>0</v>
      </c>
      <c r="F34" s="37">
        <f>ROUND(C34*E34,2)</f>
        <v>0</v>
      </c>
    </row>
    <row r="35" spans="1:6" s="14" customFormat="1" x14ac:dyDescent="0.3">
      <c r="A35" s="44"/>
      <c r="B35" s="45" t="s">
        <v>65</v>
      </c>
      <c r="C35" s="40">
        <v>1</v>
      </c>
      <c r="D35" s="46"/>
      <c r="E35" s="47">
        <f>F18</f>
        <v>0</v>
      </c>
      <c r="F35" s="37">
        <f>ROUND(C35*E35,2)</f>
        <v>0</v>
      </c>
    </row>
    <row r="36" spans="1:6" ht="1.05" customHeight="1" x14ac:dyDescent="0.3">
      <c r="A36" s="1"/>
      <c r="B36" s="2"/>
      <c r="C36" s="1"/>
      <c r="D36" s="1"/>
      <c r="E36" s="1"/>
      <c r="F36" s="1"/>
    </row>
    <row r="37" spans="1:6" s="14" customFormat="1" x14ac:dyDescent="0.3">
      <c r="A37" s="20" t="s">
        <v>66</v>
      </c>
      <c r="B37" s="21" t="s">
        <v>67</v>
      </c>
      <c r="C37" s="22">
        <f>C45</f>
        <v>1</v>
      </c>
      <c r="D37" s="23" t="s">
        <v>9</v>
      </c>
      <c r="E37" s="24">
        <f>E45</f>
        <v>0</v>
      </c>
      <c r="F37" s="25">
        <f>F45</f>
        <v>0</v>
      </c>
    </row>
    <row r="38" spans="1:6" s="14" customFormat="1" ht="28.8" x14ac:dyDescent="0.3">
      <c r="A38" s="38" t="s">
        <v>68</v>
      </c>
      <c r="B38" s="39" t="s">
        <v>69</v>
      </c>
      <c r="C38" s="40">
        <v>1</v>
      </c>
      <c r="D38" s="41" t="s">
        <v>12</v>
      </c>
      <c r="E38" s="42">
        <v>0</v>
      </c>
      <c r="F38" s="43">
        <f t="shared" ref="F38:F45" si="2">ROUND(C38*E38,2)</f>
        <v>0</v>
      </c>
    </row>
    <row r="39" spans="1:6" s="14" customFormat="1" x14ac:dyDescent="0.3">
      <c r="A39" s="38" t="s">
        <v>70</v>
      </c>
      <c r="B39" s="39" t="s">
        <v>71</v>
      </c>
      <c r="C39" s="40">
        <v>1</v>
      </c>
      <c r="D39" s="41" t="s">
        <v>12</v>
      </c>
      <c r="E39" s="42">
        <v>0</v>
      </c>
      <c r="F39" s="43">
        <f t="shared" si="2"/>
        <v>0</v>
      </c>
    </row>
    <row r="40" spans="1:6" s="14" customFormat="1" ht="28.8" x14ac:dyDescent="0.3">
      <c r="A40" s="38" t="s">
        <v>72</v>
      </c>
      <c r="B40" s="39" t="s">
        <v>73</v>
      </c>
      <c r="C40" s="40">
        <v>2</v>
      </c>
      <c r="D40" s="41" t="s">
        <v>12</v>
      </c>
      <c r="E40" s="42">
        <v>0</v>
      </c>
      <c r="F40" s="43">
        <f t="shared" si="2"/>
        <v>0</v>
      </c>
    </row>
    <row r="41" spans="1:6" s="14" customFormat="1" x14ac:dyDescent="0.3">
      <c r="A41" s="38" t="s">
        <v>74</v>
      </c>
      <c r="B41" s="39" t="s">
        <v>75</v>
      </c>
      <c r="C41" s="40">
        <v>1010</v>
      </c>
      <c r="D41" s="41" t="s">
        <v>19</v>
      </c>
      <c r="E41" s="42">
        <v>0</v>
      </c>
      <c r="F41" s="43">
        <f t="shared" si="2"/>
        <v>0</v>
      </c>
    </row>
    <row r="42" spans="1:6" s="14" customFormat="1" ht="28.8" x14ac:dyDescent="0.3">
      <c r="A42" s="38" t="s">
        <v>76</v>
      </c>
      <c r="B42" s="39" t="s">
        <v>77</v>
      </c>
      <c r="C42" s="40">
        <v>4</v>
      </c>
      <c r="D42" s="41" t="s">
        <v>12</v>
      </c>
      <c r="E42" s="42">
        <v>0</v>
      </c>
      <c r="F42" s="43">
        <f t="shared" si="2"/>
        <v>0</v>
      </c>
    </row>
    <row r="43" spans="1:6" s="14" customFormat="1" ht="28.8" x14ac:dyDescent="0.3">
      <c r="A43" s="38" t="s">
        <v>78</v>
      </c>
      <c r="B43" s="39" t="s">
        <v>79</v>
      </c>
      <c r="C43" s="40">
        <v>2</v>
      </c>
      <c r="D43" s="41" t="s">
        <v>12</v>
      </c>
      <c r="E43" s="42">
        <v>0</v>
      </c>
      <c r="F43" s="43">
        <f t="shared" si="2"/>
        <v>0</v>
      </c>
    </row>
    <row r="44" spans="1:6" s="14" customFormat="1" x14ac:dyDescent="0.3">
      <c r="A44" s="38" t="s">
        <v>80</v>
      </c>
      <c r="B44" s="39" t="s">
        <v>81</v>
      </c>
      <c r="C44" s="40">
        <v>1</v>
      </c>
      <c r="D44" s="41" t="s">
        <v>12</v>
      </c>
      <c r="E44" s="42">
        <v>0</v>
      </c>
      <c r="F44" s="43">
        <f t="shared" si="2"/>
        <v>0</v>
      </c>
    </row>
    <row r="45" spans="1:6" s="14" customFormat="1" x14ac:dyDescent="0.3">
      <c r="A45" s="44"/>
      <c r="B45" s="45" t="s">
        <v>82</v>
      </c>
      <c r="C45" s="40">
        <v>1</v>
      </c>
      <c r="D45" s="46"/>
      <c r="E45" s="47">
        <f>SUM(F38:F44)</f>
        <v>0</v>
      </c>
      <c r="F45" s="37">
        <f t="shared" si="2"/>
        <v>0</v>
      </c>
    </row>
    <row r="46" spans="1:6" ht="1.05" customHeight="1" x14ac:dyDescent="0.3">
      <c r="A46" s="1"/>
      <c r="B46" s="2"/>
      <c r="C46" s="1"/>
      <c r="D46" s="1"/>
      <c r="E46" s="1"/>
      <c r="F46" s="1"/>
    </row>
    <row r="47" spans="1:6" s="14" customFormat="1" x14ac:dyDescent="0.3">
      <c r="A47" s="20" t="s">
        <v>83</v>
      </c>
      <c r="B47" s="21" t="s">
        <v>84</v>
      </c>
      <c r="C47" s="22">
        <f>C52</f>
        <v>1</v>
      </c>
      <c r="D47" s="23" t="s">
        <v>9</v>
      </c>
      <c r="E47" s="24">
        <f>E52</f>
        <v>0</v>
      </c>
      <c r="F47" s="25">
        <f>F52</f>
        <v>0</v>
      </c>
    </row>
    <row r="48" spans="1:6" s="14" customFormat="1" x14ac:dyDescent="0.3">
      <c r="A48" s="38" t="s">
        <v>85</v>
      </c>
      <c r="B48" s="39" t="s">
        <v>86</v>
      </c>
      <c r="C48" s="40">
        <v>150</v>
      </c>
      <c r="D48" s="41" t="s">
        <v>12</v>
      </c>
      <c r="E48" s="42">
        <v>0</v>
      </c>
      <c r="F48" s="43">
        <f>ROUND(C48*E48,2)</f>
        <v>0</v>
      </c>
    </row>
    <row r="49" spans="1:6" s="14" customFormat="1" x14ac:dyDescent="0.3">
      <c r="A49" s="38" t="s">
        <v>87</v>
      </c>
      <c r="B49" s="39" t="s">
        <v>88</v>
      </c>
      <c r="C49" s="40">
        <v>2</v>
      </c>
      <c r="D49" s="41" t="s">
        <v>12</v>
      </c>
      <c r="E49" s="42">
        <v>0</v>
      </c>
      <c r="F49" s="43">
        <f>ROUND(C49*E49,2)</f>
        <v>0</v>
      </c>
    </row>
    <row r="50" spans="1:6" s="14" customFormat="1" ht="28.8" x14ac:dyDescent="0.3">
      <c r="A50" s="38" t="s">
        <v>89</v>
      </c>
      <c r="B50" s="39" t="s">
        <v>90</v>
      </c>
      <c r="C50" s="40">
        <v>2</v>
      </c>
      <c r="D50" s="41" t="s">
        <v>12</v>
      </c>
      <c r="E50" s="42">
        <v>0</v>
      </c>
      <c r="F50" s="43">
        <f>ROUND(C50*E50,2)</f>
        <v>0</v>
      </c>
    </row>
    <row r="51" spans="1:6" s="14" customFormat="1" x14ac:dyDescent="0.3">
      <c r="A51" s="38" t="s">
        <v>91</v>
      </c>
      <c r="B51" s="39" t="s">
        <v>92</v>
      </c>
      <c r="C51" s="40">
        <v>2</v>
      </c>
      <c r="D51" s="41" t="s">
        <v>12</v>
      </c>
      <c r="E51" s="42">
        <v>0</v>
      </c>
      <c r="F51" s="43">
        <f>ROUND(C51*E51,2)</f>
        <v>0</v>
      </c>
    </row>
    <row r="52" spans="1:6" s="14" customFormat="1" x14ac:dyDescent="0.3">
      <c r="A52" s="44"/>
      <c r="B52" s="45" t="s">
        <v>93</v>
      </c>
      <c r="C52" s="40">
        <v>1</v>
      </c>
      <c r="D52" s="46"/>
      <c r="E52" s="47">
        <f>SUM(F48:F51)</f>
        <v>0</v>
      </c>
      <c r="F52" s="37">
        <f>ROUND(C52*E52,2)</f>
        <v>0</v>
      </c>
    </row>
    <row r="53" spans="1:6" ht="1.05" customHeight="1" x14ac:dyDescent="0.3">
      <c r="A53" s="1"/>
      <c r="B53" s="2"/>
      <c r="C53" s="1"/>
      <c r="D53" s="1"/>
      <c r="E53" s="1"/>
      <c r="F53" s="1"/>
    </row>
    <row r="54" spans="1:6" s="14" customFormat="1" x14ac:dyDescent="0.3">
      <c r="A54" s="20" t="s">
        <v>94</v>
      </c>
      <c r="B54" s="21" t="s">
        <v>95</v>
      </c>
      <c r="C54" s="22">
        <f>C107</f>
        <v>1</v>
      </c>
      <c r="D54" s="23" t="s">
        <v>9</v>
      </c>
      <c r="E54" s="24">
        <f>E107</f>
        <v>0</v>
      </c>
      <c r="F54" s="25">
        <f>F107</f>
        <v>0</v>
      </c>
    </row>
    <row r="55" spans="1:6" s="14" customFormat="1" x14ac:dyDescent="0.3">
      <c r="A55" s="26" t="s">
        <v>96</v>
      </c>
      <c r="B55" s="27" t="s">
        <v>97</v>
      </c>
      <c r="C55" s="28">
        <f>C66</f>
        <v>1</v>
      </c>
      <c r="D55" s="29" t="s">
        <v>9</v>
      </c>
      <c r="E55" s="30">
        <f>E66</f>
        <v>0</v>
      </c>
      <c r="F55" s="31">
        <f>F66</f>
        <v>0</v>
      </c>
    </row>
    <row r="56" spans="1:6" s="14" customFormat="1" x14ac:dyDescent="0.3">
      <c r="A56" s="38" t="s">
        <v>98</v>
      </c>
      <c r="B56" s="39" t="s">
        <v>99</v>
      </c>
      <c r="C56" s="40">
        <v>700</v>
      </c>
      <c r="D56" s="41" t="s">
        <v>19</v>
      </c>
      <c r="E56" s="42">
        <v>0</v>
      </c>
      <c r="F56" s="43">
        <f t="shared" ref="F56:F66" si="3">ROUND(C56*E56,2)</f>
        <v>0</v>
      </c>
    </row>
    <row r="57" spans="1:6" s="14" customFormat="1" x14ac:dyDescent="0.3">
      <c r="A57" s="38" t="s">
        <v>100</v>
      </c>
      <c r="B57" s="39" t="s">
        <v>102</v>
      </c>
      <c r="C57" s="40">
        <v>4.5</v>
      </c>
      <c r="D57" s="41" t="s">
        <v>101</v>
      </c>
      <c r="E57" s="42">
        <v>0</v>
      </c>
      <c r="F57" s="43">
        <f t="shared" si="3"/>
        <v>0</v>
      </c>
    </row>
    <row r="58" spans="1:6" s="14" customFormat="1" x14ac:dyDescent="0.3">
      <c r="A58" s="38" t="s">
        <v>103</v>
      </c>
      <c r="B58" s="39" t="s">
        <v>104</v>
      </c>
      <c r="C58" s="40">
        <v>1.5</v>
      </c>
      <c r="D58" s="41" t="s">
        <v>19</v>
      </c>
      <c r="E58" s="42">
        <v>0</v>
      </c>
      <c r="F58" s="43">
        <f t="shared" si="3"/>
        <v>0</v>
      </c>
    </row>
    <row r="59" spans="1:6" s="14" customFormat="1" x14ac:dyDescent="0.3">
      <c r="A59" s="38" t="s">
        <v>105</v>
      </c>
      <c r="B59" s="39" t="s">
        <v>106</v>
      </c>
      <c r="C59" s="40">
        <v>360</v>
      </c>
      <c r="D59" s="41" t="s">
        <v>101</v>
      </c>
      <c r="E59" s="42">
        <v>0</v>
      </c>
      <c r="F59" s="43">
        <f t="shared" si="3"/>
        <v>0</v>
      </c>
    </row>
    <row r="60" spans="1:6" s="14" customFormat="1" x14ac:dyDescent="0.3">
      <c r="A60" s="38" t="s">
        <v>107</v>
      </c>
      <c r="B60" s="39" t="s">
        <v>109</v>
      </c>
      <c r="C60" s="40">
        <v>90</v>
      </c>
      <c r="D60" s="41" t="s">
        <v>108</v>
      </c>
      <c r="E60" s="42">
        <v>0</v>
      </c>
      <c r="F60" s="43">
        <f t="shared" si="3"/>
        <v>0</v>
      </c>
    </row>
    <row r="61" spans="1:6" s="14" customFormat="1" x14ac:dyDescent="0.3">
      <c r="A61" s="38" t="s">
        <v>110</v>
      </c>
      <c r="B61" s="39" t="s">
        <v>111</v>
      </c>
      <c r="C61" s="40">
        <v>52.8</v>
      </c>
      <c r="D61" s="41" t="s">
        <v>108</v>
      </c>
      <c r="E61" s="42">
        <v>0</v>
      </c>
      <c r="F61" s="43">
        <f t="shared" si="3"/>
        <v>0</v>
      </c>
    </row>
    <row r="62" spans="1:6" s="14" customFormat="1" x14ac:dyDescent="0.3">
      <c r="A62" s="38" t="s">
        <v>112</v>
      </c>
      <c r="B62" s="39" t="s">
        <v>113</v>
      </c>
      <c r="C62" s="40">
        <v>894.6</v>
      </c>
      <c r="D62" s="41" t="s">
        <v>108</v>
      </c>
      <c r="E62" s="42">
        <v>0</v>
      </c>
      <c r="F62" s="43">
        <f t="shared" si="3"/>
        <v>0</v>
      </c>
    </row>
    <row r="63" spans="1:6" s="14" customFormat="1" x14ac:dyDescent="0.3">
      <c r="A63" s="38" t="s">
        <v>114</v>
      </c>
      <c r="B63" s="39" t="s">
        <v>115</v>
      </c>
      <c r="C63" s="40">
        <v>18.239999999999998</v>
      </c>
      <c r="D63" s="41" t="s">
        <v>108</v>
      </c>
      <c r="E63" s="42">
        <v>0</v>
      </c>
      <c r="F63" s="43">
        <f t="shared" si="3"/>
        <v>0</v>
      </c>
    </row>
    <row r="64" spans="1:6" s="14" customFormat="1" x14ac:dyDescent="0.3">
      <c r="A64" s="38" t="s">
        <v>116</v>
      </c>
      <c r="B64" s="39" t="s">
        <v>118</v>
      </c>
      <c r="C64" s="40">
        <v>24</v>
      </c>
      <c r="D64" s="41" t="s">
        <v>117</v>
      </c>
      <c r="E64" s="42">
        <v>0</v>
      </c>
      <c r="F64" s="43">
        <f t="shared" si="3"/>
        <v>0</v>
      </c>
    </row>
    <row r="65" spans="1:6" s="14" customFormat="1" x14ac:dyDescent="0.3">
      <c r="A65" s="38" t="s">
        <v>119</v>
      </c>
      <c r="B65" s="39" t="s">
        <v>120</v>
      </c>
      <c r="C65" s="40">
        <v>350</v>
      </c>
      <c r="D65" s="41" t="s">
        <v>101</v>
      </c>
      <c r="E65" s="42">
        <v>0</v>
      </c>
      <c r="F65" s="43">
        <f t="shared" si="3"/>
        <v>0</v>
      </c>
    </row>
    <row r="66" spans="1:6" s="14" customFormat="1" x14ac:dyDescent="0.3">
      <c r="A66" s="44"/>
      <c r="B66" s="45" t="s">
        <v>121</v>
      </c>
      <c r="C66" s="40">
        <v>1</v>
      </c>
      <c r="D66" s="46"/>
      <c r="E66" s="47">
        <f>SUM(F56:F65)</f>
        <v>0</v>
      </c>
      <c r="F66" s="37">
        <f t="shared" si="3"/>
        <v>0</v>
      </c>
    </row>
    <row r="67" spans="1:6" ht="1.05" customHeight="1" x14ac:dyDescent="0.3">
      <c r="A67" s="1"/>
      <c r="B67" s="2"/>
      <c r="C67" s="1"/>
      <c r="D67" s="1"/>
      <c r="E67" s="1"/>
      <c r="F67" s="1"/>
    </row>
    <row r="68" spans="1:6" s="14" customFormat="1" x14ac:dyDescent="0.3">
      <c r="A68" s="26" t="s">
        <v>122</v>
      </c>
      <c r="B68" s="27" t="s">
        <v>123</v>
      </c>
      <c r="C68" s="28">
        <f>C82</f>
        <v>1</v>
      </c>
      <c r="D68" s="29" t="s">
        <v>9</v>
      </c>
      <c r="E68" s="30">
        <f>E82</f>
        <v>0</v>
      </c>
      <c r="F68" s="31">
        <f>F82</f>
        <v>0</v>
      </c>
    </row>
    <row r="69" spans="1:6" s="14" customFormat="1" x14ac:dyDescent="0.3">
      <c r="A69" s="38" t="s">
        <v>124</v>
      </c>
      <c r="B69" s="39" t="s">
        <v>125</v>
      </c>
      <c r="C69" s="40">
        <v>277.2</v>
      </c>
      <c r="D69" s="41" t="s">
        <v>108</v>
      </c>
      <c r="E69" s="42">
        <v>0</v>
      </c>
      <c r="F69" s="43">
        <f t="shared" ref="F69:F82" si="4">ROUND(C69*E69,2)</f>
        <v>0</v>
      </c>
    </row>
    <row r="70" spans="1:6" s="14" customFormat="1" x14ac:dyDescent="0.3">
      <c r="A70" s="38" t="s">
        <v>126</v>
      </c>
      <c r="B70" s="39" t="s">
        <v>127</v>
      </c>
      <c r="C70" s="40">
        <v>517.91999999999996</v>
      </c>
      <c r="D70" s="41" t="s">
        <v>108</v>
      </c>
      <c r="E70" s="42">
        <v>0</v>
      </c>
      <c r="F70" s="43">
        <f t="shared" si="4"/>
        <v>0</v>
      </c>
    </row>
    <row r="71" spans="1:6" s="14" customFormat="1" ht="13.8" customHeight="1" x14ac:dyDescent="0.3">
      <c r="A71" s="38" t="s">
        <v>128</v>
      </c>
      <c r="B71" s="39" t="s">
        <v>129</v>
      </c>
      <c r="C71" s="40">
        <v>300</v>
      </c>
      <c r="D71" s="41" t="s">
        <v>101</v>
      </c>
      <c r="E71" s="42">
        <v>0</v>
      </c>
      <c r="F71" s="43">
        <f t="shared" si="4"/>
        <v>0</v>
      </c>
    </row>
    <row r="72" spans="1:6" s="14" customFormat="1" x14ac:dyDescent="0.3">
      <c r="A72" s="38" t="s">
        <v>130</v>
      </c>
      <c r="B72" s="39" t="s">
        <v>131</v>
      </c>
      <c r="C72" s="40">
        <v>300</v>
      </c>
      <c r="D72" s="41" t="s">
        <v>101</v>
      </c>
      <c r="E72" s="42">
        <v>0</v>
      </c>
      <c r="F72" s="43">
        <f t="shared" si="4"/>
        <v>0</v>
      </c>
    </row>
    <row r="73" spans="1:6" s="14" customFormat="1" x14ac:dyDescent="0.3">
      <c r="A73" s="38" t="s">
        <v>132</v>
      </c>
      <c r="B73" s="39" t="s">
        <v>133</v>
      </c>
      <c r="C73" s="40">
        <v>300</v>
      </c>
      <c r="D73" s="41" t="s">
        <v>101</v>
      </c>
      <c r="E73" s="42">
        <v>0</v>
      </c>
      <c r="F73" s="43">
        <f t="shared" si="4"/>
        <v>0</v>
      </c>
    </row>
    <row r="74" spans="1:6" s="14" customFormat="1" x14ac:dyDescent="0.3">
      <c r="A74" s="38" t="s">
        <v>134</v>
      </c>
      <c r="B74" s="39" t="s">
        <v>135</v>
      </c>
      <c r="C74" s="40">
        <v>7.5</v>
      </c>
      <c r="D74" s="41" t="s">
        <v>101</v>
      </c>
      <c r="E74" s="42">
        <v>0</v>
      </c>
      <c r="F74" s="43">
        <f t="shared" si="4"/>
        <v>0</v>
      </c>
    </row>
    <row r="75" spans="1:6" s="14" customFormat="1" x14ac:dyDescent="0.3">
      <c r="A75" s="38" t="s">
        <v>136</v>
      </c>
      <c r="B75" s="39" t="s">
        <v>137</v>
      </c>
      <c r="C75" s="40">
        <v>10</v>
      </c>
      <c r="D75" s="41" t="s">
        <v>19</v>
      </c>
      <c r="E75" s="42">
        <v>0</v>
      </c>
      <c r="F75" s="43">
        <f t="shared" si="4"/>
        <v>0</v>
      </c>
    </row>
    <row r="76" spans="1:6" s="14" customFormat="1" x14ac:dyDescent="0.3">
      <c r="A76" s="38" t="s">
        <v>138</v>
      </c>
      <c r="B76" s="39" t="s">
        <v>139</v>
      </c>
      <c r="C76" s="40">
        <v>260</v>
      </c>
      <c r="D76" s="41" t="s">
        <v>19</v>
      </c>
      <c r="E76" s="42">
        <v>0</v>
      </c>
      <c r="F76" s="43">
        <f t="shared" si="4"/>
        <v>0</v>
      </c>
    </row>
    <row r="77" spans="1:6" s="14" customFormat="1" x14ac:dyDescent="0.3">
      <c r="A77" s="38" t="s">
        <v>140</v>
      </c>
      <c r="B77" s="39" t="s">
        <v>141</v>
      </c>
      <c r="C77" s="40">
        <v>302</v>
      </c>
      <c r="D77" s="41" t="s">
        <v>101</v>
      </c>
      <c r="E77" s="42">
        <v>0</v>
      </c>
      <c r="F77" s="43">
        <f t="shared" si="4"/>
        <v>0</v>
      </c>
    </row>
    <row r="78" spans="1:6" s="14" customFormat="1" x14ac:dyDescent="0.3">
      <c r="A78" s="38" t="s">
        <v>142</v>
      </c>
      <c r="B78" s="39" t="s">
        <v>143</v>
      </c>
      <c r="C78" s="40">
        <v>5</v>
      </c>
      <c r="D78" s="41" t="s">
        <v>117</v>
      </c>
      <c r="E78" s="42">
        <v>0</v>
      </c>
      <c r="F78" s="43">
        <f t="shared" si="4"/>
        <v>0</v>
      </c>
    </row>
    <row r="79" spans="1:6" s="14" customFormat="1" x14ac:dyDescent="0.3">
      <c r="A79" s="38" t="s">
        <v>144</v>
      </c>
      <c r="B79" s="39" t="s">
        <v>145</v>
      </c>
      <c r="C79" s="40">
        <v>1491</v>
      </c>
      <c r="D79" s="41" t="s">
        <v>19</v>
      </c>
      <c r="E79" s="42">
        <v>0</v>
      </c>
      <c r="F79" s="43">
        <f t="shared" si="4"/>
        <v>0</v>
      </c>
    </row>
    <row r="80" spans="1:6" s="14" customFormat="1" x14ac:dyDescent="0.3">
      <c r="A80" s="38" t="s">
        <v>146</v>
      </c>
      <c r="B80" s="39" t="s">
        <v>147</v>
      </c>
      <c r="C80" s="40">
        <v>1659</v>
      </c>
      <c r="D80" s="41" t="s">
        <v>19</v>
      </c>
      <c r="E80" s="42">
        <v>0</v>
      </c>
      <c r="F80" s="43">
        <f t="shared" si="4"/>
        <v>0</v>
      </c>
    </row>
    <row r="81" spans="1:6" s="14" customFormat="1" x14ac:dyDescent="0.3">
      <c r="A81" s="38" t="s">
        <v>224</v>
      </c>
      <c r="B81" s="39" t="s">
        <v>223</v>
      </c>
      <c r="C81" s="40">
        <v>19</v>
      </c>
      <c r="D81" s="41" t="s">
        <v>117</v>
      </c>
      <c r="E81" s="42">
        <v>0</v>
      </c>
      <c r="F81" s="43">
        <f t="shared" si="4"/>
        <v>0</v>
      </c>
    </row>
    <row r="82" spans="1:6" s="14" customFormat="1" x14ac:dyDescent="0.3">
      <c r="A82" s="44"/>
      <c r="B82" s="45" t="s">
        <v>148</v>
      </c>
      <c r="C82" s="40">
        <v>1</v>
      </c>
      <c r="D82" s="46"/>
      <c r="E82" s="47">
        <f>SUM(F69:F81)</f>
        <v>0</v>
      </c>
      <c r="F82" s="37">
        <f t="shared" si="4"/>
        <v>0</v>
      </c>
    </row>
    <row r="83" spans="1:6" ht="1.05" customHeight="1" x14ac:dyDescent="0.3">
      <c r="A83" s="1"/>
      <c r="B83" s="2"/>
      <c r="C83" s="1"/>
      <c r="D83" s="1"/>
      <c r="E83" s="1"/>
      <c r="F83" s="1"/>
    </row>
    <row r="84" spans="1:6" s="14" customFormat="1" x14ac:dyDescent="0.3">
      <c r="A84" s="26" t="s">
        <v>149</v>
      </c>
      <c r="B84" s="27" t="s">
        <v>150</v>
      </c>
      <c r="C84" s="28">
        <f>C91</f>
        <v>1</v>
      </c>
      <c r="D84" s="29" t="s">
        <v>9</v>
      </c>
      <c r="E84" s="30">
        <f>E91</f>
        <v>0</v>
      </c>
      <c r="F84" s="31">
        <f>F91</f>
        <v>0</v>
      </c>
    </row>
    <row r="85" spans="1:6" s="14" customFormat="1" x14ac:dyDescent="0.3">
      <c r="A85" s="38" t="s">
        <v>151</v>
      </c>
      <c r="B85" s="39" t="s">
        <v>152</v>
      </c>
      <c r="C85" s="40">
        <v>37.5</v>
      </c>
      <c r="D85" s="41" t="s">
        <v>108</v>
      </c>
      <c r="E85" s="42">
        <v>0</v>
      </c>
      <c r="F85" s="43">
        <f t="shared" ref="F85:F91" si="5">ROUND(C85*E85,2)</f>
        <v>0</v>
      </c>
    </row>
    <row r="86" spans="1:6" s="14" customFormat="1" x14ac:dyDescent="0.3">
      <c r="A86" s="38" t="s">
        <v>153</v>
      </c>
      <c r="B86" s="39" t="s">
        <v>154</v>
      </c>
      <c r="C86" s="40">
        <v>3</v>
      </c>
      <c r="D86" s="41" t="s">
        <v>19</v>
      </c>
      <c r="E86" s="42">
        <v>0</v>
      </c>
      <c r="F86" s="43">
        <f t="shared" si="5"/>
        <v>0</v>
      </c>
    </row>
    <row r="87" spans="1:6" s="14" customFormat="1" x14ac:dyDescent="0.3">
      <c r="A87" s="38" t="s">
        <v>155</v>
      </c>
      <c r="B87" s="39" t="s">
        <v>156</v>
      </c>
      <c r="C87" s="40">
        <v>3</v>
      </c>
      <c r="D87" s="41" t="s">
        <v>19</v>
      </c>
      <c r="E87" s="42">
        <v>0</v>
      </c>
      <c r="F87" s="43">
        <f t="shared" si="5"/>
        <v>0</v>
      </c>
    </row>
    <row r="88" spans="1:6" s="14" customFormat="1" ht="28.8" x14ac:dyDescent="0.3">
      <c r="A88" s="38" t="s">
        <v>157</v>
      </c>
      <c r="B88" s="39" t="s">
        <v>158</v>
      </c>
      <c r="C88" s="40">
        <v>37.5</v>
      </c>
      <c r="D88" s="41" t="s">
        <v>108</v>
      </c>
      <c r="E88" s="42">
        <v>0</v>
      </c>
      <c r="F88" s="43">
        <f t="shared" si="5"/>
        <v>0</v>
      </c>
    </row>
    <row r="89" spans="1:6" s="14" customFormat="1" ht="28.8" x14ac:dyDescent="0.3">
      <c r="A89" s="38" t="s">
        <v>159</v>
      </c>
      <c r="B89" s="39" t="s">
        <v>160</v>
      </c>
      <c r="C89" s="40">
        <v>10</v>
      </c>
      <c r="D89" s="41" t="s">
        <v>117</v>
      </c>
      <c r="E89" s="42">
        <v>0</v>
      </c>
      <c r="F89" s="43">
        <f t="shared" si="5"/>
        <v>0</v>
      </c>
    </row>
    <row r="90" spans="1:6" s="14" customFormat="1" x14ac:dyDescent="0.3">
      <c r="A90" s="38" t="s">
        <v>161</v>
      </c>
      <c r="B90" s="39" t="s">
        <v>163</v>
      </c>
      <c r="C90" s="40">
        <v>0.23</v>
      </c>
      <c r="D90" s="41" t="s">
        <v>162</v>
      </c>
      <c r="E90" s="42">
        <v>0</v>
      </c>
      <c r="F90" s="43">
        <f t="shared" si="5"/>
        <v>0</v>
      </c>
    </row>
    <row r="91" spans="1:6" s="14" customFormat="1" x14ac:dyDescent="0.3">
      <c r="A91" s="44"/>
      <c r="B91" s="45" t="s">
        <v>164</v>
      </c>
      <c r="C91" s="40">
        <v>1</v>
      </c>
      <c r="D91" s="46"/>
      <c r="E91" s="47">
        <f>SUM(F85:F90)</f>
        <v>0</v>
      </c>
      <c r="F91" s="37">
        <f t="shared" si="5"/>
        <v>0</v>
      </c>
    </row>
    <row r="92" spans="1:6" ht="1.05" customHeight="1" x14ac:dyDescent="0.3">
      <c r="A92" s="1"/>
      <c r="B92" s="2"/>
      <c r="C92" s="1"/>
      <c r="D92" s="1"/>
      <c r="E92" s="1"/>
      <c r="F92" s="1"/>
    </row>
    <row r="93" spans="1:6" s="14" customFormat="1" x14ac:dyDescent="0.3">
      <c r="A93" s="26" t="s">
        <v>165</v>
      </c>
      <c r="B93" s="27" t="s">
        <v>166</v>
      </c>
      <c r="C93" s="28">
        <f>C96</f>
        <v>1</v>
      </c>
      <c r="D93" s="29" t="s">
        <v>9</v>
      </c>
      <c r="E93" s="30">
        <f>E96</f>
        <v>0</v>
      </c>
      <c r="F93" s="31">
        <f>F96</f>
        <v>0</v>
      </c>
    </row>
    <row r="94" spans="1:6" s="14" customFormat="1" x14ac:dyDescent="0.3">
      <c r="A94" s="38" t="s">
        <v>167</v>
      </c>
      <c r="B94" s="39" t="s">
        <v>168</v>
      </c>
      <c r="C94" s="40">
        <v>1</v>
      </c>
      <c r="D94" s="41" t="s">
        <v>117</v>
      </c>
      <c r="E94" s="42">
        <v>0</v>
      </c>
      <c r="F94" s="43">
        <f>ROUND(C94*E94,2)</f>
        <v>0</v>
      </c>
    </row>
    <row r="95" spans="1:6" s="14" customFormat="1" x14ac:dyDescent="0.3">
      <c r="A95" s="38" t="s">
        <v>169</v>
      </c>
      <c r="B95" s="39" t="s">
        <v>170</v>
      </c>
      <c r="C95" s="40">
        <v>1</v>
      </c>
      <c r="D95" s="41" t="s">
        <v>117</v>
      </c>
      <c r="E95" s="42">
        <v>0</v>
      </c>
      <c r="F95" s="43">
        <f>ROUND(C95*E95,2)</f>
        <v>0</v>
      </c>
    </row>
    <row r="96" spans="1:6" s="14" customFormat="1" x14ac:dyDescent="0.3">
      <c r="A96" s="44"/>
      <c r="B96" s="45" t="s">
        <v>171</v>
      </c>
      <c r="C96" s="40">
        <v>1</v>
      </c>
      <c r="D96" s="46"/>
      <c r="E96" s="47">
        <f>SUM(F94:F95)</f>
        <v>0</v>
      </c>
      <c r="F96" s="37">
        <f>ROUND(C96*E96,2)</f>
        <v>0</v>
      </c>
    </row>
    <row r="97" spans="1:6" ht="1.05" customHeight="1" x14ac:dyDescent="0.3">
      <c r="A97" s="1"/>
      <c r="B97" s="2"/>
      <c r="C97" s="1"/>
      <c r="D97" s="1"/>
      <c r="E97" s="1"/>
      <c r="F97" s="1"/>
    </row>
    <row r="98" spans="1:6" s="14" customFormat="1" x14ac:dyDescent="0.3">
      <c r="A98" s="26" t="s">
        <v>172</v>
      </c>
      <c r="B98" s="27" t="s">
        <v>173</v>
      </c>
      <c r="C98" s="28">
        <f>C106</f>
        <v>1</v>
      </c>
      <c r="D98" s="29" t="s">
        <v>9</v>
      </c>
      <c r="E98" s="30">
        <f>E106</f>
        <v>0</v>
      </c>
      <c r="F98" s="31">
        <f>F106</f>
        <v>0</v>
      </c>
    </row>
    <row r="99" spans="1:6" s="14" customFormat="1" x14ac:dyDescent="0.3">
      <c r="A99" s="38" t="s">
        <v>174</v>
      </c>
      <c r="B99" s="39" t="s">
        <v>176</v>
      </c>
      <c r="C99" s="40">
        <v>1</v>
      </c>
      <c r="D99" s="41" t="s">
        <v>175</v>
      </c>
      <c r="E99" s="42">
        <v>0</v>
      </c>
      <c r="F99" s="43">
        <f>ROUND(C99*E99,2)</f>
        <v>0</v>
      </c>
    </row>
    <row r="100" spans="1:6" s="14" customFormat="1" x14ac:dyDescent="0.3">
      <c r="A100" s="38" t="s">
        <v>177</v>
      </c>
      <c r="B100" s="39" t="s">
        <v>178</v>
      </c>
      <c r="C100" s="40">
        <v>1</v>
      </c>
      <c r="D100" s="41" t="s">
        <v>175</v>
      </c>
      <c r="E100" s="42">
        <v>0</v>
      </c>
      <c r="F100" s="43">
        <f>ROUND(C100*E100,2)</f>
        <v>0</v>
      </c>
    </row>
    <row r="101" spans="1:6" s="14" customFormat="1" x14ac:dyDescent="0.3">
      <c r="A101" s="38" t="s">
        <v>179</v>
      </c>
      <c r="B101" s="39" t="s">
        <v>180</v>
      </c>
      <c r="C101" s="40">
        <v>1</v>
      </c>
      <c r="D101" s="41" t="s">
        <v>175</v>
      </c>
      <c r="E101" s="42">
        <v>0</v>
      </c>
      <c r="F101" s="43">
        <f>ROUND(C101*E101,2)</f>
        <v>0</v>
      </c>
    </row>
    <row r="102" spans="1:6" s="14" customFormat="1" x14ac:dyDescent="0.3">
      <c r="A102" s="38" t="s">
        <v>181</v>
      </c>
      <c r="B102" s="39" t="s">
        <v>182</v>
      </c>
      <c r="C102" s="40">
        <v>1</v>
      </c>
      <c r="D102" s="41" t="s">
        <v>175</v>
      </c>
      <c r="E102" s="42">
        <v>0</v>
      </c>
      <c r="F102" s="43">
        <f>ROUND(C102*E102,2)</f>
        <v>0</v>
      </c>
    </row>
    <row r="103" spans="1:6" s="14" customFormat="1" x14ac:dyDescent="0.3">
      <c r="A103" s="38" t="s">
        <v>183</v>
      </c>
      <c r="B103" s="39" t="s">
        <v>184</v>
      </c>
      <c r="C103" s="40">
        <f>C104</f>
        <v>1</v>
      </c>
      <c r="D103" s="41" t="s">
        <v>9</v>
      </c>
      <c r="E103" s="42">
        <v>0</v>
      </c>
      <c r="F103" s="43">
        <f>ROUND(C103*E103,2)</f>
        <v>0</v>
      </c>
    </row>
    <row r="104" spans="1:6" s="14" customFormat="1" hidden="1" x14ac:dyDescent="0.3">
      <c r="A104" s="38"/>
      <c r="B104" s="39" t="s">
        <v>185</v>
      </c>
      <c r="C104" s="40">
        <v>1</v>
      </c>
      <c r="D104" s="41"/>
      <c r="E104" s="42">
        <v>0</v>
      </c>
      <c r="F104" s="43">
        <f t="shared" ref="F104" si="6">ROUND(C104*E104,2)</f>
        <v>0</v>
      </c>
    </row>
    <row r="105" spans="1:6" ht="1.05" customHeight="1" x14ac:dyDescent="0.3">
      <c r="A105" s="1"/>
      <c r="B105" s="2"/>
      <c r="C105" s="1"/>
      <c r="D105" s="1"/>
      <c r="E105" s="1"/>
      <c r="F105" s="1"/>
    </row>
    <row r="106" spans="1:6" s="14" customFormat="1" x14ac:dyDescent="0.3">
      <c r="A106" s="44"/>
      <c r="B106" s="45" t="s">
        <v>186</v>
      </c>
      <c r="C106" s="40">
        <v>1</v>
      </c>
      <c r="D106" s="46"/>
      <c r="E106" s="47">
        <f>SUM(F99:F103)</f>
        <v>0</v>
      </c>
      <c r="F106" s="37">
        <f>ROUND(C106*E106,2)</f>
        <v>0</v>
      </c>
    </row>
    <row r="107" spans="1:6" s="14" customFormat="1" x14ac:dyDescent="0.3">
      <c r="A107" s="44"/>
      <c r="B107" s="45" t="s">
        <v>187</v>
      </c>
      <c r="C107" s="40">
        <v>1</v>
      </c>
      <c r="D107" s="46"/>
      <c r="E107" s="47">
        <f>F55+F68+F84+F93+F98</f>
        <v>0</v>
      </c>
      <c r="F107" s="37">
        <f>ROUND(C107*E107,2)</f>
        <v>0</v>
      </c>
    </row>
    <row r="108" spans="1:6" ht="1.05" customHeight="1" x14ac:dyDescent="0.3">
      <c r="A108" s="1"/>
      <c r="B108" s="2"/>
      <c r="C108" s="1"/>
      <c r="D108" s="1"/>
      <c r="E108" s="1"/>
      <c r="F108" s="1"/>
    </row>
    <row r="109" spans="1:6" s="14" customFormat="1" x14ac:dyDescent="0.3">
      <c r="A109" s="20" t="s">
        <v>188</v>
      </c>
      <c r="B109" s="21" t="s">
        <v>189</v>
      </c>
      <c r="C109" s="22">
        <f>C115</f>
        <v>1</v>
      </c>
      <c r="D109" s="23" t="s">
        <v>9</v>
      </c>
      <c r="E109" s="24">
        <f>E115</f>
        <v>0</v>
      </c>
      <c r="F109" s="25">
        <f>F115</f>
        <v>0</v>
      </c>
    </row>
    <row r="110" spans="1:6" s="14" customFormat="1" x14ac:dyDescent="0.3">
      <c r="A110" s="38" t="s">
        <v>190</v>
      </c>
      <c r="B110" s="39" t="s">
        <v>191</v>
      </c>
      <c r="C110" s="40">
        <v>1</v>
      </c>
      <c r="D110" s="41" t="s">
        <v>12</v>
      </c>
      <c r="E110" s="42">
        <v>0</v>
      </c>
      <c r="F110" s="43">
        <f t="shared" ref="F110:F115" si="7">ROUND(C110*E110,2)</f>
        <v>0</v>
      </c>
    </row>
    <row r="111" spans="1:6" s="14" customFormat="1" x14ac:dyDescent="0.3">
      <c r="A111" s="38" t="s">
        <v>192</v>
      </c>
      <c r="B111" s="39" t="s">
        <v>193</v>
      </c>
      <c r="C111" s="40">
        <v>1</v>
      </c>
      <c r="D111" s="41" t="s">
        <v>12</v>
      </c>
      <c r="E111" s="42">
        <v>0</v>
      </c>
      <c r="F111" s="43">
        <f t="shared" si="7"/>
        <v>0</v>
      </c>
    </row>
    <row r="112" spans="1:6" s="14" customFormat="1" x14ac:dyDescent="0.3">
      <c r="A112" s="38" t="s">
        <v>194</v>
      </c>
      <c r="B112" s="39" t="s">
        <v>195</v>
      </c>
      <c r="C112" s="40">
        <v>1</v>
      </c>
      <c r="D112" s="41" t="s">
        <v>12</v>
      </c>
      <c r="E112" s="42">
        <v>0</v>
      </c>
      <c r="F112" s="43">
        <f t="shared" si="7"/>
        <v>0</v>
      </c>
    </row>
    <row r="113" spans="1:6" s="14" customFormat="1" x14ac:dyDescent="0.3">
      <c r="A113" s="38" t="s">
        <v>196</v>
      </c>
      <c r="B113" s="39" t="s">
        <v>197</v>
      </c>
      <c r="C113" s="40">
        <v>1</v>
      </c>
      <c r="D113" s="41" t="s">
        <v>12</v>
      </c>
      <c r="E113" s="42">
        <v>0</v>
      </c>
      <c r="F113" s="43">
        <f t="shared" si="7"/>
        <v>0</v>
      </c>
    </row>
    <row r="114" spans="1:6" s="14" customFormat="1" x14ac:dyDescent="0.3">
      <c r="A114" s="38" t="s">
        <v>198</v>
      </c>
      <c r="B114" s="39" t="s">
        <v>199</v>
      </c>
      <c r="C114" s="40">
        <v>1</v>
      </c>
      <c r="D114" s="41" t="s">
        <v>12</v>
      </c>
      <c r="E114" s="42">
        <v>0</v>
      </c>
      <c r="F114" s="43">
        <f t="shared" si="7"/>
        <v>0</v>
      </c>
    </row>
    <row r="115" spans="1:6" s="14" customFormat="1" x14ac:dyDescent="0.3">
      <c r="A115" s="44"/>
      <c r="B115" s="45" t="s">
        <v>200</v>
      </c>
      <c r="C115" s="40">
        <v>1</v>
      </c>
      <c r="D115" s="46"/>
      <c r="E115" s="47">
        <f>SUM(F110:F114)</f>
        <v>0</v>
      </c>
      <c r="F115" s="37">
        <f t="shared" si="7"/>
        <v>0</v>
      </c>
    </row>
    <row r="116" spans="1:6" ht="1.05" customHeight="1" x14ac:dyDescent="0.3">
      <c r="A116" s="1"/>
      <c r="B116" s="2"/>
      <c r="C116" s="1"/>
      <c r="D116" s="1"/>
      <c r="E116" s="1"/>
      <c r="F116" s="1"/>
    </row>
    <row r="117" spans="1:6" s="14" customFormat="1" x14ac:dyDescent="0.3">
      <c r="A117" s="20" t="s">
        <v>201</v>
      </c>
      <c r="B117" s="21" t="s">
        <v>202</v>
      </c>
      <c r="C117" s="22">
        <f>C122</f>
        <v>1</v>
      </c>
      <c r="D117" s="23" t="s">
        <v>9</v>
      </c>
      <c r="E117" s="24">
        <f>E122</f>
        <v>0</v>
      </c>
      <c r="F117" s="25">
        <f>F122</f>
        <v>0</v>
      </c>
    </row>
    <row r="118" spans="1:6" s="14" customFormat="1" x14ac:dyDescent="0.3">
      <c r="A118" s="26" t="s">
        <v>203</v>
      </c>
      <c r="B118" s="27" t="s">
        <v>202</v>
      </c>
      <c r="C118" s="28">
        <f>C121</f>
        <v>1</v>
      </c>
      <c r="D118" s="29" t="s">
        <v>9</v>
      </c>
      <c r="E118" s="30">
        <f>E121</f>
        <v>0</v>
      </c>
      <c r="F118" s="31">
        <f>F121</f>
        <v>0</v>
      </c>
    </row>
    <row r="119" spans="1:6" s="14" customFormat="1" x14ac:dyDescent="0.3">
      <c r="A119" s="38" t="s">
        <v>204</v>
      </c>
      <c r="B119" s="39" t="s">
        <v>205</v>
      </c>
      <c r="C119" s="40">
        <v>1</v>
      </c>
      <c r="D119" s="41" t="s">
        <v>12</v>
      </c>
      <c r="E119" s="42">
        <v>0</v>
      </c>
      <c r="F119" s="43">
        <f>ROUND(C119*E119,2)</f>
        <v>0</v>
      </c>
    </row>
    <row r="120" spans="1:6" s="14" customFormat="1" x14ac:dyDescent="0.3">
      <c r="A120" s="38" t="s">
        <v>206</v>
      </c>
      <c r="B120" s="39" t="s">
        <v>207</v>
      </c>
      <c r="C120" s="40">
        <v>1</v>
      </c>
      <c r="D120" s="41" t="s">
        <v>12</v>
      </c>
      <c r="E120" s="42">
        <v>0</v>
      </c>
      <c r="F120" s="43">
        <f>ROUND(C120*E120,2)</f>
        <v>0</v>
      </c>
    </row>
    <row r="121" spans="1:6" s="14" customFormat="1" x14ac:dyDescent="0.3">
      <c r="A121" s="44"/>
      <c r="B121" s="45" t="s">
        <v>208</v>
      </c>
      <c r="C121" s="40">
        <v>1</v>
      </c>
      <c r="D121" s="46"/>
      <c r="E121" s="47">
        <f>SUM(F119:F120)</f>
        <v>0</v>
      </c>
      <c r="F121" s="37">
        <f>ROUND(C121*E121,2)</f>
        <v>0</v>
      </c>
    </row>
    <row r="122" spans="1:6" s="14" customFormat="1" x14ac:dyDescent="0.3">
      <c r="A122" s="44"/>
      <c r="B122" s="45" t="s">
        <v>209</v>
      </c>
      <c r="C122" s="40">
        <v>1</v>
      </c>
      <c r="D122" s="46"/>
      <c r="E122" s="47">
        <f>F118</f>
        <v>0</v>
      </c>
      <c r="F122" s="37">
        <f>ROUND(C122*E122,2)</f>
        <v>0</v>
      </c>
    </row>
    <row r="123" spans="1:6" ht="1.05" customHeight="1" x14ac:dyDescent="0.3">
      <c r="A123" s="1"/>
      <c r="B123" s="2"/>
      <c r="C123" s="1"/>
      <c r="D123" s="1"/>
      <c r="E123" s="1"/>
      <c r="F123" s="1"/>
    </row>
    <row r="124" spans="1:6" s="14" customFormat="1" x14ac:dyDescent="0.3">
      <c r="A124" s="20" t="s">
        <v>210</v>
      </c>
      <c r="B124" s="21" t="s">
        <v>211</v>
      </c>
      <c r="C124" s="22">
        <f>C126</f>
        <v>1</v>
      </c>
      <c r="D124" s="23" t="s">
        <v>9</v>
      </c>
      <c r="E124" s="24">
        <f>E126</f>
        <v>0</v>
      </c>
      <c r="F124" s="25">
        <f>F126</f>
        <v>0</v>
      </c>
    </row>
    <row r="125" spans="1:6" s="14" customFormat="1" x14ac:dyDescent="0.3">
      <c r="A125" s="38" t="s">
        <v>212</v>
      </c>
      <c r="B125" s="39" t="s">
        <v>213</v>
      </c>
      <c r="C125" s="40">
        <v>1</v>
      </c>
      <c r="D125" s="41" t="s">
        <v>9</v>
      </c>
      <c r="E125" s="42">
        <v>0</v>
      </c>
      <c r="F125" s="43">
        <f>ROUND(C125*E125,2)</f>
        <v>0</v>
      </c>
    </row>
    <row r="126" spans="1:6" s="14" customFormat="1" x14ac:dyDescent="0.3">
      <c r="A126" s="44"/>
      <c r="B126" s="45" t="s">
        <v>214</v>
      </c>
      <c r="C126" s="40">
        <v>1</v>
      </c>
      <c r="D126" s="46"/>
      <c r="E126" s="47">
        <f>F125</f>
        <v>0</v>
      </c>
      <c r="F126" s="37">
        <f>ROUND(C126*E126,2)</f>
        <v>0</v>
      </c>
    </row>
    <row r="127" spans="1:6" s="14" customFormat="1" x14ac:dyDescent="0.3">
      <c r="A127" s="44"/>
      <c r="B127" s="45"/>
      <c r="C127" s="40"/>
      <c r="D127" s="46"/>
      <c r="E127" s="47"/>
      <c r="F127" s="37"/>
    </row>
    <row r="128" spans="1:6" s="14" customFormat="1" x14ac:dyDescent="0.3">
      <c r="A128" s="44"/>
      <c r="B128" s="45" t="s">
        <v>215</v>
      </c>
      <c r="C128" s="40">
        <v>1</v>
      </c>
      <c r="D128" s="46"/>
      <c r="E128" s="47">
        <f>F4+F17+F37+F47+F54+F109+F117+F124</f>
        <v>0</v>
      </c>
      <c r="F128" s="37">
        <f>ROUND(C128*E128,2)</f>
        <v>0</v>
      </c>
    </row>
    <row r="129" spans="1:6" x14ac:dyDescent="0.3">
      <c r="A129" s="44"/>
      <c r="B129" s="45" t="s">
        <v>216</v>
      </c>
      <c r="C129" s="40">
        <v>1</v>
      </c>
      <c r="D129" s="46"/>
      <c r="E129" s="47">
        <f>E128</f>
        <v>0</v>
      </c>
      <c r="F129" s="37">
        <f>ROUND(C129*E129,2)</f>
        <v>0</v>
      </c>
    </row>
    <row r="130" spans="1:6" s="14" customFormat="1" ht="15" thickBot="1" x14ac:dyDescent="0.35"/>
    <row r="131" spans="1:6" x14ac:dyDescent="0.3">
      <c r="B131" s="48" t="s">
        <v>217</v>
      </c>
      <c r="C131" s="49"/>
      <c r="D131" s="50"/>
      <c r="E131" s="49"/>
      <c r="F131" s="51">
        <f>F129</f>
        <v>0</v>
      </c>
    </row>
    <row r="132" spans="1:6" x14ac:dyDescent="0.3">
      <c r="B132" s="52"/>
      <c r="C132" s="53"/>
      <c r="D132" s="54"/>
      <c r="E132" s="53"/>
      <c r="F132" s="55"/>
    </row>
    <row r="133" spans="1:6" x14ac:dyDescent="0.3">
      <c r="B133" s="56" t="s">
        <v>218</v>
      </c>
      <c r="C133" s="57"/>
      <c r="D133" s="58"/>
      <c r="E133" s="59">
        <v>0</v>
      </c>
      <c r="F133" s="60">
        <f>F131*E133</f>
        <v>0</v>
      </c>
    </row>
    <row r="134" spans="1:6" x14ac:dyDescent="0.3">
      <c r="B134" s="56" t="s">
        <v>219</v>
      </c>
      <c r="C134" s="57"/>
      <c r="D134" s="58"/>
      <c r="E134" s="59">
        <v>0</v>
      </c>
      <c r="F134" s="60">
        <f>F131*E134</f>
        <v>0</v>
      </c>
    </row>
    <row r="135" spans="1:6" x14ac:dyDescent="0.3">
      <c r="B135" s="61"/>
      <c r="C135" s="62"/>
      <c r="D135" s="63"/>
      <c r="E135" s="64"/>
      <c r="F135" s="65"/>
    </row>
    <row r="136" spans="1:6" x14ac:dyDescent="0.3">
      <c r="B136" s="66" t="s">
        <v>220</v>
      </c>
      <c r="C136" s="67"/>
      <c r="D136" s="68"/>
      <c r="E136" s="69"/>
      <c r="F136" s="70">
        <f>SUM(F131:F134)</f>
        <v>0</v>
      </c>
    </row>
    <row r="137" spans="1:6" x14ac:dyDescent="0.3">
      <c r="B137" s="61"/>
      <c r="C137" s="62"/>
      <c r="D137" s="63"/>
      <c r="E137" s="64"/>
      <c r="F137" s="65"/>
    </row>
    <row r="138" spans="1:6" x14ac:dyDescent="0.3">
      <c r="B138" s="66" t="s">
        <v>221</v>
      </c>
      <c r="C138" s="67"/>
      <c r="D138" s="68"/>
      <c r="E138" s="71">
        <v>0.21</v>
      </c>
      <c r="F138" s="70">
        <f>F136*E138</f>
        <v>0</v>
      </c>
    </row>
    <row r="139" spans="1:6" x14ac:dyDescent="0.3">
      <c r="B139" s="61"/>
      <c r="C139" s="62"/>
      <c r="D139" s="63"/>
      <c r="E139" s="62"/>
      <c r="F139" s="72"/>
    </row>
    <row r="140" spans="1:6" ht="15" thickBot="1" x14ac:dyDescent="0.35">
      <c r="B140" s="73" t="s">
        <v>222</v>
      </c>
      <c r="C140" s="74"/>
      <c r="D140" s="75"/>
      <c r="E140" s="74"/>
      <c r="F140" s="76">
        <f>SUM(F136:F138)</f>
        <v>0</v>
      </c>
    </row>
  </sheetData>
  <sheetProtection algorithmName="SHA-512" hashValue="Q5NveAKIYr5QWFkMCT6sR9CQYlmkq1+NXcIZbgZ4Ryoz6+LfFT5olbEYZzUEO+vhFDVkhgptUJWBSuyPIIddyg==" saltValue="c1rHF8J7sv4Js0aKEbseVw==" spinCount="100000" sheet="1" objects="1" scenarios="1"/>
  <mergeCells count="1">
    <mergeCell ref="A1:B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ALIMENTACION CPD CANILLEJAS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Gálvez García, Félix</dc:creator>
  <cp:lastModifiedBy>Gálvez García, Félix</cp:lastModifiedBy>
  <dcterms:created xsi:type="dcterms:W3CDTF">2020-11-16T07:56:31Z</dcterms:created>
  <dcterms:modified xsi:type="dcterms:W3CDTF">2021-06-24T08:45:59Z</dcterms:modified>
</cp:coreProperties>
</file>