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0 - Economico\2019\Inversión\02. Prohibido bajar a las vías\"/>
    </mc:Choice>
  </mc:AlternateContent>
  <bookViews>
    <workbookView xWindow="0" yWindow="0" windowWidth="21570" windowHeight="10035" activeTab="4"/>
  </bookViews>
  <sheets>
    <sheet name="Instrucciones" sheetId="4" r:id="rId1"/>
    <sheet name="Importe oferta" sheetId="5" r:id="rId2"/>
    <sheet name="Lote 1" sheetId="1" r:id="rId3"/>
    <sheet name="Lote 2" sheetId="2" r:id="rId4"/>
    <sheet name="Lote 3" sheetId="3" r:id="rId5"/>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2" l="1"/>
  <c r="I7" i="2"/>
  <c r="I9" i="2"/>
  <c r="H11" i="2" l="1"/>
  <c r="I11" i="2" s="1"/>
  <c r="I4" i="2" s="1"/>
  <c r="H13" i="2" s="1"/>
  <c r="I13" i="2" s="1"/>
  <c r="H4" i="2" l="1"/>
  <c r="I9" i="3" l="1"/>
  <c r="I7" i="3"/>
  <c r="I5" i="3"/>
  <c r="H11" i="3" l="1"/>
  <c r="H4" i="3" s="1"/>
  <c r="G8" i="5" l="1"/>
  <c r="H8" i="5" s="1"/>
  <c r="I8" i="5" s="1"/>
  <c r="I11" i="3"/>
  <c r="I4" i="3" s="1"/>
  <c r="G10" i="5" s="1"/>
  <c r="E4" i="1"/>
  <c r="I7" i="1"/>
  <c r="I5" i="1"/>
  <c r="H13" i="3" l="1"/>
  <c r="I13" i="3" s="1"/>
  <c r="H10" i="5"/>
  <c r="I10" i="5" s="1"/>
  <c r="H9" i="1"/>
  <c r="I9" i="1" s="1"/>
  <c r="I4" i="1" s="1"/>
  <c r="H4" i="1" l="1"/>
  <c r="H11" i="1"/>
  <c r="I11" i="1" s="1"/>
  <c r="G6" i="5"/>
  <c r="H6" i="5" l="1"/>
  <c r="I6" i="5" s="1"/>
</calcChain>
</file>

<file path=xl/comments1.xml><?xml version="1.0" encoding="utf-8"?>
<comments xmlns="http://schemas.openxmlformats.org/spreadsheetml/2006/main">
  <authors>
    <author>Ballesteros de las Heras, José Martín</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Precio unitario en el presupuesto</t>
        </r>
      </text>
    </comment>
    <comment ref="I3" authorId="0" shapeId="0">
      <text>
        <r>
          <rPr>
            <b/>
            <sz val="9"/>
            <color indexed="81"/>
            <rFont val="Tahoma"/>
            <family val="2"/>
          </rPr>
          <t>Importe del presupuesto</t>
        </r>
      </text>
    </comment>
  </commentList>
</comments>
</file>

<file path=xl/sharedStrings.xml><?xml version="1.0" encoding="utf-8"?>
<sst xmlns="http://schemas.openxmlformats.org/spreadsheetml/2006/main" count="133" uniqueCount="69">
  <si>
    <t>Código</t>
  </si>
  <si>
    <t>Nat</t>
  </si>
  <si>
    <t>Ud</t>
  </si>
  <si>
    <t>Resumen</t>
  </si>
  <si>
    <t>CanPres</t>
  </si>
  <si>
    <t>Pres</t>
  </si>
  <si>
    <t>ImpPres</t>
  </si>
  <si>
    <t>SÑ</t>
  </si>
  <si>
    <t>Capítulo</t>
  </si>
  <si>
    <t/>
  </si>
  <si>
    <t>SEÑALÉTICA CARTELES "PROHIBIDO BAJAR A LA VÍA" - LOTE 1</t>
  </si>
  <si>
    <t>SÑC.05</t>
  </si>
  <si>
    <t>Partida</t>
  </si>
  <si>
    <t>ud</t>
  </si>
  <si>
    <t>SUMINISTRO Y COLOCACIÓN DE VINILO "PROHIBIDO BAJAR A LA VÍA"</t>
  </si>
  <si>
    <t>SÑC.06</t>
  </si>
  <si>
    <t>SUMINISTRO Y COLOCACIÓN DE CARTEL PLÁSTICO RÍGIDO DE "PROHIBIDO BAJAR A LA VÍA"</t>
  </si>
  <si>
    <t>Total SÑ</t>
  </si>
  <si>
    <t>Total 0</t>
  </si>
  <si>
    <t>INSTRUCCIONES</t>
  </si>
  <si>
    <t>El licitador deberá atender a las siguientes instrucciones para proponer su oferta de contratación.</t>
  </si>
  <si>
    <t>Descripción del contenido del fichero:</t>
  </si>
  <si>
    <t xml:space="preserve">Hoja 1) Instrucciones </t>
  </si>
  <si>
    <t>Se deberan rellenar los precios unitarios ofertados en las hojas denominadas:</t>
  </si>
  <si>
    <t>en las casillas habilitadas al efecto (sombreadas en gris).</t>
  </si>
  <si>
    <t>(Ningún precio unitario ofertado podrá ser superior al precio unitario  de proyecto).</t>
  </si>
  <si>
    <t>Las hojas,</t>
  </si>
  <si>
    <t>se rellenerán automáticamente con los datos insertados anteriormente, con los precios unitarios ofertados.</t>
  </si>
  <si>
    <t>Nombre de la empresa</t>
  </si>
  <si>
    <t>Domicilio fiscal</t>
  </si>
  <si>
    <t>CIF</t>
  </si>
  <si>
    <t>Fecha</t>
  </si>
  <si>
    <t>Sello</t>
  </si>
  <si>
    <t>Firma</t>
  </si>
  <si>
    <t xml:space="preserve"> NÚMERO DE LOTE</t>
  </si>
  <si>
    <t>IMPORTE TOTAL DE LA OFERTA
(SIN IVA)</t>
  </si>
  <si>
    <t>IVA</t>
  </si>
  <si>
    <t>POR CADA UNO DE LOS LOTES, EL IMPORTE TOTAL DE LA OFERTA DEBE DE COINCIDIR CON EL REALIZADO EN LA PROPOSICIÓN ECONÓMICA</t>
  </si>
  <si>
    <t>Nombre de Empresa</t>
  </si>
  <si>
    <t>Domicilio Fiscal</t>
  </si>
  <si>
    <t>CIF:</t>
  </si>
  <si>
    <t>SUMINISTROS Y TRABAJOS NECESARIOS PARA LA COLOCACIÓN DE CARTELES DE “PROHIBIDO BAJAR A LA VÍA” EN ANDENES DE LAS ESTACIONES DE METRO DE MADRID</t>
  </si>
  <si>
    <t>LOTE 1. LÍNEAS 1, 3, 4 y 9</t>
  </si>
  <si>
    <t>LOTE 2. LÍNEAS 5, 8, 10 y 12</t>
  </si>
  <si>
    <t>LOTE 3. LÍNEAS 2, 6, 7, 11 y ML1</t>
  </si>
  <si>
    <t>Hoja 3) Lote 1_Líneas 1, 3, 4 y 9</t>
  </si>
  <si>
    <t>Hoja 4) Lote 1_Líneas 5, 8, 10 y 12</t>
  </si>
  <si>
    <t>Hoja 5) Lote 1_Líneas 2, 6, 7, 11 y ML1</t>
  </si>
  <si>
    <t>Lote 1</t>
  </si>
  <si>
    <t>Lote 2</t>
  </si>
  <si>
    <t>Lote 3</t>
  </si>
  <si>
    <t>Hoja 2) Importe oferta</t>
  </si>
  <si>
    <t>El presente fichero contiene 5 hojas:</t>
  </si>
  <si>
    <t>Importe oferta</t>
  </si>
  <si>
    <t>En la hoja "importe oferta", se rellenará el cuadro con lo datos donde figura el:</t>
  </si>
  <si>
    <t>PRESUPUESTO LOTE 2_LÍNEAS 5, 8, 10 y 12</t>
  </si>
  <si>
    <t>PRESUPUESTO LOTE 1_LÍNEAS 1, 3, 4 y 9</t>
  </si>
  <si>
    <t>SEÑALÉTICA CARTELES "PROHIBIDO BAJAR A LA VÍA" - LOTE 2</t>
  </si>
  <si>
    <t>SÑC.07</t>
  </si>
  <si>
    <t>SUMINISTRO Y COLOCACIÓN DE CARTEL DE ALUMINIO DE "PROHIBIDO BAJAR A LA VÍA</t>
  </si>
  <si>
    <t>PRESUPUESTO LOTE 3_LÍNEAS 2, 6, 7, 11 y ML1</t>
  </si>
  <si>
    <t>Suministro y trabajos de colocación de carteles de "PROHIBIDO BAJAR A LA VÍA", realizados en vinilo adhesivo y laminados de dimensiones aproximadas 1400 mm x 160 mm, en voladizos de andén que sean de acero inoxidable, según AAFF facilitadas por el Servicio de Obras, que irán colocados en el frontal de dicho voladizo del borde de andén. El laminado de protección del vinilo llevará propiedades antigrafiti y se ofrecerá garantía que no habrá pérdida de color apreciable durante la duración de su exposición. Debido a las condiciones, estos trabajos se realizarán en horario fuera de servicio.</t>
  </si>
  <si>
    <t>Suministro y trabajos de colocación de carteles de "PROHIBIDO BAJAR A LA VÍA", realizados en material plástico rígido, poliestireno de 1 mm de espesor, laminado, de dimensiones aproximadas 1400 mm x 160 mm, en voladizos de andén que sean de acero inoxidable, según AAFF facilitadas por el Servicio de Obras, que irán colocados en el frontal de dicho voladizo del borde de andén. El laminado de protección del soporte rígido llevará propiedades antigrafiti y se ofrecerá garantía que no habrá pérdida de color apreciable durante la duración de su exposición. Debido a las condiciones, estos trabajos se realizarán en horario fuera de servicio.</t>
  </si>
  <si>
    <t>Suministro y trabajos de colocación de carteles de "PROHIBIDO BAJAR A LA VÍA", realizados en material plástico rígido, PET de 1 mm de espesor, laminado, de dimensiones aproximadas 1400 mm x 160 mm, en voladizos de andén que sean de acero inoxidable, según AAFF facilitadas por el Servicio de Obras, que irán colocados en el frontal de dicho voladizo del borde de andén. El laminado de protección del soporte rígido, llevará propiedades antigrafiti y se ofrecerá garantía que no habrá pérdida de color apreciable durante la duración de su exposición. Debido a las condiciones, estos trabajos se realizarán en horario fuera de servicio.</t>
  </si>
  <si>
    <t>Suministro y trabajos de colocación de carteles de "PROHIBIDO BAJAR A LA VÍA", realizados en chapa de aluminio, de 1,2 mm de espesor, laminado, de dimensiones aproximadas 1400 mm x 160 mm, en voladizos de andén que sean de acero inoxidable, según AAFF facilitadas por el Servicio de Obras. El laminado de protección  de la chapa, llevará propiedades antigrafiti y se ofrecerá garantía que no habrá pérdida de color apreciable durante la duración de su exposición. Debido a las condiciones, estos trabajos se realizarán en horario fuera de servicio.</t>
  </si>
  <si>
    <t>NOTA: todos los importes llevan incluidos G.G. y B.I., sin IVA</t>
  </si>
  <si>
    <t>IMPORTE TOTAL DE LA OFERTA
(IVA INCLUIDO)</t>
  </si>
  <si>
    <t>PROYECTO</t>
  </si>
  <si>
    <t>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</si>
</sst>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8"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sz val="8"/>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2"/>
      <color rgb="FFFF00FF"/>
      <name val="Calibri"/>
      <family val="2"/>
      <scheme val="minor"/>
    </font>
    <font>
      <sz val="12"/>
      <color rgb="FFFF00FF"/>
      <name val="Calibri"/>
      <family val="2"/>
      <scheme val="minor"/>
    </font>
    <font>
      <b/>
      <u/>
      <sz val="14"/>
      <color theme="1"/>
      <name val="Calibri"/>
      <family val="2"/>
      <scheme val="minor"/>
    </font>
    <font>
      <b/>
      <sz val="16"/>
      <color theme="1"/>
      <name val="Calibri"/>
      <family val="2"/>
    </font>
    <font>
      <sz val="10"/>
      <name val="Arial"/>
      <family val="2"/>
    </font>
    <font>
      <sz val="8"/>
      <name val="Calibri"/>
      <family val="2"/>
      <scheme val="minor"/>
    </font>
    <font>
      <b/>
      <sz val="11"/>
      <name val="Calibri"/>
      <family val="2"/>
      <scheme val="minor"/>
    </font>
    <font>
      <sz val="11"/>
      <name val="Calibri"/>
      <family val="2"/>
      <scheme val="minor"/>
    </font>
    <font>
      <b/>
      <sz val="13"/>
      <color theme="1"/>
      <name val="Calibri"/>
      <family val="2"/>
      <scheme val="minor"/>
    </font>
    <font>
      <b/>
      <i/>
      <sz val="14"/>
      <color theme="1"/>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59999389629810485"/>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2">
    <xf numFmtId="0" fontId="0" fillId="0" borderId="0"/>
    <xf numFmtId="0" fontId="12" fillId="0" borderId="0"/>
  </cellStyleXfs>
  <cellXfs count="127">
    <xf numFmtId="0" fontId="0" fillId="0" borderId="0" xfId="0"/>
    <xf numFmtId="0" fontId="5"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49" fontId="6" fillId="2" borderId="0" xfId="0" applyNumberFormat="1" applyFont="1" applyFill="1" applyAlignment="1">
      <alignment vertical="center"/>
    </xf>
    <xf numFmtId="49" fontId="6" fillId="2" borderId="0" xfId="0" applyNumberFormat="1" applyFont="1" applyFill="1" applyAlignment="1">
      <alignment vertical="center" wrapText="1"/>
    </xf>
    <xf numFmtId="3" fontId="8" fillId="2" borderId="0" xfId="0" applyNumberFormat="1" applyFont="1" applyFill="1" applyAlignment="1">
      <alignment vertical="center"/>
    </xf>
    <xf numFmtId="49" fontId="5" fillId="3" borderId="0" xfId="0" applyNumberFormat="1" applyFont="1" applyFill="1"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 fontId="5"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0" fontId="5"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center" wrapText="1"/>
    </xf>
    <xf numFmtId="49" fontId="6" fillId="2" borderId="0" xfId="0" applyNumberFormat="1" applyFont="1" applyFill="1" applyAlignment="1">
      <alignment horizontal="left" vertical="center"/>
    </xf>
    <xf numFmtId="49" fontId="6" fillId="2" borderId="0" xfId="0" applyNumberFormat="1" applyFont="1" applyFill="1" applyAlignment="1">
      <alignment horizontal="left" vertical="center" wrapText="1"/>
    </xf>
    <xf numFmtId="3" fontId="8" fillId="2" borderId="0" xfId="0" applyNumberFormat="1" applyFont="1" applyFill="1" applyAlignment="1">
      <alignment horizontal="left" vertical="center"/>
    </xf>
    <xf numFmtId="49" fontId="5" fillId="3" borderId="0" xfId="0" applyNumberFormat="1" applyFont="1" applyFill="1" applyAlignment="1">
      <alignment horizontal="left" vertical="center"/>
    </xf>
    <xf numFmtId="49" fontId="5" fillId="0" borderId="0" xfId="0" applyNumberFormat="1" applyFont="1" applyAlignment="1">
      <alignment horizontal="left" vertical="center"/>
    </xf>
    <xf numFmtId="49" fontId="5" fillId="0" borderId="0" xfId="0" applyNumberFormat="1" applyFont="1" applyAlignment="1">
      <alignment horizontal="left" vertical="center" wrapText="1"/>
    </xf>
    <xf numFmtId="4" fontId="5" fillId="0" borderId="0" xfId="0" applyNumberFormat="1" applyFont="1" applyAlignment="1">
      <alignment horizontal="left" vertical="center"/>
    </xf>
    <xf numFmtId="49" fontId="6" fillId="0" borderId="0" xfId="0" applyNumberFormat="1" applyFont="1" applyAlignment="1">
      <alignment horizontal="left" vertical="center" wrapText="1"/>
    </xf>
    <xf numFmtId="3" fontId="5" fillId="0" borderId="0" xfId="0" applyNumberFormat="1" applyFont="1" applyAlignment="1">
      <alignment horizontal="left" vertical="center"/>
    </xf>
    <xf numFmtId="0" fontId="5" fillId="4" borderId="0" xfId="0" applyFont="1" applyFill="1" applyAlignment="1">
      <alignment horizontal="left" vertical="center"/>
    </xf>
    <xf numFmtId="0" fontId="5" fillId="4" borderId="0" xfId="0" applyFont="1" applyFill="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left" vertical="center" wrapText="1"/>
    </xf>
    <xf numFmtId="0" fontId="0" fillId="0" borderId="0" xfId="0" applyAlignment="1">
      <alignment horizontal="left" vertical="center"/>
    </xf>
    <xf numFmtId="0" fontId="0" fillId="6" borderId="0" xfId="0" applyFill="1" applyBorder="1" applyAlignment="1">
      <alignment horizontal="center" vertical="center"/>
    </xf>
    <xf numFmtId="0" fontId="0" fillId="6" borderId="0" xfId="0" applyFill="1" applyBorder="1"/>
    <xf numFmtId="0" fontId="10" fillId="6" borderId="0" xfId="0" applyFont="1" applyFill="1" applyBorder="1" applyAlignment="1">
      <alignment vertical="center"/>
    </xf>
    <xf numFmtId="0" fontId="0" fillId="6" borderId="0" xfId="0" applyFill="1" applyBorder="1" applyAlignment="1">
      <alignment vertical="center"/>
    </xf>
    <xf numFmtId="0" fontId="2" fillId="6" borderId="0" xfId="0" applyFont="1" applyFill="1" applyBorder="1" applyAlignment="1">
      <alignment horizontal="center" vertical="center"/>
    </xf>
    <xf numFmtId="0" fontId="1" fillId="6" borderId="0" xfId="0" applyFont="1" applyFill="1" applyBorder="1" applyAlignment="1">
      <alignment horizontal="left" vertical="center" indent="3"/>
    </xf>
    <xf numFmtId="0" fontId="0" fillId="0" borderId="0" xfId="0" applyProtection="1">
      <protection locked="0"/>
    </xf>
    <xf numFmtId="0" fontId="0" fillId="0" borderId="0" xfId="0" applyAlignment="1">
      <alignment horizontal="justify" vertical="center"/>
    </xf>
    <xf numFmtId="0" fontId="6" fillId="0" borderId="1" xfId="0" applyFont="1" applyBorder="1" applyAlignment="1">
      <alignment horizontal="center" vertical="center" wrapText="1"/>
    </xf>
    <xf numFmtId="4" fontId="6" fillId="0" borderId="1" xfId="0" applyNumberFormat="1" applyFont="1" applyBorder="1" applyAlignment="1">
      <alignment horizontal="center" vertical="center"/>
    </xf>
    <xf numFmtId="0" fontId="4" fillId="0" borderId="0" xfId="0" applyFont="1" applyAlignment="1">
      <alignment vertical="top" wrapText="1"/>
    </xf>
    <xf numFmtId="0" fontId="0" fillId="0" borderId="0" xfId="0" applyAlignment="1">
      <alignment wrapText="1"/>
    </xf>
    <xf numFmtId="0" fontId="13" fillId="0" borderId="0" xfId="1" applyFont="1" applyAlignment="1">
      <alignment wrapText="1"/>
    </xf>
    <xf numFmtId="0" fontId="17" fillId="6" borderId="0" xfId="0" applyFont="1" applyFill="1" applyBorder="1" applyAlignment="1">
      <alignment vertical="center"/>
    </xf>
    <xf numFmtId="0" fontId="14" fillId="0" borderId="5" xfId="1" applyFont="1" applyFill="1" applyBorder="1" applyAlignment="1">
      <alignment horizontal="left" wrapText="1"/>
    </xf>
    <xf numFmtId="0" fontId="14" fillId="0" borderId="6" xfId="1" applyFont="1" applyFill="1" applyBorder="1" applyAlignment="1">
      <alignment horizontal="left" wrapText="1"/>
    </xf>
    <xf numFmtId="0" fontId="14" fillId="0" borderId="8" xfId="1" applyFont="1" applyFill="1" applyBorder="1" applyAlignment="1">
      <alignment horizontal="left" wrapText="1"/>
    </xf>
    <xf numFmtId="0" fontId="14" fillId="0" borderId="9" xfId="1" applyFont="1" applyFill="1" applyBorder="1" applyAlignment="1">
      <alignment horizontal="left" wrapText="1"/>
    </xf>
    <xf numFmtId="0" fontId="15" fillId="0" borderId="5" xfId="1" applyFont="1" applyFill="1" applyBorder="1" applyAlignment="1" applyProtection="1">
      <alignment horizontal="left" wrapText="1"/>
      <protection locked="0"/>
    </xf>
    <xf numFmtId="0" fontId="15" fillId="0" borderId="6" xfId="1" applyFont="1" applyFill="1" applyBorder="1" applyAlignment="1" applyProtection="1">
      <alignment horizontal="left" wrapText="1"/>
      <protection locked="0"/>
    </xf>
    <xf numFmtId="0" fontId="15" fillId="0" borderId="7" xfId="1" applyFont="1" applyFill="1" applyBorder="1" applyAlignment="1" applyProtection="1">
      <alignment horizontal="left" wrapText="1"/>
      <protection locked="0"/>
    </xf>
    <xf numFmtId="0" fontId="15" fillId="0" borderId="8" xfId="1" applyFont="1" applyFill="1" applyBorder="1" applyAlignment="1" applyProtection="1">
      <alignment horizontal="left" wrapText="1"/>
      <protection locked="0"/>
    </xf>
    <xf numFmtId="0" fontId="15" fillId="0" borderId="9" xfId="1" applyFont="1" applyFill="1" applyBorder="1" applyAlignment="1" applyProtection="1">
      <alignment horizontal="left" wrapText="1"/>
      <protection locked="0"/>
    </xf>
    <xf numFmtId="0" fontId="15" fillId="0" borderId="10" xfId="1" applyFont="1" applyFill="1" applyBorder="1" applyAlignment="1" applyProtection="1">
      <alignment horizontal="left" wrapText="1"/>
      <protection locked="0"/>
    </xf>
    <xf numFmtId="0" fontId="14" fillId="0" borderId="5" xfId="1" applyFont="1" applyFill="1" applyBorder="1" applyAlignment="1" applyProtection="1">
      <alignment horizontal="left" wrapText="1"/>
      <protection locked="0"/>
    </xf>
    <xf numFmtId="0" fontId="14" fillId="0" borderId="6" xfId="1" applyFont="1" applyFill="1" applyBorder="1" applyAlignment="1" applyProtection="1">
      <alignment horizontal="left" wrapText="1"/>
      <protection locked="0"/>
    </xf>
    <xf numFmtId="0" fontId="14" fillId="0" borderId="7" xfId="1" applyFont="1" applyFill="1" applyBorder="1" applyAlignment="1" applyProtection="1">
      <alignment horizontal="left" wrapText="1"/>
      <protection locked="0"/>
    </xf>
    <xf numFmtId="0" fontId="14" fillId="0" borderId="8" xfId="1" applyFont="1" applyFill="1" applyBorder="1" applyAlignment="1" applyProtection="1">
      <alignment horizontal="left" wrapText="1"/>
      <protection locked="0"/>
    </xf>
    <xf numFmtId="0" fontId="14" fillId="0" borderId="9" xfId="1" applyFont="1" applyFill="1" applyBorder="1" applyAlignment="1" applyProtection="1">
      <alignment horizontal="left" wrapText="1"/>
      <protection locked="0"/>
    </xf>
    <xf numFmtId="0" fontId="14" fillId="0" borderId="10" xfId="1" applyFont="1" applyFill="1" applyBorder="1" applyAlignment="1" applyProtection="1">
      <alignment horizontal="left" wrapText="1"/>
      <protection locked="0"/>
    </xf>
    <xf numFmtId="0" fontId="14" fillId="0" borderId="5" xfId="1" applyFont="1" applyBorder="1" applyAlignment="1" applyProtection="1">
      <alignment horizontal="left" wrapText="1"/>
      <protection locked="0"/>
    </xf>
    <xf numFmtId="0" fontId="14" fillId="0" borderId="6" xfId="1" applyFont="1" applyBorder="1" applyAlignment="1" applyProtection="1">
      <alignment horizontal="left" wrapText="1"/>
      <protection locked="0"/>
    </xf>
    <xf numFmtId="0" fontId="14" fillId="0" borderId="7" xfId="1" applyFont="1" applyBorder="1" applyAlignment="1" applyProtection="1">
      <alignment horizontal="left" wrapText="1"/>
      <protection locked="0"/>
    </xf>
    <xf numFmtId="0" fontId="14" fillId="0" borderId="12" xfId="1" applyFont="1" applyBorder="1" applyAlignment="1" applyProtection="1">
      <alignment horizontal="left" wrapText="1"/>
      <protection locked="0"/>
    </xf>
    <xf numFmtId="0" fontId="14" fillId="0" borderId="0" xfId="1" applyFont="1" applyBorder="1" applyAlignment="1" applyProtection="1">
      <alignment horizontal="left" wrapText="1"/>
      <protection locked="0"/>
    </xf>
    <xf numFmtId="0" fontId="14" fillId="0" borderId="11" xfId="1" applyFont="1" applyBorder="1" applyAlignment="1" applyProtection="1">
      <alignment horizontal="left" wrapText="1"/>
      <protection locked="0"/>
    </xf>
    <xf numFmtId="0" fontId="14" fillId="0" borderId="8" xfId="1" applyFont="1" applyBorder="1" applyAlignment="1" applyProtection="1">
      <alignment horizontal="left" wrapText="1"/>
      <protection locked="0"/>
    </xf>
    <xf numFmtId="0" fontId="14" fillId="0" borderId="9" xfId="1" applyFont="1" applyBorder="1" applyAlignment="1" applyProtection="1">
      <alignment horizontal="left" wrapText="1"/>
      <protection locked="0"/>
    </xf>
    <xf numFmtId="0" fontId="14" fillId="0" borderId="10" xfId="1" applyFont="1" applyBorder="1" applyAlignment="1" applyProtection="1">
      <alignment horizontal="left" wrapText="1"/>
      <protection locked="0"/>
    </xf>
    <xf numFmtId="0" fontId="15" fillId="0" borderId="0" xfId="1" applyFont="1" applyBorder="1" applyAlignment="1" applyProtection="1">
      <alignment horizontal="left" wrapText="1"/>
      <protection locked="0"/>
    </xf>
    <xf numFmtId="0" fontId="15" fillId="0" borderId="11" xfId="1" applyFont="1" applyBorder="1" applyAlignment="1" applyProtection="1">
      <alignment horizontal="left" wrapText="1"/>
      <protection locked="0"/>
    </xf>
    <xf numFmtId="0" fontId="15" fillId="0" borderId="9" xfId="1" applyFont="1" applyBorder="1" applyAlignment="1" applyProtection="1">
      <alignment horizontal="left" wrapText="1"/>
      <protection locked="0"/>
    </xf>
    <xf numFmtId="0" fontId="15" fillId="0" borderId="10" xfId="1" applyFont="1" applyBorder="1" applyAlignment="1" applyProtection="1">
      <alignment horizontal="left" wrapText="1"/>
      <protection locked="0"/>
    </xf>
    <xf numFmtId="0" fontId="11" fillId="5" borderId="1" xfId="0" applyFont="1" applyFill="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0" xfId="0" applyFont="1" applyAlignment="1">
      <alignment horizontal="left" vertical="top" wrapText="1"/>
    </xf>
    <xf numFmtId="0" fontId="1" fillId="0" borderId="0" xfId="0" applyFont="1" applyAlignment="1">
      <alignment horizontal="left" vertical="center" wrapText="1"/>
    </xf>
    <xf numFmtId="0" fontId="16" fillId="5" borderId="0" xfId="0" applyFont="1" applyFill="1" applyAlignment="1">
      <alignment horizontal="left" vertical="center" wrapText="1"/>
    </xf>
    <xf numFmtId="0" fontId="6" fillId="0" borderId="1" xfId="0" applyFont="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3" fontId="8" fillId="2" borderId="13" xfId="0" applyNumberFormat="1" applyFont="1" applyFill="1" applyBorder="1" applyAlignment="1">
      <alignment horizontal="left" vertical="center"/>
    </xf>
    <xf numFmtId="3" fontId="8" fillId="2" borderId="14" xfId="0" applyNumberFormat="1" applyFont="1" applyFill="1" applyBorder="1" applyAlignment="1">
      <alignment horizontal="left" vertical="center"/>
    </xf>
    <xf numFmtId="4" fontId="5" fillId="0" borderId="13" xfId="0" applyNumberFormat="1"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3" fontId="5" fillId="0" borderId="13" xfId="0" applyNumberFormat="1" applyFont="1" applyBorder="1" applyAlignment="1">
      <alignment horizontal="left" vertical="center"/>
    </xf>
    <xf numFmtId="0" fontId="5" fillId="4" borderId="13" xfId="0" applyFont="1" applyFill="1" applyBorder="1" applyAlignment="1">
      <alignment horizontal="left" vertical="center"/>
    </xf>
    <xf numFmtId="0" fontId="5" fillId="4" borderId="14" xfId="0" applyFont="1" applyFill="1" applyBorder="1" applyAlignment="1">
      <alignment horizontal="left" vertical="center"/>
    </xf>
    <xf numFmtId="3" fontId="5" fillId="0" borderId="15" xfId="0" applyNumberFormat="1" applyFont="1" applyBorder="1" applyAlignment="1">
      <alignment horizontal="left" vertical="center"/>
    </xf>
    <xf numFmtId="4" fontId="8" fillId="2" borderId="13" xfId="0" applyNumberFormat="1" applyFont="1" applyFill="1" applyBorder="1" applyAlignment="1">
      <alignment horizontal="left" vertical="center"/>
    </xf>
    <xf numFmtId="4" fontId="8" fillId="2" borderId="14" xfId="0" applyNumberFormat="1" applyFont="1" applyFill="1" applyBorder="1" applyAlignment="1">
      <alignment horizontal="left" vertical="center"/>
    </xf>
    <xf numFmtId="4" fontId="5" fillId="5" borderId="13" xfId="0" applyNumberFormat="1" applyFont="1" applyFill="1" applyBorder="1" applyAlignment="1" applyProtection="1">
      <alignment horizontal="left" vertical="center"/>
      <protection locked="0"/>
    </xf>
    <xf numFmtId="4" fontId="9" fillId="0" borderId="14" xfId="0" applyNumberFormat="1" applyFont="1" applyBorder="1" applyAlignment="1">
      <alignment horizontal="left" vertical="center"/>
    </xf>
    <xf numFmtId="4" fontId="8" fillId="0" borderId="13" xfId="0" applyNumberFormat="1" applyFont="1" applyBorder="1" applyAlignment="1">
      <alignment horizontal="left" vertical="center"/>
    </xf>
    <xf numFmtId="4" fontId="8" fillId="0" borderId="14" xfId="0" applyNumberFormat="1" applyFont="1" applyBorder="1" applyAlignment="1">
      <alignment horizontal="left" vertical="center"/>
    </xf>
    <xf numFmtId="4" fontId="8" fillId="0" borderId="15" xfId="0" applyNumberFormat="1" applyFont="1" applyBorder="1" applyAlignment="1">
      <alignment horizontal="left" vertical="center"/>
    </xf>
    <xf numFmtId="4" fontId="8" fillId="0" borderId="16" xfId="0" applyNumberFormat="1" applyFont="1" applyBorder="1" applyAlignment="1">
      <alignment horizontal="left" vertical="center"/>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164" fontId="6" fillId="0" borderId="14" xfId="0" applyNumberFormat="1" applyFont="1" applyBorder="1" applyAlignment="1">
      <alignment horizontal="left" vertical="center"/>
    </xf>
    <xf numFmtId="164" fontId="6" fillId="0" borderId="16" xfId="0" applyNumberFormat="1" applyFont="1" applyBorder="1" applyAlignment="1">
      <alignment horizontal="left" vertical="center"/>
    </xf>
    <xf numFmtId="0" fontId="2" fillId="0" borderId="0" xfId="0" applyFont="1" applyAlignment="1">
      <alignment vertical="center"/>
    </xf>
    <xf numFmtId="0" fontId="7" fillId="0" borderId="13" xfId="0" applyFont="1" applyBorder="1" applyAlignment="1">
      <alignment vertical="center"/>
    </xf>
    <xf numFmtId="0" fontId="7" fillId="0" borderId="14" xfId="0" applyFont="1" applyBorder="1" applyAlignment="1">
      <alignment vertical="center"/>
    </xf>
    <xf numFmtId="3" fontId="8" fillId="2" borderId="13" xfId="0" applyNumberFormat="1" applyFont="1" applyFill="1" applyBorder="1" applyAlignment="1">
      <alignment vertical="center"/>
    </xf>
    <xf numFmtId="3" fontId="8" fillId="2" borderId="14" xfId="0" applyNumberFormat="1" applyFont="1" applyFill="1" applyBorder="1" applyAlignment="1">
      <alignment vertical="center"/>
    </xf>
    <xf numFmtId="4" fontId="5" fillId="0" borderId="13" xfId="0" applyNumberFormat="1" applyFont="1" applyBorder="1" applyAlignment="1">
      <alignment vertical="center"/>
    </xf>
    <xf numFmtId="4" fontId="5" fillId="0" borderId="14" xfId="0" applyNumberFormat="1"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4" fontId="8" fillId="2" borderId="13" xfId="0" applyNumberFormat="1" applyFont="1" applyFill="1" applyBorder="1" applyAlignment="1">
      <alignment vertical="center"/>
    </xf>
    <xf numFmtId="4" fontId="8" fillId="2" borderId="14" xfId="0" applyNumberFormat="1" applyFont="1" applyFill="1" applyBorder="1" applyAlignment="1">
      <alignment vertical="center"/>
    </xf>
    <xf numFmtId="4" fontId="5" fillId="5" borderId="13" xfId="0" applyNumberFormat="1" applyFont="1" applyFill="1" applyBorder="1" applyAlignment="1" applyProtection="1">
      <alignment vertical="center"/>
      <protection locked="0"/>
    </xf>
    <xf numFmtId="4" fontId="9" fillId="0" borderId="14" xfId="0" applyNumberFormat="1" applyFont="1" applyBorder="1" applyAlignment="1">
      <alignment vertical="center"/>
    </xf>
    <xf numFmtId="164" fontId="6" fillId="4" borderId="14" xfId="0" applyNumberFormat="1" applyFont="1" applyFill="1" applyBorder="1" applyAlignment="1">
      <alignment horizontal="left" vertical="center"/>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4" fontId="5" fillId="0" borderId="14" xfId="0" applyNumberFormat="1" applyFont="1" applyBorder="1" applyAlignment="1">
      <alignment horizontal="right" vertical="center"/>
    </xf>
    <xf numFmtId="164" fontId="6" fillId="0" borderId="14" xfId="0" applyNumberFormat="1" applyFont="1" applyBorder="1" applyAlignment="1">
      <alignment horizontal="right" vertical="center"/>
    </xf>
    <xf numFmtId="0" fontId="6" fillId="4" borderId="14" xfId="0" applyFont="1" applyFill="1" applyBorder="1" applyAlignment="1">
      <alignment horizontal="right" vertical="center"/>
    </xf>
    <xf numFmtId="164" fontId="6" fillId="0" borderId="16" xfId="0" applyNumberFormat="1" applyFont="1" applyBorder="1" applyAlignment="1">
      <alignment horizontal="right" vertical="center"/>
    </xf>
    <xf numFmtId="164" fontId="6" fillId="4" borderId="14" xfId="0" applyNumberFormat="1" applyFont="1" applyFill="1" applyBorder="1" applyAlignment="1">
      <alignment horizontal="righ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workbookViewId="0">
      <selection sqref="A1:B37"/>
    </sheetView>
  </sheetViews>
  <sheetFormatPr baseColWidth="10" defaultRowHeight="15" x14ac:dyDescent="0.25"/>
  <cols>
    <col min="1" max="1" width="7.85546875" style="12" customWidth="1"/>
    <col min="2" max="2" width="111.42578125" customWidth="1"/>
  </cols>
  <sheetData>
    <row r="1" spans="1:2" x14ac:dyDescent="0.25">
      <c r="A1" s="30"/>
      <c r="B1" s="31"/>
    </row>
    <row r="2" spans="1:2" s="11" customFormat="1" ht="18.75" x14ac:dyDescent="0.25">
      <c r="A2" s="30"/>
      <c r="B2" s="32" t="s">
        <v>19</v>
      </c>
    </row>
    <row r="3" spans="1:2" s="11" customFormat="1" x14ac:dyDescent="0.25">
      <c r="A3" s="30"/>
      <c r="B3" s="33"/>
    </row>
    <row r="4" spans="1:2" s="11" customFormat="1" x14ac:dyDescent="0.25">
      <c r="A4" s="30"/>
      <c r="B4" s="33" t="s">
        <v>20</v>
      </c>
    </row>
    <row r="5" spans="1:2" s="11" customFormat="1" x14ac:dyDescent="0.25">
      <c r="A5" s="30"/>
      <c r="B5" s="33"/>
    </row>
    <row r="6" spans="1:2" s="11" customFormat="1" x14ac:dyDescent="0.25">
      <c r="A6" s="30"/>
      <c r="B6" s="33" t="s">
        <v>21</v>
      </c>
    </row>
    <row r="7" spans="1:2" s="11" customFormat="1" x14ac:dyDescent="0.25">
      <c r="A7" s="30"/>
      <c r="B7" s="33"/>
    </row>
    <row r="8" spans="1:2" s="11" customFormat="1" ht="18.75" x14ac:dyDescent="0.25">
      <c r="A8" s="34">
        <v>1</v>
      </c>
      <c r="B8" s="33" t="s">
        <v>52</v>
      </c>
    </row>
    <row r="9" spans="1:2" s="11" customFormat="1" x14ac:dyDescent="0.25">
      <c r="A9" s="30"/>
      <c r="B9" s="35" t="s">
        <v>22</v>
      </c>
    </row>
    <row r="10" spans="1:2" s="11" customFormat="1" x14ac:dyDescent="0.25">
      <c r="A10" s="30"/>
      <c r="B10" s="35" t="s">
        <v>51</v>
      </c>
    </row>
    <row r="11" spans="1:2" s="11" customFormat="1" x14ac:dyDescent="0.25">
      <c r="A11" s="30"/>
      <c r="B11" s="35" t="s">
        <v>45</v>
      </c>
    </row>
    <row r="12" spans="1:2" s="11" customFormat="1" x14ac:dyDescent="0.25">
      <c r="A12" s="30"/>
      <c r="B12" s="35" t="s">
        <v>46</v>
      </c>
    </row>
    <row r="13" spans="1:2" s="11" customFormat="1" x14ac:dyDescent="0.25">
      <c r="A13" s="30"/>
      <c r="B13" s="35" t="s">
        <v>47</v>
      </c>
    </row>
    <row r="14" spans="1:2" s="11" customFormat="1" x14ac:dyDescent="0.25">
      <c r="A14" s="30"/>
      <c r="B14" s="35"/>
    </row>
    <row r="15" spans="1:2" s="11" customFormat="1" ht="18.75" x14ac:dyDescent="0.25">
      <c r="A15" s="34">
        <v>2</v>
      </c>
      <c r="B15" s="33" t="s">
        <v>23</v>
      </c>
    </row>
    <row r="16" spans="1:2" s="11" customFormat="1" x14ac:dyDescent="0.25">
      <c r="A16" s="30"/>
      <c r="B16" s="35" t="s">
        <v>48</v>
      </c>
    </row>
    <row r="17" spans="1:2" s="11" customFormat="1" x14ac:dyDescent="0.25">
      <c r="A17" s="30"/>
      <c r="B17" s="35" t="s">
        <v>49</v>
      </c>
    </row>
    <row r="18" spans="1:2" s="11" customFormat="1" x14ac:dyDescent="0.25">
      <c r="A18" s="30"/>
      <c r="B18" s="35" t="s">
        <v>50</v>
      </c>
    </row>
    <row r="19" spans="1:2" s="11" customFormat="1" x14ac:dyDescent="0.25">
      <c r="A19" s="30"/>
      <c r="B19" s="33"/>
    </row>
    <row r="20" spans="1:2" s="11" customFormat="1" x14ac:dyDescent="0.25">
      <c r="A20" s="30"/>
      <c r="B20" s="33" t="s">
        <v>24</v>
      </c>
    </row>
    <row r="21" spans="1:2" s="11" customFormat="1" ht="18.75" x14ac:dyDescent="0.25">
      <c r="A21" s="30"/>
      <c r="B21" s="43" t="s">
        <v>25</v>
      </c>
    </row>
    <row r="22" spans="1:2" s="11" customFormat="1" x14ac:dyDescent="0.25">
      <c r="A22" s="30"/>
      <c r="B22" s="33"/>
    </row>
    <row r="23" spans="1:2" s="11" customFormat="1" ht="18.75" x14ac:dyDescent="0.25">
      <c r="A23" s="34">
        <v>3</v>
      </c>
      <c r="B23" s="33" t="s">
        <v>26</v>
      </c>
    </row>
    <row r="24" spans="1:2" s="11" customFormat="1" x14ac:dyDescent="0.25">
      <c r="A24" s="30"/>
      <c r="B24" s="35" t="s">
        <v>53</v>
      </c>
    </row>
    <row r="25" spans="1:2" s="11" customFormat="1" x14ac:dyDescent="0.25">
      <c r="A25" s="30"/>
      <c r="B25" s="33"/>
    </row>
    <row r="26" spans="1:2" s="11" customFormat="1" x14ac:dyDescent="0.25">
      <c r="A26" s="30"/>
      <c r="B26" s="33" t="s">
        <v>27</v>
      </c>
    </row>
    <row r="27" spans="1:2" s="11" customFormat="1" x14ac:dyDescent="0.25">
      <c r="A27" s="30"/>
      <c r="B27" s="33"/>
    </row>
    <row r="28" spans="1:2" s="11" customFormat="1" ht="18.75" x14ac:dyDescent="0.25">
      <c r="A28" s="34">
        <v>4</v>
      </c>
      <c r="B28" s="33" t="s">
        <v>54</v>
      </c>
    </row>
    <row r="29" spans="1:2" s="11" customFormat="1" x14ac:dyDescent="0.25">
      <c r="A29" s="30"/>
      <c r="B29" s="35" t="s">
        <v>28</v>
      </c>
    </row>
    <row r="30" spans="1:2" s="11" customFormat="1" x14ac:dyDescent="0.25">
      <c r="A30" s="30"/>
      <c r="B30" s="35" t="s">
        <v>29</v>
      </c>
    </row>
    <row r="31" spans="1:2" s="11" customFormat="1" x14ac:dyDescent="0.25">
      <c r="A31" s="30"/>
      <c r="B31" s="35" t="s">
        <v>30</v>
      </c>
    </row>
    <row r="32" spans="1:2" s="11" customFormat="1" x14ac:dyDescent="0.25">
      <c r="A32" s="30"/>
      <c r="B32" s="35" t="s">
        <v>31</v>
      </c>
    </row>
    <row r="33" spans="1:2" s="11" customFormat="1" x14ac:dyDescent="0.25">
      <c r="A33" s="30"/>
      <c r="B33" s="35" t="s">
        <v>32</v>
      </c>
    </row>
    <row r="34" spans="1:2" s="11" customFormat="1" x14ac:dyDescent="0.25">
      <c r="A34" s="30"/>
      <c r="B34" s="35" t="s">
        <v>33</v>
      </c>
    </row>
  </sheetData>
  <sheetProtection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A22" sqref="A22:C25"/>
    </sheetView>
  </sheetViews>
  <sheetFormatPr baseColWidth="10" defaultRowHeight="15" x14ac:dyDescent="0.25"/>
  <cols>
    <col min="7" max="9" width="32.7109375" customWidth="1"/>
  </cols>
  <sheetData>
    <row r="1" spans="1:10" x14ac:dyDescent="0.25">
      <c r="A1" s="36"/>
    </row>
    <row r="2" spans="1:10" ht="41.25" customHeight="1" x14ac:dyDescent="0.25">
      <c r="A2" s="79" t="s">
        <v>41</v>
      </c>
      <c r="B2" s="79"/>
      <c r="C2" s="79"/>
      <c r="D2" s="79"/>
      <c r="E2" s="79"/>
      <c r="F2" s="79"/>
      <c r="G2" s="79"/>
      <c r="H2" s="79"/>
      <c r="I2" s="79"/>
      <c r="J2" s="79"/>
    </row>
    <row r="3" spans="1:10" ht="15.75" thickBot="1" x14ac:dyDescent="0.3"/>
    <row r="4" spans="1:10" ht="32.25" thickBot="1" x14ac:dyDescent="0.3">
      <c r="B4" s="80" t="s">
        <v>34</v>
      </c>
      <c r="C4" s="80"/>
      <c r="D4" s="80"/>
      <c r="E4" s="80"/>
      <c r="F4" s="80"/>
      <c r="G4" s="38" t="s">
        <v>35</v>
      </c>
      <c r="H4" s="38" t="s">
        <v>36</v>
      </c>
      <c r="I4" s="38" t="s">
        <v>66</v>
      </c>
    </row>
    <row r="5" spans="1:10" ht="15.75" thickBot="1" x14ac:dyDescent="0.3">
      <c r="B5" s="81"/>
      <c r="C5" s="81"/>
      <c r="D5" s="81"/>
      <c r="E5" s="81"/>
      <c r="F5" s="81"/>
      <c r="G5" s="81"/>
      <c r="H5" s="11"/>
    </row>
    <row r="6" spans="1:10" ht="21.75" thickBot="1" x14ac:dyDescent="0.3">
      <c r="A6" s="37"/>
      <c r="B6" s="73" t="s">
        <v>42</v>
      </c>
      <c r="C6" s="73"/>
      <c r="D6" s="73"/>
      <c r="E6" s="73"/>
      <c r="F6" s="73"/>
      <c r="G6" s="39">
        <f>'Lote 1'!I4</f>
        <v>0</v>
      </c>
      <c r="H6" s="39">
        <f>G6*0.21</f>
        <v>0</v>
      </c>
      <c r="I6" s="39">
        <f>ROUND(G6+H6,2)</f>
        <v>0</v>
      </c>
    </row>
    <row r="7" spans="1:10" ht="15.75" thickBot="1" x14ac:dyDescent="0.3">
      <c r="B7" s="74"/>
      <c r="C7" s="75"/>
      <c r="D7" s="75"/>
      <c r="E7" s="75"/>
      <c r="F7" s="75"/>
      <c r="G7" s="76"/>
      <c r="H7" s="11"/>
    </row>
    <row r="8" spans="1:10" ht="21.75" thickBot="1" x14ac:dyDescent="0.3">
      <c r="A8" s="37"/>
      <c r="B8" s="73" t="s">
        <v>43</v>
      </c>
      <c r="C8" s="73"/>
      <c r="D8" s="73"/>
      <c r="E8" s="73"/>
      <c r="F8" s="73"/>
      <c r="G8" s="39">
        <f>'Lote 2'!I4</f>
        <v>0</v>
      </c>
      <c r="H8" s="39">
        <f>G8*0.21</f>
        <v>0</v>
      </c>
      <c r="I8" s="39">
        <f>ROUND(G8+H8,2)</f>
        <v>0</v>
      </c>
    </row>
    <row r="9" spans="1:10" ht="15.75" thickBot="1" x14ac:dyDescent="0.3">
      <c r="B9" s="74"/>
      <c r="C9" s="75"/>
      <c r="D9" s="75"/>
      <c r="E9" s="75"/>
      <c r="F9" s="75"/>
      <c r="G9" s="76"/>
      <c r="H9" s="11"/>
    </row>
    <row r="10" spans="1:10" ht="21.75" thickBot="1" x14ac:dyDescent="0.3">
      <c r="A10" s="37"/>
      <c r="B10" s="73" t="s">
        <v>44</v>
      </c>
      <c r="C10" s="73"/>
      <c r="D10" s="73"/>
      <c r="E10" s="73"/>
      <c r="F10" s="73"/>
      <c r="G10" s="39">
        <f>'Lote 3'!I4</f>
        <v>0</v>
      </c>
      <c r="H10" s="39">
        <f>G10*0.21</f>
        <v>0</v>
      </c>
      <c r="I10" s="39">
        <f>ROUND(G10+H10,2)</f>
        <v>0</v>
      </c>
    </row>
    <row r="12" spans="1:10" ht="15" customHeight="1" x14ac:dyDescent="0.25">
      <c r="B12" s="78" t="s">
        <v>37</v>
      </c>
      <c r="C12" s="78"/>
      <c r="D12" s="78"/>
      <c r="E12" s="78"/>
      <c r="F12" s="78"/>
      <c r="G12" s="78"/>
      <c r="H12" s="78"/>
      <c r="I12" s="78"/>
    </row>
    <row r="14" spans="1:10" x14ac:dyDescent="0.25">
      <c r="A14" s="40"/>
      <c r="B14" s="77" t="s">
        <v>65</v>
      </c>
      <c r="C14" s="77"/>
      <c r="D14" s="77"/>
      <c r="E14" s="77"/>
      <c r="F14" s="77"/>
      <c r="G14" s="77"/>
      <c r="H14" s="41"/>
      <c r="I14" s="41"/>
    </row>
    <row r="15" spans="1:10" x14ac:dyDescent="0.25">
      <c r="A15" s="42"/>
      <c r="B15" s="42"/>
      <c r="C15" s="42"/>
      <c r="D15" s="42"/>
      <c r="E15" s="42"/>
      <c r="F15" s="42"/>
      <c r="G15" s="42"/>
      <c r="H15" s="42"/>
      <c r="I15" s="42"/>
    </row>
    <row r="16" spans="1:10" x14ac:dyDescent="0.25">
      <c r="A16" s="44" t="s">
        <v>38</v>
      </c>
      <c r="B16" s="45"/>
      <c r="C16" s="48"/>
      <c r="D16" s="49"/>
      <c r="E16" s="49"/>
      <c r="F16" s="49"/>
      <c r="G16" s="50"/>
      <c r="H16" s="41"/>
      <c r="I16" s="41"/>
    </row>
    <row r="17" spans="1:9" x14ac:dyDescent="0.25">
      <c r="A17" s="46"/>
      <c r="B17" s="47"/>
      <c r="C17" s="51"/>
      <c r="D17" s="52"/>
      <c r="E17" s="52"/>
      <c r="F17" s="52"/>
      <c r="G17" s="53"/>
      <c r="H17" s="41"/>
      <c r="I17" s="41"/>
    </row>
    <row r="18" spans="1:9" x14ac:dyDescent="0.25">
      <c r="A18" s="44" t="s">
        <v>39</v>
      </c>
      <c r="B18" s="45"/>
      <c r="C18" s="48"/>
      <c r="D18" s="49"/>
      <c r="E18" s="49"/>
      <c r="F18" s="49"/>
      <c r="G18" s="50"/>
      <c r="H18" s="41"/>
      <c r="I18" s="41"/>
    </row>
    <row r="19" spans="1:9" x14ac:dyDescent="0.25">
      <c r="A19" s="46"/>
      <c r="B19" s="47"/>
      <c r="C19" s="51"/>
      <c r="D19" s="52"/>
      <c r="E19" s="52"/>
      <c r="F19" s="52"/>
      <c r="G19" s="53"/>
      <c r="H19" s="41"/>
      <c r="I19" s="41"/>
    </row>
    <row r="20" spans="1:9" x14ac:dyDescent="0.25">
      <c r="A20" s="54" t="s">
        <v>40</v>
      </c>
      <c r="B20" s="55"/>
      <c r="C20" s="56"/>
      <c r="D20" s="48"/>
      <c r="E20" s="49"/>
      <c r="F20" s="49"/>
      <c r="G20" s="50"/>
      <c r="H20" s="41"/>
      <c r="I20" s="41"/>
    </row>
    <row r="21" spans="1:9" x14ac:dyDescent="0.25">
      <c r="A21" s="57"/>
      <c r="B21" s="58"/>
      <c r="C21" s="59"/>
      <c r="D21" s="51"/>
      <c r="E21" s="52"/>
      <c r="F21" s="52"/>
      <c r="G21" s="53"/>
      <c r="H21" s="41"/>
      <c r="I21" s="41"/>
    </row>
    <row r="22" spans="1:9" x14ac:dyDescent="0.25">
      <c r="A22" s="60" t="s">
        <v>32</v>
      </c>
      <c r="B22" s="61"/>
      <c r="C22" s="62"/>
      <c r="D22" s="69"/>
      <c r="E22" s="69"/>
      <c r="F22" s="69"/>
      <c r="G22" s="70"/>
      <c r="H22" s="41"/>
      <c r="I22" s="41"/>
    </row>
    <row r="23" spans="1:9" x14ac:dyDescent="0.25">
      <c r="A23" s="63"/>
      <c r="B23" s="64"/>
      <c r="C23" s="65"/>
      <c r="D23" s="69"/>
      <c r="E23" s="69"/>
      <c r="F23" s="69"/>
      <c r="G23" s="70"/>
      <c r="H23" s="41"/>
      <c r="I23" s="41"/>
    </row>
    <row r="24" spans="1:9" x14ac:dyDescent="0.25">
      <c r="A24" s="63"/>
      <c r="B24" s="64"/>
      <c r="C24" s="65"/>
      <c r="D24" s="69"/>
      <c r="E24" s="69"/>
      <c r="F24" s="69"/>
      <c r="G24" s="70"/>
      <c r="H24" s="41"/>
      <c r="I24" s="41"/>
    </row>
    <row r="25" spans="1:9" x14ac:dyDescent="0.25">
      <c r="A25" s="66"/>
      <c r="B25" s="67"/>
      <c r="C25" s="68"/>
      <c r="D25" s="71"/>
      <c r="E25" s="71"/>
      <c r="F25" s="71"/>
      <c r="G25" s="72"/>
      <c r="H25" s="41"/>
      <c r="I25" s="41"/>
    </row>
  </sheetData>
  <sheetProtection algorithmName="SHA-512" hashValue="FT+CpDj9H9bpkPO/NtBl22hODzpD+O/xr1WsxfQjugkeiVJPDnm2qGCGuarECyav5snrXWrRq6tZnwPRP3bT1g==" saltValue="6LwFC2kBqDd7woOsGwT9dQ==" spinCount="100000" sheet="1" objects="1" scenarios="1" selectLockedCells="1"/>
  <mergeCells count="18">
    <mergeCell ref="A2:J2"/>
    <mergeCell ref="B4:F4"/>
    <mergeCell ref="B5:G5"/>
    <mergeCell ref="B6:F6"/>
    <mergeCell ref="B7:G7"/>
    <mergeCell ref="B8:F8"/>
    <mergeCell ref="B9:G9"/>
    <mergeCell ref="B10:F10"/>
    <mergeCell ref="B14:G14"/>
    <mergeCell ref="A16:B17"/>
    <mergeCell ref="C16:G17"/>
    <mergeCell ref="B12:I12"/>
    <mergeCell ref="A18:B19"/>
    <mergeCell ref="C18:G19"/>
    <mergeCell ref="A20:C21"/>
    <mergeCell ref="D20:G21"/>
    <mergeCell ref="A22:C25"/>
    <mergeCell ref="D22:G2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2"/>
  <sheetViews>
    <sheetView workbookViewId="0">
      <selection activeCell="H7" sqref="H7"/>
    </sheetView>
  </sheetViews>
  <sheetFormatPr baseColWidth="10" defaultRowHeight="15" x14ac:dyDescent="0.25"/>
  <cols>
    <col min="1" max="3" width="13.7109375" style="29" customWidth="1"/>
    <col min="4" max="4" width="68.7109375" style="29" customWidth="1"/>
    <col min="5" max="9" width="12.7109375" style="29" customWidth="1"/>
    <col min="10" max="16384" width="11.42578125" style="29"/>
  </cols>
  <sheetData>
    <row r="1" spans="1:9" s="13" customFormat="1" ht="16.5" thickBot="1" x14ac:dyDescent="0.3"/>
    <row r="2" spans="1:9" s="13" customFormat="1" ht="24.95" customHeight="1" thickBot="1" x14ac:dyDescent="0.3">
      <c r="A2" s="82" t="s">
        <v>56</v>
      </c>
      <c r="B2" s="82"/>
      <c r="C2" s="82"/>
      <c r="D2" s="82"/>
      <c r="F2" s="102" t="s">
        <v>67</v>
      </c>
      <c r="G2" s="103"/>
      <c r="H2" s="102" t="s">
        <v>68</v>
      </c>
      <c r="I2" s="103"/>
    </row>
    <row r="3" spans="1:9" s="13" customFormat="1" ht="24.95" customHeight="1" x14ac:dyDescent="0.25">
      <c r="A3" s="14" t="s">
        <v>0</v>
      </c>
      <c r="B3" s="14" t="s">
        <v>1</v>
      </c>
      <c r="C3" s="14" t="s">
        <v>2</v>
      </c>
      <c r="D3" s="15" t="s">
        <v>3</v>
      </c>
      <c r="E3" s="14" t="s">
        <v>4</v>
      </c>
      <c r="F3" s="83" t="s">
        <v>5</v>
      </c>
      <c r="G3" s="84" t="s">
        <v>6</v>
      </c>
      <c r="H3" s="83" t="s">
        <v>5</v>
      </c>
      <c r="I3" s="84" t="s">
        <v>6</v>
      </c>
    </row>
    <row r="4" spans="1:9" s="13" customFormat="1" ht="24.95" customHeight="1" x14ac:dyDescent="0.25">
      <c r="A4" s="16" t="s">
        <v>7</v>
      </c>
      <c r="B4" s="16" t="s">
        <v>8</v>
      </c>
      <c r="C4" s="16" t="s">
        <v>9</v>
      </c>
      <c r="D4" s="17" t="s">
        <v>10</v>
      </c>
      <c r="E4" s="18">
        <f>E9</f>
        <v>1</v>
      </c>
      <c r="F4" s="85"/>
      <c r="G4" s="86"/>
      <c r="H4" s="94">
        <f>H9</f>
        <v>0</v>
      </c>
      <c r="I4" s="95">
        <f>I9</f>
        <v>0</v>
      </c>
    </row>
    <row r="5" spans="1:9" s="13" customFormat="1" ht="24.95" customHeight="1" x14ac:dyDescent="0.25">
      <c r="A5" s="19" t="s">
        <v>11</v>
      </c>
      <c r="B5" s="20" t="s">
        <v>12</v>
      </c>
      <c r="C5" s="20" t="s">
        <v>13</v>
      </c>
      <c r="D5" s="21" t="s">
        <v>14</v>
      </c>
      <c r="E5" s="22">
        <v>680</v>
      </c>
      <c r="F5" s="87">
        <v>26.02</v>
      </c>
      <c r="G5" s="122">
        <v>17693.599999999999</v>
      </c>
      <c r="H5" s="96"/>
      <c r="I5" s="97">
        <f>ROUND(E5*H5,2)</f>
        <v>0</v>
      </c>
    </row>
    <row r="6" spans="1:9" s="13" customFormat="1" ht="159.94999999999999" customHeight="1" x14ac:dyDescent="0.25">
      <c r="D6" s="21" t="s">
        <v>61</v>
      </c>
      <c r="F6" s="88"/>
      <c r="G6" s="89"/>
      <c r="H6" s="88"/>
      <c r="I6" s="89"/>
    </row>
    <row r="7" spans="1:9" s="13" customFormat="1" ht="35.1" customHeight="1" x14ac:dyDescent="0.25">
      <c r="A7" s="19" t="s">
        <v>15</v>
      </c>
      <c r="B7" s="20" t="s">
        <v>12</v>
      </c>
      <c r="C7" s="20" t="s">
        <v>13</v>
      </c>
      <c r="D7" s="21" t="s">
        <v>16</v>
      </c>
      <c r="E7" s="22">
        <v>1020</v>
      </c>
      <c r="F7" s="87">
        <v>33.619999999999997</v>
      </c>
      <c r="G7" s="122">
        <v>34292.400000000001</v>
      </c>
      <c r="H7" s="96"/>
      <c r="I7" s="97">
        <f>ROUND(E7*H7,2)</f>
        <v>0</v>
      </c>
    </row>
    <row r="8" spans="1:9" s="13" customFormat="1" ht="159.94999999999999" customHeight="1" x14ac:dyDescent="0.25">
      <c r="D8" s="21" t="s">
        <v>62</v>
      </c>
      <c r="F8" s="88"/>
      <c r="G8" s="89"/>
      <c r="H8" s="88"/>
      <c r="I8" s="89"/>
    </row>
    <row r="9" spans="1:9" s="13" customFormat="1" ht="24.95" customHeight="1" x14ac:dyDescent="0.25">
      <c r="D9" s="23" t="s">
        <v>17</v>
      </c>
      <c r="E9" s="24">
        <v>1</v>
      </c>
      <c r="F9" s="90"/>
      <c r="G9" s="123">
        <v>51986</v>
      </c>
      <c r="H9" s="98">
        <f>I5+I7</f>
        <v>0</v>
      </c>
      <c r="I9" s="99">
        <f>ROUND(E9*H9,2)</f>
        <v>0</v>
      </c>
    </row>
    <row r="10" spans="1:9" s="13" customFormat="1" ht="0.95" customHeight="1" x14ac:dyDescent="0.25">
      <c r="A10" s="25"/>
      <c r="B10" s="25"/>
      <c r="C10" s="25"/>
      <c r="D10" s="26"/>
      <c r="E10" s="25"/>
      <c r="F10" s="91"/>
      <c r="G10" s="124"/>
      <c r="H10" s="91"/>
      <c r="I10" s="92"/>
    </row>
    <row r="11" spans="1:9" s="13" customFormat="1" ht="24.95" customHeight="1" thickBot="1" x14ac:dyDescent="0.3">
      <c r="D11" s="23" t="s">
        <v>18</v>
      </c>
      <c r="E11" s="24">
        <v>1</v>
      </c>
      <c r="F11" s="93"/>
      <c r="G11" s="125">
        <v>51986</v>
      </c>
      <c r="H11" s="100">
        <f>I4</f>
        <v>0</v>
      </c>
      <c r="I11" s="101">
        <f>ROUND(E11*H11,2)</f>
        <v>0</v>
      </c>
    </row>
    <row r="12" spans="1:9" ht="0.95" customHeight="1" x14ac:dyDescent="0.25">
      <c r="A12" s="27"/>
      <c r="B12" s="27"/>
      <c r="C12" s="27"/>
      <c r="D12" s="28"/>
      <c r="E12" s="27"/>
      <c r="F12" s="27"/>
      <c r="G12" s="27"/>
      <c r="H12" s="27"/>
      <c r="I12" s="27"/>
    </row>
  </sheetData>
  <sheetProtection algorithmName="SHA-512" hashValue="GtA40b1kB82x6pijs6tkeG6eNYCMUUY55aotqmUz8yHmkHUjtpF10tH59PILHB+pMxaRB0MfqQ1hGXUogI5FGA==" saltValue="DKcSbWXde+F7fycCx6VSsg==" spinCount="100000" sheet="1" objects="1" scenarios="1" selectLockedCells="1"/>
  <mergeCells count="3">
    <mergeCell ref="A2:D2"/>
    <mergeCell ref="F2:G2"/>
    <mergeCell ref="H2:I2"/>
  </mergeCells>
  <dataValidations count="2">
    <dataValidation type="list" allowBlank="1" showInputMessage="1" showErrorMessage="1" sqref="B4:B12">
      <formula1>"Capítulo,Partida,Mano de obra,Maquinaria,Material,Otros,Tarea,"</formula1>
    </dataValidation>
    <dataValidation type="decimal" operator="lessThanOrEqual" allowBlank="1" showInputMessage="1" showErrorMessage="1" error="El importe unitario tiene que ser menor o igual que el de proyecto." sqref="H5 H7">
      <formula1>F5</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H5" sqref="H5"/>
    </sheetView>
  </sheetViews>
  <sheetFormatPr baseColWidth="10" defaultRowHeight="15" x14ac:dyDescent="0.25"/>
  <cols>
    <col min="1" max="3" width="13.7109375" style="29" customWidth="1"/>
    <col min="4" max="4" width="68.7109375" style="29" customWidth="1"/>
    <col min="5" max="9" width="12.7109375" style="29" customWidth="1"/>
    <col min="10" max="16384" width="11.42578125" style="29"/>
  </cols>
  <sheetData>
    <row r="1" spans="1:9" ht="15.75" thickBot="1" x14ac:dyDescent="0.3">
      <c r="A1" s="11"/>
      <c r="B1" s="11"/>
      <c r="C1" s="11"/>
      <c r="D1" s="11"/>
      <c r="E1" s="11"/>
      <c r="F1" s="11"/>
      <c r="G1" s="11"/>
      <c r="H1" s="11"/>
      <c r="I1" s="11"/>
    </row>
    <row r="2" spans="1:9" ht="24.95" customHeight="1" thickBot="1" x14ac:dyDescent="0.3">
      <c r="A2" s="106" t="s">
        <v>55</v>
      </c>
      <c r="B2" s="106"/>
      <c r="C2" s="106"/>
      <c r="D2" s="106"/>
      <c r="E2" s="106"/>
      <c r="F2" s="120" t="s">
        <v>67</v>
      </c>
      <c r="G2" s="121"/>
      <c r="H2" s="120" t="s">
        <v>68</v>
      </c>
      <c r="I2" s="121"/>
    </row>
    <row r="3" spans="1:9" ht="24.95" customHeight="1" x14ac:dyDescent="0.25">
      <c r="A3" s="2" t="s">
        <v>0</v>
      </c>
      <c r="B3" s="2" t="s">
        <v>1</v>
      </c>
      <c r="C3" s="2" t="s">
        <v>2</v>
      </c>
      <c r="D3" s="3" t="s">
        <v>3</v>
      </c>
      <c r="E3" s="2" t="s">
        <v>4</v>
      </c>
      <c r="F3" s="107" t="s">
        <v>5</v>
      </c>
      <c r="G3" s="108" t="s">
        <v>6</v>
      </c>
      <c r="H3" s="107" t="s">
        <v>5</v>
      </c>
      <c r="I3" s="108" t="s">
        <v>6</v>
      </c>
    </row>
    <row r="4" spans="1:9" ht="24.95" customHeight="1" x14ac:dyDescent="0.25">
      <c r="A4" s="4" t="s">
        <v>7</v>
      </c>
      <c r="B4" s="4" t="s">
        <v>8</v>
      </c>
      <c r="C4" s="4" t="s">
        <v>9</v>
      </c>
      <c r="D4" s="5" t="s">
        <v>57</v>
      </c>
      <c r="E4" s="6">
        <v>1</v>
      </c>
      <c r="F4" s="109"/>
      <c r="G4" s="110"/>
      <c r="H4" s="115">
        <f>H11</f>
        <v>0</v>
      </c>
      <c r="I4" s="116">
        <f>I11</f>
        <v>0</v>
      </c>
    </row>
    <row r="5" spans="1:9" ht="24.95" customHeight="1" x14ac:dyDescent="0.25">
      <c r="A5" s="7" t="s">
        <v>11</v>
      </c>
      <c r="B5" s="8" t="s">
        <v>12</v>
      </c>
      <c r="C5" s="8" t="s">
        <v>13</v>
      </c>
      <c r="D5" s="9" t="s">
        <v>14</v>
      </c>
      <c r="E5" s="10">
        <v>950</v>
      </c>
      <c r="F5" s="111">
        <v>26.02</v>
      </c>
      <c r="G5" s="122">
        <v>24719</v>
      </c>
      <c r="H5" s="117"/>
      <c r="I5" s="118">
        <f>E5*H5</f>
        <v>0</v>
      </c>
    </row>
    <row r="6" spans="1:9" ht="159.94999999999999" customHeight="1" x14ac:dyDescent="0.25">
      <c r="A6" s="1"/>
      <c r="B6" s="1"/>
      <c r="C6" s="1"/>
      <c r="D6" s="9" t="s">
        <v>61</v>
      </c>
      <c r="E6" s="1"/>
      <c r="F6" s="113"/>
      <c r="G6" s="114"/>
      <c r="H6" s="113"/>
      <c r="I6" s="114"/>
    </row>
    <row r="7" spans="1:9" ht="35.1" customHeight="1" x14ac:dyDescent="0.25">
      <c r="A7" s="7" t="s">
        <v>15</v>
      </c>
      <c r="B7" s="8" t="s">
        <v>12</v>
      </c>
      <c r="C7" s="8" t="s">
        <v>13</v>
      </c>
      <c r="D7" s="9" t="s">
        <v>16</v>
      </c>
      <c r="E7" s="10">
        <v>730</v>
      </c>
      <c r="F7" s="111">
        <v>33.619999999999997</v>
      </c>
      <c r="G7" s="122">
        <v>24542.6</v>
      </c>
      <c r="H7" s="117"/>
      <c r="I7" s="118">
        <f>E7*H7</f>
        <v>0</v>
      </c>
    </row>
    <row r="8" spans="1:9" ht="159.94999999999999" customHeight="1" x14ac:dyDescent="0.25">
      <c r="A8" s="1"/>
      <c r="B8" s="1"/>
      <c r="C8" s="1"/>
      <c r="D8" s="9" t="s">
        <v>63</v>
      </c>
      <c r="E8" s="1"/>
      <c r="F8" s="113"/>
      <c r="G8" s="114"/>
      <c r="H8" s="113"/>
      <c r="I8" s="114"/>
    </row>
    <row r="9" spans="1:9" ht="35.1" customHeight="1" x14ac:dyDescent="0.25">
      <c r="A9" s="7" t="s">
        <v>58</v>
      </c>
      <c r="B9" s="8" t="s">
        <v>12</v>
      </c>
      <c r="C9" s="8" t="s">
        <v>13</v>
      </c>
      <c r="D9" s="9" t="s">
        <v>59</v>
      </c>
      <c r="E9" s="10">
        <v>80</v>
      </c>
      <c r="F9" s="111">
        <v>54.65</v>
      </c>
      <c r="G9" s="122">
        <v>4372</v>
      </c>
      <c r="H9" s="117"/>
      <c r="I9" s="118">
        <f>E9*H9</f>
        <v>0</v>
      </c>
    </row>
    <row r="10" spans="1:9" ht="144.75" customHeight="1" x14ac:dyDescent="0.25">
      <c r="A10" s="1"/>
      <c r="B10" s="1"/>
      <c r="C10" s="1"/>
      <c r="D10" s="9" t="s">
        <v>64</v>
      </c>
      <c r="E10" s="1"/>
      <c r="F10" s="113"/>
      <c r="G10" s="114"/>
      <c r="H10" s="113"/>
      <c r="I10" s="114"/>
    </row>
    <row r="11" spans="1:9" s="13" customFormat="1" ht="24.95" customHeight="1" x14ac:dyDescent="0.25">
      <c r="D11" s="23" t="s">
        <v>17</v>
      </c>
      <c r="E11" s="24">
        <v>1</v>
      </c>
      <c r="F11" s="90"/>
      <c r="G11" s="123">
        <v>53633.599999999999</v>
      </c>
      <c r="H11" s="98">
        <f>I5+I7+I9</f>
        <v>0</v>
      </c>
      <c r="I11" s="99">
        <f>ROUND(E11*H11,2)</f>
        <v>0</v>
      </c>
    </row>
    <row r="12" spans="1:9" s="13" customFormat="1" ht="0.95" customHeight="1" x14ac:dyDescent="0.25">
      <c r="A12" s="25"/>
      <c r="B12" s="25"/>
      <c r="C12" s="25"/>
      <c r="D12" s="26"/>
      <c r="E12" s="25"/>
      <c r="F12" s="91"/>
      <c r="G12" s="126"/>
      <c r="H12" s="91"/>
      <c r="I12" s="92"/>
    </row>
    <row r="13" spans="1:9" s="13" customFormat="1" ht="24.95" customHeight="1" thickBot="1" x14ac:dyDescent="0.3">
      <c r="D13" s="23" t="s">
        <v>18</v>
      </c>
      <c r="E13" s="24">
        <v>1</v>
      </c>
      <c r="F13" s="93"/>
      <c r="G13" s="125">
        <v>53633.599999999999</v>
      </c>
      <c r="H13" s="100">
        <f>I4</f>
        <v>0</v>
      </c>
      <c r="I13" s="101">
        <f>ROUND(E13*H13,2)</f>
        <v>0</v>
      </c>
    </row>
  </sheetData>
  <sheetProtection algorithmName="SHA-512" hashValue="TbcIXJYMGcVDVrxtxgzS0iFMEUJGxM/A5kkeXuypB2MN/OgT/ZNz2kZeNvK1xm7om3eg4ptjLtJK2ezgBL0OLw==" saltValue="QlHiFD8xTIIwCPlwVojocA==" spinCount="100000" sheet="1" objects="1" scenarios="1" selectLockedCells="1"/>
  <mergeCells count="2">
    <mergeCell ref="F2:G2"/>
    <mergeCell ref="H2:I2"/>
  </mergeCells>
  <dataValidations count="2">
    <dataValidation type="list" allowBlank="1" showInputMessage="1" showErrorMessage="1" sqref="B11:B13">
      <formula1>"Capítulo,Partida,Mano de obra,Maquinaria,Material,Otros,Tarea,"</formula1>
    </dataValidation>
    <dataValidation type="decimal" operator="lessThanOrEqual" allowBlank="1" showInputMessage="1" showErrorMessage="1" error="El importe unitario tiene que ser menor o igual que el de proyecto." sqref="H5 H7 H9">
      <formula1>F5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tabSelected="1" topLeftCell="A5" workbookViewId="0">
      <selection activeCell="H5" sqref="H5"/>
    </sheetView>
  </sheetViews>
  <sheetFormatPr baseColWidth="10" defaultRowHeight="15" x14ac:dyDescent="0.25"/>
  <cols>
    <col min="1" max="3" width="13.7109375" style="29" customWidth="1"/>
    <col min="4" max="4" width="68.7109375" style="29" customWidth="1"/>
    <col min="5" max="9" width="12.7109375" style="29" customWidth="1"/>
    <col min="10" max="16384" width="11.42578125" style="29"/>
  </cols>
  <sheetData>
    <row r="1" spans="1:9" ht="15.75" thickBot="1" x14ac:dyDescent="0.3">
      <c r="A1" s="11"/>
      <c r="B1" s="11"/>
      <c r="C1" s="11"/>
      <c r="D1" s="11"/>
      <c r="E1" s="11"/>
      <c r="F1" s="11"/>
      <c r="G1" s="11"/>
      <c r="H1" s="11"/>
      <c r="I1" s="11"/>
    </row>
    <row r="2" spans="1:9" ht="24.95" customHeight="1" thickBot="1" x14ac:dyDescent="0.3">
      <c r="A2" s="106" t="s">
        <v>60</v>
      </c>
      <c r="B2" s="106"/>
      <c r="C2" s="106"/>
      <c r="D2" s="106"/>
      <c r="E2" s="106"/>
      <c r="F2" s="120" t="s">
        <v>67</v>
      </c>
      <c r="G2" s="121"/>
      <c r="H2" s="120" t="s">
        <v>68</v>
      </c>
      <c r="I2" s="121"/>
    </row>
    <row r="3" spans="1:9" ht="24.95" customHeight="1" x14ac:dyDescent="0.25">
      <c r="A3" s="2" t="s">
        <v>0</v>
      </c>
      <c r="B3" s="2" t="s">
        <v>1</v>
      </c>
      <c r="C3" s="2" t="s">
        <v>2</v>
      </c>
      <c r="D3" s="3" t="s">
        <v>3</v>
      </c>
      <c r="E3" s="2" t="s">
        <v>4</v>
      </c>
      <c r="F3" s="107" t="s">
        <v>5</v>
      </c>
      <c r="G3" s="108" t="s">
        <v>6</v>
      </c>
      <c r="H3" s="107" t="s">
        <v>5</v>
      </c>
      <c r="I3" s="108" t="s">
        <v>6</v>
      </c>
    </row>
    <row r="4" spans="1:9" ht="24.95" customHeight="1" x14ac:dyDescent="0.25">
      <c r="A4" s="4" t="s">
        <v>7</v>
      </c>
      <c r="B4" s="4" t="s">
        <v>8</v>
      </c>
      <c r="C4" s="4" t="s">
        <v>9</v>
      </c>
      <c r="D4" s="5" t="s">
        <v>57</v>
      </c>
      <c r="E4" s="6">
        <v>1</v>
      </c>
      <c r="F4" s="109"/>
      <c r="G4" s="110"/>
      <c r="H4" s="115">
        <f>H11</f>
        <v>0</v>
      </c>
      <c r="I4" s="116">
        <f>I11</f>
        <v>0</v>
      </c>
    </row>
    <row r="5" spans="1:9" ht="24.95" customHeight="1" x14ac:dyDescent="0.25">
      <c r="A5" s="7" t="s">
        <v>11</v>
      </c>
      <c r="B5" s="8" t="s">
        <v>12</v>
      </c>
      <c r="C5" s="8" t="s">
        <v>13</v>
      </c>
      <c r="D5" s="9" t="s">
        <v>14</v>
      </c>
      <c r="E5" s="10">
        <v>650</v>
      </c>
      <c r="F5" s="111">
        <v>26.02</v>
      </c>
      <c r="G5" s="112">
        <v>16913</v>
      </c>
      <c r="H5" s="117"/>
      <c r="I5" s="118">
        <f>E5*H5</f>
        <v>0</v>
      </c>
    </row>
    <row r="6" spans="1:9" ht="159.94999999999999" customHeight="1" x14ac:dyDescent="0.25">
      <c r="A6" s="1"/>
      <c r="B6" s="1"/>
      <c r="C6" s="1"/>
      <c r="D6" s="9" t="s">
        <v>61</v>
      </c>
      <c r="E6" s="1"/>
      <c r="F6" s="113"/>
      <c r="G6" s="114"/>
      <c r="H6" s="113"/>
      <c r="I6" s="114"/>
    </row>
    <row r="7" spans="1:9" ht="35.1" customHeight="1" x14ac:dyDescent="0.25">
      <c r="A7" s="7" t="s">
        <v>15</v>
      </c>
      <c r="B7" s="8" t="s">
        <v>12</v>
      </c>
      <c r="C7" s="8" t="s">
        <v>13</v>
      </c>
      <c r="D7" s="9" t="s">
        <v>16</v>
      </c>
      <c r="E7" s="10">
        <v>760</v>
      </c>
      <c r="F7" s="111">
        <v>33.619999999999997</v>
      </c>
      <c r="G7" s="112">
        <v>25551.200000000001</v>
      </c>
      <c r="H7" s="117"/>
      <c r="I7" s="118">
        <f>E7*H7</f>
        <v>0</v>
      </c>
    </row>
    <row r="8" spans="1:9" ht="159.94999999999999" customHeight="1" x14ac:dyDescent="0.25">
      <c r="A8" s="1"/>
      <c r="B8" s="1"/>
      <c r="C8" s="1"/>
      <c r="D8" s="9" t="s">
        <v>63</v>
      </c>
      <c r="E8" s="1"/>
      <c r="F8" s="113"/>
      <c r="G8" s="114"/>
      <c r="H8" s="113"/>
      <c r="I8" s="114"/>
    </row>
    <row r="9" spans="1:9" ht="35.1" customHeight="1" x14ac:dyDescent="0.25">
      <c r="A9" s="7" t="s">
        <v>58</v>
      </c>
      <c r="B9" s="8" t="s">
        <v>12</v>
      </c>
      <c r="C9" s="8" t="s">
        <v>13</v>
      </c>
      <c r="D9" s="9" t="s">
        <v>59</v>
      </c>
      <c r="E9" s="10">
        <v>60</v>
      </c>
      <c r="F9" s="111">
        <v>54.65</v>
      </c>
      <c r="G9" s="112">
        <v>3279</v>
      </c>
      <c r="H9" s="117"/>
      <c r="I9" s="118">
        <f>E9*H9</f>
        <v>0</v>
      </c>
    </row>
    <row r="10" spans="1:9" ht="146.25" customHeight="1" x14ac:dyDescent="0.25">
      <c r="A10" s="1"/>
      <c r="B10" s="1"/>
      <c r="C10" s="1"/>
      <c r="D10" s="9" t="s">
        <v>64</v>
      </c>
      <c r="E10" s="1"/>
      <c r="F10" s="113"/>
      <c r="G10" s="114"/>
      <c r="H10" s="113"/>
      <c r="I10" s="114"/>
    </row>
    <row r="11" spans="1:9" s="13" customFormat="1" ht="24.95" customHeight="1" x14ac:dyDescent="0.25">
      <c r="D11" s="23" t="s">
        <v>17</v>
      </c>
      <c r="E11" s="24">
        <v>1</v>
      </c>
      <c r="F11" s="90"/>
      <c r="G11" s="104">
        <v>45743.199999999997</v>
      </c>
      <c r="H11" s="98">
        <f>I5+I7+I9</f>
        <v>0</v>
      </c>
      <c r="I11" s="99">
        <f>ROUND(E11*H11,2)</f>
        <v>0</v>
      </c>
    </row>
    <row r="12" spans="1:9" s="13" customFormat="1" ht="0.95" customHeight="1" x14ac:dyDescent="0.25">
      <c r="A12" s="25"/>
      <c r="B12" s="25"/>
      <c r="C12" s="25"/>
      <c r="D12" s="26"/>
      <c r="E12" s="25"/>
      <c r="F12" s="91"/>
      <c r="G12" s="119"/>
      <c r="H12" s="91"/>
      <c r="I12" s="92"/>
    </row>
    <row r="13" spans="1:9" s="13" customFormat="1" ht="24.95" customHeight="1" thickBot="1" x14ac:dyDescent="0.3">
      <c r="D13" s="23" t="s">
        <v>18</v>
      </c>
      <c r="E13" s="24">
        <v>1</v>
      </c>
      <c r="F13" s="93"/>
      <c r="G13" s="105">
        <v>45743.199999999997</v>
      </c>
      <c r="H13" s="100">
        <f>I4</f>
        <v>0</v>
      </c>
      <c r="I13" s="101">
        <f>ROUND(E13*H13,2)</f>
        <v>0</v>
      </c>
    </row>
  </sheetData>
  <sheetProtection algorithmName="SHA-512" hashValue="/TJyg2ZAXIDSyn4qk6Hr7yx+O7Ev+k7jOxk+i/StGvlUrQoYP4YS7/rRmg4la/D2jQlQnxC2rc5KQvH0wfXvHA==" saltValue="gRyoRmctJwKNpO15oi/wig==" spinCount="100000" sheet="1" objects="1" scenarios="1" selectLockedCells="1"/>
  <mergeCells count="2">
    <mergeCell ref="F2:G2"/>
    <mergeCell ref="H2:I2"/>
  </mergeCells>
  <dataValidations count="2">
    <dataValidation type="list" allowBlank="1" showInputMessage="1" showErrorMessage="1" sqref="B11:B13">
      <formula1>"Capítulo,Partida,Mano de obra,Maquinaria,Material,Otros,Tarea,"</formula1>
    </dataValidation>
    <dataValidation type="decimal" operator="lessThanOrEqual" allowBlank="1" showInputMessage="1" showErrorMessage="1" error="El importe unitario tiene que ser menor o igual que el de proyecto." sqref="H5 H7 H9">
      <formula1>F5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Instrucciones</vt:lpstr>
      <vt:lpstr>Importe oferta</vt:lpstr>
      <vt:lpstr>Lote 1</vt:lpstr>
      <vt:lpstr>Lote 2</vt:lpstr>
      <vt:lpstr>Lote 3</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Ballesteros de las Heras, José Martín</dc:creator>
  <cp:lastModifiedBy>Ballesteros de las Heras, José Martín</cp:lastModifiedBy>
  <dcterms:created xsi:type="dcterms:W3CDTF">2019-02-22T14:11:35Z</dcterms:created>
  <dcterms:modified xsi:type="dcterms:W3CDTF">2019-05-27T06:58:58Z</dcterms:modified>
</cp:coreProperties>
</file>