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Obras\Datos\LMCP\Ofertas Excel\"/>
    </mc:Choice>
  </mc:AlternateContent>
  <xr:revisionPtr revIDLastSave="0" documentId="13_ncr:1_{9AA7A0B8-3B96-46B4-A6A7-7981835E441A}" xr6:coauthVersionLast="36" xr6:coauthVersionMax="36" xr10:uidLastSave="{00000000-0000-0000-0000-000000000000}"/>
  <bookViews>
    <workbookView xWindow="0" yWindow="0" windowWidth="14910" windowHeight="7320" xr2:uid="{F65375F8-2B5B-4C7A-AC55-B964CDADD6CD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" i="1" l="1"/>
  <c r="I15" i="1" s="1"/>
  <c r="J15" i="1" s="1"/>
  <c r="J13" i="1" s="1"/>
  <c r="H13" i="1"/>
  <c r="J10" i="1"/>
  <c r="I11" i="1" s="1"/>
  <c r="J11" i="1" s="1"/>
  <c r="J9" i="1" s="1"/>
  <c r="H9" i="1"/>
  <c r="J6" i="1"/>
  <c r="J5" i="1"/>
  <c r="H4" i="1"/>
  <c r="E13" i="1"/>
  <c r="G14" i="1"/>
  <c r="F15" i="1" s="1"/>
  <c r="E9" i="1"/>
  <c r="G10" i="1"/>
  <c r="F11" i="1" s="1"/>
  <c r="E4" i="1"/>
  <c r="G6" i="1"/>
  <c r="G5" i="1"/>
  <c r="F7" i="1" s="1"/>
  <c r="I7" i="1" l="1"/>
  <c r="J7" i="1" s="1"/>
  <c r="J4" i="1" s="1"/>
  <c r="I17" i="1" s="1"/>
  <c r="J17" i="1" s="1"/>
  <c r="J19" i="1" s="1"/>
  <c r="I4" i="1"/>
  <c r="I13" i="1"/>
  <c r="I9" i="1"/>
  <c r="F13" i="1"/>
  <c r="G15" i="1"/>
  <c r="G13" i="1" s="1"/>
  <c r="F4" i="1"/>
  <c r="G7" i="1"/>
  <c r="G4" i="1" s="1"/>
  <c r="F9" i="1"/>
  <c r="G11" i="1"/>
  <c r="G9" i="1" s="1"/>
  <c r="J20" i="1" l="1"/>
  <c r="J21" i="1" s="1"/>
  <c r="F17" i="1"/>
  <c r="G17" i="1" s="1"/>
  <c r="G19" i="1" s="1"/>
  <c r="G20" i="1" s="1"/>
  <c r="G21" i="1" s="1"/>
  <c r="G22" i="1" s="1"/>
  <c r="G23" i="1" s="1"/>
  <c r="J22" i="1" l="1"/>
  <c r="J2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Cárdaba Prada, Luis María</author>
  </authors>
  <commentList>
    <comment ref="A3" authorId="0" shapeId="0" xr:uid="{07045685-EC0A-4799-8725-EE3CC2DB113F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906A0101-A3D1-4C13-ACC7-5A9F6698B95C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8445F121-C277-478D-A8F4-A86FC31628EA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7FF74E6A-EFDF-4F2F-8DA1-B7F0EE6D95B0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03D4CA6C-048F-4242-86B0-9FABE1DAC340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48D76FE7-05F6-47EB-AFEB-10D752FA4631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69891BDB-104F-4BAF-B963-F8E6F7722299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 xr:uid="{367B13C0-DC5D-4461-99F2-0353F811C0B3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3" authorId="0" shapeId="0" xr:uid="{E9D3F6D0-4EDB-4AA2-9185-EB59666B6236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3" authorId="0" shapeId="0" xr:uid="{5437C5B2-5D98-48DF-AEA0-F4B74A539E0B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D21" authorId="0" shapeId="0" xr:uid="{21D505EF-BA3D-4E9C-8D90-A08C83B57341}">
      <text>
        <r>
          <rPr>
            <sz val="9"/>
            <color indexed="81"/>
            <rFont val="Tahoma"/>
            <family val="2"/>
          </rPr>
          <t>IVA no incluido</t>
        </r>
      </text>
    </comment>
    <comment ref="D23" authorId="0" shapeId="0" xr:uid="{F7239A44-DE29-4A5B-BCE4-FA56C163C914}">
      <text>
        <r>
          <rPr>
            <sz val="9"/>
            <color indexed="81"/>
            <rFont val="Tahoma"/>
            <family val="2"/>
          </rPr>
          <t>IVA incluido</t>
        </r>
      </text>
    </comment>
  </commentList>
</comments>
</file>

<file path=xl/sharedStrings.xml><?xml version="1.0" encoding="utf-8"?>
<sst xmlns="http://schemas.openxmlformats.org/spreadsheetml/2006/main" count="55" uniqueCount="43">
  <si>
    <t>INSTALACIÓN Y MEJORA DE TIRAS ANTIDESLIZANTES EN LÍNEAS 6 Y 11 LOTE 2</t>
  </si>
  <si>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</si>
  <si>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</si>
  <si>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</si>
  <si>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</si>
  <si>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</si>
  <si>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</si>
  <si>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</si>
  <si>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</si>
  <si>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EGC</t>
  </si>
  <si>
    <t>Capítulo</t>
  </si>
  <si>
    <t/>
  </si>
  <si>
    <t>DEMOLICIONES Y DESMONTAJES</t>
  </si>
  <si>
    <t>EGC0300</t>
  </si>
  <si>
    <t>Partida</t>
  </si>
  <si>
    <t>m</t>
  </si>
  <si>
    <t>RETIRADA DE TIRA ANTIDESLIZANTE (NOCTURNO)</t>
  </si>
  <si>
    <t>EGC0060</t>
  </si>
  <si>
    <t>FRESADO DE PELDAÑO (NOCTURNO)</t>
  </si>
  <si>
    <t>Total EGC</t>
  </si>
  <si>
    <t>EGE</t>
  </si>
  <si>
    <t>MEDIDAS TECNOLÓGICAS DE AYUDA AL VIAJERO</t>
  </si>
  <si>
    <t>EGE0080</t>
  </si>
  <si>
    <t>INSTALACIÓN DE TIRA ANTIDESLIZANTE PARA PELDAÑO DE 25mm (NOCTURNO)</t>
  </si>
  <si>
    <t>Total EGE</t>
  </si>
  <si>
    <t>GAMB</t>
  </si>
  <si>
    <t>GESTIÓN AMBIENTAL</t>
  </si>
  <si>
    <t>00000GA</t>
  </si>
  <si>
    <t>Gestión Ambiental</t>
  </si>
  <si>
    <t>Total GAMB</t>
  </si>
  <si>
    <t>Total 0</t>
  </si>
  <si>
    <t>PA</t>
  </si>
  <si>
    <t>TOTAL PRESUP. EJECUCIÓN MATERIAL</t>
  </si>
  <si>
    <t>GASTOS GENERALES Y BENEFICIO INDUSTRIAL</t>
  </si>
  <si>
    <t>BASE IMPONIBLE</t>
  </si>
  <si>
    <t>IMPORTE IVA</t>
  </si>
  <si>
    <t>PRESUPUESTO BASE DE LICITACIÓN</t>
  </si>
  <si>
    <t>Nombre de Empresa</t>
  </si>
  <si>
    <t>Domicilio Fiscal</t>
  </si>
  <si>
    <t>CIF:</t>
  </si>
  <si>
    <t>Fecha:</t>
  </si>
  <si>
    <t>Sello</t>
  </si>
  <si>
    <t>Firma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</si>
</sst>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FF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Tahoma"/>
      <family val="2"/>
    </font>
    <font>
      <sz val="8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3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49" fontId="7" fillId="3" borderId="0" xfId="0" applyNumberFormat="1" applyFont="1" applyFill="1" applyAlignment="1">
      <alignment vertical="top"/>
    </xf>
    <xf numFmtId="49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3" fontId="7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0" fontId="7" fillId="4" borderId="0" xfId="0" applyFont="1" applyFill="1" applyAlignment="1">
      <alignment vertical="top"/>
    </xf>
    <xf numFmtId="0" fontId="4" fillId="0" borderId="0" xfId="0" applyFont="1" applyAlignment="1">
      <alignment vertical="top" wrapText="1"/>
    </xf>
    <xf numFmtId="49" fontId="5" fillId="2" borderId="0" xfId="0" applyNumberFormat="1" applyFont="1" applyFill="1" applyAlignment="1">
      <alignment vertical="top" wrapText="1"/>
    </xf>
    <xf numFmtId="49" fontId="7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vertical="top" wrapText="1"/>
    </xf>
    <xf numFmtId="0" fontId="7" fillId="4" borderId="0" xfId="0" applyFont="1" applyFill="1" applyAlignment="1">
      <alignment vertical="top" wrapText="1"/>
    </xf>
    <xf numFmtId="4" fontId="7" fillId="0" borderId="0" xfId="0" applyNumberFormat="1" applyFont="1" applyAlignment="1" applyProtection="1">
      <alignment vertical="top"/>
      <protection locked="0"/>
    </xf>
    <xf numFmtId="0" fontId="0" fillId="5" borderId="1" xfId="0" applyFill="1" applyBorder="1"/>
    <xf numFmtId="0" fontId="0" fillId="5" borderId="2" xfId="0" applyFill="1" applyBorder="1"/>
    <xf numFmtId="49" fontId="5" fillId="5" borderId="2" xfId="0" applyNumberFormat="1" applyFont="1" applyFill="1" applyBorder="1" applyAlignment="1">
      <alignment vertical="top" wrapText="1"/>
    </xf>
    <xf numFmtId="4" fontId="6" fillId="5" borderId="3" xfId="0" applyNumberFormat="1" applyFont="1" applyFill="1" applyBorder="1" applyAlignment="1">
      <alignment vertical="top"/>
    </xf>
    <xf numFmtId="0" fontId="0" fillId="5" borderId="4" xfId="0" applyFill="1" applyBorder="1"/>
    <xf numFmtId="0" fontId="0" fillId="5" borderId="0" xfId="0" applyFill="1" applyBorder="1"/>
    <xf numFmtId="49" fontId="5" fillId="5" borderId="0" xfId="0" applyNumberFormat="1" applyFont="1" applyFill="1" applyBorder="1" applyAlignment="1">
      <alignment vertical="top" wrapText="1"/>
    </xf>
    <xf numFmtId="9" fontId="7" fillId="5" borderId="4" xfId="0" applyNumberFormat="1" applyFont="1" applyFill="1" applyBorder="1" applyAlignment="1">
      <alignment vertical="top"/>
    </xf>
    <xf numFmtId="4" fontId="6" fillId="5" borderId="5" xfId="0" applyNumberFormat="1" applyFont="1" applyFill="1" applyBorder="1" applyAlignment="1">
      <alignment vertical="top"/>
    </xf>
    <xf numFmtId="4" fontId="7" fillId="5" borderId="0" xfId="0" applyNumberFormat="1" applyFont="1" applyFill="1" applyBorder="1" applyAlignment="1" applyProtection="1">
      <alignment vertical="top"/>
      <protection locked="0"/>
    </xf>
    <xf numFmtId="9" fontId="7" fillId="0" borderId="4" xfId="0" applyNumberFormat="1" applyFont="1" applyFill="1" applyBorder="1" applyAlignment="1" applyProtection="1">
      <alignment vertical="top"/>
      <protection locked="0"/>
    </xf>
    <xf numFmtId="0" fontId="0" fillId="5" borderId="6" xfId="0" applyFill="1" applyBorder="1"/>
    <xf numFmtId="0" fontId="0" fillId="5" borderId="7" xfId="0" applyFill="1" applyBorder="1"/>
    <xf numFmtId="49" fontId="5" fillId="5" borderId="8" xfId="0" applyNumberFormat="1" applyFont="1" applyFill="1" applyBorder="1" applyAlignment="1">
      <alignment vertical="top"/>
    </xf>
    <xf numFmtId="4" fontId="6" fillId="5" borderId="8" xfId="0" applyNumberFormat="1" applyFont="1" applyFill="1" applyBorder="1" applyAlignment="1">
      <alignment vertical="top"/>
    </xf>
    <xf numFmtId="0" fontId="0" fillId="0" borderId="0" xfId="0" applyFill="1" applyBorder="1"/>
    <xf numFmtId="49" fontId="5" fillId="0" borderId="0" xfId="0" applyNumberFormat="1" applyFont="1" applyFill="1" applyBorder="1" applyAlignment="1">
      <alignment vertical="top"/>
    </xf>
    <xf numFmtId="4" fontId="6" fillId="0" borderId="0" xfId="0" applyNumberFormat="1" applyFont="1" applyFill="1" applyBorder="1" applyAlignment="1">
      <alignment vertical="top"/>
    </xf>
    <xf numFmtId="0" fontId="9" fillId="0" borderId="9" xfId="0" applyFont="1" applyFill="1" applyBorder="1" applyAlignment="1">
      <alignment horizontal="left" wrapText="1"/>
    </xf>
    <xf numFmtId="0" fontId="9" fillId="0" borderId="9" xfId="0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 applyProtection="1">
      <alignment horizontal="left"/>
      <protection locked="0"/>
    </xf>
    <xf numFmtId="0" fontId="9" fillId="0" borderId="9" xfId="0" applyFont="1" applyBorder="1" applyAlignment="1" applyProtection="1">
      <alignment horizontal="left"/>
      <protection locked="0"/>
    </xf>
    <xf numFmtId="4" fontId="11" fillId="0" borderId="0" xfId="0" applyNumberFormat="1" applyFont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684BB0-24B6-4773-801D-C544E03FD8BF}">
  <dimension ref="A1:J35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I10" sqref="I10"/>
    </sheetView>
  </sheetViews>
  <sheetFormatPr baseColWidth="10" defaultRowHeight="15" x14ac:dyDescent="0.25"/>
  <cols>
    <col min="1" max="1" width="7.140625" bestFit="1" customWidth="1"/>
    <col min="2" max="2" width="6.5703125" bestFit="1" customWidth="1"/>
    <col min="3" max="3" width="3.7109375" bestFit="1" customWidth="1"/>
    <col min="4" max="4" width="32.85546875" customWidth="1"/>
    <col min="5" max="5" width="7.85546875" bestFit="1" customWidth="1"/>
    <col min="6" max="7" width="8.7109375" bestFit="1" customWidth="1"/>
    <col min="8" max="8" width="7.85546875" hidden="1" customWidth="1"/>
    <col min="9" max="10" width="8.7109375" bestFit="1" customWidth="1"/>
  </cols>
  <sheetData>
    <row r="1" spans="1:10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ht="18.75" x14ac:dyDescent="0.25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</row>
    <row r="3" spans="1:10" x14ac:dyDescent="0.25">
      <c r="A3" s="4" t="s">
        <v>2</v>
      </c>
      <c r="B3" s="4" t="s">
        <v>3</v>
      </c>
      <c r="C3" s="4" t="s">
        <v>4</v>
      </c>
      <c r="D3" s="16" t="s">
        <v>5</v>
      </c>
      <c r="E3" s="4" t="s">
        <v>6</v>
      </c>
      <c r="F3" s="4" t="s">
        <v>7</v>
      </c>
      <c r="G3" s="4" t="s">
        <v>8</v>
      </c>
      <c r="H3" s="4" t="s">
        <v>6</v>
      </c>
      <c r="I3" s="4" t="s">
        <v>7</v>
      </c>
      <c r="J3" s="4" t="s">
        <v>8</v>
      </c>
    </row>
    <row r="4" spans="1:10" x14ac:dyDescent="0.25">
      <c r="A4" s="5" t="s">
        <v>9</v>
      </c>
      <c r="B4" s="5" t="s">
        <v>10</v>
      </c>
      <c r="C4" s="5" t="s">
        <v>11</v>
      </c>
      <c r="D4" s="17" t="s">
        <v>12</v>
      </c>
      <c r="E4" s="6">
        <f t="shared" ref="E4:J4" si="0">E7</f>
        <v>1</v>
      </c>
      <c r="F4" s="7">
        <f t="shared" si="0"/>
        <v>105427.14</v>
      </c>
      <c r="G4" s="7">
        <f t="shared" si="0"/>
        <v>105427.14</v>
      </c>
      <c r="H4" s="6">
        <f t="shared" si="0"/>
        <v>1</v>
      </c>
      <c r="I4" s="7">
        <f t="shared" si="0"/>
        <v>0</v>
      </c>
      <c r="J4" s="7">
        <f t="shared" si="0"/>
        <v>0</v>
      </c>
    </row>
    <row r="5" spans="1:10" x14ac:dyDescent="0.25">
      <c r="A5" s="8" t="s">
        <v>13</v>
      </c>
      <c r="B5" s="9" t="s">
        <v>14</v>
      </c>
      <c r="C5" s="9" t="s">
        <v>15</v>
      </c>
      <c r="D5" s="18" t="s">
        <v>16</v>
      </c>
      <c r="E5" s="10">
        <v>3447.2</v>
      </c>
      <c r="F5" s="10">
        <v>16.62</v>
      </c>
      <c r="G5" s="11">
        <f>ROUND(E5*F5,2)</f>
        <v>57292.46</v>
      </c>
      <c r="H5" s="10">
        <v>3447.2</v>
      </c>
      <c r="I5" s="21">
        <v>0</v>
      </c>
      <c r="J5" s="11">
        <f>ROUND(H5*I5,2)</f>
        <v>0</v>
      </c>
    </row>
    <row r="6" spans="1:10" x14ac:dyDescent="0.25">
      <c r="A6" s="8" t="s">
        <v>17</v>
      </c>
      <c r="B6" s="9" t="s">
        <v>14</v>
      </c>
      <c r="C6" s="9" t="s">
        <v>15</v>
      </c>
      <c r="D6" s="18" t="s">
        <v>18</v>
      </c>
      <c r="E6" s="10">
        <v>2753.7</v>
      </c>
      <c r="F6" s="10">
        <v>17.48</v>
      </c>
      <c r="G6" s="11">
        <f>ROUND(E6*F6,2)</f>
        <v>48134.68</v>
      </c>
      <c r="H6" s="10">
        <v>2753.7</v>
      </c>
      <c r="I6" s="21">
        <v>0</v>
      </c>
      <c r="J6" s="11">
        <f>ROUND(H6*I6,2)</f>
        <v>0</v>
      </c>
    </row>
    <row r="7" spans="1:10" x14ac:dyDescent="0.25">
      <c r="A7" s="12"/>
      <c r="B7" s="12"/>
      <c r="C7" s="12"/>
      <c r="D7" s="19" t="s">
        <v>19</v>
      </c>
      <c r="E7" s="13">
        <v>1</v>
      </c>
      <c r="F7" s="14">
        <f>SUM(G5:G6)</f>
        <v>105427.14</v>
      </c>
      <c r="G7" s="14">
        <f>ROUND(E7*F7,2)</f>
        <v>105427.14</v>
      </c>
      <c r="H7" s="13">
        <v>1</v>
      </c>
      <c r="I7" s="14">
        <f>SUM(J5:J6)</f>
        <v>0</v>
      </c>
      <c r="J7" s="14">
        <f>ROUND(H7*I7,2)</f>
        <v>0</v>
      </c>
    </row>
    <row r="8" spans="1:10" ht="0.95" customHeight="1" x14ac:dyDescent="0.25">
      <c r="A8" s="15"/>
      <c r="B8" s="15"/>
      <c r="C8" s="15"/>
      <c r="D8" s="20"/>
      <c r="E8" s="15"/>
      <c r="F8" s="15"/>
      <c r="G8" s="15"/>
      <c r="H8" s="15"/>
      <c r="I8" s="15"/>
      <c r="J8" s="15"/>
    </row>
    <row r="9" spans="1:10" ht="22.5" x14ac:dyDescent="0.25">
      <c r="A9" s="5" t="s">
        <v>20</v>
      </c>
      <c r="B9" s="5" t="s">
        <v>10</v>
      </c>
      <c r="C9" s="5" t="s">
        <v>11</v>
      </c>
      <c r="D9" s="17" t="s">
        <v>21</v>
      </c>
      <c r="E9" s="6">
        <f t="shared" ref="E9:J9" si="1">E11</f>
        <v>1</v>
      </c>
      <c r="F9" s="7">
        <f t="shared" si="1"/>
        <v>93354.15</v>
      </c>
      <c r="G9" s="7">
        <f t="shared" si="1"/>
        <v>93354.15</v>
      </c>
      <c r="H9" s="6">
        <f t="shared" si="1"/>
        <v>1</v>
      </c>
      <c r="I9" s="7">
        <f t="shared" si="1"/>
        <v>0</v>
      </c>
      <c r="J9" s="7">
        <f t="shared" si="1"/>
        <v>0</v>
      </c>
    </row>
    <row r="10" spans="1:10" ht="22.5" x14ac:dyDescent="0.25">
      <c r="A10" s="8" t="s">
        <v>22</v>
      </c>
      <c r="B10" s="9" t="s">
        <v>14</v>
      </c>
      <c r="C10" s="9" t="s">
        <v>15</v>
      </c>
      <c r="D10" s="18" t="s">
        <v>23</v>
      </c>
      <c r="E10" s="10">
        <v>5827.35</v>
      </c>
      <c r="F10" s="10">
        <v>16.02</v>
      </c>
      <c r="G10" s="11">
        <f>ROUND(E10*F10,2)</f>
        <v>93354.15</v>
      </c>
      <c r="H10" s="10">
        <v>5827.35</v>
      </c>
      <c r="I10" s="21">
        <v>0</v>
      </c>
      <c r="J10" s="11">
        <f>ROUND(H10*I10,2)</f>
        <v>0</v>
      </c>
    </row>
    <row r="11" spans="1:10" x14ac:dyDescent="0.25">
      <c r="A11" s="12"/>
      <c r="B11" s="12"/>
      <c r="C11" s="12"/>
      <c r="D11" s="19" t="s">
        <v>24</v>
      </c>
      <c r="E11" s="13">
        <v>1</v>
      </c>
      <c r="F11" s="14">
        <f>G10</f>
        <v>93354.15</v>
      </c>
      <c r="G11" s="14">
        <f>ROUND(E11*F11,2)</f>
        <v>93354.15</v>
      </c>
      <c r="H11" s="13">
        <v>1</v>
      </c>
      <c r="I11" s="14">
        <f>J10</f>
        <v>0</v>
      </c>
      <c r="J11" s="14">
        <f>ROUND(H11*I11,2)</f>
        <v>0</v>
      </c>
    </row>
    <row r="12" spans="1:10" ht="0.95" customHeight="1" x14ac:dyDescent="0.25">
      <c r="A12" s="15"/>
      <c r="B12" s="15"/>
      <c r="C12" s="15"/>
      <c r="D12" s="20"/>
      <c r="E12" s="15"/>
      <c r="F12" s="15"/>
      <c r="G12" s="15"/>
      <c r="H12" s="15"/>
      <c r="I12" s="15"/>
      <c r="J12" s="15"/>
    </row>
    <row r="13" spans="1:10" x14ac:dyDescent="0.25">
      <c r="A13" s="5" t="s">
        <v>25</v>
      </c>
      <c r="B13" s="5" t="s">
        <v>10</v>
      </c>
      <c r="C13" s="5" t="s">
        <v>11</v>
      </c>
      <c r="D13" s="17" t="s">
        <v>26</v>
      </c>
      <c r="E13" s="6">
        <f t="shared" ref="E13:J13" si="2">E15</f>
        <v>1</v>
      </c>
      <c r="F13" s="7">
        <f t="shared" si="2"/>
        <v>133.35</v>
      </c>
      <c r="G13" s="7">
        <f t="shared" si="2"/>
        <v>133.35</v>
      </c>
      <c r="H13" s="6">
        <f t="shared" si="2"/>
        <v>1</v>
      </c>
      <c r="I13" s="7">
        <f t="shared" si="2"/>
        <v>133.35</v>
      </c>
      <c r="J13" s="7">
        <f t="shared" si="2"/>
        <v>133.35</v>
      </c>
    </row>
    <row r="14" spans="1:10" x14ac:dyDescent="0.25">
      <c r="A14" s="8" t="s">
        <v>27</v>
      </c>
      <c r="B14" s="9" t="s">
        <v>14</v>
      </c>
      <c r="C14" s="9" t="s">
        <v>31</v>
      </c>
      <c r="D14" s="18" t="s">
        <v>28</v>
      </c>
      <c r="E14" s="10">
        <v>1</v>
      </c>
      <c r="F14" s="10">
        <v>133.35</v>
      </c>
      <c r="G14" s="11">
        <f>ROUND(E14*F14,2)</f>
        <v>133.35</v>
      </c>
      <c r="H14" s="10">
        <v>1</v>
      </c>
      <c r="I14" s="44">
        <v>133.35</v>
      </c>
      <c r="J14" s="11">
        <f>ROUND(H14*I14,2)</f>
        <v>133.35</v>
      </c>
    </row>
    <row r="15" spans="1:10" x14ac:dyDescent="0.25">
      <c r="A15" s="12"/>
      <c r="B15" s="12"/>
      <c r="C15" s="12"/>
      <c r="D15" s="19" t="s">
        <v>29</v>
      </c>
      <c r="E15" s="13">
        <v>1</v>
      </c>
      <c r="F15" s="14">
        <f>G14</f>
        <v>133.35</v>
      </c>
      <c r="G15" s="14">
        <f>ROUND(E15*F15,2)</f>
        <v>133.35</v>
      </c>
      <c r="H15" s="13">
        <v>1</v>
      </c>
      <c r="I15" s="14">
        <f>J14</f>
        <v>133.35</v>
      </c>
      <c r="J15" s="14">
        <f>ROUND(H15*I15,2)</f>
        <v>133.35</v>
      </c>
    </row>
    <row r="16" spans="1:10" ht="0.95" customHeight="1" x14ac:dyDescent="0.25">
      <c r="A16" s="15"/>
      <c r="B16" s="15"/>
      <c r="C16" s="15"/>
      <c r="D16" s="20"/>
      <c r="E16" s="15"/>
      <c r="F16" s="15"/>
      <c r="G16" s="15"/>
      <c r="H16" s="15"/>
      <c r="I16" s="15"/>
      <c r="J16" s="15"/>
    </row>
    <row r="17" spans="1:10" x14ac:dyDescent="0.25">
      <c r="A17" s="12"/>
      <c r="B17" s="12"/>
      <c r="C17" s="12"/>
      <c r="D17" s="19" t="s">
        <v>30</v>
      </c>
      <c r="E17" s="13">
        <v>1</v>
      </c>
      <c r="F17" s="14">
        <f>G4+G9+G13</f>
        <v>198914.64</v>
      </c>
      <c r="G17" s="14">
        <f>ROUND(E17*F17,2)</f>
        <v>198914.64</v>
      </c>
      <c r="H17" s="13">
        <v>1</v>
      </c>
      <c r="I17" s="14">
        <f>J4+J9+J13</f>
        <v>133.35</v>
      </c>
      <c r="J17" s="14">
        <f>ROUND(H17*I17,2)</f>
        <v>133.35</v>
      </c>
    </row>
    <row r="18" spans="1:10" ht="0.95" customHeight="1" x14ac:dyDescent="0.25">
      <c r="A18" s="15"/>
      <c r="B18" s="15"/>
      <c r="C18" s="15"/>
      <c r="D18" s="20"/>
      <c r="E18" s="15"/>
      <c r="F18" s="15"/>
      <c r="G18" s="15"/>
      <c r="H18" s="15"/>
      <c r="I18" s="15"/>
      <c r="J18" s="15"/>
    </row>
    <row r="19" spans="1:10" x14ac:dyDescent="0.25">
      <c r="A19" s="22"/>
      <c r="B19" s="23"/>
      <c r="C19" s="23"/>
      <c r="D19" s="24" t="s">
        <v>32</v>
      </c>
      <c r="E19" s="22"/>
      <c r="F19" s="23"/>
      <c r="G19" s="25">
        <f>G17</f>
        <v>198914.64</v>
      </c>
      <c r="H19" s="23"/>
      <c r="I19" s="22"/>
      <c r="J19" s="25">
        <f>J17</f>
        <v>133.35</v>
      </c>
    </row>
    <row r="20" spans="1:10" x14ac:dyDescent="0.25">
      <c r="A20" s="26"/>
      <c r="B20" s="27"/>
      <c r="C20" s="27"/>
      <c r="D20" s="28" t="s">
        <v>33</v>
      </c>
      <c r="E20" s="29">
        <v>0.19</v>
      </c>
      <c r="F20" s="27"/>
      <c r="G20" s="30">
        <f>G19*E20</f>
        <v>37793.78</v>
      </c>
      <c r="H20" s="31"/>
      <c r="I20" s="32">
        <v>0.19</v>
      </c>
      <c r="J20" s="30">
        <f>J19*I20</f>
        <v>25.34</v>
      </c>
    </row>
    <row r="21" spans="1:10" x14ac:dyDescent="0.25">
      <c r="A21" s="26"/>
      <c r="B21" s="27"/>
      <c r="C21" s="27"/>
      <c r="D21" s="28" t="s">
        <v>34</v>
      </c>
      <c r="E21" s="26"/>
      <c r="F21" s="27"/>
      <c r="G21" s="30">
        <f>G19+G20</f>
        <v>236708.42</v>
      </c>
      <c r="H21" s="27"/>
      <c r="I21" s="26"/>
      <c r="J21" s="30">
        <f>J19+J20</f>
        <v>158.69</v>
      </c>
    </row>
    <row r="22" spans="1:10" x14ac:dyDescent="0.25">
      <c r="A22" s="26"/>
      <c r="B22" s="27"/>
      <c r="C22" s="27"/>
      <c r="D22" s="28" t="s">
        <v>35</v>
      </c>
      <c r="E22" s="29">
        <v>0.21</v>
      </c>
      <c r="F22" s="27"/>
      <c r="G22" s="30">
        <f>21*G21%</f>
        <v>49708.77</v>
      </c>
      <c r="H22" s="27"/>
      <c r="I22" s="29">
        <v>0.21</v>
      </c>
      <c r="J22" s="30">
        <f>E22*J21</f>
        <v>33.32</v>
      </c>
    </row>
    <row r="23" spans="1:10" x14ac:dyDescent="0.25">
      <c r="A23" s="33"/>
      <c r="B23" s="34"/>
      <c r="C23" s="34"/>
      <c r="D23" s="35" t="s">
        <v>36</v>
      </c>
      <c r="E23" s="33"/>
      <c r="F23" s="34"/>
      <c r="G23" s="36">
        <f>G21+G22</f>
        <v>286417.19</v>
      </c>
      <c r="H23" s="34"/>
      <c r="I23" s="33"/>
      <c r="J23" s="36">
        <f>J21+J22</f>
        <v>192.01</v>
      </c>
    </row>
    <row r="24" spans="1:10" x14ac:dyDescent="0.25">
      <c r="A24" s="37"/>
      <c r="B24" s="37"/>
      <c r="C24" s="37"/>
      <c r="D24" s="38"/>
      <c r="E24" s="37"/>
      <c r="F24" s="37"/>
      <c r="G24" s="39"/>
      <c r="H24" s="37"/>
      <c r="I24" s="37"/>
      <c r="J24" s="39"/>
    </row>
    <row r="26" spans="1:10" x14ac:dyDescent="0.25">
      <c r="A26" s="40" t="s">
        <v>37</v>
      </c>
      <c r="B26" s="41"/>
      <c r="C26" s="41"/>
      <c r="D26" s="41"/>
      <c r="E26" s="41"/>
      <c r="F26" s="41"/>
      <c r="G26" s="41"/>
      <c r="H26" s="41"/>
      <c r="I26" s="41"/>
      <c r="J26" s="41"/>
    </row>
    <row r="27" spans="1:10" x14ac:dyDescent="0.25">
      <c r="A27" s="40"/>
      <c r="B27" s="41"/>
      <c r="C27" s="41"/>
      <c r="D27" s="41"/>
      <c r="E27" s="41"/>
      <c r="F27" s="41"/>
      <c r="G27" s="41"/>
      <c r="H27" s="41"/>
      <c r="I27" s="41"/>
      <c r="J27" s="41"/>
    </row>
    <row r="28" spans="1:10" x14ac:dyDescent="0.25">
      <c r="A28" s="40" t="s">
        <v>38</v>
      </c>
      <c r="B28" s="41"/>
      <c r="C28" s="41"/>
      <c r="D28" s="41"/>
      <c r="E28" s="41"/>
      <c r="F28" s="41"/>
      <c r="G28" s="41"/>
      <c r="H28" s="41"/>
      <c r="I28" s="41"/>
      <c r="J28" s="41"/>
    </row>
    <row r="29" spans="1:10" x14ac:dyDescent="0.25">
      <c r="A29" s="40"/>
      <c r="B29" s="41"/>
      <c r="C29" s="41"/>
      <c r="D29" s="41"/>
      <c r="E29" s="41"/>
      <c r="F29" s="41"/>
      <c r="G29" s="41"/>
      <c r="H29" s="41"/>
      <c r="I29" s="41"/>
      <c r="J29" s="41"/>
    </row>
    <row r="30" spans="1:10" x14ac:dyDescent="0.25">
      <c r="A30" s="42" t="s">
        <v>39</v>
      </c>
      <c r="B30" s="42"/>
      <c r="C30" s="42"/>
      <c r="D30" s="42" t="s">
        <v>40</v>
      </c>
      <c r="E30" s="42"/>
      <c r="F30" s="42"/>
      <c r="G30" s="42"/>
      <c r="H30" s="42"/>
      <c r="I30" s="42"/>
      <c r="J30" s="42"/>
    </row>
    <row r="31" spans="1:10" x14ac:dyDescent="0.25">
      <c r="A31" s="42"/>
      <c r="B31" s="42"/>
      <c r="C31" s="42"/>
      <c r="D31" s="42"/>
      <c r="E31" s="42"/>
      <c r="F31" s="42"/>
      <c r="G31" s="42"/>
      <c r="H31" s="42"/>
      <c r="I31" s="42"/>
      <c r="J31" s="42"/>
    </row>
    <row r="32" spans="1:10" x14ac:dyDescent="0.25">
      <c r="A32" s="43" t="s">
        <v>41</v>
      </c>
      <c r="B32" s="43"/>
      <c r="C32" s="43"/>
      <c r="D32" s="43" t="s">
        <v>42</v>
      </c>
      <c r="E32" s="43"/>
      <c r="F32" s="43"/>
      <c r="G32" s="43"/>
      <c r="H32" s="43"/>
      <c r="I32" s="43"/>
      <c r="J32" s="43"/>
    </row>
    <row r="33" spans="1:10" x14ac:dyDescent="0.25">
      <c r="A33" s="43"/>
      <c r="B33" s="43"/>
      <c r="C33" s="43"/>
      <c r="D33" s="43"/>
      <c r="E33" s="43"/>
      <c r="F33" s="43"/>
      <c r="G33" s="43"/>
      <c r="H33" s="43"/>
      <c r="I33" s="43"/>
      <c r="J33" s="43"/>
    </row>
    <row r="34" spans="1:10" x14ac:dyDescent="0.25">
      <c r="A34" s="43"/>
      <c r="B34" s="43"/>
      <c r="C34" s="43"/>
      <c r="D34" s="43"/>
      <c r="E34" s="43"/>
      <c r="F34" s="43"/>
      <c r="G34" s="43"/>
      <c r="H34" s="43"/>
      <c r="I34" s="43"/>
      <c r="J34" s="43"/>
    </row>
    <row r="35" spans="1:10" x14ac:dyDescent="0.25">
      <c r="A35" s="43"/>
      <c r="B35" s="43"/>
      <c r="C35" s="43"/>
      <c r="D35" s="43"/>
      <c r="E35" s="43"/>
      <c r="F35" s="43"/>
      <c r="G35" s="43"/>
      <c r="H35" s="43"/>
      <c r="I35" s="43"/>
      <c r="J35" s="43"/>
    </row>
  </sheetData>
  <sheetProtection algorithmName="SHA-512" hashValue="8Uy884RYn+Uk3SEhTQ4UW5OonIGsHQ3bqLC339yY7fSXxRHkeYwfIxOCeB0FImZiGfn5XNqtkCsQBSzY/xYfPA==" saltValue="D5+qZXrdlj9ibYhdIXoHVQ==" spinCount="100000" sheet="1" objects="1" scenarios="1" selectLockedCells="1"/>
  <mergeCells count="8">
    <mergeCell ref="A32:C35"/>
    <mergeCell ref="D32:J35"/>
    <mergeCell ref="A26:A27"/>
    <mergeCell ref="B26:J27"/>
    <mergeCell ref="A28:A29"/>
    <mergeCell ref="B28:J29"/>
    <mergeCell ref="A30:C31"/>
    <mergeCell ref="D30:J31"/>
  </mergeCells>
  <dataValidations count="3">
    <dataValidation type="list" allowBlank="1" showInputMessage="1" showErrorMessage="1" sqref="B4:B18" xr:uid="{F0EF3D61-9434-4D9A-9C2D-193F6AA47F38}">
      <formula1>"Capítulo,Partida,Mano de obra,Maquinaria,Material,Otros,Tarea,"</formula1>
    </dataValidation>
    <dataValidation type="whole" allowBlank="1" showErrorMessage="1" errorTitle="ERROR" error="El valor debe estar comprendido entre 0 y 19%" sqref="H20" xr:uid="{BA330534-A267-42E2-8A0D-50DC14128B27}">
      <formula1>0</formula1>
      <formula2>19</formula2>
    </dataValidation>
    <dataValidation type="decimal" allowBlank="1" showErrorMessage="1" errorTitle="ERROR" error="El BI+GG debe estar comprendido entre el 0 y 19%" sqref="I20" xr:uid="{9712094A-7956-42BD-9AFD-7AD907B1A88A}">
      <formula1>0</formula1>
      <formula2>0.19</formula2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Cárdaba Prada, Luis María</dc:creator>
  <cp:lastModifiedBy>Cárdaba Prada, Luis María</cp:lastModifiedBy>
  <dcterms:created xsi:type="dcterms:W3CDTF">2019-11-06T10:37:51Z</dcterms:created>
  <dcterms:modified xsi:type="dcterms:W3CDTF">2019-11-06T11:24:44Z</dcterms:modified>
</cp:coreProperties>
</file>