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2000003318_SeO_AT Trabajos ingeniería en instalac. PCI\2. Licitacion\A_publicar\"/>
    </mc:Choice>
  </mc:AlternateContent>
  <xr:revisionPtr revIDLastSave="0" documentId="8_{B9E5D8DA-0787-4930-B7FF-57E6126B3B0E}" xr6:coauthVersionLast="36" xr6:coauthVersionMax="36" xr10:uidLastSave="{00000000-0000-0000-0000-000000000000}"/>
  <workbookProtection workbookPassword="C660" lockStructure="1"/>
  <bookViews>
    <workbookView xWindow="0" yWindow="0" windowWidth="23040" windowHeight="9195" xr2:uid="{00000000-000D-0000-FFFF-FFFF00000000}"/>
  </bookViews>
  <sheets>
    <sheet name="Presupuesto" sheetId="1" r:id="rId1"/>
    <sheet name="Euro-h" sheetId="2" state="hidden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D24" i="1" l="1"/>
  <c r="F10" i="2"/>
  <c r="C5" i="2"/>
  <c r="C6" i="2" s="1"/>
  <c r="D6" i="2" s="1"/>
  <c r="C4" i="2"/>
  <c r="D4" i="2" s="1"/>
  <c r="D3" i="2"/>
  <c r="D5" i="2" l="1"/>
  <c r="F12" i="1"/>
  <c r="F6" i="1" l="1"/>
  <c r="F7" i="1"/>
  <c r="F8" i="1"/>
  <c r="F9" i="1"/>
  <c r="F10" i="1"/>
  <c r="F11" i="1"/>
  <c r="F13" i="1"/>
  <c r="F5" i="1"/>
  <c r="F15" i="1" l="1"/>
  <c r="F16" i="1" l="1"/>
  <c r="F17" i="1"/>
  <c r="F18" i="1" l="1"/>
  <c r="F19" i="1" s="1"/>
  <c r="F20" i="1" l="1"/>
</calcChain>
</file>

<file path=xl/sharedStrings.xml><?xml version="1.0" encoding="utf-8"?>
<sst xmlns="http://schemas.openxmlformats.org/spreadsheetml/2006/main" count="31" uniqueCount="30">
  <si>
    <t>Partida</t>
  </si>
  <si>
    <t>Descripción</t>
  </si>
  <si>
    <t>Precio Ud.(€)</t>
  </si>
  <si>
    <t xml:space="preserve">Inspecciones en campo (horarios diurno) </t>
  </si>
  <si>
    <t>Simulaciones de SW</t>
  </si>
  <si>
    <t>Coste (€)</t>
  </si>
  <si>
    <t>Pruebas (horario diurno)</t>
  </si>
  <si>
    <t>Inspecciones en campo (horarios nocturno)</t>
  </si>
  <si>
    <t>Pruebas (horario nocturno)</t>
  </si>
  <si>
    <t>Supervisión de obra (horario diurno)</t>
  </si>
  <si>
    <t>Supervisión de obra (horario nocturno)</t>
  </si>
  <si>
    <t>21% I.V.A.</t>
  </si>
  <si>
    <t>Número unidades (horas)</t>
  </si>
  <si>
    <t>PRESUPUESTO</t>
  </si>
  <si>
    <t xml:space="preserve"> </t>
  </si>
  <si>
    <t>Gastos  Generales</t>
  </si>
  <si>
    <t>Beneficio Industrial</t>
  </si>
  <si>
    <t>Gestión y Elaboración de documentación</t>
  </si>
  <si>
    <t>Registro de instalaciones</t>
  </si>
  <si>
    <t>Diurno</t>
  </si>
  <si>
    <t>nocturno (+25%)</t>
  </si>
  <si>
    <t>(+2%)</t>
  </si>
  <si>
    <t>Años</t>
  </si>
  <si>
    <t>jornadas/año</t>
  </si>
  <si>
    <t>Horas/jornada</t>
  </si>
  <si>
    <t>técnicos</t>
  </si>
  <si>
    <t>Total horas</t>
  </si>
  <si>
    <t>PRESUPUESTO DE EJECUCIÓN MATERIAL</t>
  </si>
  <si>
    <t>BASE IMPONIBLE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</si>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</sst>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3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0" fontId="2" fillId="3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/>
    <xf numFmtId="0" fontId="3" fillId="2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/>
    </xf>
    <xf numFmtId="4" fontId="2" fillId="3" borderId="4" xfId="0" applyNumberFormat="1" applyFont="1" applyFill="1" applyBorder="1" applyAlignment="1" applyProtection="1">
      <alignment horizontal="center" vertical="center"/>
    </xf>
    <xf numFmtId="164" fontId="2" fillId="3" borderId="4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Protection="1"/>
    <xf numFmtId="0" fontId="0" fillId="0" borderId="0" xfId="0" applyAlignment="1" applyProtection="1">
      <alignment horizontal="right"/>
    </xf>
    <xf numFmtId="164" fontId="0" fillId="0" borderId="0" xfId="0" applyNumberFormat="1" applyProtection="1"/>
    <xf numFmtId="0" fontId="1" fillId="0" borderId="0" xfId="0" applyFont="1" applyProtection="1"/>
    <xf numFmtId="0" fontId="1" fillId="0" borderId="0" xfId="0" applyFont="1" applyFill="1" applyBorder="1" applyAlignment="1" applyProtection="1">
      <alignment horizontal="right"/>
    </xf>
    <xf numFmtId="164" fontId="1" fillId="0" borderId="0" xfId="0" applyNumberFormat="1" applyFont="1" applyProtection="1"/>
    <xf numFmtId="0" fontId="0" fillId="0" borderId="0" xfId="0" applyFill="1" applyBorder="1" applyAlignment="1" applyProtection="1">
      <alignment horizontal="right"/>
    </xf>
    <xf numFmtId="0" fontId="5" fillId="0" borderId="0" xfId="0" applyFont="1" applyProtection="1"/>
    <xf numFmtId="4" fontId="5" fillId="0" borderId="0" xfId="0" applyNumberFormat="1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4"/>
  <sheetViews>
    <sheetView tabSelected="1" workbookViewId="0">
      <selection activeCell="K23" sqref="K23"/>
    </sheetView>
  </sheetViews>
  <sheetFormatPr baseColWidth="10" defaultColWidth="11.5703125" defaultRowHeight="15" x14ac:dyDescent="0.25"/>
  <cols>
    <col min="1" max="1" width="4.140625" style="5" customWidth="1"/>
    <col min="2" max="2" width="11.5703125" style="5"/>
    <col min="3" max="3" width="39.7109375" style="5" bestFit="1" customWidth="1"/>
    <col min="4" max="5" width="11.5703125" style="5"/>
    <col min="6" max="6" width="16.85546875" style="5" customWidth="1"/>
    <col min="7" max="7" width="3.7109375" style="5" customWidth="1"/>
    <col min="8" max="8" width="13" style="5" bestFit="1" customWidth="1"/>
    <col min="9" max="16384" width="11.5703125" style="5"/>
  </cols>
  <sheetData>
    <row r="2" spans="2:9" ht="15.75" thickBot="1" x14ac:dyDescent="0.3"/>
    <row r="3" spans="2:9" ht="15.75" thickBot="1" x14ac:dyDescent="0.3">
      <c r="B3" s="20" t="s">
        <v>0</v>
      </c>
      <c r="C3" s="20" t="s">
        <v>1</v>
      </c>
      <c r="D3" s="22" t="s">
        <v>13</v>
      </c>
      <c r="E3" s="23"/>
      <c r="F3" s="24"/>
    </row>
    <row r="4" spans="2:9" ht="45.75" thickBot="1" x14ac:dyDescent="0.3">
      <c r="B4" s="21"/>
      <c r="C4" s="21"/>
      <c r="D4" s="6" t="s">
        <v>12</v>
      </c>
      <c r="E4" s="6" t="s">
        <v>2</v>
      </c>
      <c r="F4" s="6" t="s">
        <v>5</v>
      </c>
    </row>
    <row r="5" spans="2:9" ht="15.75" thickBot="1" x14ac:dyDescent="0.3">
      <c r="B5" s="7">
        <v>1</v>
      </c>
      <c r="C5" s="8" t="s">
        <v>3</v>
      </c>
      <c r="D5" s="9">
        <v>4000</v>
      </c>
      <c r="E5" s="1"/>
      <c r="F5" s="10">
        <f>D5*E5</f>
        <v>0</v>
      </c>
    </row>
    <row r="6" spans="2:9" ht="15.75" thickBot="1" x14ac:dyDescent="0.3">
      <c r="B6" s="7">
        <v>2</v>
      </c>
      <c r="C6" s="8" t="s">
        <v>7</v>
      </c>
      <c r="D6" s="9">
        <v>500</v>
      </c>
      <c r="E6" s="1"/>
      <c r="F6" s="10">
        <f t="shared" ref="F6:F13" si="0">D6*E6</f>
        <v>0</v>
      </c>
      <c r="I6" s="5" t="s">
        <v>14</v>
      </c>
    </row>
    <row r="7" spans="2:9" ht="15.75" thickBot="1" x14ac:dyDescent="0.3">
      <c r="B7" s="7">
        <v>3</v>
      </c>
      <c r="C7" s="8" t="s">
        <v>6</v>
      </c>
      <c r="D7" s="9">
        <v>1000</v>
      </c>
      <c r="E7" s="1"/>
      <c r="F7" s="10">
        <f t="shared" si="0"/>
        <v>0</v>
      </c>
    </row>
    <row r="8" spans="2:9" ht="15.75" thickBot="1" x14ac:dyDescent="0.3">
      <c r="B8" s="7">
        <v>4</v>
      </c>
      <c r="C8" s="8" t="s">
        <v>8</v>
      </c>
      <c r="D8" s="9">
        <v>500</v>
      </c>
      <c r="E8" s="1"/>
      <c r="F8" s="10">
        <f t="shared" si="0"/>
        <v>0</v>
      </c>
    </row>
    <row r="9" spans="2:9" ht="15.75" thickBot="1" x14ac:dyDescent="0.3">
      <c r="B9" s="7">
        <v>5</v>
      </c>
      <c r="C9" s="8" t="s">
        <v>17</v>
      </c>
      <c r="D9" s="9">
        <v>10000</v>
      </c>
      <c r="E9" s="1"/>
      <c r="F9" s="10">
        <f t="shared" si="0"/>
        <v>0</v>
      </c>
    </row>
    <row r="10" spans="2:9" ht="15.75" thickBot="1" x14ac:dyDescent="0.3">
      <c r="B10" s="7">
        <v>6</v>
      </c>
      <c r="C10" s="8" t="s">
        <v>9</v>
      </c>
      <c r="D10" s="9">
        <v>8000</v>
      </c>
      <c r="E10" s="1"/>
      <c r="F10" s="10">
        <f t="shared" si="0"/>
        <v>0</v>
      </c>
    </row>
    <row r="11" spans="2:9" ht="15.75" thickBot="1" x14ac:dyDescent="0.3">
      <c r="B11" s="7">
        <v>7</v>
      </c>
      <c r="C11" s="8" t="s">
        <v>10</v>
      </c>
      <c r="D11" s="9">
        <v>500</v>
      </c>
      <c r="E11" s="1"/>
      <c r="F11" s="10">
        <f t="shared" si="0"/>
        <v>0</v>
      </c>
    </row>
    <row r="12" spans="2:9" ht="15.75" thickBot="1" x14ac:dyDescent="0.3">
      <c r="B12" s="7">
        <v>8</v>
      </c>
      <c r="C12" s="8" t="s">
        <v>18</v>
      </c>
      <c r="D12" s="9">
        <v>400</v>
      </c>
      <c r="E12" s="1"/>
      <c r="F12" s="10">
        <f t="shared" si="0"/>
        <v>0</v>
      </c>
    </row>
    <row r="13" spans="2:9" ht="15.75" thickBot="1" x14ac:dyDescent="0.3">
      <c r="B13" s="7">
        <v>9</v>
      </c>
      <c r="C13" s="8" t="s">
        <v>4</v>
      </c>
      <c r="D13" s="9">
        <v>1750</v>
      </c>
      <c r="E13" s="1"/>
      <c r="F13" s="10">
        <f t="shared" si="0"/>
        <v>0</v>
      </c>
    </row>
    <row r="14" spans="2:9" x14ac:dyDescent="0.25">
      <c r="D14" s="11"/>
      <c r="E14" s="2"/>
    </row>
    <row r="15" spans="2:9" x14ac:dyDescent="0.25">
      <c r="D15" s="12" t="s">
        <v>27</v>
      </c>
      <c r="E15" s="2"/>
      <c r="F15" s="13">
        <f>F5+F6+F7+F8+F9+F10+F11+F12+F13</f>
        <v>0</v>
      </c>
      <c r="H15" s="13"/>
    </row>
    <row r="16" spans="2:9" x14ac:dyDescent="0.25">
      <c r="D16" s="12" t="s">
        <v>15</v>
      </c>
      <c r="E16" s="3">
        <v>0.09</v>
      </c>
      <c r="F16" s="13">
        <f>F15*E16</f>
        <v>0</v>
      </c>
    </row>
    <row r="17" spans="3:6" x14ac:dyDescent="0.25">
      <c r="D17" s="12" t="s">
        <v>16</v>
      </c>
      <c r="E17" s="3">
        <v>0.06</v>
      </c>
      <c r="F17" s="13">
        <f>F15*E17</f>
        <v>0</v>
      </c>
    </row>
    <row r="18" spans="3:6" x14ac:dyDescent="0.25">
      <c r="C18" s="14"/>
      <c r="D18" s="15" t="s">
        <v>28</v>
      </c>
      <c r="E18" s="4"/>
      <c r="F18" s="16">
        <f>ROUND(F15+F16+F17,2)</f>
        <v>0</v>
      </c>
    </row>
    <row r="19" spans="3:6" x14ac:dyDescent="0.25">
      <c r="D19" s="17" t="s">
        <v>11</v>
      </c>
      <c r="E19" s="2"/>
      <c r="F19" s="13">
        <f>ROUND(F18*0.21,2)</f>
        <v>0</v>
      </c>
    </row>
    <row r="20" spans="3:6" x14ac:dyDescent="0.25">
      <c r="C20" s="14"/>
      <c r="D20" s="15" t="s">
        <v>29</v>
      </c>
      <c r="E20" s="4"/>
      <c r="F20" s="16">
        <f>ROUND(F18+F19,2)</f>
        <v>0</v>
      </c>
    </row>
    <row r="24" spans="3:6" x14ac:dyDescent="0.25">
      <c r="C24" s="18" t="s">
        <v>26</v>
      </c>
      <c r="D24" s="19">
        <f>D5+D6+D7+D8+D9+D10+D11+D12+D13</f>
        <v>26650</v>
      </c>
    </row>
  </sheetData>
  <sheetProtection password="C660" sheet="1" objects="1" scenarios="1"/>
  <mergeCells count="3">
    <mergeCell ref="B3:B4"/>
    <mergeCell ref="C3:C4"/>
    <mergeCell ref="D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0"/>
  <sheetViews>
    <sheetView workbookViewId="0">
      <selection activeCell="C10" sqref="C10"/>
    </sheetView>
  </sheetViews>
  <sheetFormatPr baseColWidth="10" defaultRowHeight="15" x14ac:dyDescent="0.25"/>
  <sheetData>
    <row r="2" spans="1:6" x14ac:dyDescent="0.25">
      <c r="C2" t="s">
        <v>19</v>
      </c>
      <c r="D2" t="s">
        <v>20</v>
      </c>
    </row>
    <row r="3" spans="1:6" x14ac:dyDescent="0.25">
      <c r="B3">
        <v>2017</v>
      </c>
      <c r="C3">
        <v>39</v>
      </c>
      <c r="D3">
        <f>C3+(C3*0.25)</f>
        <v>48.75</v>
      </c>
    </row>
    <row r="4" spans="1:6" x14ac:dyDescent="0.25">
      <c r="A4" t="s">
        <v>21</v>
      </c>
      <c r="B4">
        <v>2018</v>
      </c>
      <c r="C4">
        <f>C3+(C3*0.02)</f>
        <v>39.78</v>
      </c>
      <c r="D4">
        <f t="shared" ref="D4:D6" si="0">C4+(C4*0.25)</f>
        <v>49.725000000000001</v>
      </c>
    </row>
    <row r="5" spans="1:6" x14ac:dyDescent="0.25">
      <c r="B5">
        <v>2019</v>
      </c>
      <c r="C5">
        <f t="shared" ref="C5:C6" si="1">C4+(C4*0.02)</f>
        <v>40.575600000000001</v>
      </c>
      <c r="D5">
        <f t="shared" si="0"/>
        <v>50.719500000000004</v>
      </c>
    </row>
    <row r="6" spans="1:6" x14ac:dyDescent="0.25">
      <c r="B6">
        <v>2020</v>
      </c>
      <c r="C6">
        <f t="shared" si="1"/>
        <v>41.387112000000002</v>
      </c>
      <c r="D6">
        <f t="shared" si="0"/>
        <v>51.733890000000002</v>
      </c>
    </row>
    <row r="9" spans="1:6" x14ac:dyDescent="0.25">
      <c r="B9" t="s">
        <v>22</v>
      </c>
      <c r="C9" t="s">
        <v>23</v>
      </c>
      <c r="D9" t="s">
        <v>24</v>
      </c>
      <c r="E9" t="s">
        <v>25</v>
      </c>
      <c r="F9" t="s">
        <v>26</v>
      </c>
    </row>
    <row r="10" spans="1:6" x14ac:dyDescent="0.25">
      <c r="B10">
        <v>5</v>
      </c>
      <c r="C10">
        <v>222</v>
      </c>
      <c r="D10">
        <v>8</v>
      </c>
      <c r="E10">
        <v>3</v>
      </c>
      <c r="F10">
        <f>B10*C10*D10*E10</f>
        <v>26640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Presupuesto</vt:lpstr>
      <vt:lpstr>Euro-h</vt:lpstr>
      <vt:lpstr>Hoja3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Sanz Jiménez, Francisco Javier</dc:creator>
  <cp:lastModifiedBy>Cañete Mora, Francisco José</cp:lastModifiedBy>
  <dcterms:created xsi:type="dcterms:W3CDTF">2017-04-10T18:29:59Z</dcterms:created>
  <dcterms:modified xsi:type="dcterms:W3CDTF">2021-01-13T07:17:29Z</dcterms:modified>
</cp:coreProperties>
</file>