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9"/>
  <workbookPr defaultThemeVersion="166925"/>
  <mc:AlternateContent xmlns:mc="http://schemas.openxmlformats.org/markup-compatibility/2006">
    <mc:Choice Requires="x15">
      <x15ac:absPath xmlns:x15ac="http://schemas.microsoft.com/office/spreadsheetml/2010/11/ac" url="Y:\CONCURSOS 2020\03 DEFINITIVO\6-8797 y 6-8799 Suministro material eléctrico\02 Pliegos y MJ\Versión 5 Contratación\02 Comentarios AMI\"/>
    </mc:Choice>
  </mc:AlternateContent>
  <xr:revisionPtr revIDLastSave="0" documentId="13_ncr:1_{161DE3A3-72CF-4331-8B32-4ADA51FCB145}" xr6:coauthVersionLast="36" xr6:coauthVersionMax="36" xr10:uidLastSave="{00000000-0000-0000-0000-000000000000}"/>
  <bookViews>
    <workbookView xWindow="0" yWindow="0" windowWidth="16170" windowHeight="8460" xr2:uid="{D4C0F8AF-CDBB-4EA8-A47F-AF185B469470}"/>
  </bookViews>
  <sheets>
    <sheet name="LOTE II - SMESC" sheetId="2" r:id="rId1"/>
  </sheets>
  <definedNames>
    <definedName name="_xlnm._FilterDatabase" localSheetId="0" hidden="1">'LOTE II - SMESC'!$A$2:$H$346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8" i="2" l="1"/>
  <c r="F88" i="2"/>
  <c r="H321" i="2" l="1"/>
  <c r="F321" i="2"/>
  <c r="H320" i="2"/>
  <c r="F320" i="2"/>
  <c r="H319" i="2"/>
  <c r="F319" i="2"/>
  <c r="H318" i="2"/>
  <c r="F318" i="2"/>
  <c r="H317" i="2"/>
  <c r="F317" i="2"/>
  <c r="H316" i="2"/>
  <c r="F316" i="2"/>
  <c r="H315" i="2"/>
  <c r="F315" i="2"/>
  <c r="H314" i="2"/>
  <c r="F314" i="2"/>
  <c r="H313" i="2"/>
  <c r="F313" i="2"/>
  <c r="H312" i="2"/>
  <c r="F312" i="2"/>
  <c r="H311" i="2"/>
  <c r="F311" i="2"/>
  <c r="H310" i="2"/>
  <c r="F310" i="2"/>
  <c r="H309" i="2"/>
  <c r="F309" i="2"/>
  <c r="H308" i="2"/>
  <c r="F308" i="2"/>
  <c r="H307" i="2"/>
  <c r="F307" i="2"/>
  <c r="H306" i="2"/>
  <c r="F306" i="2"/>
  <c r="H305" i="2"/>
  <c r="F305" i="2"/>
  <c r="H304" i="2"/>
  <c r="F304" i="2"/>
  <c r="H303" i="2"/>
  <c r="F303" i="2"/>
  <c r="H302" i="2"/>
  <c r="F302" i="2"/>
  <c r="H301" i="2"/>
  <c r="F301" i="2"/>
  <c r="H300" i="2"/>
  <c r="F300" i="2"/>
  <c r="H335" i="2"/>
  <c r="F335" i="2"/>
  <c r="H334" i="2"/>
  <c r="F334" i="2"/>
  <c r="H333" i="2"/>
  <c r="F333" i="2"/>
  <c r="H332" i="2"/>
  <c r="F332" i="2"/>
  <c r="H331" i="2"/>
  <c r="F331" i="2"/>
  <c r="H330" i="2"/>
  <c r="F330" i="2"/>
  <c r="H329" i="2"/>
  <c r="F329" i="2"/>
  <c r="H328" i="2"/>
  <c r="F328" i="2"/>
  <c r="H327" i="2"/>
  <c r="F327" i="2"/>
  <c r="H326" i="2"/>
  <c r="F326" i="2"/>
  <c r="H325" i="2"/>
  <c r="F325" i="2"/>
  <c r="H324" i="2"/>
  <c r="F324" i="2"/>
  <c r="H323" i="2"/>
  <c r="F323" i="2"/>
  <c r="H322" i="2"/>
  <c r="F322" i="2"/>
  <c r="H342" i="2"/>
  <c r="F342" i="2"/>
  <c r="H341" i="2"/>
  <c r="F341" i="2"/>
  <c r="H340" i="2"/>
  <c r="F340" i="2"/>
  <c r="H339" i="2"/>
  <c r="F339" i="2"/>
  <c r="H338" i="2"/>
  <c r="F338" i="2"/>
  <c r="H337" i="2"/>
  <c r="F337" i="2"/>
  <c r="H336" i="2"/>
  <c r="F336" i="2"/>
  <c r="H100" i="2"/>
  <c r="F100" i="2"/>
  <c r="H99" i="2"/>
  <c r="F99" i="2"/>
  <c r="H98" i="2"/>
  <c r="F98" i="2"/>
  <c r="H97" i="2"/>
  <c r="F97" i="2"/>
  <c r="H96" i="2"/>
  <c r="F96" i="2"/>
  <c r="H95" i="2"/>
  <c r="F95" i="2"/>
  <c r="H284" i="2"/>
  <c r="F284" i="2"/>
  <c r="H283" i="2"/>
  <c r="F283" i="2"/>
  <c r="H282" i="2"/>
  <c r="F282" i="2"/>
  <c r="H281" i="2"/>
  <c r="F281" i="2"/>
  <c r="H280" i="2"/>
  <c r="F280" i="2"/>
  <c r="H279" i="2"/>
  <c r="F279" i="2"/>
  <c r="H278" i="2"/>
  <c r="F278" i="2"/>
  <c r="H277" i="2"/>
  <c r="F277" i="2"/>
  <c r="H276" i="2"/>
  <c r="F276" i="2"/>
  <c r="H288" i="2"/>
  <c r="F288" i="2"/>
  <c r="H287" i="2"/>
  <c r="F287" i="2"/>
  <c r="H286" i="2"/>
  <c r="F286" i="2"/>
  <c r="H285" i="2"/>
  <c r="F285" i="2"/>
  <c r="H275" i="2"/>
  <c r="F275" i="2"/>
  <c r="H274" i="2"/>
  <c r="F274" i="2"/>
  <c r="H273" i="2"/>
  <c r="F273" i="2"/>
  <c r="H272" i="2"/>
  <c r="F272" i="2"/>
  <c r="H271" i="2"/>
  <c r="F271" i="2"/>
  <c r="H270" i="2"/>
  <c r="F270" i="2"/>
  <c r="H269" i="2"/>
  <c r="F269" i="2"/>
  <c r="H268" i="2"/>
  <c r="F268" i="2"/>
  <c r="H267" i="2"/>
  <c r="F267" i="2"/>
  <c r="H266" i="2"/>
  <c r="F266" i="2"/>
  <c r="H290" i="2"/>
  <c r="F290" i="2"/>
  <c r="H289" i="2"/>
  <c r="F289" i="2"/>
  <c r="H265" i="2"/>
  <c r="F265" i="2"/>
  <c r="H264" i="2"/>
  <c r="F264" i="2"/>
  <c r="H263" i="2"/>
  <c r="F263" i="2"/>
  <c r="H262" i="2"/>
  <c r="F262" i="2"/>
  <c r="H261" i="2"/>
  <c r="F261" i="2"/>
  <c r="H260" i="2"/>
  <c r="F260" i="2"/>
  <c r="H259" i="2"/>
  <c r="F259" i="2"/>
  <c r="H258" i="2"/>
  <c r="F258" i="2"/>
  <c r="H224" i="2"/>
  <c r="F224" i="2"/>
  <c r="H223" i="2"/>
  <c r="F223" i="2"/>
  <c r="H222" i="2"/>
  <c r="F222" i="2"/>
  <c r="H221" i="2"/>
  <c r="F221" i="2"/>
  <c r="H220" i="2"/>
  <c r="F220" i="2"/>
  <c r="H219" i="2"/>
  <c r="F219" i="2"/>
  <c r="H218" i="2"/>
  <c r="F218" i="2"/>
  <c r="H217" i="2"/>
  <c r="F217" i="2"/>
  <c r="H216" i="2"/>
  <c r="F216" i="2"/>
  <c r="H215" i="2"/>
  <c r="F215" i="2"/>
  <c r="H214" i="2"/>
  <c r="F214" i="2"/>
  <c r="H213" i="2"/>
  <c r="F213" i="2"/>
  <c r="H212" i="2"/>
  <c r="F212" i="2"/>
  <c r="F227" i="2"/>
  <c r="H227" i="2"/>
  <c r="F228" i="2"/>
  <c r="H228" i="2"/>
  <c r="F229" i="2"/>
  <c r="H229" i="2"/>
  <c r="F230" i="2"/>
  <c r="H230" i="2"/>
  <c r="F231" i="2"/>
  <c r="H231" i="2"/>
  <c r="F232" i="2"/>
  <c r="H232" i="2"/>
  <c r="F233" i="2"/>
  <c r="H233" i="2"/>
  <c r="F234" i="2"/>
  <c r="H234" i="2"/>
  <c r="F235" i="2"/>
  <c r="H235" i="2"/>
  <c r="F147" i="2"/>
  <c r="H149" i="2"/>
  <c r="F149" i="2"/>
  <c r="H148" i="2"/>
  <c r="F148" i="2"/>
  <c r="H147" i="2"/>
  <c r="H146" i="2"/>
  <c r="F146" i="2"/>
  <c r="H256" i="2"/>
  <c r="F256" i="2"/>
  <c r="H344" i="2"/>
  <c r="F344" i="2"/>
  <c r="H343" i="2"/>
  <c r="F343" i="2"/>
  <c r="H299" i="2"/>
  <c r="F299" i="2"/>
  <c r="H298" i="2"/>
  <c r="F298" i="2"/>
  <c r="H297" i="2"/>
  <c r="F297" i="2"/>
  <c r="H296" i="2"/>
  <c r="F296" i="2"/>
  <c r="H295" i="2"/>
  <c r="F295" i="2"/>
  <c r="H294" i="2"/>
  <c r="F294" i="2"/>
  <c r="H293" i="2"/>
  <c r="F293" i="2"/>
  <c r="H292" i="2"/>
  <c r="F292" i="2"/>
  <c r="H291" i="2"/>
  <c r="F291" i="2"/>
  <c r="H257" i="2"/>
  <c r="F257" i="2"/>
  <c r="H255" i="2"/>
  <c r="F255" i="2"/>
  <c r="H254" i="2"/>
  <c r="F254" i="2"/>
  <c r="H253" i="2"/>
  <c r="F253" i="2"/>
  <c r="H252" i="2"/>
  <c r="F252" i="2"/>
  <c r="H251" i="2"/>
  <c r="F251" i="2"/>
  <c r="H250" i="2"/>
  <c r="F250" i="2"/>
  <c r="H249" i="2"/>
  <c r="F249" i="2"/>
  <c r="H245" i="2"/>
  <c r="F245" i="2"/>
  <c r="H244" i="2"/>
  <c r="F244" i="2"/>
  <c r="H243" i="2"/>
  <c r="F243" i="2"/>
  <c r="H242" i="2"/>
  <c r="F242" i="2"/>
  <c r="H241" i="2"/>
  <c r="F241" i="2"/>
  <c r="H240" i="2"/>
  <c r="F240" i="2"/>
  <c r="H239" i="2"/>
  <c r="F239" i="2"/>
  <c r="H238" i="2"/>
  <c r="F238" i="2"/>
  <c r="H237" i="2"/>
  <c r="F237" i="2"/>
  <c r="H236" i="2"/>
  <c r="F236" i="2"/>
  <c r="H210" i="2"/>
  <c r="F210" i="2"/>
  <c r="H209" i="2"/>
  <c r="F209" i="2"/>
  <c r="H208" i="2"/>
  <c r="F208" i="2"/>
  <c r="H207" i="2"/>
  <c r="F207" i="2"/>
  <c r="H206" i="2"/>
  <c r="F206" i="2"/>
  <c r="H205" i="2"/>
  <c r="F205" i="2"/>
  <c r="H204" i="2"/>
  <c r="F204" i="2"/>
  <c r="H203" i="2"/>
  <c r="F203" i="2"/>
  <c r="H202" i="2"/>
  <c r="F202" i="2"/>
  <c r="H201" i="2"/>
  <c r="F201" i="2"/>
  <c r="H200" i="2"/>
  <c r="F200" i="2"/>
  <c r="H199" i="2"/>
  <c r="F199" i="2"/>
  <c r="H198" i="2"/>
  <c r="F198" i="2"/>
  <c r="H197" i="2"/>
  <c r="F197" i="2"/>
  <c r="H196" i="2"/>
  <c r="F196" i="2"/>
  <c r="H195" i="2"/>
  <c r="F195" i="2"/>
  <c r="H194" i="2"/>
  <c r="F194" i="2"/>
  <c r="H193" i="2"/>
  <c r="F193" i="2"/>
  <c r="H192" i="2"/>
  <c r="F192" i="2"/>
  <c r="H191" i="2"/>
  <c r="F191" i="2"/>
  <c r="H190" i="2"/>
  <c r="F190" i="2"/>
  <c r="H189" i="2"/>
  <c r="F189" i="2"/>
  <c r="H188" i="2"/>
  <c r="F188" i="2"/>
  <c r="H187" i="2"/>
  <c r="F187" i="2"/>
  <c r="H186" i="2"/>
  <c r="F186" i="2"/>
  <c r="H182" i="2"/>
  <c r="F182" i="2"/>
  <c r="H181" i="2"/>
  <c r="F181" i="2"/>
  <c r="H180" i="2"/>
  <c r="F180" i="2"/>
  <c r="H179" i="2"/>
  <c r="F179" i="2"/>
  <c r="H178" i="2"/>
  <c r="F178" i="2"/>
  <c r="H171" i="2"/>
  <c r="F171" i="2"/>
  <c r="H170" i="2"/>
  <c r="F170" i="2"/>
  <c r="H169" i="2"/>
  <c r="F169" i="2"/>
  <c r="H168" i="2"/>
  <c r="F168" i="2"/>
  <c r="H167" i="2"/>
  <c r="F167" i="2"/>
  <c r="H166" i="2"/>
  <c r="F166" i="2"/>
  <c r="H165" i="2"/>
  <c r="F165" i="2"/>
  <c r="H164" i="2"/>
  <c r="F164" i="2"/>
  <c r="H163" i="2"/>
  <c r="F163" i="2"/>
  <c r="H162" i="2"/>
  <c r="F162" i="2"/>
  <c r="H161" i="2"/>
  <c r="F161" i="2"/>
  <c r="H160" i="2"/>
  <c r="F160" i="2"/>
  <c r="H159" i="2"/>
  <c r="F159" i="2"/>
  <c r="H158" i="2"/>
  <c r="F158" i="2"/>
  <c r="H157" i="2"/>
  <c r="F157" i="2"/>
  <c r="H156" i="2"/>
  <c r="F156" i="2"/>
  <c r="H155" i="2"/>
  <c r="F155" i="2"/>
  <c r="H154" i="2"/>
  <c r="F154" i="2"/>
  <c r="H150" i="2"/>
  <c r="F150" i="2"/>
  <c r="H145" i="2"/>
  <c r="F145" i="2"/>
  <c r="H144" i="2"/>
  <c r="F144" i="2"/>
  <c r="H143" i="2"/>
  <c r="F143" i="2"/>
  <c r="H142" i="2"/>
  <c r="F142" i="2"/>
  <c r="H141" i="2"/>
  <c r="F141" i="2"/>
  <c r="H140" i="2"/>
  <c r="F140" i="2"/>
  <c r="H139" i="2"/>
  <c r="F139" i="2"/>
  <c r="H138" i="2"/>
  <c r="F138" i="2"/>
  <c r="H137" i="2"/>
  <c r="F137" i="2"/>
  <c r="H136" i="2"/>
  <c r="F136" i="2"/>
  <c r="H135" i="2"/>
  <c r="F135" i="2"/>
  <c r="H134" i="2"/>
  <c r="F134" i="2"/>
  <c r="H133" i="2"/>
  <c r="F133" i="2"/>
  <c r="H132" i="2"/>
  <c r="F132" i="2"/>
  <c r="H131" i="2"/>
  <c r="F131" i="2"/>
  <c r="H130" i="2"/>
  <c r="F130" i="2"/>
  <c r="H129" i="2"/>
  <c r="F129" i="2"/>
  <c r="H128" i="2"/>
  <c r="F128" i="2"/>
  <c r="H127" i="2"/>
  <c r="F127" i="2"/>
  <c r="H126" i="2"/>
  <c r="F126" i="2"/>
  <c r="H125" i="2"/>
  <c r="F125" i="2"/>
  <c r="H124" i="2"/>
  <c r="F124" i="2"/>
  <c r="H123" i="2"/>
  <c r="F123" i="2"/>
  <c r="H119" i="2"/>
  <c r="F119" i="2"/>
  <c r="H118" i="2"/>
  <c r="F118" i="2"/>
  <c r="H117" i="2"/>
  <c r="F117" i="2"/>
  <c r="H116" i="2"/>
  <c r="F116" i="2"/>
  <c r="H115" i="2"/>
  <c r="F115" i="2"/>
  <c r="H114" i="2"/>
  <c r="F114" i="2"/>
  <c r="H113" i="2"/>
  <c r="F113" i="2"/>
  <c r="H112" i="2"/>
  <c r="F112" i="2"/>
  <c r="H111" i="2"/>
  <c r="F111" i="2"/>
  <c r="H110" i="2"/>
  <c r="F110" i="2"/>
  <c r="H109" i="2"/>
  <c r="F109" i="2"/>
  <c r="H105" i="2"/>
  <c r="F105" i="2"/>
  <c r="H104" i="2"/>
  <c r="F104" i="2"/>
  <c r="H103" i="2"/>
  <c r="F103" i="2"/>
  <c r="H102" i="2"/>
  <c r="F102" i="2"/>
  <c r="H101" i="2"/>
  <c r="F101" i="2"/>
  <c r="H94" i="2"/>
  <c r="F94" i="2"/>
  <c r="H93" i="2"/>
  <c r="F93" i="2"/>
  <c r="H92" i="2"/>
  <c r="F92" i="2"/>
  <c r="H91" i="2"/>
  <c r="F91" i="2"/>
  <c r="H90" i="2"/>
  <c r="F90" i="2"/>
  <c r="H89" i="2"/>
  <c r="F89" i="2"/>
  <c r="H87" i="2"/>
  <c r="F87" i="2"/>
  <c r="H86" i="2"/>
  <c r="F86" i="2"/>
  <c r="H85" i="2"/>
  <c r="F85" i="2"/>
  <c r="H84" i="2"/>
  <c r="F84" i="2"/>
  <c r="H83" i="2"/>
  <c r="F83" i="2"/>
  <c r="H82" i="2"/>
  <c r="F82" i="2"/>
  <c r="H81" i="2"/>
  <c r="F81" i="2"/>
  <c r="H80" i="2"/>
  <c r="F80" i="2"/>
  <c r="H79" i="2"/>
  <c r="F79" i="2"/>
  <c r="H78" i="2"/>
  <c r="F78" i="2"/>
  <c r="H77" i="2"/>
  <c r="F77" i="2"/>
  <c r="H76" i="2"/>
  <c r="F76" i="2"/>
  <c r="H75" i="2"/>
  <c r="F75" i="2"/>
  <c r="H71" i="2"/>
  <c r="F71" i="2"/>
  <c r="H70" i="2"/>
  <c r="F70" i="2"/>
  <c r="H69" i="2"/>
  <c r="F69" i="2"/>
  <c r="H68" i="2"/>
  <c r="F68" i="2"/>
  <c r="H67" i="2"/>
  <c r="F67" i="2"/>
  <c r="H66" i="2"/>
  <c r="F66" i="2"/>
  <c r="H65" i="2"/>
  <c r="F65" i="2"/>
  <c r="H64" i="2"/>
  <c r="F64" i="2"/>
  <c r="H63" i="2"/>
  <c r="F63" i="2"/>
  <c r="H62" i="2"/>
  <c r="F62" i="2"/>
  <c r="H61" i="2"/>
  <c r="F61" i="2"/>
  <c r="H60" i="2"/>
  <c r="F60" i="2"/>
  <c r="H59" i="2"/>
  <c r="F59" i="2"/>
  <c r="F74" i="2"/>
  <c r="H74" i="2"/>
  <c r="F108" i="2"/>
  <c r="H108" i="2"/>
  <c r="F122" i="2"/>
  <c r="H122" i="2"/>
  <c r="F153" i="2"/>
  <c r="H153" i="2"/>
  <c r="H55" i="2"/>
  <c r="F55" i="2"/>
  <c r="H54" i="2"/>
  <c r="F54" i="2"/>
  <c r="H53" i="2"/>
  <c r="F53" i="2"/>
  <c r="H52" i="2"/>
  <c r="F52" i="2"/>
  <c r="H51" i="2"/>
  <c r="F51" i="2"/>
  <c r="H50" i="2"/>
  <c r="F50" i="2"/>
  <c r="H49" i="2"/>
  <c r="F49" i="2"/>
  <c r="H48" i="2"/>
  <c r="F48" i="2"/>
  <c r="H47" i="2"/>
  <c r="F47" i="2"/>
  <c r="H46" i="2"/>
  <c r="F46" i="2"/>
  <c r="H45" i="2"/>
  <c r="F45" i="2"/>
  <c r="H44" i="2"/>
  <c r="F44" i="2"/>
  <c r="H43" i="2"/>
  <c r="F43" i="2"/>
  <c r="H42" i="2"/>
  <c r="F42" i="2"/>
  <c r="H41" i="2"/>
  <c r="F41" i="2"/>
  <c r="H40" i="2"/>
  <c r="F40" i="2"/>
  <c r="H39" i="2"/>
  <c r="F39" i="2"/>
  <c r="H38" i="2"/>
  <c r="F38" i="2"/>
  <c r="H37" i="2"/>
  <c r="F37" i="2"/>
  <c r="H36" i="2"/>
  <c r="G35" i="2" s="1"/>
  <c r="F36" i="2"/>
  <c r="H33" i="2"/>
  <c r="F33" i="2"/>
  <c r="H32" i="2"/>
  <c r="F32" i="2"/>
  <c r="H31" i="2"/>
  <c r="F31" i="2"/>
  <c r="H30" i="2"/>
  <c r="F30" i="2"/>
  <c r="H29" i="2"/>
  <c r="F29" i="2"/>
  <c r="H28" i="2"/>
  <c r="F28" i="2"/>
  <c r="H24" i="2"/>
  <c r="F24" i="2"/>
  <c r="H23" i="2"/>
  <c r="F23" i="2"/>
  <c r="H22" i="2"/>
  <c r="F22" i="2"/>
  <c r="H21" i="2"/>
  <c r="F21" i="2"/>
  <c r="H20" i="2"/>
  <c r="F20" i="2"/>
  <c r="H19" i="2"/>
  <c r="F19" i="2"/>
  <c r="H18" i="2"/>
  <c r="F18" i="2"/>
  <c r="H17" i="2"/>
  <c r="F17" i="2"/>
  <c r="H16" i="2"/>
  <c r="F16" i="2"/>
  <c r="H15" i="2"/>
  <c r="F15" i="2"/>
  <c r="H10" i="2"/>
  <c r="F10" i="2"/>
  <c r="H9" i="2"/>
  <c r="F9" i="2"/>
  <c r="H8" i="2"/>
  <c r="F8" i="2"/>
  <c r="H7" i="2"/>
  <c r="F7" i="2"/>
  <c r="H6" i="2"/>
  <c r="F6" i="2"/>
  <c r="H5" i="2"/>
  <c r="F5" i="2"/>
  <c r="F14" i="2"/>
  <c r="H248" i="2"/>
  <c r="F248" i="2"/>
  <c r="E247" i="2" s="1"/>
  <c r="H211" i="2"/>
  <c r="F211" i="2"/>
  <c r="H185" i="2"/>
  <c r="F185" i="2"/>
  <c r="H177" i="2"/>
  <c r="F177" i="2"/>
  <c r="H174" i="2"/>
  <c r="G173" i="2" s="1"/>
  <c r="F174" i="2"/>
  <c r="H58" i="2"/>
  <c r="F58" i="2"/>
  <c r="H27" i="2"/>
  <c r="F27" i="2"/>
  <c r="E26" i="2" s="1"/>
  <c r="H14" i="2"/>
  <c r="H13" i="2"/>
  <c r="F13" i="2"/>
  <c r="H4" i="2"/>
  <c r="F4" i="2"/>
  <c r="E107" i="2" l="1"/>
  <c r="E35" i="2"/>
  <c r="F35" i="2" s="1"/>
  <c r="G3" i="2"/>
  <c r="G184" i="2"/>
  <c r="H184" i="2" s="1"/>
  <c r="G247" i="2"/>
  <c r="H247" i="2" s="1"/>
  <c r="G121" i="2"/>
  <c r="G73" i="2"/>
  <c r="H73" i="2" s="1"/>
  <c r="G226" i="2"/>
  <c r="H226" i="2" s="1"/>
  <c r="E12" i="2"/>
  <c r="F12" i="2" s="1"/>
  <c r="G26" i="2"/>
  <c r="H26" i="2" s="1"/>
  <c r="G12" i="2"/>
  <c r="H12" i="2" s="1"/>
  <c r="E57" i="2"/>
  <c r="F57" i="2" s="1"/>
  <c r="E73" i="2"/>
  <c r="F73" i="2" s="1"/>
  <c r="G57" i="2"/>
  <c r="G176" i="2"/>
  <c r="H176" i="2" s="1"/>
  <c r="G107" i="2"/>
  <c r="H107" i="2" s="1"/>
  <c r="E176" i="2"/>
  <c r="F176" i="2" s="1"/>
  <c r="E121" i="2"/>
  <c r="F121" i="2" s="1"/>
  <c r="E3" i="2"/>
  <c r="H121" i="2"/>
  <c r="F107" i="2"/>
  <c r="G152" i="2"/>
  <c r="E226" i="2"/>
  <c r="F226" i="2" s="1"/>
  <c r="F26" i="2"/>
  <c r="E184" i="2"/>
  <c r="F184" i="2" s="1"/>
  <c r="E173" i="2"/>
  <c r="F173" i="2" s="1"/>
  <c r="E152" i="2"/>
  <c r="F152" i="2" s="1"/>
  <c r="H57" i="2"/>
  <c r="H173" i="2"/>
  <c r="H35" i="2"/>
  <c r="F3" i="2" l="1"/>
  <c r="E346" i="2"/>
  <c r="F346" i="2" s="1"/>
  <c r="H152" i="2"/>
  <c r="G346" i="2"/>
  <c r="H346" i="2" s="1"/>
  <c r="H3" i="2"/>
  <c r="F247" i="2"/>
  <c r="F349" i="2" l="1"/>
  <c r="F348" i="2"/>
  <c r="H349" i="2"/>
  <c r="H348" i="2"/>
  <c r="H350" i="2" l="1"/>
  <c r="H352" i="2" s="1"/>
  <c r="H353" i="2" s="1"/>
  <c r="F350" i="2"/>
  <c r="F352" i="2" s="1"/>
  <c r="F353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López Beato, Leticia</author>
  </authors>
  <commentList>
    <comment ref="A2" authorId="0" shapeId="0" xr:uid="{B72CFD86-C924-43D1-B1EB-F6F4DEC7AE39}">
      <text>
        <r>
          <rPr>
            <b/>
            <sz val="9"/>
            <color indexed="81"/>
            <rFont val="Tahoma"/>
            <family val="2"/>
          </rPr>
          <t>Código del concepto. Ver colores en "Entorno de trabajo: Apariencia"</t>
        </r>
      </text>
    </comment>
    <comment ref="C2" authorId="0" shapeId="0" xr:uid="{A0D7F07F-2C67-472C-A909-333F883342F9}">
      <text>
        <r>
          <rPr>
            <b/>
            <sz val="9"/>
            <color indexed="81"/>
            <rFont val="Tahoma"/>
            <family val="2"/>
          </rPr>
          <t>Descripción corta. Ver colores en "Entorno de trabajo: Apariencia"</t>
        </r>
      </text>
    </comment>
    <comment ref="D2" authorId="0" shapeId="0" xr:uid="{3C262BC4-7E99-4AAC-8105-8B1771717E65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E2" authorId="0" shapeId="0" xr:uid="{C2AB6FC9-D6D4-48C6-BE92-D8D79DECE0A3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F2" authorId="0" shapeId="0" xr:uid="{F2CBA4AC-72E7-4A81-9826-39DA1E807516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G2" authorId="0" shapeId="0" xr:uid="{84C9B271-001C-4EB0-95E1-8BE33029CDB1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H2" authorId="0" shapeId="0" xr:uid="{74019B94-76E1-4C41-AD52-C2BECA10241C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</commentList>
</comments>
</file>

<file path=xl/sharedStrings.xml><?xml version="1.0" encoding="utf-8"?>
<sst xmlns="http://schemas.openxmlformats.org/spreadsheetml/2006/main" count="1007" uniqueCount="360">
  <si>
    <t>Presupuesto</t>
  </si>
  <si>
    <t>PRECIOS LICITACIÓN</t>
  </si>
  <si>
    <t>PRECIOS OFERTADO</t>
  </si>
  <si>
    <t>Resumen</t>
  </si>
  <si>
    <t>Cantidad</t>
  </si>
  <si>
    <t>Importe Unitario</t>
  </si>
  <si>
    <t>Importe Licitación</t>
  </si>
  <si>
    <t>Importe Ofertado</t>
  </si>
  <si>
    <t>SECCION</t>
  </si>
  <si>
    <t>CODIGO</t>
  </si>
  <si>
    <t>ID</t>
  </si>
  <si>
    <t>FAMILIA</t>
  </si>
  <si>
    <t>LAE</t>
  </si>
  <si>
    <t>ILU</t>
  </si>
  <si>
    <t>AB 440G-T27121 TLS1 TITAN 24V AC/DC</t>
  </si>
  <si>
    <t>LÁMPARA PH H3 24V 70W</t>
  </si>
  <si>
    <t>DIODO MITSUBISHI REF. RM30CZ/2H</t>
  </si>
  <si>
    <t>Total 0</t>
  </si>
  <si>
    <t>Gastos Generales</t>
  </si>
  <si>
    <t>Beneficio Industrial</t>
  </si>
  <si>
    <t>TOTAL SIN IVA</t>
  </si>
  <si>
    <t>IVA</t>
  </si>
  <si>
    <t>TOTAL CON IVA</t>
  </si>
  <si>
    <t>Los precios por unidades son máximos y no podrán excederse</t>
  </si>
  <si>
    <t>Los precios consignados serán los precios que se tendrán en cuenta durante la vigencia del contrato</t>
  </si>
  <si>
    <t>VMA REPUESTO LAMP. 1300W CASQ R7S</t>
  </si>
  <si>
    <t>OJO DE BUEY PALAZZOLI 9W REF. 831954</t>
  </si>
  <si>
    <t>LAMPARA PARA OJO DE BUEY DULUX-S9W/840 G23</t>
  </si>
  <si>
    <t>INFRAREDMAGICSUN-BOMBILLA PARA FOCOS INFRARROJOS</t>
  </si>
  <si>
    <t>CAP 01 - ILUMINACION</t>
  </si>
  <si>
    <t>APA</t>
  </si>
  <si>
    <t>TEL DT-7041CR002 MANDO RJ/AM VISOR CERR.</t>
  </si>
  <si>
    <t>ARQUETA UR-ARQ-40-F DE 40X40X40 + TAPA DE REGISTRO TRM-40</t>
  </si>
  <si>
    <t>AUT</t>
  </si>
  <si>
    <t>PANTALLA TACTIL 4,7" RS232C 24 VDC PANASONIC</t>
  </si>
  <si>
    <t>PASTILLA COMUNICACION FP-X RS485 
INTERFACE PANASONIC</t>
  </si>
  <si>
    <t>PLC AUTOMATA B FPX-C60R PANASONIC</t>
  </si>
  <si>
    <t>PLC CPU 8E/6S RELE 220 VAC PANASONIC</t>
  </si>
  <si>
    <t>PILZ PSEN CS2.2P / PSEN CS2.1 CAPTADOR</t>
  </si>
  <si>
    <t>CAP 02 - APARAMENTA</t>
  </si>
  <si>
    <t>CAP 03 - AUTOMATA</t>
  </si>
  <si>
    <t>CAP 04 - CONDUCTOR</t>
  </si>
  <si>
    <t>CON</t>
  </si>
  <si>
    <t>CAP 05 - CUADROS</t>
  </si>
  <si>
    <t>CAP 06 - MECANISMO</t>
  </si>
  <si>
    <t>MEC</t>
  </si>
  <si>
    <t>ELN A-4 TRIFASICO 3+N 4KW/400V</t>
  </si>
  <si>
    <t>GAV A-91192100 CODIGO ESP. MESA 1660297</t>
  </si>
  <si>
    <t>MEN 629 CLAVIJA AEREA 2P X 16A 24V</t>
  </si>
  <si>
    <t>CAP 07 - EXTRACTOR Y MOTOR</t>
  </si>
  <si>
    <t>MOT</t>
  </si>
  <si>
    <t>MOTOR CON PIÑON MESA COD.412992045026 S3</t>
  </si>
  <si>
    <t>CAP 08 - EQUIPOS DE MEDIDA</t>
  </si>
  <si>
    <t>MED</t>
  </si>
  <si>
    <t>VISUALIZADOR DE TENSION E INTENSIDAD K36MA-J-A2 24-AC/DC</t>
  </si>
  <si>
    <t>VISUALIZADOR DE TENSION E INTENSIDAD K36MA-J-A2 100-240VAC</t>
  </si>
  <si>
    <t>TRANSDUCTOR LEM HAZ 1000 SB</t>
  </si>
  <si>
    <t>TRANSDUCTOR LEM LV 100-2000SP12</t>
  </si>
  <si>
    <t>CAP 10 - BATERIAS</t>
  </si>
  <si>
    <t>BAT</t>
  </si>
  <si>
    <t>PILAS ALCALINAS AA</t>
  </si>
  <si>
    <t>PILAS ALCALINAS AAA</t>
  </si>
  <si>
    <t>PILAS ENERGY 9V 6LR61 ALCALIN</t>
  </si>
  <si>
    <t>PILA LITHIO 3V6 1/2AA 24,5X14,2 SAFT</t>
  </si>
  <si>
    <t>CAP 11 - RECEPTORES</t>
  </si>
  <si>
    <t>CAP 12 - SENSORES</t>
  </si>
  <si>
    <t>SEN</t>
  </si>
  <si>
    <t>FOTOCELULA PRASTEL MOD. PR-FOTO35SDE</t>
  </si>
  <si>
    <t>PILZ PSEN cs2.2p / PSEN cs2.1 CAPTADOR</t>
  </si>
  <si>
    <t>PPF 3RG6023-3AF00-PF SENSOR ULTRASONICO</t>
  </si>
  <si>
    <t>EMISOR DE INFRARROJO 1300w 230V L=250 mm   CONEXIÓN R7S</t>
  </si>
  <si>
    <t>CAP 13 - AUTOMATISMO</t>
  </si>
  <si>
    <t>TISMO</t>
  </si>
  <si>
    <t>CONTACTOR GHISALBA REF GH15BN-04-00-220V Y 
CONTACTO AUXILIAR GH15T22</t>
  </si>
  <si>
    <t>VARIADOR ALTIVAR 31 1,5 KW 2HP MONOFASICO 
200/240 V TELEMECANIQUE</t>
  </si>
  <si>
    <t>CERRADURA ELECTRICA  DE 220VAC O 110 VDC
 RA-BA</t>
  </si>
  <si>
    <t>CAP 14 - FUENTES DE ALIMENTACION</t>
  </si>
  <si>
    <t>FUE</t>
  </si>
  <si>
    <t>CAP 15 - ELECTRONICA</t>
  </si>
  <si>
    <t>ELE</t>
  </si>
  <si>
    <t>ETHERDEVICE SWITCH MOXA EDS-508A-MM</t>
  </si>
  <si>
    <t>ENE</t>
  </si>
  <si>
    <t>CONVERTIDOR P27000H1 CONF. SALIDA +/-5V</t>
  </si>
  <si>
    <t>ONDULADOR OCS-250/7059-A E-110V. S-230V</t>
  </si>
  <si>
    <t>ONDULADOR ODS-750 110V/230V REF. 7077</t>
  </si>
  <si>
    <t>CONVERTIDOR KNICK REF 27000H1 1000 V</t>
  </si>
  <si>
    <t>CONVERTIDOR KNICK REF 41000H1 1000 V</t>
  </si>
  <si>
    <t>CONVERTIDOR CC-E/RTD DC ISVR011701R2500</t>
  </si>
  <si>
    <t>SIRIUS CONTACTOR 3TC7414-1CM</t>
  </si>
  <si>
    <t>ABB S202-C3 INTERRUPTOR</t>
  </si>
  <si>
    <t>SIMATIC S7-300, MODULO 6ES7331-7PF01-0AB0</t>
  </si>
  <si>
    <t>MÓDULO DE E/S PLC PHOENIX CONTACT, FL</t>
  </si>
  <si>
    <t>CABLE FLEXIBLE 35 MM LIBRE HALÓGENOS</t>
  </si>
  <si>
    <t>MAS NF-16 Nº9 TRENZA COBRE 25X3 MM.</t>
  </si>
  <si>
    <t>CABLE RIGIDO 35 MM. SIN CUBIERTA</t>
  </si>
  <si>
    <t>TERMINAL DE BANDERA 25.120M12</t>
  </si>
  <si>
    <t>ILA MD-11A EMPALME RECTO</t>
  </si>
  <si>
    <t>TERMINAL SIMEL CH10.70A</t>
  </si>
  <si>
    <t>KG CABLE DESNUDO DE 25 MM2 (500 METROS = 113 KG)
POR  METROS</t>
  </si>
  <si>
    <t>TERMINAL DE BANDERA USB 10,50 M10</t>
  </si>
  <si>
    <t>TERMINAL DE BANDERA USB 10,50 M12</t>
  </si>
  <si>
    <t>JUEGO DE CABLES ESPECIAL PARA REOSTATO 6 KW REFORZADO REF CBL06K</t>
  </si>
  <si>
    <t>MTS DE TRENZA MASFARME NF-16 N9 CU ROJO DE 50 METROS</t>
  </si>
  <si>
    <t>BOBINA PQRA CABLE COBRE (RETORNABLE)</t>
  </si>
  <si>
    <t>CEMBRE 2200190 A7-M10 TERMINAL 35 BORNE 10</t>
  </si>
  <si>
    <t>PENSA 64010061 UNION TERMINAL</t>
  </si>
  <si>
    <t>CUA</t>
  </si>
  <si>
    <t>ADHESIVOS DE RIESGO ELÉCTRICO</t>
  </si>
  <si>
    <t>CINTA TEMPLEX 1500 20X19 A/V</t>
  </si>
  <si>
    <t>DERIVACION T UT10,50 (10-70 MM2)</t>
  </si>
  <si>
    <t>PELICULA PLASTICA DK22212</t>
  </si>
  <si>
    <t>PERTIGA FIJA CM-4115-C</t>
  </si>
  <si>
    <t>UNION REFORZADA GALVANIZADO</t>
  </si>
  <si>
    <t>CAJA CGPC- 160 BORNAS BUC IB TRIFASICO</t>
  </si>
  <si>
    <t>CAJA SECC. TIERRA 160X110 PNZ-CST-50</t>
  </si>
  <si>
    <t>IMI 544610 TERMOSTATO TA 0-40º CAJA ABS</t>
  </si>
  <si>
    <t>FUSIBLE NH-3 500 A GL</t>
  </si>
  <si>
    <t>FUSIBLE INAEL MOD. IB-F6/25KV 10A</t>
  </si>
  <si>
    <t>GAV 36156016 SECCIONADOR FUSIBLE 4P 160A</t>
  </si>
  <si>
    <t>GAV 39984016 CUBREBORNES 4P 100-160A</t>
  </si>
  <si>
    <t>GAV 36297901 MANDO DIRECTO 100-400A</t>
  </si>
  <si>
    <t>FUS FUSIBLE NH-0 160A GL-GG</t>
  </si>
  <si>
    <t>FUS BARRA DE NEUTRO</t>
  </si>
  <si>
    <t>INTERRUPTOR NSX 1000N 4 POLOS+STR23S</t>
  </si>
  <si>
    <t>PARADA DE EMERGENCIA D40 KR 455E REF XB4BS9442
(SUSTITUYE A XB4BS142)</t>
  </si>
  <si>
    <t>FUSIBLE NH0 125A 500V GG</t>
  </si>
  <si>
    <t>EXT</t>
  </si>
  <si>
    <t>EXTRACTOR  S&amp;P HCBT/4-400H</t>
  </si>
  <si>
    <t>EXTRACTOR  S&amp;P HCBB/2-355H</t>
  </si>
  <si>
    <t>EXTRACTOR  S&amp;P HCBB/2-250H</t>
  </si>
  <si>
    <t>EXTRACTOR  S&amp;P HCBT/2-315/G</t>
  </si>
  <si>
    <t>VENTILADOR S&amp;P MOD 5602512600</t>
  </si>
  <si>
    <t>VENTILADOR S&amp;P MOD. HCFT/4 - 3015-H</t>
  </si>
  <si>
    <t>VENTILADOR S&amp;P MOD. HCFT/4 - 355H(230/400V50)V5</t>
  </si>
  <si>
    <t>CLIM.LAT. 1600W 230V 50/60/HZ  REF. NSYCU1K6</t>
  </si>
  <si>
    <t>MOTOR 7'5 KW 4P 400/690 V</t>
  </si>
  <si>
    <t>VENTILADOR S&amp;P MOD: HXTR/4‐400</t>
  </si>
  <si>
    <t>REPUESTO S&amp;P MOTOR PM.X/4‐330*2‐/3‐4V50Y60*K COD. R295405500</t>
  </si>
  <si>
    <t>ABB EM010-9237 MODULO 200V/50MA</t>
  </si>
  <si>
    <t>ABB EM010-9371 MODULO 1000V/50MA</t>
  </si>
  <si>
    <t>ABB EA200-9414 MODULO 200A/100MA</t>
  </si>
  <si>
    <t>ABB EA100AE-9210 MODULO 100A/100MA</t>
  </si>
  <si>
    <t>CENTRALITA TECSYSTEM MOD. T-154</t>
  </si>
  <si>
    <t>CENTRALITA TECSYSTEM MOD. NT-935</t>
  </si>
  <si>
    <t>VERIFICADOR SIC CC-875-10/30 C DE 10/30 KV</t>
  </si>
  <si>
    <t xml:space="preserve">VERIFICADOR SIC VDCAL-20P </t>
  </si>
  <si>
    <t xml:space="preserve">PERTIGA FIJA 1,5 M MOD. SIC CM-4115C </t>
  </si>
  <si>
    <t>ANALIZADOR DE REDES SATEC SPM-172ENEW-U-5-ACDC-00-0</t>
  </si>
  <si>
    <t>BANQUETA AISLANTE SIC CT-7-40-1</t>
  </si>
  <si>
    <t>GALGAS DE 100 MM DE LARGO CON 20 LAMINAS DE 0,01 A 2 MM</t>
  </si>
  <si>
    <t>GUANTES AISLANTES CATU SBI CL-2 1700V TALLA 10 O TALLA 9</t>
  </si>
  <si>
    <t>ENSAYADOR GUANTES DIELECTRICOS CG117</t>
  </si>
  <si>
    <t>SONDAFLEX FLEJE ACE D4R M4 AZ 10 METROS REF FAR4010</t>
  </si>
  <si>
    <t>SONDAFLEX FLEJE ACE D4R M4 AZ 20 METROS REF FAR4020</t>
  </si>
  <si>
    <t>SONDAFLEX FLEJE ACE D4R M4 AZ 30 METROS REF FAR4030</t>
  </si>
  <si>
    <t>PROLITE-63B COMPROBADOR F.O.</t>
  </si>
  <si>
    <t>PUNTAS DE PRUEBA KOBAN P7 MULTIMETROS KMY</t>
  </si>
  <si>
    <t>VERIFICADOR 5-90KV PÉRTIGA TELESC. 2,26 CL-4-91 CATU DETEX</t>
  </si>
  <si>
    <t>PILA ULTIMA LITHIUM AAA L92 BL-2</t>
  </si>
  <si>
    <t>BATERIA PANASONIC LC R12 7R 2PG1</t>
  </si>
  <si>
    <t>BATERIA 2/3AA 3,6V TL-5955</t>
  </si>
  <si>
    <t>BATERÍA PARA LINTERNA HR(5) 6V 4AH</t>
  </si>
  <si>
    <t>REC</t>
  </si>
  <si>
    <t>SERVIDOR TERMINALES PORT SERVER TS2</t>
  </si>
  <si>
    <t>SONDA PT-100L = 2,5 M MT</t>
  </si>
  <si>
    <t>RELÉ  HAMLIN HE3321A1200/O/0039RU</t>
  </si>
  <si>
    <t>RELÉ  TÉRMICO REG. 9-13A</t>
  </si>
  <si>
    <t>CONCENTRADOR DE FIBRAS ÓPTICAS ZIV MOD.4CCN-A2N204400EA</t>
  </si>
  <si>
    <t>SWITCH DE 16 BOCAS RJ45 REF. TLFS1016D</t>
  </si>
  <si>
    <t>HIRSCHMAN 943987002 EAGLE 20 TX/MM</t>
  </si>
  <si>
    <t>HIRSCHMAN 943434001 RS20-0400M2M2SDAEHH02.0</t>
  </si>
  <si>
    <t>HIRSCHMAN 943434023 RS20-1600T1T1SDAE ROUTER</t>
  </si>
  <si>
    <t>ADAPTADOR ST/ST SIMPLEX MULTIMODO</t>
  </si>
  <si>
    <t>BOBINA PARA CONTACTORES 3TY4803-0BP4</t>
  </si>
  <si>
    <t>CONTACTOR AUXILIAR 3TH4 44E 230VCC TORN 
REF 3TH4244-OBP4</t>
  </si>
  <si>
    <t>DETECTOR CC-765 10-30KV ADAPTADOR
 (SUSTITUYE A REF CC875)</t>
  </si>
  <si>
    <t>MODBUS TCP/IP AIEC 104 SERVER MODELOS 5201-MNET-104S</t>
  </si>
  <si>
    <t>RELE INTERFACE ESTANDAR RELECO IC 24CVV</t>
  </si>
  <si>
    <t>RELE RELECO C10 I CONTACTO 10A 24V AC/DC</t>
  </si>
  <si>
    <t>RELE RELECO C7-A20X R BOBINA 24VCC</t>
  </si>
  <si>
    <t>RELE RELECO C7-A20X R BOBINA 230VCA</t>
  </si>
  <si>
    <t>RELE RELECO C7-A20X R BOBINA 115VCC</t>
  </si>
  <si>
    <t>RELE RELECO C7-X10X R BOBINA 24VCC</t>
  </si>
  <si>
    <t>TERMOSTATO ETR DE IMIT CON CAJA IP54 ESCALA 0 - 55ºC BULBO LATERAL 9,5X92 MM(544400)</t>
  </si>
  <si>
    <t>TARJETA DE CONTROL ORMAZABAL EKORRTK CGM</t>
  </si>
  <si>
    <t>RELE DISIBENT PVHB 902200</t>
  </si>
  <si>
    <t>CENTRALITA TECSYSTEM MOD T154</t>
  </si>
  <si>
    <t>NÚCLEO DE FERRITA REF 74270095 DE WE</t>
  </si>
  <si>
    <t>BLOQUE DE CONTACTO ESTANDAR SIMPLE INC TORN</t>
  </si>
  <si>
    <t>TRAFO MYRRA REF. 47156</t>
  </si>
  <si>
    <t>SILACAGEL 5 KG C/AZ O C/NA</t>
  </si>
  <si>
    <t>BIDÓN 25 L ACEITE DIELEC. REPSOL CENTAURO O SIMILAR</t>
  </si>
  <si>
    <t>INDUCTOR MURATA, 22 MH, IDC:400MA</t>
  </si>
  <si>
    <t>TRANSF. MONOFASICO RECTIFICADOR 230V /110V  800W</t>
  </si>
  <si>
    <t>PASTA TERMICA MONODOSIS CON NANOTECNOLOGIA PARA MICROPROCESADORES DE PC  TITAN MODELO TTG-G30015</t>
  </si>
  <si>
    <t>CC-USB2P-AMBM-2M CABLE USB</t>
  </si>
  <si>
    <t>ADAPTADOR USB 3,0 IDE SATA CON OTB</t>
  </si>
  <si>
    <t>CRUCIAL CT500MX500SSD1 MX500 SSD 2,5" SATA 3</t>
  </si>
  <si>
    <t>HDD SEAGATE 3,5'' 1TB 7.200RPM SATA</t>
  </si>
  <si>
    <t>HARD DRIVE 80GB 2,5" IDE 5400RPM</t>
  </si>
  <si>
    <t>SEÑ</t>
  </si>
  <si>
    <t>CAJA VACÍA P/ADAPTAR SUBD 25V NEGRA</t>
  </si>
  <si>
    <t>SIEMENS 3UG4581-1AW30</t>
  </si>
  <si>
    <t>CAJA SUPERFICIE 3 MOD. ANCH.S.27 BL-NIEVE 27831-35</t>
  </si>
  <si>
    <t>INTERRUPTOR UNIP.ESTRECHO S.27 BL-NIEVE 2710164</t>
  </si>
  <si>
    <t>BASE 2P TT LAT.SCHUKO+SEG.S.27 BL-NIEVE 27472-65</t>
  </si>
  <si>
    <t>TAPA INFORMATICA 1/2 MODULO AMP (BLANCO) 2708734</t>
  </si>
  <si>
    <t>SALIDA CABLES 2780134</t>
  </si>
  <si>
    <t>PINZA COCODRILO ROJA PUNTAS POLÍMETRO</t>
  </si>
  <si>
    <t>PINZA COCODRILO NEGA PUNTAS POLÍMETRO</t>
  </si>
  <si>
    <t>JUEGO PUNTAS PRUEBA BANANA AISLADA</t>
  </si>
  <si>
    <t>PUNTA PRUEBA HIRCHMANN ROJA</t>
  </si>
  <si>
    <t>PUNTA PRUEBA HIRCHMANN NEGRA</t>
  </si>
  <si>
    <t>PILA LITIO BOTON 3V 2,5X20 S/TERMINAL</t>
  </si>
  <si>
    <t>BATERÍA ORDENADOR PORTÁTIL DELL LATITUDE D630 5200MAH</t>
  </si>
  <si>
    <t>PILA CR2016 3V C.I HORIZONTAL 3PIN</t>
  </si>
  <si>
    <t>BATERÍA 5ACH-1600-4/5 SC (6V-1600MAH)</t>
  </si>
  <si>
    <t>RELE FINDER REF 34.51.7.024.0010</t>
  </si>
  <si>
    <t>RELES ENCHUF 2NANC 8A 240VAC RSB2A080U7</t>
  </si>
  <si>
    <t>BASE 12A 2 NANC 3,5 MM REF RSZ‐E1S48M</t>
  </si>
  <si>
    <t>RELE ENCHBL.2NANC 8A 24VAC</t>
  </si>
  <si>
    <t>BASE E/S MIXTA RELE MINIATURA RXM CONEX CONECTORES</t>
  </si>
  <si>
    <t>RELE MINIATURA 12 A 24VDC RXM2AB1BD</t>
  </si>
  <si>
    <t>RELE MINIATURA12A 2NA/NF 24VCC</t>
  </si>
  <si>
    <t>RELE MULTIF.1NANC 24‐240VAC‐DC 6 F</t>
  </si>
  <si>
    <t>FA PARA KVM EXTENDER (PA1015-1HE)</t>
  </si>
  <si>
    <t>FA PULS MODELO ML30.101 (5VCC)</t>
  </si>
  <si>
    <t>FUENTE DE ALIMENTACIÓN TRACO POWER TXL050‐05S</t>
  </si>
  <si>
    <t>FUENTE DE ALIMENTACIÓN TRACO POWER TML 30112</t>
  </si>
  <si>
    <t>COSEL AC3-00HE-00C</t>
  </si>
  <si>
    <t>FUENTE ALIMENTACIÓN CARRIL DIN MEAN WELL MDR-20-5</t>
  </si>
  <si>
    <t>TRAFO 0-42V 0-230V 126VA JESIVA COD-C33836</t>
  </si>
  <si>
    <t>ALIMENTADOR 230VAC 9VDC 2A ALM077</t>
  </si>
  <si>
    <t>VENTILADORES TITAN MODELO TFD-6010HH12B</t>
  </si>
  <si>
    <t>CONDENSADORES ELECTROLÍTICOS 3.300UF/6.3V</t>
  </si>
  <si>
    <t>BASE AÉREA 2P 624 NEGRA (SIN TT)</t>
  </si>
  <si>
    <t>VENTILADOR VE7X7X112V (SIMILAR NMB 2806GL‐04‐B59)</t>
  </si>
  <si>
    <t>VENTILADOR SUNON KDE1206PFV1 (60X60X10)</t>
  </si>
  <si>
    <t>VENTILADORES ADDA 12V 0,37A AD1212HB A73GL</t>
  </si>
  <si>
    <t>ADAPTADOR USB A‐MACHO A TEC. Y RAT.PS2</t>
  </si>
  <si>
    <t>VENTILADORES ADDA MODELO AD1212HB-A71GL.</t>
  </si>
  <si>
    <t>BASE 12A 2 NANC 3,5MM</t>
  </si>
  <si>
    <t>ADAPTADOR SAS (29 PIN) A SATA</t>
  </si>
  <si>
    <t>ALIMENTADOR 5V 2,5A CC SOBREMESA</t>
  </si>
  <si>
    <t>ESS-6 KEYSTONE CONNECTOR CAT 6 UTP</t>
  </si>
  <si>
    <t>TERMOTRIP 2,4MM 1,22MTOS</t>
  </si>
  <si>
    <t>TERMOTRIP 4,8MM 1,22MTOS</t>
  </si>
  <si>
    <t>TERMOTRIP 6,4MM 1,22MTOS</t>
  </si>
  <si>
    <t>TERMOTRIP 9,5MM 1,22MTOS</t>
  </si>
  <si>
    <t>TERMOTRIP 12,7MM 1,22MTOS</t>
  </si>
  <si>
    <t>KVM EXTENDER ATEN CE700A (VGA-USB) RESOLUCIÓN 1280X1024 150M</t>
  </si>
  <si>
    <t>CABLE N MACHO-MACHO SHUNER 1,5 MTS</t>
  </si>
  <si>
    <t>TECLADO DELL LATITUDE APTO PARA ES6400</t>
  </si>
  <si>
    <t>DISCO DURO SAS SEAGATE ST3146855SS 146GB NUEVO</t>
  </si>
  <si>
    <t>DISCO DURO KINGSTON 240 GB SSD</t>
  </si>
  <si>
    <t>VENTILADORES ADDA MODELO AD1212HB-A71GL</t>
  </si>
  <si>
    <t>PIN 2,54 ARISTON</t>
  </si>
  <si>
    <t>ADAPTADOR DOBLE HEMBRA TELEFONO, 8P8C</t>
  </si>
  <si>
    <t>CONDENSADOR 1000 UF/ 10V RASTER 3,5MM 105º 15X8</t>
  </si>
  <si>
    <t>KIT EMPALME RECTO SCOTCHCAST 92-NB-A0</t>
  </si>
  <si>
    <t>ABB ISFA619403R5071 CL2-507R PILOTO ROJO</t>
  </si>
  <si>
    <t>ABB ISFA619403R5072 CL2-507G PILOTO VERDE</t>
  </si>
  <si>
    <t>MODULO ENCHUFABLE SUPRESION DE CORRIENTE REF: 286-838</t>
  </si>
  <si>
    <t>VENTILADOR 70X70X15 12V EVERCOOL EC7015M12SA</t>
  </si>
  <si>
    <t>F4PNMV2-HC001 CONECTOR N MACHO RECTO PARA CABLE DE 1/2 SUPER FLEXIBLE</t>
  </si>
  <si>
    <t>VENTILADOR 6X6X25 12VSU EB60251S3-000U-999</t>
  </si>
  <si>
    <t>VENT. SUNON ME60151V1-000U-G99 12V</t>
  </si>
  <si>
    <t>VENTILADOR NIDEC MOD. D06R-12PSI 01B</t>
  </si>
  <si>
    <t>PIN JST BXA-001T-P0.6</t>
  </si>
  <si>
    <t>CONECTOR JST XAP-03V-1</t>
  </si>
  <si>
    <t>CONDENSADOR ELEC, RADIAL 1200MF-6,3V R5 10X12,5</t>
  </si>
  <si>
    <t>CABLE PUNTA PRUEBA 1X05 NEGRO C205</t>
  </si>
  <si>
    <t>CABLE PUNTA PRUEBA 1X05 ROJO C205</t>
  </si>
  <si>
    <t>VENTILADOR MF60101V1-1000U-G99</t>
  </si>
  <si>
    <t>AMPROBE TL36A PUNTAS PRUEBA COCODRILOS</t>
  </si>
  <si>
    <t>COM</t>
  </si>
  <si>
    <t>CAJAS ESTANCAS</t>
  </si>
  <si>
    <t>MANGUERA FLEX 3G 2,5 RZ1-K LIBRE DE HALÓGENOS</t>
  </si>
  <si>
    <t>CABLE ARMADO ANTIRROEDORES RV-MV 2X2,5</t>
  </si>
  <si>
    <t>CABLE PLANO 10 VIAS</t>
  </si>
  <si>
    <t>CONEXIÓN ALARGADOR ATX 24 PINES</t>
  </si>
  <si>
    <t>CONEXIÓN EUROPLUG - IEC C7 (OCHO) 1,5MTS METRO</t>
  </si>
  <si>
    <t>CABLE CONEXIÓN TSXCUSB485 A MINIDIN REF: TSXCRJMD25</t>
  </si>
  <si>
    <t>RACOR D40 IP66REF GW 50419</t>
  </si>
  <si>
    <t>REGLETA ENCHUFABLE 5,08 3V HE.CO.CA.RE</t>
  </si>
  <si>
    <t>REGLETA ENCHUFABLE 3,81 2V HE.CO.CA.RE    </t>
  </si>
  <si>
    <t>BORNE WDU NARANJA REF 1020260000 DE WEIDMÜLLER</t>
  </si>
  <si>
    <t>UNIDAD PEINE CALRIO 1 P+N DE 24 PASOS DE 9 MM</t>
  </si>
  <si>
    <t>TEMPORIZADORES CARRIL DIN</t>
  </si>
  <si>
    <t>AUTOMÁTICO MG 19634 DPN N VIGI "C" S.I. 16A/30MA</t>
  </si>
  <si>
    <t>RELÉS CON ZÓCALO</t>
  </si>
  <si>
    <t>FUSIBLES ESPECIALES</t>
  </si>
  <si>
    <t>AUTOMÁTICOS CON CARACTERÍSTICAS ESPECIALES</t>
  </si>
  <si>
    <t>DIFERENCIALES PROGRAMABLES (SUPER-INMUNIZADOS)</t>
  </si>
  <si>
    <t>CONTACTORES</t>
  </si>
  <si>
    <t>PROTECTOR MAGNETOTÉRMICO VIGI 6A 30 MA CL-A </t>
  </si>
  <si>
    <t>INTERRUPTOR AUTOMÁTICO 2 POLOS 32A C6H-DC 
REF. MGN61535</t>
  </si>
  <si>
    <t>INTERRUPTOR AUTOMÁTICO IC60H-2P 32A CURVA C 
REF. A9F89232</t>
  </si>
  <si>
    <t>DISYUNTOR C60H,2P,C,4A</t>
  </si>
  <si>
    <t>ICT 63A 4NA 230/240VCA</t>
  </si>
  <si>
    <t xml:space="preserve">PILA LITIO BOTON 3V </t>
  </si>
  <si>
    <t>PILA DURACELL 3V LITHIUM (2032) B-1U</t>
  </si>
  <si>
    <t>PILA DURACELL 12V ALCALINA MN21 (A23) B-2U</t>
  </si>
  <si>
    <t>VIDEOPORTERO FMX 4933 KIT VIDEO N-CITY COLOR 1L BUS2</t>
  </si>
  <si>
    <t>TELEFONO 4+N LOFT UNIVERSAL REF: 3399</t>
  </si>
  <si>
    <t>TELEFONO CITYMAX UNIVERSAL REF:8039</t>
  </si>
  <si>
    <t>ABREPUERTAS FERMAX AS 2909</t>
  </si>
  <si>
    <t>TEGUI GRUPO FONICO CONVENCIONAL 375091</t>
  </si>
  <si>
    <t>FUENTES DE ALIMENTACIÓN ESPECIALES</t>
  </si>
  <si>
    <t>F. ALIMENTACIÓN FULLWAT   MODELO FUSCV-5-12WP
 12V. 0,5 A    </t>
  </si>
  <si>
    <t>ALIMENTADOR UNIVERSAL 18VA REGULABLE 3-12 VCC 1.5A</t>
  </si>
  <si>
    <t>ALIMENTADOR ALTERNA REG. 48W NIMO -24VAC 2A</t>
  </si>
  <si>
    <t>TRANSFORMADOR TOROIDAL BLOCK, RKD 120/2X24, TENSIÓN 2 X 24V AC, POTENCIA 120VA, 2 SALIDAS</t>
  </si>
  <si>
    <t>TERMINALES DE CONEXIÓN (REDONDOS, ETC)</t>
  </si>
  <si>
    <t>TERMORETÁCTIL DIFERENTES MEDIDAS</t>
  </si>
  <si>
    <t>MATERIAL BÁSICO ELECTRÓNICA (RESISTENCIAS,
 CONDENSADORES, DIODOS, LED, ETC)</t>
  </si>
  <si>
    <t>CONECTORES VARIOS (BANANAS, PUNTAS, ETC)</t>
  </si>
  <si>
    <t>ADAPTADORES VARIOS (USB-PS2, ETC)</t>
  </si>
  <si>
    <t>VARIOS INFORMÁTICA (ALTAVOCES, RATONES, TECLADOS, ETC)</t>
  </si>
  <si>
    <t>RESISTENCIA PELÍCULA DE CARBÓN  DE 1K</t>
  </si>
  <si>
    <t>CONECTOR SUB-44 MACHO + CARCASA</t>
  </si>
  <si>
    <t>CONECTOR SUB-D 15V MACHO + CARCASA</t>
  </si>
  <si>
    <t>PASTA TÉRMICA PARA MICROS DE PC  MONODOSIS</t>
  </si>
  <si>
    <t>CONECTOR SUB-D9 (M) SOLDAR + CARCASA</t>
  </si>
  <si>
    <t>ADAPTADORES CON CARCASA PARA HACER RJ45-DB9(H)</t>
  </si>
  <si>
    <t>ADAPTADOR SMA (H)  A RP-SMA</t>
  </si>
  <si>
    <t>TRANSICIÓN RJ45(M)- 2 RJ45 (H)</t>
  </si>
  <si>
    <t>ADAPTADOR RJ45(H)-DB9(H)</t>
  </si>
  <si>
    <t>ADAPTADOR RJ45 (H)-DB9(M) </t>
  </si>
  <si>
    <t>CONECTOR JACK ESTÉREO 3,5MM DIÁMETRO(M)</t>
  </si>
  <si>
    <t>CONECTOR DIN 5 PINES (M)</t>
  </si>
  <si>
    <t>TRANSICIÓN RJ-45/RJ45 (H-H)  </t>
  </si>
  <si>
    <t>ADAPTADOR DB9(M)/DB9(M)</t>
  </si>
  <si>
    <t>ADAPTADOR DB9(H)-DB9(H)</t>
  </si>
  <si>
    <t>ADAPTADOR DB9(M)-DB9(H)</t>
  </si>
  <si>
    <t>CARCASA DOBLE DB9</t>
  </si>
  <si>
    <t>CRIMPADORA CONECTORES RG-59</t>
  </si>
  <si>
    <t>TRANSISTOR T092</t>
  </si>
  <si>
    <t>ALIMENTADOR 220 VCA/12VCA DE 0,5ª</t>
  </si>
  <si>
    <t xml:space="preserve">VENTILADOR PAPST 8441 N/2H                                                                                                                   </t>
  </si>
  <si>
    <t>VENTILADOR EQUIVALENTE AL VF250 REF NSYCF300M 
DE 300 M3/H 230V IP54                          </t>
  </si>
  <si>
    <t>VENTILADOR LV600 REF HK06000                                                                                                               </t>
  </si>
  <si>
    <t>VENTILADOR TACENS AURA2 DE DIMENSIONES 8X8                                                                          </t>
  </si>
  <si>
    <t>CONVERTIDOR USB A RS485 REF: TSXCUSB485</t>
  </si>
  <si>
    <t>CONVERTIDOR RS232‐RS485 DIGITUS</t>
  </si>
  <si>
    <t xml:space="preserve">CONECTOR RCA </t>
  </si>
  <si>
    <t>VENTILADOR 12V 45X45X10MM 3 HILOS</t>
  </si>
  <si>
    <t>ADAPTADOR F.OPTICA FC/PC HEMBRA SM</t>
  </si>
  <si>
    <t>ADAPTADOR F.OPTICA ST/H - ST/ H PC SIMPLE MONODOMO STDR</t>
  </si>
  <si>
    <t>CONECTOR COAXIAL RP-TNC FEMALE PARA ANTENAS PATCH</t>
  </si>
  <si>
    <t>CONECTOR N3/8: F2TNM-PL ANDREW</t>
  </si>
  <si>
    <t>CLEMA HEMBRA MOD. MSTB4ST ACODADA</t>
  </si>
  <si>
    <t>CLEMA HEMBRA ACODADA 4 LUMBERG KSC- 04</t>
  </si>
  <si>
    <t>ADAPT. TELEF. 5 RJ-11 C/CABLE</t>
  </si>
  <si>
    <t>CONECTOR SCHUKO H AEREA CAUCHO 16A BLANCO</t>
  </si>
  <si>
    <t>ADAPTADOR VIDEO DVI-I 24+5/M - VGA 15P/H</t>
  </si>
  <si>
    <t>CONECTOR TNC M GRIMPAR LMR400 REVERSE</t>
  </si>
  <si>
    <t>ADAPTADOR IDE-SATA</t>
  </si>
  <si>
    <t>El importe total de la oferta económica, tan sólo servirá para determinar el adjudicatario del contrato junto a la puntuación obtenida en la valoración técnica, de forma que el importe de adjudicación del contrato coincidirá con el presupuesto base de licitación.     </t>
  </si>
  <si>
    <t>Relé de Protección Multilin 350 SR-350-L-P0-G0-H-E-E-C-N-SN-N-N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</si>
</sst>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8"/>
      <color theme="1"/>
      <name val="Calibri"/>
      <family val="2"/>
      <scheme val="minor"/>
    </font>
    <font>
      <sz val="9"/>
      <color theme="0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17283D"/>
        <bgColor indexed="64"/>
      </patternFill>
    </fill>
    <fill>
      <patternFill patternType="solid">
        <fgColor rgb="FF963634"/>
        <bgColor indexed="64"/>
      </patternFill>
    </fill>
    <fill>
      <patternFill patternType="solid">
        <fgColor rgb="FFE6B8B7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9">
    <xf numFmtId="0" fontId="0" fillId="0" borderId="0" xfId="0"/>
    <xf numFmtId="0" fontId="0" fillId="2" borderId="0" xfId="0" applyFill="1"/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49" fontId="5" fillId="2" borderId="0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Border="1" applyAlignment="1">
      <alignment vertical="center" wrapText="1"/>
    </xf>
    <xf numFmtId="1" fontId="5" fillId="2" borderId="5" xfId="0" applyNumberFormat="1" applyFont="1" applyFill="1" applyBorder="1" applyAlignment="1">
      <alignment horizontal="center" vertical="center"/>
    </xf>
    <xf numFmtId="164" fontId="5" fillId="2" borderId="4" xfId="0" applyNumberFormat="1" applyFont="1" applyFill="1" applyBorder="1" applyAlignment="1">
      <alignment horizontal="center" vertical="center"/>
    </xf>
    <xf numFmtId="164" fontId="5" fillId="2" borderId="5" xfId="0" applyNumberFormat="1" applyFont="1" applyFill="1" applyBorder="1" applyAlignment="1">
      <alignment horizontal="center" vertical="center"/>
    </xf>
    <xf numFmtId="49" fontId="6" fillId="3" borderId="0" xfId="0" applyNumberFormat="1" applyFont="1" applyFill="1" applyBorder="1" applyAlignment="1">
      <alignment horizontal="center" vertical="center"/>
    </xf>
    <xf numFmtId="49" fontId="6" fillId="3" borderId="0" xfId="0" applyNumberFormat="1" applyFont="1" applyFill="1" applyBorder="1" applyAlignment="1">
      <alignment vertical="center" wrapText="1"/>
    </xf>
    <xf numFmtId="1" fontId="6" fillId="4" borderId="5" xfId="0" applyNumberFormat="1" applyFont="1" applyFill="1" applyBorder="1" applyAlignment="1">
      <alignment horizontal="center" vertical="center"/>
    </xf>
    <xf numFmtId="164" fontId="6" fillId="4" borderId="4" xfId="0" applyNumberFormat="1" applyFont="1" applyFill="1" applyBorder="1" applyAlignment="1">
      <alignment horizontal="center" vertical="center"/>
    </xf>
    <xf numFmtId="164" fontId="6" fillId="4" borderId="5" xfId="0" applyNumberFormat="1" applyFont="1" applyFill="1" applyBorder="1" applyAlignment="1">
      <alignment horizontal="center" vertical="center"/>
    </xf>
    <xf numFmtId="49" fontId="8" fillId="2" borderId="0" xfId="0" applyNumberFormat="1" applyFont="1" applyFill="1" applyBorder="1" applyAlignment="1">
      <alignment horizontal="center" vertical="center"/>
    </xf>
    <xf numFmtId="49" fontId="8" fillId="2" borderId="0" xfId="0" applyNumberFormat="1" applyFont="1" applyFill="1" applyBorder="1" applyAlignment="1">
      <alignment vertical="center" wrapText="1"/>
    </xf>
    <xf numFmtId="1" fontId="8" fillId="2" borderId="5" xfId="0" applyNumberFormat="1" applyFont="1" applyFill="1" applyBorder="1" applyAlignment="1">
      <alignment horizontal="center" vertical="center"/>
    </xf>
    <xf numFmtId="164" fontId="8" fillId="2" borderId="4" xfId="0" applyNumberFormat="1" applyFont="1" applyFill="1" applyBorder="1" applyAlignment="1">
      <alignment horizontal="center" vertical="center"/>
    </xf>
    <xf numFmtId="164" fontId="8" fillId="2" borderId="5" xfId="0" applyNumberFormat="1" applyFont="1" applyFill="1" applyBorder="1" applyAlignment="1">
      <alignment horizontal="center" vertical="center"/>
    </xf>
    <xf numFmtId="0" fontId="8" fillId="6" borderId="0" xfId="0" applyFont="1" applyFill="1" applyBorder="1" applyAlignment="1">
      <alignment horizontal="center" vertical="center"/>
    </xf>
    <xf numFmtId="0" fontId="8" fillId="6" borderId="0" xfId="0" applyFont="1" applyFill="1" applyBorder="1" applyAlignment="1">
      <alignment vertical="center" wrapText="1"/>
    </xf>
    <xf numFmtId="1" fontId="8" fillId="6" borderId="5" xfId="0" applyNumberFormat="1" applyFont="1" applyFill="1" applyBorder="1" applyAlignment="1">
      <alignment horizontal="center" vertical="center"/>
    </xf>
    <xf numFmtId="164" fontId="8" fillId="6" borderId="4" xfId="0" applyNumberFormat="1" applyFont="1" applyFill="1" applyBorder="1" applyAlignment="1">
      <alignment horizontal="center" vertical="center"/>
    </xf>
    <xf numFmtId="164" fontId="8" fillId="6" borderId="5" xfId="0" applyNumberFormat="1" applyFont="1" applyFill="1" applyBorder="1" applyAlignment="1">
      <alignment horizontal="center" vertical="center"/>
    </xf>
    <xf numFmtId="49" fontId="5" fillId="2" borderId="4" xfId="0" applyNumberFormat="1" applyFont="1" applyFill="1" applyBorder="1" applyAlignment="1">
      <alignment horizontal="center" vertical="center"/>
    </xf>
    <xf numFmtId="49" fontId="6" fillId="3" borderId="4" xfId="0" applyNumberFormat="1" applyFont="1" applyFill="1" applyBorder="1" applyAlignment="1">
      <alignment horizontal="center" vertical="center"/>
    </xf>
    <xf numFmtId="49" fontId="8" fillId="2" borderId="4" xfId="0" applyNumberFormat="1" applyFont="1" applyFill="1" applyBorder="1" applyAlignment="1">
      <alignment horizontal="center" vertical="center"/>
    </xf>
    <xf numFmtId="0" fontId="8" fillId="6" borderId="4" xfId="0" applyFont="1" applyFill="1" applyBorder="1" applyAlignment="1">
      <alignment horizontal="center" vertical="center"/>
    </xf>
    <xf numFmtId="0" fontId="0" fillId="2" borderId="0" xfId="0" applyFill="1" applyAlignment="1">
      <alignment horizontal="center"/>
    </xf>
    <xf numFmtId="0" fontId="10" fillId="7" borderId="7" xfId="0" applyFont="1" applyFill="1" applyBorder="1" applyAlignment="1">
      <alignment horizontal="center" vertical="center"/>
    </xf>
    <xf numFmtId="49" fontId="11" fillId="7" borderId="7" xfId="0" applyNumberFormat="1" applyFont="1" applyFill="1" applyBorder="1" applyAlignment="1">
      <alignment vertical="center" wrapText="1"/>
    </xf>
    <xf numFmtId="1" fontId="9" fillId="7" borderId="8" xfId="0" applyNumberFormat="1" applyFont="1" applyFill="1" applyBorder="1" applyAlignment="1">
      <alignment horizontal="center" vertical="center"/>
    </xf>
    <xf numFmtId="164" fontId="11" fillId="7" borderId="6" xfId="0" applyNumberFormat="1" applyFont="1" applyFill="1" applyBorder="1" applyAlignment="1">
      <alignment horizontal="center" vertical="center"/>
    </xf>
    <xf numFmtId="164" fontId="11" fillId="7" borderId="8" xfId="0" applyNumberFormat="1" applyFont="1" applyFill="1" applyBorder="1" applyAlignment="1">
      <alignment horizontal="center" vertical="center"/>
    </xf>
    <xf numFmtId="9" fontId="8" fillId="2" borderId="4" xfId="1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/>
    </xf>
    <xf numFmtId="49" fontId="11" fillId="5" borderId="2" xfId="0" applyNumberFormat="1" applyFont="1" applyFill="1" applyBorder="1" applyAlignment="1">
      <alignment vertical="center" wrapText="1"/>
    </xf>
    <xf numFmtId="1" fontId="9" fillId="5" borderId="3" xfId="0" applyNumberFormat="1" applyFont="1" applyFill="1" applyBorder="1" applyAlignment="1">
      <alignment horizontal="center" vertical="center"/>
    </xf>
    <xf numFmtId="164" fontId="11" fillId="5" borderId="1" xfId="0" applyNumberFormat="1" applyFont="1" applyFill="1" applyBorder="1" applyAlignment="1">
      <alignment horizontal="center" vertical="center"/>
    </xf>
    <xf numFmtId="164" fontId="11" fillId="5" borderId="3" xfId="0" applyNumberFormat="1" applyFont="1" applyFill="1" applyBorder="1" applyAlignment="1">
      <alignment horizontal="center" vertical="center"/>
    </xf>
    <xf numFmtId="0" fontId="9" fillId="8" borderId="2" xfId="0" applyFont="1" applyFill="1" applyBorder="1" applyAlignment="1">
      <alignment horizontal="center" vertical="center"/>
    </xf>
    <xf numFmtId="49" fontId="11" fillId="8" borderId="2" xfId="0" applyNumberFormat="1" applyFont="1" applyFill="1" applyBorder="1" applyAlignment="1">
      <alignment vertical="center" wrapText="1"/>
    </xf>
    <xf numFmtId="1" fontId="9" fillId="8" borderId="3" xfId="0" applyNumberFormat="1" applyFont="1" applyFill="1" applyBorder="1" applyAlignment="1">
      <alignment horizontal="center" vertical="center"/>
    </xf>
    <xf numFmtId="164" fontId="11" fillId="8" borderId="1" xfId="0" applyNumberFormat="1" applyFont="1" applyFill="1" applyBorder="1" applyAlignment="1">
      <alignment horizontal="center" vertical="center"/>
    </xf>
    <xf numFmtId="164" fontId="11" fillId="8" borderId="3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1" fontId="0" fillId="2" borderId="0" xfId="0" applyNumberFormat="1" applyFill="1" applyAlignment="1">
      <alignment horizontal="center" vertical="center"/>
    </xf>
    <xf numFmtId="164" fontId="0" fillId="2" borderId="0" xfId="0" applyNumberFormat="1" applyFill="1" applyAlignment="1">
      <alignment horizontal="center" vertical="center"/>
    </xf>
    <xf numFmtId="164" fontId="8" fillId="10" borderId="4" xfId="0" applyNumberFormat="1" applyFont="1" applyFill="1" applyBorder="1" applyAlignment="1" applyProtection="1">
      <alignment horizontal="center" vertical="center"/>
      <protection locked="0"/>
    </xf>
    <xf numFmtId="9" fontId="8" fillId="10" borderId="4" xfId="1" applyFont="1" applyFill="1" applyBorder="1" applyAlignment="1" applyProtection="1">
      <alignment horizontal="center" vertical="center"/>
      <protection locked="0"/>
    </xf>
    <xf numFmtId="0" fontId="9" fillId="7" borderId="6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center" vertical="center"/>
    </xf>
    <xf numFmtId="49" fontId="6" fillId="3" borderId="0" xfId="0" applyNumberFormat="1" applyFont="1" applyFill="1" applyBorder="1" applyAlignment="1">
      <alignment horizontal="left" vertical="center"/>
    </xf>
    <xf numFmtId="0" fontId="12" fillId="2" borderId="0" xfId="0" applyFont="1" applyFill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/>
    </xf>
    <xf numFmtId="0" fontId="12" fillId="2" borderId="0" xfId="0" applyFont="1" applyFill="1"/>
    <xf numFmtId="0" fontId="12" fillId="2" borderId="0" xfId="0" applyFont="1" applyFill="1" applyAlignment="1">
      <alignment horizontal="left" vertical="center"/>
    </xf>
    <xf numFmtId="49" fontId="12" fillId="2" borderId="0" xfId="0" applyNumberFormat="1" applyFont="1" applyFill="1" applyAlignment="1">
      <alignment horizontal="left" vertical="center" wrapText="1"/>
    </xf>
    <xf numFmtId="0" fontId="12" fillId="2" borderId="0" xfId="0" applyFont="1" applyFill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164" fontId="4" fillId="9" borderId="1" xfId="0" applyNumberFormat="1" applyFont="1" applyFill="1" applyBorder="1" applyAlignment="1">
      <alignment horizontal="center" vertical="center"/>
    </xf>
    <xf numFmtId="164" fontId="4" fillId="9" borderId="3" xfId="0" applyNumberFormat="1" applyFont="1" applyFill="1" applyBorder="1" applyAlignment="1">
      <alignment horizontal="center" vertical="center"/>
    </xf>
    <xf numFmtId="49" fontId="8" fillId="2" borderId="0" xfId="0" applyNumberFormat="1" applyFont="1" applyFill="1" applyAlignment="1">
      <alignment horizontal="left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E6B8B7"/>
      <color rgb="FF96363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796AF6-4299-46E2-812D-13D72B248359}">
  <dimension ref="A1:V360"/>
  <sheetViews>
    <sheetView tabSelected="1" workbookViewId="0">
      <selection activeCell="C6" sqref="C6"/>
    </sheetView>
  </sheetViews>
  <sheetFormatPr baseColWidth="10" defaultRowHeight="15" x14ac:dyDescent="0.25"/>
  <cols>
    <col min="1" max="1" width="8.28515625" style="28" bestFit="1" customWidth="1"/>
    <col min="2" max="2" width="7.85546875" style="28" bestFit="1" customWidth="1"/>
    <col min="3" max="3" width="48.28515625" style="1" customWidth="1"/>
    <col min="4" max="4" width="11.42578125" style="1"/>
    <col min="5" max="5" width="14.5703125" style="1" bestFit="1" customWidth="1"/>
    <col min="6" max="6" width="15.42578125" style="1" bestFit="1" customWidth="1"/>
    <col min="7" max="7" width="14.5703125" style="1" bestFit="1" customWidth="1"/>
    <col min="8" max="8" width="15.28515625" style="1" bestFit="1" customWidth="1"/>
    <col min="9" max="16384" width="11.42578125" style="1"/>
  </cols>
  <sheetData>
    <row r="1" spans="1:22" s="3" customFormat="1" ht="19.5" thickBot="1" x14ac:dyDescent="0.3">
      <c r="A1" s="61" t="s">
        <v>0</v>
      </c>
      <c r="B1" s="62"/>
      <c r="C1" s="62"/>
      <c r="D1" s="63"/>
      <c r="E1" s="64" t="s">
        <v>1</v>
      </c>
      <c r="F1" s="65"/>
      <c r="G1" s="66" t="s">
        <v>2</v>
      </c>
      <c r="H1" s="67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spans="1:22" s="3" customFormat="1" x14ac:dyDescent="0.25">
      <c r="A2" s="24" t="s">
        <v>8</v>
      </c>
      <c r="B2" s="4" t="s">
        <v>9</v>
      </c>
      <c r="C2" s="5" t="s">
        <v>3</v>
      </c>
      <c r="D2" s="6" t="s">
        <v>4</v>
      </c>
      <c r="E2" s="7" t="s">
        <v>5</v>
      </c>
      <c r="F2" s="8" t="s">
        <v>6</v>
      </c>
      <c r="G2" s="7" t="s">
        <v>5</v>
      </c>
      <c r="H2" s="8" t="s">
        <v>7</v>
      </c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spans="1:22" s="3" customFormat="1" x14ac:dyDescent="0.25">
      <c r="A3" s="25" t="s">
        <v>10</v>
      </c>
      <c r="B3" s="9" t="s">
        <v>11</v>
      </c>
      <c r="C3" s="10" t="s">
        <v>29</v>
      </c>
      <c r="D3" s="11">
        <v>1</v>
      </c>
      <c r="E3" s="12">
        <f>SUM(F4:F10)</f>
        <v>7514.1100000000006</v>
      </c>
      <c r="F3" s="13">
        <f>+D3*E3</f>
        <v>7514.1100000000006</v>
      </c>
      <c r="G3" s="12">
        <f>ROUND(SUM(H4:H10),2)</f>
        <v>0</v>
      </c>
      <c r="H3" s="13">
        <f>D3*G3</f>
        <v>0</v>
      </c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</row>
    <row r="4" spans="1:22" s="3" customFormat="1" x14ac:dyDescent="0.25">
      <c r="A4" s="26" t="s">
        <v>12</v>
      </c>
      <c r="B4" s="14" t="s">
        <v>13</v>
      </c>
      <c r="C4" s="15" t="s">
        <v>14</v>
      </c>
      <c r="D4" s="16">
        <v>3</v>
      </c>
      <c r="E4" s="17">
        <v>260.08</v>
      </c>
      <c r="F4" s="18">
        <f>D4*E4</f>
        <v>780.24</v>
      </c>
      <c r="G4" s="48"/>
      <c r="H4" s="18">
        <f t="shared" ref="H4" si="0">D4*G4</f>
        <v>0</v>
      </c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</row>
    <row r="5" spans="1:22" s="3" customFormat="1" x14ac:dyDescent="0.25">
      <c r="A5" s="26" t="s">
        <v>12</v>
      </c>
      <c r="B5" s="14" t="s">
        <v>13</v>
      </c>
      <c r="C5" s="15" t="s">
        <v>15</v>
      </c>
      <c r="D5" s="16">
        <v>50</v>
      </c>
      <c r="E5" s="17">
        <v>7.43</v>
      </c>
      <c r="F5" s="18">
        <f t="shared" ref="F5:F10" si="1">D5*E5</f>
        <v>371.5</v>
      </c>
      <c r="G5" s="48"/>
      <c r="H5" s="18">
        <f t="shared" ref="H5:H10" si="2">D5*G5</f>
        <v>0</v>
      </c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</row>
    <row r="6" spans="1:22" s="3" customFormat="1" x14ac:dyDescent="0.25">
      <c r="A6" s="26" t="s">
        <v>12</v>
      </c>
      <c r="B6" s="14" t="s">
        <v>13</v>
      </c>
      <c r="C6" s="15" t="s">
        <v>16</v>
      </c>
      <c r="D6" s="16">
        <v>9</v>
      </c>
      <c r="E6" s="17">
        <v>73.680000000000007</v>
      </c>
      <c r="F6" s="18">
        <f t="shared" si="1"/>
        <v>663.12000000000012</v>
      </c>
      <c r="G6" s="48"/>
      <c r="H6" s="18">
        <f t="shared" si="2"/>
        <v>0</v>
      </c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</row>
    <row r="7" spans="1:22" s="3" customFormat="1" x14ac:dyDescent="0.25">
      <c r="A7" s="26" t="s">
        <v>12</v>
      </c>
      <c r="B7" s="14" t="s">
        <v>13</v>
      </c>
      <c r="C7" s="15" t="s">
        <v>25</v>
      </c>
      <c r="D7" s="16">
        <v>3</v>
      </c>
      <c r="E7" s="17">
        <v>37.5</v>
      </c>
      <c r="F7" s="18">
        <f t="shared" si="1"/>
        <v>112.5</v>
      </c>
      <c r="G7" s="48"/>
      <c r="H7" s="18">
        <f t="shared" si="2"/>
        <v>0</v>
      </c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</row>
    <row r="8" spans="1:22" s="3" customFormat="1" x14ac:dyDescent="0.25">
      <c r="A8" s="26" t="s">
        <v>12</v>
      </c>
      <c r="B8" s="14" t="s">
        <v>13</v>
      </c>
      <c r="C8" s="15" t="s">
        <v>26</v>
      </c>
      <c r="D8" s="16">
        <v>30</v>
      </c>
      <c r="E8" s="17">
        <v>157.55000000000001</v>
      </c>
      <c r="F8" s="18">
        <f t="shared" si="1"/>
        <v>4726.5</v>
      </c>
      <c r="G8" s="48"/>
      <c r="H8" s="18">
        <f t="shared" si="2"/>
        <v>0</v>
      </c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</row>
    <row r="9" spans="1:22" s="3" customFormat="1" x14ac:dyDescent="0.25">
      <c r="A9" s="26" t="s">
        <v>12</v>
      </c>
      <c r="B9" s="14" t="s">
        <v>13</v>
      </c>
      <c r="C9" s="15" t="s">
        <v>27</v>
      </c>
      <c r="D9" s="16">
        <v>30</v>
      </c>
      <c r="E9" s="17">
        <v>3.68</v>
      </c>
      <c r="F9" s="18">
        <f t="shared" si="1"/>
        <v>110.4</v>
      </c>
      <c r="G9" s="48"/>
      <c r="H9" s="18">
        <f t="shared" si="2"/>
        <v>0</v>
      </c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</row>
    <row r="10" spans="1:22" s="3" customFormat="1" x14ac:dyDescent="0.25">
      <c r="A10" s="26" t="s">
        <v>12</v>
      </c>
      <c r="B10" s="14" t="s">
        <v>13</v>
      </c>
      <c r="C10" s="15" t="s">
        <v>28</v>
      </c>
      <c r="D10" s="16">
        <v>15</v>
      </c>
      <c r="E10" s="17">
        <v>49.99</v>
      </c>
      <c r="F10" s="18">
        <f t="shared" si="1"/>
        <v>749.85</v>
      </c>
      <c r="G10" s="48"/>
      <c r="H10" s="18">
        <f t="shared" si="2"/>
        <v>0</v>
      </c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</row>
    <row r="11" spans="1:22" s="3" customFormat="1" ht="8.1" customHeight="1" x14ac:dyDescent="0.25">
      <c r="A11" s="27"/>
      <c r="B11" s="19"/>
      <c r="C11" s="20"/>
      <c r="D11" s="21"/>
      <c r="E11" s="22"/>
      <c r="F11" s="23"/>
      <c r="G11" s="22"/>
      <c r="H11" s="23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</row>
    <row r="12" spans="1:22" s="3" customFormat="1" x14ac:dyDescent="0.25">
      <c r="A12" s="25" t="s">
        <v>10</v>
      </c>
      <c r="B12" s="9" t="s">
        <v>11</v>
      </c>
      <c r="C12" s="10" t="s">
        <v>39</v>
      </c>
      <c r="D12" s="11">
        <v>1</v>
      </c>
      <c r="E12" s="12">
        <f>SUM(F13:F24)</f>
        <v>26377.14</v>
      </c>
      <c r="F12" s="13">
        <f>+D12*E12</f>
        <v>26377.14</v>
      </c>
      <c r="G12" s="12">
        <f>ROUND(SUM(H13:H24),2)</f>
        <v>0</v>
      </c>
      <c r="H12" s="13">
        <f>D12*G12</f>
        <v>0</v>
      </c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</row>
    <row r="13" spans="1:22" s="3" customFormat="1" x14ac:dyDescent="0.25">
      <c r="A13" s="26" t="s">
        <v>12</v>
      </c>
      <c r="B13" s="14" t="s">
        <v>30</v>
      </c>
      <c r="C13" s="15" t="s">
        <v>31</v>
      </c>
      <c r="D13" s="16">
        <v>50</v>
      </c>
      <c r="E13" s="17">
        <v>13.11</v>
      </c>
      <c r="F13" s="18">
        <f>D13*E13</f>
        <v>655.5</v>
      </c>
      <c r="G13" s="48"/>
      <c r="H13" s="18">
        <f t="shared" ref="H13:H22" si="3">D13*G13</f>
        <v>0</v>
      </c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</row>
    <row r="14" spans="1:22" s="3" customFormat="1" x14ac:dyDescent="0.25">
      <c r="A14" s="26" t="s">
        <v>12</v>
      </c>
      <c r="B14" s="14" t="s">
        <v>30</v>
      </c>
      <c r="C14" s="15" t="s">
        <v>32</v>
      </c>
      <c r="D14" s="16">
        <v>10</v>
      </c>
      <c r="E14" s="17">
        <v>80.099999999999994</v>
      </c>
      <c r="F14" s="18">
        <f t="shared" ref="F14:F22" si="4">D14*E14</f>
        <v>801</v>
      </c>
      <c r="G14" s="48"/>
      <c r="H14" s="18">
        <f t="shared" si="3"/>
        <v>0</v>
      </c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</row>
    <row r="15" spans="1:22" s="3" customFormat="1" x14ac:dyDescent="0.25">
      <c r="A15" s="26" t="s">
        <v>81</v>
      </c>
      <c r="B15" s="14" t="s">
        <v>30</v>
      </c>
      <c r="C15" s="15" t="s">
        <v>82</v>
      </c>
      <c r="D15" s="16">
        <v>4</v>
      </c>
      <c r="E15" s="17">
        <v>509.28</v>
      </c>
      <c r="F15" s="18">
        <f t="shared" si="4"/>
        <v>2037.12</v>
      </c>
      <c r="G15" s="48"/>
      <c r="H15" s="18">
        <f t="shared" si="3"/>
        <v>0</v>
      </c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</row>
    <row r="16" spans="1:22" s="3" customFormat="1" x14ac:dyDescent="0.25">
      <c r="A16" s="26" t="s">
        <v>81</v>
      </c>
      <c r="B16" s="14" t="s">
        <v>30</v>
      </c>
      <c r="C16" s="15" t="s">
        <v>83</v>
      </c>
      <c r="D16" s="16">
        <v>3</v>
      </c>
      <c r="E16" s="17">
        <v>266.91000000000003</v>
      </c>
      <c r="F16" s="18">
        <f t="shared" si="4"/>
        <v>800.73</v>
      </c>
      <c r="G16" s="48"/>
      <c r="H16" s="18">
        <f t="shared" si="3"/>
        <v>0</v>
      </c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</row>
    <row r="17" spans="1:22" s="3" customFormat="1" x14ac:dyDescent="0.25">
      <c r="A17" s="26" t="s">
        <v>81</v>
      </c>
      <c r="B17" s="14" t="s">
        <v>30</v>
      </c>
      <c r="C17" s="15" t="s">
        <v>84</v>
      </c>
      <c r="D17" s="16">
        <v>5</v>
      </c>
      <c r="E17" s="17">
        <v>674.81</v>
      </c>
      <c r="F17" s="18">
        <f t="shared" si="4"/>
        <v>3374.0499999999997</v>
      </c>
      <c r="G17" s="48"/>
      <c r="H17" s="18">
        <f t="shared" si="3"/>
        <v>0</v>
      </c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</row>
    <row r="18" spans="1:22" s="3" customFormat="1" x14ac:dyDescent="0.25">
      <c r="A18" s="26" t="s">
        <v>81</v>
      </c>
      <c r="B18" s="14" t="s">
        <v>30</v>
      </c>
      <c r="C18" s="15" t="s">
        <v>85</v>
      </c>
      <c r="D18" s="16">
        <v>8</v>
      </c>
      <c r="E18" s="17">
        <v>417.84</v>
      </c>
      <c r="F18" s="18">
        <f t="shared" si="4"/>
        <v>3342.72</v>
      </c>
      <c r="G18" s="48"/>
      <c r="H18" s="18">
        <f t="shared" si="3"/>
        <v>0</v>
      </c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</row>
    <row r="19" spans="1:22" s="3" customFormat="1" x14ac:dyDescent="0.25">
      <c r="A19" s="26" t="s">
        <v>81</v>
      </c>
      <c r="B19" s="14" t="s">
        <v>30</v>
      </c>
      <c r="C19" s="15" t="s">
        <v>86</v>
      </c>
      <c r="D19" s="16">
        <v>8</v>
      </c>
      <c r="E19" s="17">
        <v>568.39</v>
      </c>
      <c r="F19" s="18">
        <f t="shared" si="4"/>
        <v>4547.12</v>
      </c>
      <c r="G19" s="48"/>
      <c r="H19" s="18">
        <f t="shared" si="3"/>
        <v>0</v>
      </c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</row>
    <row r="20" spans="1:22" s="3" customFormat="1" x14ac:dyDescent="0.25">
      <c r="A20" s="26" t="s">
        <v>81</v>
      </c>
      <c r="B20" s="14" t="s">
        <v>30</v>
      </c>
      <c r="C20" s="15" t="s">
        <v>87</v>
      </c>
      <c r="D20" s="16">
        <v>3</v>
      </c>
      <c r="E20" s="17">
        <v>257.5</v>
      </c>
      <c r="F20" s="18">
        <f t="shared" si="4"/>
        <v>772.5</v>
      </c>
      <c r="G20" s="48"/>
      <c r="H20" s="18">
        <f t="shared" si="3"/>
        <v>0</v>
      </c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</row>
    <row r="21" spans="1:22" s="3" customFormat="1" x14ac:dyDescent="0.25">
      <c r="A21" s="26" t="s">
        <v>81</v>
      </c>
      <c r="B21" s="14" t="s">
        <v>30</v>
      </c>
      <c r="C21" s="15" t="s">
        <v>88</v>
      </c>
      <c r="D21" s="16">
        <v>8</v>
      </c>
      <c r="E21" s="17">
        <v>1134.3</v>
      </c>
      <c r="F21" s="18">
        <f t="shared" si="4"/>
        <v>9074.4</v>
      </c>
      <c r="G21" s="48"/>
      <c r="H21" s="18">
        <f t="shared" si="3"/>
        <v>0</v>
      </c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</row>
    <row r="22" spans="1:22" s="3" customFormat="1" x14ac:dyDescent="0.25">
      <c r="A22" s="26" t="s">
        <v>81</v>
      </c>
      <c r="B22" s="14" t="s">
        <v>30</v>
      </c>
      <c r="C22" s="15" t="s">
        <v>89</v>
      </c>
      <c r="D22" s="16">
        <v>12</v>
      </c>
      <c r="E22" s="17">
        <v>62.4</v>
      </c>
      <c r="F22" s="18">
        <f t="shared" si="4"/>
        <v>748.8</v>
      </c>
      <c r="G22" s="48"/>
      <c r="H22" s="18">
        <f t="shared" si="3"/>
        <v>0</v>
      </c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</row>
    <row r="23" spans="1:22" s="3" customFormat="1" x14ac:dyDescent="0.25">
      <c r="A23" s="26" t="s">
        <v>200</v>
      </c>
      <c r="B23" s="14" t="s">
        <v>30</v>
      </c>
      <c r="C23" s="15" t="s">
        <v>201</v>
      </c>
      <c r="D23" s="16">
        <v>6</v>
      </c>
      <c r="E23" s="17">
        <v>32.049999999999997</v>
      </c>
      <c r="F23" s="18">
        <f>D23*E23</f>
        <v>192.29999999999998</v>
      </c>
      <c r="G23" s="48"/>
      <c r="H23" s="18">
        <f>D23*G23</f>
        <v>0</v>
      </c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</row>
    <row r="24" spans="1:22" s="3" customFormat="1" x14ac:dyDescent="0.25">
      <c r="A24" s="26" t="s">
        <v>275</v>
      </c>
      <c r="B24" s="14" t="s">
        <v>30</v>
      </c>
      <c r="C24" s="15" t="s">
        <v>276</v>
      </c>
      <c r="D24" s="16">
        <v>10</v>
      </c>
      <c r="E24" s="17">
        <v>3.09</v>
      </c>
      <c r="F24" s="18">
        <f t="shared" ref="F24" si="5">D24*E24</f>
        <v>30.9</v>
      </c>
      <c r="G24" s="48"/>
      <c r="H24" s="18">
        <f t="shared" ref="H24" si="6">D24*G24</f>
        <v>0</v>
      </c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</row>
    <row r="25" spans="1:22" s="3" customFormat="1" ht="8.1" customHeight="1" x14ac:dyDescent="0.25">
      <c r="A25" s="27"/>
      <c r="B25" s="19"/>
      <c r="C25" s="20"/>
      <c r="D25" s="21"/>
      <c r="E25" s="22"/>
      <c r="F25" s="23"/>
      <c r="G25" s="22"/>
      <c r="H25" s="23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</row>
    <row r="26" spans="1:22" s="3" customFormat="1" x14ac:dyDescent="0.25">
      <c r="A26" s="25" t="s">
        <v>10</v>
      </c>
      <c r="B26" s="9" t="s">
        <v>11</v>
      </c>
      <c r="C26" s="10" t="s">
        <v>40</v>
      </c>
      <c r="D26" s="11">
        <v>1</v>
      </c>
      <c r="E26" s="12">
        <f>SUM(F27:F33)</f>
        <v>11970.69</v>
      </c>
      <c r="F26" s="13">
        <f>+D26*E26</f>
        <v>11970.69</v>
      </c>
      <c r="G26" s="12">
        <f>ROUND(SUM(H27:H33),2)</f>
        <v>0</v>
      </c>
      <c r="H26" s="13">
        <f>D26*G26</f>
        <v>0</v>
      </c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</row>
    <row r="27" spans="1:22" s="3" customFormat="1" x14ac:dyDescent="0.25">
      <c r="A27" s="26" t="s">
        <v>12</v>
      </c>
      <c r="B27" s="14" t="s">
        <v>33</v>
      </c>
      <c r="C27" s="15" t="s">
        <v>34</v>
      </c>
      <c r="D27" s="16">
        <v>3</v>
      </c>
      <c r="E27" s="17">
        <v>932.48</v>
      </c>
      <c r="F27" s="18">
        <f>D27*E27</f>
        <v>2797.44</v>
      </c>
      <c r="G27" s="48"/>
      <c r="H27" s="18">
        <f t="shared" ref="H27:H33" si="7">D27*G27</f>
        <v>0</v>
      </c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</row>
    <row r="28" spans="1:22" s="3" customFormat="1" ht="22.5" x14ac:dyDescent="0.25">
      <c r="A28" s="26" t="s">
        <v>12</v>
      </c>
      <c r="B28" s="14" t="s">
        <v>33</v>
      </c>
      <c r="C28" s="15" t="s">
        <v>35</v>
      </c>
      <c r="D28" s="16">
        <v>6</v>
      </c>
      <c r="E28" s="17">
        <v>143.30000000000001</v>
      </c>
      <c r="F28" s="18">
        <f t="shared" ref="F28:F33" si="8">D28*E28</f>
        <v>859.80000000000007</v>
      </c>
      <c r="G28" s="48"/>
      <c r="H28" s="18">
        <f t="shared" si="7"/>
        <v>0</v>
      </c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</row>
    <row r="29" spans="1:22" s="3" customFormat="1" x14ac:dyDescent="0.25">
      <c r="A29" s="26" t="s">
        <v>12</v>
      </c>
      <c r="B29" s="14" t="s">
        <v>33</v>
      </c>
      <c r="C29" s="15" t="s">
        <v>36</v>
      </c>
      <c r="D29" s="16">
        <v>3</v>
      </c>
      <c r="E29" s="17">
        <v>859.95</v>
      </c>
      <c r="F29" s="18">
        <f t="shared" si="8"/>
        <v>2579.8500000000004</v>
      </c>
      <c r="G29" s="48"/>
      <c r="H29" s="18">
        <f t="shared" si="7"/>
        <v>0</v>
      </c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</row>
    <row r="30" spans="1:22" s="3" customFormat="1" x14ac:dyDescent="0.25">
      <c r="A30" s="26" t="s">
        <v>12</v>
      </c>
      <c r="B30" s="14" t="s">
        <v>33</v>
      </c>
      <c r="C30" s="15" t="s">
        <v>37</v>
      </c>
      <c r="D30" s="16">
        <v>3</v>
      </c>
      <c r="E30" s="17">
        <v>348.2</v>
      </c>
      <c r="F30" s="18">
        <f t="shared" si="8"/>
        <v>1044.5999999999999</v>
      </c>
      <c r="G30" s="48"/>
      <c r="H30" s="18">
        <f t="shared" si="7"/>
        <v>0</v>
      </c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</row>
    <row r="31" spans="1:22" s="3" customFormat="1" x14ac:dyDescent="0.25">
      <c r="A31" s="26" t="s">
        <v>12</v>
      </c>
      <c r="B31" s="14" t="s">
        <v>33</v>
      </c>
      <c r="C31" s="15" t="s">
        <v>38</v>
      </c>
      <c r="D31" s="16">
        <v>3</v>
      </c>
      <c r="E31" s="17">
        <v>315.64999999999998</v>
      </c>
      <c r="F31" s="18">
        <f t="shared" si="8"/>
        <v>946.94999999999993</v>
      </c>
      <c r="G31" s="48"/>
      <c r="H31" s="18">
        <f t="shared" si="7"/>
        <v>0</v>
      </c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</row>
    <row r="32" spans="1:22" s="3" customFormat="1" x14ac:dyDescent="0.25">
      <c r="A32" s="26" t="s">
        <v>81</v>
      </c>
      <c r="B32" s="14" t="s">
        <v>33</v>
      </c>
      <c r="C32" s="15" t="s">
        <v>90</v>
      </c>
      <c r="D32" s="16">
        <v>3</v>
      </c>
      <c r="E32" s="17">
        <v>1057.75</v>
      </c>
      <c r="F32" s="18">
        <f t="shared" si="8"/>
        <v>3173.25</v>
      </c>
      <c r="G32" s="48"/>
      <c r="H32" s="18">
        <f t="shared" si="7"/>
        <v>0</v>
      </c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</row>
    <row r="33" spans="1:22" s="3" customFormat="1" x14ac:dyDescent="0.25">
      <c r="A33" s="26" t="s">
        <v>81</v>
      </c>
      <c r="B33" s="14" t="s">
        <v>33</v>
      </c>
      <c r="C33" s="15" t="s">
        <v>91</v>
      </c>
      <c r="D33" s="16">
        <v>3</v>
      </c>
      <c r="E33" s="17">
        <v>189.6</v>
      </c>
      <c r="F33" s="18">
        <f t="shared" si="8"/>
        <v>568.79999999999995</v>
      </c>
      <c r="G33" s="48"/>
      <c r="H33" s="18">
        <f t="shared" si="7"/>
        <v>0</v>
      </c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</row>
    <row r="34" spans="1:22" s="3" customFormat="1" ht="8.1" customHeight="1" x14ac:dyDescent="0.25">
      <c r="A34" s="27"/>
      <c r="B34" s="19"/>
      <c r="C34" s="20"/>
      <c r="D34" s="21"/>
      <c r="E34" s="22"/>
      <c r="F34" s="23"/>
      <c r="G34" s="22"/>
      <c r="H34" s="23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</row>
    <row r="35" spans="1:22" s="3" customFormat="1" x14ac:dyDescent="0.25">
      <c r="A35" s="25" t="s">
        <v>10</v>
      </c>
      <c r="B35" s="9" t="s">
        <v>11</v>
      </c>
      <c r="C35" s="10" t="s">
        <v>41</v>
      </c>
      <c r="D35" s="11">
        <v>1</v>
      </c>
      <c r="E35" s="12">
        <f>SUM(F36:F55)</f>
        <v>18291.21</v>
      </c>
      <c r="F35" s="13">
        <f>+D35*E35</f>
        <v>18291.21</v>
      </c>
      <c r="G35" s="12">
        <f>ROUND(SUM(H36:H55),2)</f>
        <v>0</v>
      </c>
      <c r="H35" s="13">
        <f>D35*G35</f>
        <v>0</v>
      </c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</row>
    <row r="36" spans="1:22" s="3" customFormat="1" x14ac:dyDescent="0.25">
      <c r="A36" s="26" t="s">
        <v>81</v>
      </c>
      <c r="B36" s="14" t="s">
        <v>42</v>
      </c>
      <c r="C36" s="15" t="s">
        <v>92</v>
      </c>
      <c r="D36" s="16">
        <v>300</v>
      </c>
      <c r="E36" s="17">
        <v>3.63</v>
      </c>
      <c r="F36" s="18">
        <f t="shared" ref="F36:F43" si="9">D36*E36</f>
        <v>1089</v>
      </c>
      <c r="G36" s="48"/>
      <c r="H36" s="18">
        <f t="shared" ref="H36:H43" si="10">D36*G36</f>
        <v>0</v>
      </c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</row>
    <row r="37" spans="1:22" s="3" customFormat="1" x14ac:dyDescent="0.25">
      <c r="A37" s="26" t="s">
        <v>81</v>
      </c>
      <c r="B37" s="14" t="s">
        <v>42</v>
      </c>
      <c r="C37" s="15" t="s">
        <v>93</v>
      </c>
      <c r="D37" s="16">
        <v>150</v>
      </c>
      <c r="E37" s="17">
        <v>15.86</v>
      </c>
      <c r="F37" s="18">
        <f t="shared" si="9"/>
        <v>2379</v>
      </c>
      <c r="G37" s="48"/>
      <c r="H37" s="18">
        <f t="shared" si="10"/>
        <v>0</v>
      </c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</row>
    <row r="38" spans="1:22" s="3" customFormat="1" x14ac:dyDescent="0.25">
      <c r="A38" s="26" t="s">
        <v>81</v>
      </c>
      <c r="B38" s="14" t="s">
        <v>42</v>
      </c>
      <c r="C38" s="15" t="s">
        <v>94</v>
      </c>
      <c r="D38" s="16">
        <v>1200</v>
      </c>
      <c r="E38" s="17">
        <v>4.1100000000000003</v>
      </c>
      <c r="F38" s="18">
        <f t="shared" si="9"/>
        <v>4932</v>
      </c>
      <c r="G38" s="48"/>
      <c r="H38" s="18">
        <f t="shared" si="10"/>
        <v>0</v>
      </c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</row>
    <row r="39" spans="1:22" s="3" customFormat="1" x14ac:dyDescent="0.25">
      <c r="A39" s="26" t="s">
        <v>81</v>
      </c>
      <c r="B39" s="14" t="s">
        <v>42</v>
      </c>
      <c r="C39" s="15" t="s">
        <v>95</v>
      </c>
      <c r="D39" s="16">
        <v>300</v>
      </c>
      <c r="E39" s="17">
        <v>8.6999999999999993</v>
      </c>
      <c r="F39" s="18">
        <f t="shared" si="9"/>
        <v>2610</v>
      </c>
      <c r="G39" s="48"/>
      <c r="H39" s="18">
        <f t="shared" si="10"/>
        <v>0</v>
      </c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</row>
    <row r="40" spans="1:22" s="3" customFormat="1" x14ac:dyDescent="0.25">
      <c r="A40" s="26" t="s">
        <v>81</v>
      </c>
      <c r="B40" s="14" t="s">
        <v>42</v>
      </c>
      <c r="C40" s="15" t="s">
        <v>96</v>
      </c>
      <c r="D40" s="16">
        <v>300</v>
      </c>
      <c r="E40" s="17">
        <v>6.4</v>
      </c>
      <c r="F40" s="18">
        <f t="shared" si="9"/>
        <v>1920</v>
      </c>
      <c r="G40" s="48"/>
      <c r="H40" s="18">
        <f t="shared" si="10"/>
        <v>0</v>
      </c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</row>
    <row r="41" spans="1:22" s="3" customFormat="1" x14ac:dyDescent="0.25">
      <c r="A41" s="26" t="s">
        <v>81</v>
      </c>
      <c r="B41" s="14" t="s">
        <v>42</v>
      </c>
      <c r="C41" s="15" t="s">
        <v>97</v>
      </c>
      <c r="D41" s="16">
        <v>300</v>
      </c>
      <c r="E41" s="17">
        <v>2.04</v>
      </c>
      <c r="F41" s="18">
        <f t="shared" si="9"/>
        <v>612</v>
      </c>
      <c r="G41" s="48"/>
      <c r="H41" s="18">
        <f t="shared" si="10"/>
        <v>0</v>
      </c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</row>
    <row r="42" spans="1:22" s="3" customFormat="1" ht="22.5" x14ac:dyDescent="0.25">
      <c r="A42" s="26" t="s">
        <v>81</v>
      </c>
      <c r="B42" s="14" t="s">
        <v>42</v>
      </c>
      <c r="C42" s="15" t="s">
        <v>98</v>
      </c>
      <c r="D42" s="16">
        <v>60</v>
      </c>
      <c r="E42" s="17">
        <v>9.8699999999999992</v>
      </c>
      <c r="F42" s="18">
        <f t="shared" si="9"/>
        <v>592.19999999999993</v>
      </c>
      <c r="G42" s="48"/>
      <c r="H42" s="18">
        <f t="shared" si="10"/>
        <v>0</v>
      </c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</row>
    <row r="43" spans="1:22" s="3" customFormat="1" x14ac:dyDescent="0.25">
      <c r="A43" s="26" t="s">
        <v>81</v>
      </c>
      <c r="B43" s="14" t="s">
        <v>42</v>
      </c>
      <c r="C43" s="15" t="s">
        <v>99</v>
      </c>
      <c r="D43" s="16">
        <v>60</v>
      </c>
      <c r="E43" s="17">
        <v>8.15</v>
      </c>
      <c r="F43" s="18">
        <f t="shared" si="9"/>
        <v>489</v>
      </c>
      <c r="G43" s="48"/>
      <c r="H43" s="18">
        <f t="shared" si="10"/>
        <v>0</v>
      </c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</row>
    <row r="44" spans="1:22" s="3" customFormat="1" x14ac:dyDescent="0.25">
      <c r="A44" s="26" t="s">
        <v>81</v>
      </c>
      <c r="B44" s="14" t="s">
        <v>42</v>
      </c>
      <c r="C44" s="15" t="s">
        <v>100</v>
      </c>
      <c r="D44" s="16">
        <v>60</v>
      </c>
      <c r="E44" s="17">
        <v>8.15</v>
      </c>
      <c r="F44" s="18">
        <f>D44*E44</f>
        <v>489</v>
      </c>
      <c r="G44" s="48"/>
      <c r="H44" s="18">
        <f>D44*G44</f>
        <v>0</v>
      </c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</row>
    <row r="45" spans="1:22" s="3" customFormat="1" ht="22.5" x14ac:dyDescent="0.25">
      <c r="A45" s="26" t="s">
        <v>81</v>
      </c>
      <c r="B45" s="14" t="s">
        <v>42</v>
      </c>
      <c r="C45" s="15" t="s">
        <v>101</v>
      </c>
      <c r="D45" s="16">
        <v>3</v>
      </c>
      <c r="E45" s="17">
        <v>62.5</v>
      </c>
      <c r="F45" s="18">
        <f t="shared" ref="F45:F55" si="11">D45*E45</f>
        <v>187.5</v>
      </c>
      <c r="G45" s="48"/>
      <c r="H45" s="18">
        <f t="shared" ref="H45:H55" si="12">D45*G45</f>
        <v>0</v>
      </c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</row>
    <row r="46" spans="1:22" s="3" customFormat="1" x14ac:dyDescent="0.25">
      <c r="A46" s="26" t="s">
        <v>81</v>
      </c>
      <c r="B46" s="14" t="s">
        <v>42</v>
      </c>
      <c r="C46" s="15" t="s">
        <v>102</v>
      </c>
      <c r="D46" s="16">
        <v>60</v>
      </c>
      <c r="E46" s="17">
        <v>6.62</v>
      </c>
      <c r="F46" s="18">
        <f t="shared" si="11"/>
        <v>397.2</v>
      </c>
      <c r="G46" s="48"/>
      <c r="H46" s="18">
        <f t="shared" si="12"/>
        <v>0</v>
      </c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</row>
    <row r="47" spans="1:22" s="3" customFormat="1" x14ac:dyDescent="0.25">
      <c r="A47" s="26" t="s">
        <v>81</v>
      </c>
      <c r="B47" s="14" t="s">
        <v>42</v>
      </c>
      <c r="C47" s="15" t="s">
        <v>103</v>
      </c>
      <c r="D47" s="16">
        <v>3</v>
      </c>
      <c r="E47" s="17">
        <v>250</v>
      </c>
      <c r="F47" s="18">
        <f t="shared" si="11"/>
        <v>750</v>
      </c>
      <c r="G47" s="48"/>
      <c r="H47" s="18">
        <f t="shared" si="12"/>
        <v>0</v>
      </c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</row>
    <row r="48" spans="1:22" s="3" customFormat="1" x14ac:dyDescent="0.25">
      <c r="A48" s="26" t="s">
        <v>81</v>
      </c>
      <c r="B48" s="14" t="s">
        <v>42</v>
      </c>
      <c r="C48" s="15" t="s">
        <v>104</v>
      </c>
      <c r="D48" s="16">
        <v>90</v>
      </c>
      <c r="E48" s="17">
        <v>0.41</v>
      </c>
      <c r="F48" s="18">
        <f t="shared" si="11"/>
        <v>36.9</v>
      </c>
      <c r="G48" s="48"/>
      <c r="H48" s="18">
        <f t="shared" si="12"/>
        <v>0</v>
      </c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</row>
    <row r="49" spans="1:22" s="3" customFormat="1" x14ac:dyDescent="0.25">
      <c r="A49" s="26" t="s">
        <v>81</v>
      </c>
      <c r="B49" s="14" t="s">
        <v>42</v>
      </c>
      <c r="C49" s="15" t="s">
        <v>105</v>
      </c>
      <c r="D49" s="16">
        <v>300</v>
      </c>
      <c r="E49" s="17">
        <v>0.43</v>
      </c>
      <c r="F49" s="18">
        <f t="shared" si="11"/>
        <v>129</v>
      </c>
      <c r="G49" s="48"/>
      <c r="H49" s="18">
        <f t="shared" si="12"/>
        <v>0</v>
      </c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</row>
    <row r="50" spans="1:22" s="3" customFormat="1" x14ac:dyDescent="0.25">
      <c r="A50" s="26" t="s">
        <v>275</v>
      </c>
      <c r="B50" s="14" t="s">
        <v>42</v>
      </c>
      <c r="C50" s="15" t="s">
        <v>277</v>
      </c>
      <c r="D50" s="16">
        <v>150</v>
      </c>
      <c r="E50" s="17">
        <v>1.0900000000000001</v>
      </c>
      <c r="F50" s="18">
        <f t="shared" si="11"/>
        <v>163.5</v>
      </c>
      <c r="G50" s="48"/>
      <c r="H50" s="18">
        <f t="shared" si="12"/>
        <v>0</v>
      </c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</row>
    <row r="51" spans="1:22" s="3" customFormat="1" x14ac:dyDescent="0.25">
      <c r="A51" s="26" t="s">
        <v>275</v>
      </c>
      <c r="B51" s="14" t="s">
        <v>42</v>
      </c>
      <c r="C51" s="15" t="s">
        <v>278</v>
      </c>
      <c r="D51" s="16">
        <v>300</v>
      </c>
      <c r="E51" s="17">
        <v>3.24</v>
      </c>
      <c r="F51" s="18">
        <f t="shared" si="11"/>
        <v>972.00000000000011</v>
      </c>
      <c r="G51" s="48"/>
      <c r="H51" s="18">
        <f t="shared" si="12"/>
        <v>0</v>
      </c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</row>
    <row r="52" spans="1:22" s="3" customFormat="1" x14ac:dyDescent="0.25">
      <c r="A52" s="26" t="s">
        <v>275</v>
      </c>
      <c r="B52" s="14" t="s">
        <v>42</v>
      </c>
      <c r="C52" s="15" t="s">
        <v>279</v>
      </c>
      <c r="D52" s="16">
        <v>30</v>
      </c>
      <c r="E52" s="17">
        <v>0.72</v>
      </c>
      <c r="F52" s="18">
        <f t="shared" si="11"/>
        <v>21.599999999999998</v>
      </c>
      <c r="G52" s="48"/>
      <c r="H52" s="18">
        <f t="shared" si="12"/>
        <v>0</v>
      </c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</row>
    <row r="53" spans="1:22" s="3" customFormat="1" x14ac:dyDescent="0.25">
      <c r="A53" s="26" t="s">
        <v>275</v>
      </c>
      <c r="B53" s="14" t="s">
        <v>42</v>
      </c>
      <c r="C53" s="15" t="s">
        <v>280</v>
      </c>
      <c r="D53" s="16">
        <v>6</v>
      </c>
      <c r="E53" s="17">
        <v>5.24</v>
      </c>
      <c r="F53" s="18">
        <f t="shared" si="11"/>
        <v>31.44</v>
      </c>
      <c r="G53" s="48"/>
      <c r="H53" s="18">
        <f t="shared" si="12"/>
        <v>0</v>
      </c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</row>
    <row r="54" spans="1:22" s="3" customFormat="1" x14ac:dyDescent="0.25">
      <c r="A54" s="26" t="s">
        <v>275</v>
      </c>
      <c r="B54" s="14" t="s">
        <v>42</v>
      </c>
      <c r="C54" s="15" t="s">
        <v>281</v>
      </c>
      <c r="D54" s="16">
        <v>45</v>
      </c>
      <c r="E54" s="17">
        <v>1.1100000000000001</v>
      </c>
      <c r="F54" s="18">
        <f t="shared" si="11"/>
        <v>49.95</v>
      </c>
      <c r="G54" s="48"/>
      <c r="H54" s="18">
        <f t="shared" si="12"/>
        <v>0</v>
      </c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</row>
    <row r="55" spans="1:22" s="3" customFormat="1" x14ac:dyDescent="0.25">
      <c r="A55" s="26" t="s">
        <v>275</v>
      </c>
      <c r="B55" s="14" t="s">
        <v>42</v>
      </c>
      <c r="C55" s="15" t="s">
        <v>282</v>
      </c>
      <c r="D55" s="16">
        <v>6</v>
      </c>
      <c r="E55" s="17">
        <v>73.319999999999993</v>
      </c>
      <c r="F55" s="18">
        <f t="shared" si="11"/>
        <v>439.91999999999996</v>
      </c>
      <c r="G55" s="48"/>
      <c r="H55" s="18">
        <f t="shared" si="12"/>
        <v>0</v>
      </c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</row>
    <row r="56" spans="1:22" s="3" customFormat="1" ht="8.1" customHeight="1" x14ac:dyDescent="0.25">
      <c r="A56" s="27"/>
      <c r="B56" s="19"/>
      <c r="C56" s="20"/>
      <c r="D56" s="21"/>
      <c r="E56" s="22"/>
      <c r="F56" s="23"/>
      <c r="G56" s="22"/>
      <c r="H56" s="23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</row>
    <row r="57" spans="1:22" s="3" customFormat="1" x14ac:dyDescent="0.25">
      <c r="A57" s="25" t="s">
        <v>10</v>
      </c>
      <c r="B57" s="9" t="s">
        <v>11</v>
      </c>
      <c r="C57" s="10" t="s">
        <v>43</v>
      </c>
      <c r="D57" s="11">
        <v>1</v>
      </c>
      <c r="E57" s="12">
        <f>SUM(F58:F71)</f>
        <v>10012.98</v>
      </c>
      <c r="F57" s="13">
        <f>+D57*E57</f>
        <v>10012.98</v>
      </c>
      <c r="G57" s="12">
        <f>ROUND(SUM(H58:H71),2)</f>
        <v>0</v>
      </c>
      <c r="H57" s="13">
        <f>D57*G57</f>
        <v>0</v>
      </c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</row>
    <row r="58" spans="1:22" s="3" customFormat="1" x14ac:dyDescent="0.25">
      <c r="A58" s="26" t="s">
        <v>81</v>
      </c>
      <c r="B58" s="14" t="s">
        <v>106</v>
      </c>
      <c r="C58" s="15" t="s">
        <v>107</v>
      </c>
      <c r="D58" s="16">
        <v>900</v>
      </c>
      <c r="E58" s="17">
        <v>1.33</v>
      </c>
      <c r="F58" s="18">
        <f>D58*E58</f>
        <v>1197</v>
      </c>
      <c r="G58" s="48"/>
      <c r="H58" s="18">
        <f t="shared" ref="H58:H67" si="13">D58*G58</f>
        <v>0</v>
      </c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</row>
    <row r="59" spans="1:22" s="3" customFormat="1" x14ac:dyDescent="0.25">
      <c r="A59" s="26" t="s">
        <v>81</v>
      </c>
      <c r="B59" s="14" t="s">
        <v>106</v>
      </c>
      <c r="C59" s="15" t="s">
        <v>108</v>
      </c>
      <c r="D59" s="16">
        <v>30</v>
      </c>
      <c r="E59" s="17">
        <v>2.36</v>
      </c>
      <c r="F59" s="18">
        <f t="shared" ref="F59:F67" si="14">D59*E59</f>
        <v>70.8</v>
      </c>
      <c r="G59" s="48"/>
      <c r="H59" s="18">
        <f t="shared" si="13"/>
        <v>0</v>
      </c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</row>
    <row r="60" spans="1:22" s="3" customFormat="1" x14ac:dyDescent="0.25">
      <c r="A60" s="26" t="s">
        <v>81</v>
      </c>
      <c r="B60" s="14" t="s">
        <v>106</v>
      </c>
      <c r="C60" s="15" t="s">
        <v>109</v>
      </c>
      <c r="D60" s="16">
        <v>60</v>
      </c>
      <c r="E60" s="17">
        <v>11.54</v>
      </c>
      <c r="F60" s="18">
        <f t="shared" si="14"/>
        <v>692.4</v>
      </c>
      <c r="G60" s="48"/>
      <c r="H60" s="18">
        <f t="shared" si="13"/>
        <v>0</v>
      </c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</row>
    <row r="61" spans="1:22" s="3" customFormat="1" x14ac:dyDescent="0.25">
      <c r="A61" s="26" t="s">
        <v>81</v>
      </c>
      <c r="B61" s="14" t="s">
        <v>106</v>
      </c>
      <c r="C61" s="15" t="s">
        <v>110</v>
      </c>
      <c r="D61" s="16">
        <v>30</v>
      </c>
      <c r="E61" s="17">
        <v>51.44</v>
      </c>
      <c r="F61" s="18">
        <f t="shared" si="14"/>
        <v>1543.1999999999998</v>
      </c>
      <c r="G61" s="48"/>
      <c r="H61" s="18">
        <f t="shared" si="13"/>
        <v>0</v>
      </c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</row>
    <row r="62" spans="1:22" s="3" customFormat="1" x14ac:dyDescent="0.25">
      <c r="A62" s="26" t="s">
        <v>81</v>
      </c>
      <c r="B62" s="14" t="s">
        <v>106</v>
      </c>
      <c r="C62" s="15" t="s">
        <v>111</v>
      </c>
      <c r="D62" s="16">
        <v>3</v>
      </c>
      <c r="E62" s="17">
        <v>51.28</v>
      </c>
      <c r="F62" s="18">
        <f t="shared" si="14"/>
        <v>153.84</v>
      </c>
      <c r="G62" s="48"/>
      <c r="H62" s="18">
        <f t="shared" si="13"/>
        <v>0</v>
      </c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</row>
    <row r="63" spans="1:22" s="3" customFormat="1" x14ac:dyDescent="0.25">
      <c r="A63" s="26" t="s">
        <v>81</v>
      </c>
      <c r="B63" s="14" t="s">
        <v>106</v>
      </c>
      <c r="C63" s="15" t="s">
        <v>112</v>
      </c>
      <c r="D63" s="16">
        <v>3</v>
      </c>
      <c r="E63" s="17">
        <v>2.4900000000000002</v>
      </c>
      <c r="F63" s="18">
        <f t="shared" si="14"/>
        <v>7.4700000000000006</v>
      </c>
      <c r="G63" s="48"/>
      <c r="H63" s="18">
        <f t="shared" si="13"/>
        <v>0</v>
      </c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</row>
    <row r="64" spans="1:22" s="3" customFormat="1" x14ac:dyDescent="0.25">
      <c r="A64" s="26" t="s">
        <v>81</v>
      </c>
      <c r="B64" s="14" t="s">
        <v>106</v>
      </c>
      <c r="C64" s="15" t="s">
        <v>113</v>
      </c>
      <c r="D64" s="16">
        <v>3</v>
      </c>
      <c r="E64" s="17">
        <v>58.95</v>
      </c>
      <c r="F64" s="18">
        <f t="shared" si="14"/>
        <v>176.85000000000002</v>
      </c>
      <c r="G64" s="48"/>
      <c r="H64" s="18">
        <f t="shared" si="13"/>
        <v>0</v>
      </c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</row>
    <row r="65" spans="1:22" s="3" customFormat="1" x14ac:dyDescent="0.25">
      <c r="A65" s="26" t="s">
        <v>81</v>
      </c>
      <c r="B65" s="14" t="s">
        <v>106</v>
      </c>
      <c r="C65" s="15" t="s">
        <v>114</v>
      </c>
      <c r="D65" s="16">
        <v>30</v>
      </c>
      <c r="E65" s="17">
        <v>16.38</v>
      </c>
      <c r="F65" s="18">
        <f t="shared" si="14"/>
        <v>491.4</v>
      </c>
      <c r="G65" s="48"/>
      <c r="H65" s="18">
        <f t="shared" si="13"/>
        <v>0</v>
      </c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</row>
    <row r="66" spans="1:22" s="3" customFormat="1" x14ac:dyDescent="0.25">
      <c r="A66" s="26" t="s">
        <v>200</v>
      </c>
      <c r="B66" s="14" t="s">
        <v>106</v>
      </c>
      <c r="C66" s="15" t="s">
        <v>202</v>
      </c>
      <c r="D66" s="16">
        <v>24</v>
      </c>
      <c r="E66" s="17">
        <v>212.74</v>
      </c>
      <c r="F66" s="18">
        <f t="shared" si="14"/>
        <v>5105.76</v>
      </c>
      <c r="G66" s="48"/>
      <c r="H66" s="18">
        <f t="shared" si="13"/>
        <v>0</v>
      </c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</row>
    <row r="67" spans="1:22" s="3" customFormat="1" x14ac:dyDescent="0.25">
      <c r="A67" s="26" t="s">
        <v>275</v>
      </c>
      <c r="B67" s="14" t="s">
        <v>106</v>
      </c>
      <c r="C67" s="15" t="s">
        <v>283</v>
      </c>
      <c r="D67" s="16">
        <v>6</v>
      </c>
      <c r="E67" s="17">
        <v>1.38</v>
      </c>
      <c r="F67" s="18">
        <f t="shared" si="14"/>
        <v>8.2799999999999994</v>
      </c>
      <c r="G67" s="48"/>
      <c r="H67" s="18">
        <f t="shared" si="13"/>
        <v>0</v>
      </c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</row>
    <row r="68" spans="1:22" s="3" customFormat="1" x14ac:dyDescent="0.25">
      <c r="A68" s="26" t="s">
        <v>275</v>
      </c>
      <c r="B68" s="14" t="s">
        <v>106</v>
      </c>
      <c r="C68" s="15" t="s">
        <v>284</v>
      </c>
      <c r="D68" s="16">
        <v>6</v>
      </c>
      <c r="E68" s="17">
        <v>0.64</v>
      </c>
      <c r="F68" s="18">
        <f>D68*E68</f>
        <v>3.84</v>
      </c>
      <c r="G68" s="48"/>
      <c r="H68" s="18">
        <f>D68*G68</f>
        <v>0</v>
      </c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</row>
    <row r="69" spans="1:22" s="3" customFormat="1" x14ac:dyDescent="0.25">
      <c r="A69" s="26" t="s">
        <v>275</v>
      </c>
      <c r="B69" s="14" t="s">
        <v>106</v>
      </c>
      <c r="C69" s="15" t="s">
        <v>285</v>
      </c>
      <c r="D69" s="16">
        <v>6</v>
      </c>
      <c r="E69" s="17">
        <v>0.64</v>
      </c>
      <c r="F69" s="18">
        <f t="shared" ref="F69:F71" si="15">D69*E69</f>
        <v>3.84</v>
      </c>
      <c r="G69" s="48"/>
      <c r="H69" s="18">
        <f t="shared" ref="H69:H71" si="16">D69*G69</f>
        <v>0</v>
      </c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</row>
    <row r="70" spans="1:22" s="3" customFormat="1" x14ac:dyDescent="0.25">
      <c r="A70" s="26" t="s">
        <v>275</v>
      </c>
      <c r="B70" s="14" t="s">
        <v>106</v>
      </c>
      <c r="C70" s="15" t="s">
        <v>286</v>
      </c>
      <c r="D70" s="16">
        <v>300</v>
      </c>
      <c r="E70" s="17">
        <v>1.77</v>
      </c>
      <c r="F70" s="18">
        <f t="shared" si="15"/>
        <v>531</v>
      </c>
      <c r="G70" s="48"/>
      <c r="H70" s="18">
        <f t="shared" si="16"/>
        <v>0</v>
      </c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</row>
    <row r="71" spans="1:22" s="3" customFormat="1" x14ac:dyDescent="0.25">
      <c r="A71" s="26" t="s">
        <v>275</v>
      </c>
      <c r="B71" s="14" t="s">
        <v>106</v>
      </c>
      <c r="C71" s="15" t="s">
        <v>287</v>
      </c>
      <c r="D71" s="16">
        <v>6</v>
      </c>
      <c r="E71" s="17">
        <v>4.55</v>
      </c>
      <c r="F71" s="18">
        <f t="shared" si="15"/>
        <v>27.299999999999997</v>
      </c>
      <c r="G71" s="48"/>
      <c r="H71" s="18">
        <f t="shared" si="16"/>
        <v>0</v>
      </c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</row>
    <row r="72" spans="1:22" s="3" customFormat="1" ht="8.1" customHeight="1" x14ac:dyDescent="0.25">
      <c r="A72" s="27"/>
      <c r="B72" s="19"/>
      <c r="C72" s="20"/>
      <c r="D72" s="21"/>
      <c r="E72" s="22"/>
      <c r="F72" s="23"/>
      <c r="G72" s="22"/>
      <c r="H72" s="23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</row>
    <row r="73" spans="1:22" s="3" customFormat="1" x14ac:dyDescent="0.25">
      <c r="A73" s="25" t="s">
        <v>10</v>
      </c>
      <c r="B73" s="9" t="s">
        <v>11</v>
      </c>
      <c r="C73" s="10" t="s">
        <v>44</v>
      </c>
      <c r="D73" s="11">
        <v>1</v>
      </c>
      <c r="E73" s="12">
        <f>SUM(F74:F105)</f>
        <v>40662.480000000003</v>
      </c>
      <c r="F73" s="13">
        <f>+D73*E73</f>
        <v>40662.480000000003</v>
      </c>
      <c r="G73" s="12">
        <f>ROUND(SUM(H74:H105),2)</f>
        <v>0</v>
      </c>
      <c r="H73" s="13">
        <f>D73*G73</f>
        <v>0</v>
      </c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</row>
    <row r="74" spans="1:22" s="3" customFormat="1" x14ac:dyDescent="0.25">
      <c r="A74" s="26" t="s">
        <v>12</v>
      </c>
      <c r="B74" s="14" t="s">
        <v>45</v>
      </c>
      <c r="C74" s="15" t="s">
        <v>46</v>
      </c>
      <c r="D74" s="16">
        <v>4</v>
      </c>
      <c r="E74" s="17">
        <v>275.64</v>
      </c>
      <c r="F74" s="18">
        <f>D74*E74</f>
        <v>1102.56</v>
      </c>
      <c r="G74" s="48"/>
      <c r="H74" s="18">
        <f t="shared" ref="H74:H83" si="17">D74*G74</f>
        <v>0</v>
      </c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</row>
    <row r="75" spans="1:22" s="3" customFormat="1" x14ac:dyDescent="0.25">
      <c r="A75" s="26" t="s">
        <v>12</v>
      </c>
      <c r="B75" s="14" t="s">
        <v>45</v>
      </c>
      <c r="C75" s="15" t="s">
        <v>47</v>
      </c>
      <c r="D75" s="16">
        <v>2</v>
      </c>
      <c r="E75" s="17">
        <v>299.12</v>
      </c>
      <c r="F75" s="18">
        <f t="shared" ref="F75:F83" si="18">D75*E75</f>
        <v>598.24</v>
      </c>
      <c r="G75" s="48"/>
      <c r="H75" s="18">
        <f t="shared" si="17"/>
        <v>0</v>
      </c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</row>
    <row r="76" spans="1:22" s="3" customFormat="1" x14ac:dyDescent="0.25">
      <c r="A76" s="26" t="s">
        <v>12</v>
      </c>
      <c r="B76" s="14" t="s">
        <v>45</v>
      </c>
      <c r="C76" s="15" t="s">
        <v>48</v>
      </c>
      <c r="D76" s="16">
        <v>30</v>
      </c>
      <c r="E76" s="17">
        <v>15.87</v>
      </c>
      <c r="F76" s="18">
        <f t="shared" si="18"/>
        <v>476.09999999999997</v>
      </c>
      <c r="G76" s="48"/>
      <c r="H76" s="18">
        <f t="shared" si="17"/>
        <v>0</v>
      </c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</row>
    <row r="77" spans="1:22" s="3" customFormat="1" x14ac:dyDescent="0.25">
      <c r="A77" s="26" t="s">
        <v>81</v>
      </c>
      <c r="B77" s="14" t="s">
        <v>45</v>
      </c>
      <c r="C77" s="15" t="s">
        <v>115</v>
      </c>
      <c r="D77" s="16">
        <v>25</v>
      </c>
      <c r="E77" s="17">
        <v>22.44</v>
      </c>
      <c r="F77" s="18">
        <f t="shared" si="18"/>
        <v>561</v>
      </c>
      <c r="G77" s="48"/>
      <c r="H77" s="18">
        <f t="shared" si="17"/>
        <v>0</v>
      </c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</row>
    <row r="78" spans="1:22" s="3" customFormat="1" x14ac:dyDescent="0.25">
      <c r="A78" s="26" t="s">
        <v>81</v>
      </c>
      <c r="B78" s="14" t="s">
        <v>45</v>
      </c>
      <c r="C78" s="15" t="s">
        <v>116</v>
      </c>
      <c r="D78" s="16">
        <v>18</v>
      </c>
      <c r="E78" s="17">
        <v>17.37</v>
      </c>
      <c r="F78" s="18">
        <f t="shared" si="18"/>
        <v>312.66000000000003</v>
      </c>
      <c r="G78" s="48"/>
      <c r="H78" s="18">
        <f t="shared" si="17"/>
        <v>0</v>
      </c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</row>
    <row r="79" spans="1:22" s="3" customFormat="1" x14ac:dyDescent="0.25">
      <c r="A79" s="26" t="s">
        <v>81</v>
      </c>
      <c r="B79" s="14" t="s">
        <v>45</v>
      </c>
      <c r="C79" s="15" t="s">
        <v>117</v>
      </c>
      <c r="D79" s="16">
        <v>8</v>
      </c>
      <c r="E79" s="17">
        <v>31.54</v>
      </c>
      <c r="F79" s="18">
        <f t="shared" si="18"/>
        <v>252.32</v>
      </c>
      <c r="G79" s="48"/>
      <c r="H79" s="18">
        <f t="shared" si="17"/>
        <v>0</v>
      </c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</row>
    <row r="80" spans="1:22" s="3" customFormat="1" x14ac:dyDescent="0.25">
      <c r="A80" s="26" t="s">
        <v>81</v>
      </c>
      <c r="B80" s="14" t="s">
        <v>45</v>
      </c>
      <c r="C80" s="15" t="s">
        <v>118</v>
      </c>
      <c r="D80" s="16">
        <v>3</v>
      </c>
      <c r="E80" s="17">
        <v>211.34</v>
      </c>
      <c r="F80" s="18">
        <f t="shared" si="18"/>
        <v>634.02</v>
      </c>
      <c r="G80" s="48"/>
      <c r="H80" s="18">
        <f t="shared" si="17"/>
        <v>0</v>
      </c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</row>
    <row r="81" spans="1:22" s="3" customFormat="1" x14ac:dyDescent="0.25">
      <c r="A81" s="26" t="s">
        <v>81</v>
      </c>
      <c r="B81" s="14" t="s">
        <v>45</v>
      </c>
      <c r="C81" s="15" t="s">
        <v>119</v>
      </c>
      <c r="D81" s="16">
        <v>3</v>
      </c>
      <c r="E81" s="17">
        <v>11.44</v>
      </c>
      <c r="F81" s="18">
        <f t="shared" si="18"/>
        <v>34.32</v>
      </c>
      <c r="G81" s="48"/>
      <c r="H81" s="18">
        <f t="shared" si="17"/>
        <v>0</v>
      </c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</row>
    <row r="82" spans="1:22" s="3" customFormat="1" x14ac:dyDescent="0.25">
      <c r="A82" s="26" t="s">
        <v>81</v>
      </c>
      <c r="B82" s="14" t="s">
        <v>45</v>
      </c>
      <c r="C82" s="15" t="s">
        <v>120</v>
      </c>
      <c r="D82" s="16">
        <v>6</v>
      </c>
      <c r="E82" s="17">
        <v>7.68</v>
      </c>
      <c r="F82" s="18">
        <f t="shared" si="18"/>
        <v>46.08</v>
      </c>
      <c r="G82" s="48"/>
      <c r="H82" s="18">
        <f t="shared" si="17"/>
        <v>0</v>
      </c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</row>
    <row r="83" spans="1:22" s="3" customFormat="1" x14ac:dyDescent="0.25">
      <c r="A83" s="26" t="s">
        <v>81</v>
      </c>
      <c r="B83" s="14" t="s">
        <v>45</v>
      </c>
      <c r="C83" s="15" t="s">
        <v>121</v>
      </c>
      <c r="D83" s="16">
        <v>9</v>
      </c>
      <c r="E83" s="17">
        <v>4.7</v>
      </c>
      <c r="F83" s="18">
        <f t="shared" si="18"/>
        <v>42.300000000000004</v>
      </c>
      <c r="G83" s="48"/>
      <c r="H83" s="18">
        <f t="shared" si="17"/>
        <v>0</v>
      </c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</row>
    <row r="84" spans="1:22" s="3" customFormat="1" x14ac:dyDescent="0.25">
      <c r="A84" s="26" t="s">
        <v>81</v>
      </c>
      <c r="B84" s="14" t="s">
        <v>45</v>
      </c>
      <c r="C84" s="15" t="s">
        <v>122</v>
      </c>
      <c r="D84" s="16">
        <v>4</v>
      </c>
      <c r="E84" s="17">
        <v>4.17</v>
      </c>
      <c r="F84" s="18">
        <f>D84*E84</f>
        <v>16.68</v>
      </c>
      <c r="G84" s="48"/>
      <c r="H84" s="18">
        <f>D84*G84</f>
        <v>0</v>
      </c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</row>
    <row r="85" spans="1:22" s="3" customFormat="1" x14ac:dyDescent="0.25">
      <c r="A85" s="26" t="s">
        <v>81</v>
      </c>
      <c r="B85" s="14" t="s">
        <v>45</v>
      </c>
      <c r="C85" s="15" t="s">
        <v>123</v>
      </c>
      <c r="D85" s="16">
        <v>3</v>
      </c>
      <c r="E85" s="17">
        <v>3342.25</v>
      </c>
      <c r="F85" s="18">
        <f t="shared" ref="F85:F105" si="19">D85*E85</f>
        <v>10026.75</v>
      </c>
      <c r="G85" s="48"/>
      <c r="H85" s="18">
        <f t="shared" ref="H85:H105" si="20">D85*G85</f>
        <v>0</v>
      </c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</row>
    <row r="86" spans="1:22" s="3" customFormat="1" ht="22.5" x14ac:dyDescent="0.25">
      <c r="A86" s="26" t="s">
        <v>81</v>
      </c>
      <c r="B86" s="14" t="s">
        <v>45</v>
      </c>
      <c r="C86" s="15" t="s">
        <v>124</v>
      </c>
      <c r="D86" s="16">
        <v>3</v>
      </c>
      <c r="E86" s="17">
        <v>48.68</v>
      </c>
      <c r="F86" s="18">
        <f t="shared" si="19"/>
        <v>146.04</v>
      </c>
      <c r="G86" s="48"/>
      <c r="H86" s="18">
        <f t="shared" si="20"/>
        <v>0</v>
      </c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</row>
    <row r="87" spans="1:22" s="3" customFormat="1" x14ac:dyDescent="0.25">
      <c r="A87" s="26" t="s">
        <v>81</v>
      </c>
      <c r="B87" s="14" t="s">
        <v>45</v>
      </c>
      <c r="C87" s="15" t="s">
        <v>125</v>
      </c>
      <c r="D87" s="16">
        <v>18</v>
      </c>
      <c r="E87" s="17">
        <v>3.87</v>
      </c>
      <c r="F87" s="18">
        <f t="shared" si="19"/>
        <v>69.66</v>
      </c>
      <c r="G87" s="48"/>
      <c r="H87" s="18">
        <f t="shared" si="20"/>
        <v>0</v>
      </c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</row>
    <row r="88" spans="1:22" s="3" customFormat="1" x14ac:dyDescent="0.25">
      <c r="A88" s="26" t="s">
        <v>81</v>
      </c>
      <c r="B88" s="14" t="s">
        <v>45</v>
      </c>
      <c r="C88" s="15" t="s">
        <v>359</v>
      </c>
      <c r="D88" s="16">
        <v>1</v>
      </c>
      <c r="E88" s="17">
        <v>990</v>
      </c>
      <c r="F88" s="18">
        <f t="shared" ref="F88" si="21">D88*E88</f>
        <v>990</v>
      </c>
      <c r="G88" s="48"/>
      <c r="H88" s="18">
        <f t="shared" ref="H88" si="22">D88*G88</f>
        <v>0</v>
      </c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</row>
    <row r="89" spans="1:22" s="3" customFormat="1" x14ac:dyDescent="0.25">
      <c r="A89" s="26" t="s">
        <v>200</v>
      </c>
      <c r="B89" s="14" t="s">
        <v>45</v>
      </c>
      <c r="C89" s="15" t="s">
        <v>203</v>
      </c>
      <c r="D89" s="16">
        <v>300</v>
      </c>
      <c r="E89" s="17">
        <v>8.27</v>
      </c>
      <c r="F89" s="18">
        <f t="shared" si="19"/>
        <v>2481</v>
      </c>
      <c r="G89" s="48"/>
      <c r="H89" s="18">
        <f t="shared" si="20"/>
        <v>0</v>
      </c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</row>
    <row r="90" spans="1:22" s="3" customFormat="1" x14ac:dyDescent="0.25">
      <c r="A90" s="26" t="s">
        <v>200</v>
      </c>
      <c r="B90" s="14" t="s">
        <v>45</v>
      </c>
      <c r="C90" s="15" t="s">
        <v>204</v>
      </c>
      <c r="D90" s="16">
        <v>300</v>
      </c>
      <c r="E90" s="17">
        <v>2.58</v>
      </c>
      <c r="F90" s="18">
        <f t="shared" si="19"/>
        <v>774</v>
      </c>
      <c r="G90" s="48"/>
      <c r="H90" s="18">
        <f t="shared" si="20"/>
        <v>0</v>
      </c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</row>
    <row r="91" spans="1:22" s="3" customFormat="1" x14ac:dyDescent="0.25">
      <c r="A91" s="26" t="s">
        <v>200</v>
      </c>
      <c r="B91" s="14" t="s">
        <v>45</v>
      </c>
      <c r="C91" s="15" t="s">
        <v>205</v>
      </c>
      <c r="D91" s="16">
        <v>300</v>
      </c>
      <c r="E91" s="17">
        <v>3.14</v>
      </c>
      <c r="F91" s="18">
        <f t="shared" si="19"/>
        <v>942</v>
      </c>
      <c r="G91" s="48"/>
      <c r="H91" s="18">
        <f t="shared" si="20"/>
        <v>0</v>
      </c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</row>
    <row r="92" spans="1:22" s="3" customFormat="1" x14ac:dyDescent="0.25">
      <c r="A92" s="26" t="s">
        <v>200</v>
      </c>
      <c r="B92" s="14" t="s">
        <v>45</v>
      </c>
      <c r="C92" s="15" t="s">
        <v>206</v>
      </c>
      <c r="D92" s="16">
        <v>300</v>
      </c>
      <c r="E92" s="17">
        <v>2.79</v>
      </c>
      <c r="F92" s="18">
        <f t="shared" si="19"/>
        <v>837</v>
      </c>
      <c r="G92" s="48"/>
      <c r="H92" s="18">
        <f t="shared" si="20"/>
        <v>0</v>
      </c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</row>
    <row r="93" spans="1:22" s="3" customFormat="1" x14ac:dyDescent="0.25">
      <c r="A93" s="26" t="s">
        <v>200</v>
      </c>
      <c r="B93" s="14" t="s">
        <v>45</v>
      </c>
      <c r="C93" s="15" t="s">
        <v>207</v>
      </c>
      <c r="D93" s="16">
        <v>600</v>
      </c>
      <c r="E93" s="17">
        <v>3.33</v>
      </c>
      <c r="F93" s="18">
        <f t="shared" si="19"/>
        <v>1998</v>
      </c>
      <c r="G93" s="48"/>
      <c r="H93" s="18">
        <f t="shared" si="20"/>
        <v>0</v>
      </c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</row>
    <row r="94" spans="1:22" s="3" customFormat="1" x14ac:dyDescent="0.25">
      <c r="A94" s="26" t="s">
        <v>275</v>
      </c>
      <c r="B94" s="14" t="s">
        <v>45</v>
      </c>
      <c r="C94" s="15" t="s">
        <v>288</v>
      </c>
      <c r="D94" s="16">
        <v>9</v>
      </c>
      <c r="E94" s="17">
        <v>49.31</v>
      </c>
      <c r="F94" s="18">
        <f t="shared" si="19"/>
        <v>443.79</v>
      </c>
      <c r="G94" s="48"/>
      <c r="H94" s="18">
        <f t="shared" si="20"/>
        <v>0</v>
      </c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</row>
    <row r="95" spans="1:22" s="3" customFormat="1" x14ac:dyDescent="0.25">
      <c r="A95" s="26" t="s">
        <v>275</v>
      </c>
      <c r="B95" s="14" t="s">
        <v>45</v>
      </c>
      <c r="C95" s="15" t="s">
        <v>289</v>
      </c>
      <c r="D95" s="16">
        <v>6</v>
      </c>
      <c r="E95" s="17">
        <v>92.11</v>
      </c>
      <c r="F95" s="18">
        <f t="shared" ref="F95:F100" si="23">D95*E95</f>
        <v>552.66</v>
      </c>
      <c r="G95" s="48"/>
      <c r="H95" s="18">
        <f t="shared" ref="H95:H100" si="24">D95*G95</f>
        <v>0</v>
      </c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</row>
    <row r="96" spans="1:22" s="3" customFormat="1" x14ac:dyDescent="0.25">
      <c r="A96" s="26" t="s">
        <v>275</v>
      </c>
      <c r="B96" s="14" t="s">
        <v>45</v>
      </c>
      <c r="C96" s="15" t="s">
        <v>290</v>
      </c>
      <c r="D96" s="16">
        <v>21</v>
      </c>
      <c r="E96" s="17">
        <v>8.19</v>
      </c>
      <c r="F96" s="18">
        <f t="shared" si="23"/>
        <v>171.98999999999998</v>
      </c>
      <c r="G96" s="48"/>
      <c r="H96" s="18">
        <f t="shared" si="24"/>
        <v>0</v>
      </c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</row>
    <row r="97" spans="1:22" s="3" customFormat="1" x14ac:dyDescent="0.25">
      <c r="A97" s="26" t="s">
        <v>275</v>
      </c>
      <c r="B97" s="14" t="s">
        <v>45</v>
      </c>
      <c r="C97" s="15" t="s">
        <v>291</v>
      </c>
      <c r="D97" s="16">
        <v>150</v>
      </c>
      <c r="E97" s="17">
        <v>47.5</v>
      </c>
      <c r="F97" s="18">
        <f t="shared" si="23"/>
        <v>7125</v>
      </c>
      <c r="G97" s="48"/>
      <c r="H97" s="18">
        <f t="shared" si="24"/>
        <v>0</v>
      </c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</row>
    <row r="98" spans="1:22" s="3" customFormat="1" x14ac:dyDescent="0.25">
      <c r="A98" s="26" t="s">
        <v>275</v>
      </c>
      <c r="B98" s="14" t="s">
        <v>45</v>
      </c>
      <c r="C98" s="15" t="s">
        <v>292</v>
      </c>
      <c r="D98" s="16">
        <v>15</v>
      </c>
      <c r="E98" s="17">
        <v>92.04</v>
      </c>
      <c r="F98" s="18">
        <f t="shared" si="23"/>
        <v>1380.6000000000001</v>
      </c>
      <c r="G98" s="48"/>
      <c r="H98" s="18">
        <f t="shared" si="24"/>
        <v>0</v>
      </c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</row>
    <row r="99" spans="1:22" s="3" customFormat="1" x14ac:dyDescent="0.25">
      <c r="A99" s="26" t="s">
        <v>275</v>
      </c>
      <c r="B99" s="14" t="s">
        <v>45</v>
      </c>
      <c r="C99" s="15" t="s">
        <v>293</v>
      </c>
      <c r="D99" s="16">
        <v>12</v>
      </c>
      <c r="E99" s="17">
        <v>261.58999999999997</v>
      </c>
      <c r="F99" s="18">
        <f t="shared" si="23"/>
        <v>3139.08</v>
      </c>
      <c r="G99" s="48"/>
      <c r="H99" s="18">
        <f t="shared" si="24"/>
        <v>0</v>
      </c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</row>
    <row r="100" spans="1:22" s="3" customFormat="1" x14ac:dyDescent="0.25">
      <c r="A100" s="26" t="s">
        <v>275</v>
      </c>
      <c r="B100" s="14" t="s">
        <v>45</v>
      </c>
      <c r="C100" s="15" t="s">
        <v>294</v>
      </c>
      <c r="D100" s="16">
        <v>12</v>
      </c>
      <c r="E100" s="17">
        <v>49.37</v>
      </c>
      <c r="F100" s="18">
        <f t="shared" si="23"/>
        <v>592.43999999999994</v>
      </c>
      <c r="G100" s="48"/>
      <c r="H100" s="18">
        <f t="shared" si="24"/>
        <v>0</v>
      </c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</row>
    <row r="101" spans="1:22" s="3" customFormat="1" x14ac:dyDescent="0.25">
      <c r="A101" s="26" t="s">
        <v>275</v>
      </c>
      <c r="B101" s="14" t="s">
        <v>45</v>
      </c>
      <c r="C101" s="15" t="s">
        <v>295</v>
      </c>
      <c r="D101" s="16">
        <v>15</v>
      </c>
      <c r="E101" s="17">
        <v>161.18</v>
      </c>
      <c r="F101" s="18">
        <f t="shared" si="19"/>
        <v>2417.7000000000003</v>
      </c>
      <c r="G101" s="48"/>
      <c r="H101" s="18">
        <f t="shared" si="20"/>
        <v>0</v>
      </c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</row>
    <row r="102" spans="1:22" s="3" customFormat="1" ht="22.5" x14ac:dyDescent="0.25">
      <c r="A102" s="26" t="s">
        <v>275</v>
      </c>
      <c r="B102" s="14" t="s">
        <v>45</v>
      </c>
      <c r="C102" s="15" t="s">
        <v>296</v>
      </c>
      <c r="D102" s="16">
        <v>15</v>
      </c>
      <c r="E102" s="17">
        <v>110.08</v>
      </c>
      <c r="F102" s="18">
        <f t="shared" si="19"/>
        <v>1651.2</v>
      </c>
      <c r="G102" s="48"/>
      <c r="H102" s="18">
        <f t="shared" si="20"/>
        <v>0</v>
      </c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</row>
    <row r="103" spans="1:22" s="3" customFormat="1" ht="22.5" x14ac:dyDescent="0.25">
      <c r="A103" s="26" t="s">
        <v>275</v>
      </c>
      <c r="B103" s="14" t="s">
        <v>45</v>
      </c>
      <c r="C103" s="15" t="s">
        <v>297</v>
      </c>
      <c r="D103" s="16">
        <v>6</v>
      </c>
      <c r="E103" s="17">
        <v>51.6</v>
      </c>
      <c r="F103" s="18">
        <f t="shared" si="19"/>
        <v>309.60000000000002</v>
      </c>
      <c r="G103" s="48"/>
      <c r="H103" s="18">
        <f t="shared" si="20"/>
        <v>0</v>
      </c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</row>
    <row r="104" spans="1:22" s="3" customFormat="1" x14ac:dyDescent="0.25">
      <c r="A104" s="26" t="s">
        <v>275</v>
      </c>
      <c r="B104" s="14" t="s">
        <v>45</v>
      </c>
      <c r="C104" s="15" t="s">
        <v>298</v>
      </c>
      <c r="D104" s="16">
        <v>3</v>
      </c>
      <c r="E104" s="17">
        <v>68.11</v>
      </c>
      <c r="F104" s="18">
        <f t="shared" si="19"/>
        <v>204.32999999999998</v>
      </c>
      <c r="G104" s="48"/>
      <c r="H104" s="18">
        <f t="shared" si="20"/>
        <v>0</v>
      </c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</row>
    <row r="105" spans="1:22" s="3" customFormat="1" x14ac:dyDescent="0.25">
      <c r="A105" s="26" t="s">
        <v>275</v>
      </c>
      <c r="B105" s="14" t="s">
        <v>45</v>
      </c>
      <c r="C105" s="15" t="s">
        <v>299</v>
      </c>
      <c r="D105" s="16">
        <v>3</v>
      </c>
      <c r="E105" s="17">
        <v>111.12</v>
      </c>
      <c r="F105" s="18">
        <f t="shared" si="19"/>
        <v>333.36</v>
      </c>
      <c r="G105" s="48"/>
      <c r="H105" s="18">
        <f t="shared" si="20"/>
        <v>0</v>
      </c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</row>
    <row r="106" spans="1:22" s="3" customFormat="1" ht="8.1" customHeight="1" x14ac:dyDescent="0.25">
      <c r="A106" s="27"/>
      <c r="B106" s="19"/>
      <c r="C106" s="20"/>
      <c r="D106" s="21"/>
      <c r="E106" s="22"/>
      <c r="F106" s="23"/>
      <c r="G106" s="22"/>
      <c r="H106" s="23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</row>
    <row r="107" spans="1:22" s="3" customFormat="1" x14ac:dyDescent="0.25">
      <c r="A107" s="25" t="s">
        <v>10</v>
      </c>
      <c r="B107" s="9" t="s">
        <v>11</v>
      </c>
      <c r="C107" s="10" t="s">
        <v>49</v>
      </c>
      <c r="D107" s="11">
        <v>1</v>
      </c>
      <c r="E107" s="12">
        <f>SUM(F108:F119)</f>
        <v>20081.909999999996</v>
      </c>
      <c r="F107" s="13">
        <f>+D107*E107</f>
        <v>20081.909999999996</v>
      </c>
      <c r="G107" s="12">
        <f>ROUND(SUM(H108:H119),2)</f>
        <v>0</v>
      </c>
      <c r="H107" s="13">
        <f>D107*G107</f>
        <v>0</v>
      </c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</row>
    <row r="108" spans="1:22" s="3" customFormat="1" x14ac:dyDescent="0.25">
      <c r="A108" s="26" t="s">
        <v>12</v>
      </c>
      <c r="B108" s="14" t="s">
        <v>50</v>
      </c>
      <c r="C108" s="15" t="s">
        <v>51</v>
      </c>
      <c r="D108" s="16">
        <v>3</v>
      </c>
      <c r="E108" s="17">
        <v>372.78</v>
      </c>
      <c r="F108" s="18">
        <f>D108*E108</f>
        <v>1118.3399999999999</v>
      </c>
      <c r="G108" s="48"/>
      <c r="H108" s="18">
        <f t="shared" ref="H108:H117" si="25">D108*G108</f>
        <v>0</v>
      </c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</row>
    <row r="109" spans="1:22" s="3" customFormat="1" x14ac:dyDescent="0.25">
      <c r="A109" s="26" t="s">
        <v>81</v>
      </c>
      <c r="B109" s="14" t="s">
        <v>126</v>
      </c>
      <c r="C109" s="15" t="s">
        <v>127</v>
      </c>
      <c r="D109" s="16">
        <v>6</v>
      </c>
      <c r="E109" s="17">
        <v>380.24</v>
      </c>
      <c r="F109" s="18">
        <f t="shared" ref="F109:F117" si="26">D109*E109</f>
        <v>2281.44</v>
      </c>
      <c r="G109" s="48"/>
      <c r="H109" s="18">
        <f t="shared" si="25"/>
        <v>0</v>
      </c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</row>
    <row r="110" spans="1:22" s="3" customFormat="1" x14ac:dyDescent="0.25">
      <c r="A110" s="26" t="s">
        <v>81</v>
      </c>
      <c r="B110" s="14" t="s">
        <v>126</v>
      </c>
      <c r="C110" s="15" t="s">
        <v>128</v>
      </c>
      <c r="D110" s="16">
        <v>6</v>
      </c>
      <c r="E110" s="17">
        <v>378.14</v>
      </c>
      <c r="F110" s="18">
        <f t="shared" si="26"/>
        <v>2268.84</v>
      </c>
      <c r="G110" s="48"/>
      <c r="H110" s="18">
        <f t="shared" si="25"/>
        <v>0</v>
      </c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</row>
    <row r="111" spans="1:22" s="3" customFormat="1" x14ac:dyDescent="0.25">
      <c r="A111" s="26" t="s">
        <v>81</v>
      </c>
      <c r="B111" s="14" t="s">
        <v>126</v>
      </c>
      <c r="C111" s="15" t="s">
        <v>129</v>
      </c>
      <c r="D111" s="16">
        <v>6</v>
      </c>
      <c r="E111" s="17">
        <v>281.25</v>
      </c>
      <c r="F111" s="18">
        <f t="shared" si="26"/>
        <v>1687.5</v>
      </c>
      <c r="G111" s="48"/>
      <c r="H111" s="18">
        <f t="shared" si="25"/>
        <v>0</v>
      </c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</row>
    <row r="112" spans="1:22" s="3" customFormat="1" x14ac:dyDescent="0.25">
      <c r="A112" s="26" t="s">
        <v>81</v>
      </c>
      <c r="B112" s="14" t="s">
        <v>126</v>
      </c>
      <c r="C112" s="15" t="s">
        <v>130</v>
      </c>
      <c r="D112" s="16">
        <v>6</v>
      </c>
      <c r="E112" s="17">
        <v>270.81</v>
      </c>
      <c r="F112" s="18">
        <f t="shared" si="26"/>
        <v>1624.8600000000001</v>
      </c>
      <c r="G112" s="48"/>
      <c r="H112" s="18">
        <f t="shared" si="25"/>
        <v>0</v>
      </c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</row>
    <row r="113" spans="1:22" s="3" customFormat="1" x14ac:dyDescent="0.25">
      <c r="A113" s="26" t="s">
        <v>81</v>
      </c>
      <c r="B113" s="14" t="s">
        <v>126</v>
      </c>
      <c r="C113" s="15" t="s">
        <v>131</v>
      </c>
      <c r="D113" s="16">
        <v>3</v>
      </c>
      <c r="E113" s="17">
        <v>380.23</v>
      </c>
      <c r="F113" s="18">
        <f t="shared" si="26"/>
        <v>1140.69</v>
      </c>
      <c r="G113" s="48"/>
      <c r="H113" s="18">
        <f t="shared" si="25"/>
        <v>0</v>
      </c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</row>
    <row r="114" spans="1:22" s="3" customFormat="1" x14ac:dyDescent="0.25">
      <c r="A114" s="26" t="s">
        <v>81</v>
      </c>
      <c r="B114" s="14" t="s">
        <v>126</v>
      </c>
      <c r="C114" s="15" t="s">
        <v>132</v>
      </c>
      <c r="D114" s="16">
        <v>3</v>
      </c>
      <c r="E114" s="17">
        <v>256.99</v>
      </c>
      <c r="F114" s="18">
        <f t="shared" si="26"/>
        <v>770.97</v>
      </c>
      <c r="G114" s="48"/>
      <c r="H114" s="18">
        <f t="shared" si="25"/>
        <v>0</v>
      </c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</row>
    <row r="115" spans="1:22" s="3" customFormat="1" x14ac:dyDescent="0.25">
      <c r="A115" s="26" t="s">
        <v>81</v>
      </c>
      <c r="B115" s="14" t="s">
        <v>126</v>
      </c>
      <c r="C115" s="15" t="s">
        <v>133</v>
      </c>
      <c r="D115" s="16">
        <v>3</v>
      </c>
      <c r="E115" s="17">
        <v>816.95</v>
      </c>
      <c r="F115" s="18">
        <f t="shared" si="26"/>
        <v>2450.8500000000004</v>
      </c>
      <c r="G115" s="48"/>
      <c r="H115" s="18">
        <f t="shared" si="25"/>
        <v>0</v>
      </c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</row>
    <row r="116" spans="1:22" s="3" customFormat="1" x14ac:dyDescent="0.25">
      <c r="A116" s="26" t="s">
        <v>81</v>
      </c>
      <c r="B116" s="14" t="s">
        <v>126</v>
      </c>
      <c r="C116" s="15" t="s">
        <v>134</v>
      </c>
      <c r="D116" s="16">
        <v>3</v>
      </c>
      <c r="E116" s="17">
        <v>1441.27</v>
      </c>
      <c r="F116" s="18">
        <f t="shared" si="26"/>
        <v>4323.8099999999995</v>
      </c>
      <c r="G116" s="48"/>
      <c r="H116" s="18">
        <f t="shared" si="25"/>
        <v>0</v>
      </c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</row>
    <row r="117" spans="1:22" s="3" customFormat="1" x14ac:dyDescent="0.25">
      <c r="A117" s="26" t="s">
        <v>81</v>
      </c>
      <c r="B117" s="14" t="s">
        <v>126</v>
      </c>
      <c r="C117" s="15" t="s">
        <v>135</v>
      </c>
      <c r="D117" s="16">
        <v>3</v>
      </c>
      <c r="E117" s="17">
        <v>405.28</v>
      </c>
      <c r="F117" s="18">
        <f t="shared" si="26"/>
        <v>1215.8399999999999</v>
      </c>
      <c r="G117" s="48"/>
      <c r="H117" s="18">
        <f t="shared" si="25"/>
        <v>0</v>
      </c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</row>
    <row r="118" spans="1:22" s="3" customFormat="1" x14ac:dyDescent="0.25">
      <c r="A118" s="26" t="s">
        <v>81</v>
      </c>
      <c r="B118" s="14" t="s">
        <v>126</v>
      </c>
      <c r="C118" s="15" t="s">
        <v>136</v>
      </c>
      <c r="D118" s="16">
        <v>3</v>
      </c>
      <c r="E118" s="17">
        <v>282.7</v>
      </c>
      <c r="F118" s="18">
        <f>D118*E118</f>
        <v>848.09999999999991</v>
      </c>
      <c r="G118" s="48"/>
      <c r="H118" s="18">
        <f>D118*G118</f>
        <v>0</v>
      </c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</row>
    <row r="119" spans="1:22" s="3" customFormat="1" ht="14.25" customHeight="1" x14ac:dyDescent="0.25">
      <c r="A119" s="26" t="s">
        <v>81</v>
      </c>
      <c r="B119" s="14" t="s">
        <v>126</v>
      </c>
      <c r="C119" s="15" t="s">
        <v>137</v>
      </c>
      <c r="D119" s="16">
        <v>3</v>
      </c>
      <c r="E119" s="17">
        <v>116.89</v>
      </c>
      <c r="F119" s="18">
        <f t="shared" ref="F119" si="27">D119*E119</f>
        <v>350.67</v>
      </c>
      <c r="G119" s="48"/>
      <c r="H119" s="18">
        <f t="shared" ref="H119" si="28">D119*G119</f>
        <v>0</v>
      </c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</row>
    <row r="120" spans="1:22" s="3" customFormat="1" ht="8.1" customHeight="1" x14ac:dyDescent="0.25">
      <c r="A120" s="27"/>
      <c r="B120" s="19"/>
      <c r="C120" s="20"/>
      <c r="D120" s="21"/>
      <c r="E120" s="22"/>
      <c r="F120" s="23"/>
      <c r="G120" s="22"/>
      <c r="H120" s="23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</row>
    <row r="121" spans="1:22" s="3" customFormat="1" x14ac:dyDescent="0.25">
      <c r="A121" s="25" t="s">
        <v>10</v>
      </c>
      <c r="B121" s="9" t="s">
        <v>11</v>
      </c>
      <c r="C121" s="10" t="s">
        <v>52</v>
      </c>
      <c r="D121" s="11">
        <v>1</v>
      </c>
      <c r="E121" s="12">
        <f>SUM(F122:F150)</f>
        <v>39031.679999999993</v>
      </c>
      <c r="F121" s="13">
        <f>+D121*E121</f>
        <v>39031.679999999993</v>
      </c>
      <c r="G121" s="12">
        <f>ROUND(SUM(H122:H150),2)</f>
        <v>0</v>
      </c>
      <c r="H121" s="13">
        <f>D121*G121</f>
        <v>0</v>
      </c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</row>
    <row r="122" spans="1:22" s="3" customFormat="1" x14ac:dyDescent="0.25">
      <c r="A122" s="26" t="s">
        <v>12</v>
      </c>
      <c r="B122" s="14" t="s">
        <v>53</v>
      </c>
      <c r="C122" s="15" t="s">
        <v>54</v>
      </c>
      <c r="D122" s="16">
        <v>3</v>
      </c>
      <c r="E122" s="17">
        <v>185.06</v>
      </c>
      <c r="F122" s="18">
        <f>D122*E122</f>
        <v>555.18000000000006</v>
      </c>
      <c r="G122" s="48"/>
      <c r="H122" s="18">
        <f t="shared" ref="H122:H131" si="29">D122*G122</f>
        <v>0</v>
      </c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</row>
    <row r="123" spans="1:22" s="3" customFormat="1" x14ac:dyDescent="0.25">
      <c r="A123" s="26" t="s">
        <v>12</v>
      </c>
      <c r="B123" s="14" t="s">
        <v>53</v>
      </c>
      <c r="C123" s="15" t="s">
        <v>55</v>
      </c>
      <c r="D123" s="16">
        <v>3</v>
      </c>
      <c r="E123" s="17">
        <v>269.77</v>
      </c>
      <c r="F123" s="18">
        <f t="shared" ref="F123:F131" si="30">D123*E123</f>
        <v>809.31</v>
      </c>
      <c r="G123" s="48"/>
      <c r="H123" s="18">
        <f t="shared" si="29"/>
        <v>0</v>
      </c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</row>
    <row r="124" spans="1:22" s="3" customFormat="1" x14ac:dyDescent="0.25">
      <c r="A124" s="26" t="s">
        <v>12</v>
      </c>
      <c r="B124" s="14" t="s">
        <v>53</v>
      </c>
      <c r="C124" s="15" t="s">
        <v>56</v>
      </c>
      <c r="D124" s="16">
        <v>3</v>
      </c>
      <c r="E124" s="17">
        <v>230.77</v>
      </c>
      <c r="F124" s="18">
        <f t="shared" si="30"/>
        <v>692.31000000000006</v>
      </c>
      <c r="G124" s="48"/>
      <c r="H124" s="18">
        <f t="shared" si="29"/>
        <v>0</v>
      </c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</row>
    <row r="125" spans="1:22" s="3" customFormat="1" x14ac:dyDescent="0.25">
      <c r="A125" s="26" t="s">
        <v>12</v>
      </c>
      <c r="B125" s="14" t="s">
        <v>53</v>
      </c>
      <c r="C125" s="15" t="s">
        <v>57</v>
      </c>
      <c r="D125" s="16">
        <v>3</v>
      </c>
      <c r="E125" s="17">
        <v>384.62</v>
      </c>
      <c r="F125" s="18">
        <f t="shared" si="30"/>
        <v>1153.8600000000001</v>
      </c>
      <c r="G125" s="48"/>
      <c r="H125" s="18">
        <f t="shared" si="29"/>
        <v>0</v>
      </c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</row>
    <row r="126" spans="1:22" s="3" customFormat="1" x14ac:dyDescent="0.25">
      <c r="A126" s="26" t="s">
        <v>81</v>
      </c>
      <c r="B126" s="14" t="s">
        <v>53</v>
      </c>
      <c r="C126" s="15" t="s">
        <v>138</v>
      </c>
      <c r="D126" s="16">
        <v>3</v>
      </c>
      <c r="E126" s="17">
        <v>516.83000000000004</v>
      </c>
      <c r="F126" s="18">
        <f t="shared" si="30"/>
        <v>1550.4900000000002</v>
      </c>
      <c r="G126" s="48"/>
      <c r="H126" s="18">
        <f t="shared" si="29"/>
        <v>0</v>
      </c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</row>
    <row r="127" spans="1:22" s="3" customFormat="1" x14ac:dyDescent="0.25">
      <c r="A127" s="26" t="s">
        <v>81</v>
      </c>
      <c r="B127" s="14" t="s">
        <v>53</v>
      </c>
      <c r="C127" s="15" t="s">
        <v>139</v>
      </c>
      <c r="D127" s="16">
        <v>3</v>
      </c>
      <c r="E127" s="17">
        <v>516.83000000000004</v>
      </c>
      <c r="F127" s="18">
        <f t="shared" si="30"/>
        <v>1550.4900000000002</v>
      </c>
      <c r="G127" s="48"/>
      <c r="H127" s="18">
        <f t="shared" si="29"/>
        <v>0</v>
      </c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</row>
    <row r="128" spans="1:22" s="3" customFormat="1" x14ac:dyDescent="0.25">
      <c r="A128" s="26" t="s">
        <v>81</v>
      </c>
      <c r="B128" s="14" t="s">
        <v>53</v>
      </c>
      <c r="C128" s="15" t="s">
        <v>140</v>
      </c>
      <c r="D128" s="16">
        <v>3</v>
      </c>
      <c r="E128" s="17">
        <v>460.71</v>
      </c>
      <c r="F128" s="18">
        <f t="shared" si="30"/>
        <v>1382.1299999999999</v>
      </c>
      <c r="G128" s="48"/>
      <c r="H128" s="18">
        <f t="shared" si="29"/>
        <v>0</v>
      </c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</row>
    <row r="129" spans="1:22" s="3" customFormat="1" x14ac:dyDescent="0.25">
      <c r="A129" s="26" t="s">
        <v>81</v>
      </c>
      <c r="B129" s="14" t="s">
        <v>53</v>
      </c>
      <c r="C129" s="15" t="s">
        <v>141</v>
      </c>
      <c r="D129" s="16">
        <v>3</v>
      </c>
      <c r="E129" s="17">
        <v>1042.48</v>
      </c>
      <c r="F129" s="18">
        <f t="shared" si="30"/>
        <v>3127.44</v>
      </c>
      <c r="G129" s="48"/>
      <c r="H129" s="18">
        <f t="shared" si="29"/>
        <v>0</v>
      </c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</row>
    <row r="130" spans="1:22" s="3" customFormat="1" x14ac:dyDescent="0.25">
      <c r="A130" s="26" t="s">
        <v>81</v>
      </c>
      <c r="B130" s="14" t="s">
        <v>53</v>
      </c>
      <c r="C130" s="15" t="s">
        <v>142</v>
      </c>
      <c r="D130" s="16">
        <v>12</v>
      </c>
      <c r="E130" s="17">
        <v>408.97</v>
      </c>
      <c r="F130" s="18">
        <f t="shared" si="30"/>
        <v>4907.6400000000003</v>
      </c>
      <c r="G130" s="48"/>
      <c r="H130" s="18">
        <f t="shared" si="29"/>
        <v>0</v>
      </c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</row>
    <row r="131" spans="1:22" s="3" customFormat="1" x14ac:dyDescent="0.25">
      <c r="A131" s="26" t="s">
        <v>81</v>
      </c>
      <c r="B131" s="14" t="s">
        <v>53</v>
      </c>
      <c r="C131" s="15" t="s">
        <v>143</v>
      </c>
      <c r="D131" s="16">
        <v>6</v>
      </c>
      <c r="E131" s="17">
        <v>750</v>
      </c>
      <c r="F131" s="18">
        <f t="shared" si="30"/>
        <v>4500</v>
      </c>
      <c r="G131" s="48"/>
      <c r="H131" s="18">
        <f t="shared" si="29"/>
        <v>0</v>
      </c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</row>
    <row r="132" spans="1:22" s="3" customFormat="1" x14ac:dyDescent="0.25">
      <c r="A132" s="26" t="s">
        <v>81</v>
      </c>
      <c r="B132" s="14" t="s">
        <v>53</v>
      </c>
      <c r="C132" s="15" t="s">
        <v>144</v>
      </c>
      <c r="D132" s="16">
        <v>3</v>
      </c>
      <c r="E132" s="17">
        <v>484.73</v>
      </c>
      <c r="F132" s="18">
        <f>D132*E132</f>
        <v>1454.19</v>
      </c>
      <c r="G132" s="48"/>
      <c r="H132" s="18">
        <f>D132*G132</f>
        <v>0</v>
      </c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</row>
    <row r="133" spans="1:22" s="3" customFormat="1" x14ac:dyDescent="0.25">
      <c r="A133" s="26" t="s">
        <v>81</v>
      </c>
      <c r="B133" s="14" t="s">
        <v>53</v>
      </c>
      <c r="C133" s="15" t="s">
        <v>145</v>
      </c>
      <c r="D133" s="16">
        <v>3</v>
      </c>
      <c r="E133" s="17">
        <v>1652.44</v>
      </c>
      <c r="F133" s="18">
        <f t="shared" ref="F133:F150" si="31">D133*E133</f>
        <v>4957.32</v>
      </c>
      <c r="G133" s="48"/>
      <c r="H133" s="18">
        <f t="shared" ref="H133:H150" si="32">D133*G133</f>
        <v>0</v>
      </c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</row>
    <row r="134" spans="1:22" s="3" customFormat="1" x14ac:dyDescent="0.25">
      <c r="A134" s="26" t="s">
        <v>81</v>
      </c>
      <c r="B134" s="14" t="s">
        <v>53</v>
      </c>
      <c r="C134" s="15" t="s">
        <v>146</v>
      </c>
      <c r="D134" s="16">
        <v>3</v>
      </c>
      <c r="E134" s="17">
        <v>282.32</v>
      </c>
      <c r="F134" s="18">
        <f t="shared" si="31"/>
        <v>846.96</v>
      </c>
      <c r="G134" s="48"/>
      <c r="H134" s="18">
        <f t="shared" si="32"/>
        <v>0</v>
      </c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</row>
    <row r="135" spans="1:22" s="3" customFormat="1" x14ac:dyDescent="0.25">
      <c r="A135" s="26" t="s">
        <v>81</v>
      </c>
      <c r="B135" s="14" t="s">
        <v>53</v>
      </c>
      <c r="C135" s="15" t="s">
        <v>147</v>
      </c>
      <c r="D135" s="16">
        <v>3</v>
      </c>
      <c r="E135" s="17">
        <v>1211.57</v>
      </c>
      <c r="F135" s="18">
        <f t="shared" si="31"/>
        <v>3634.71</v>
      </c>
      <c r="G135" s="48"/>
      <c r="H135" s="18">
        <f t="shared" si="32"/>
        <v>0</v>
      </c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</row>
    <row r="136" spans="1:22" s="3" customFormat="1" x14ac:dyDescent="0.25">
      <c r="A136" s="26" t="s">
        <v>81</v>
      </c>
      <c r="B136" s="14" t="s">
        <v>53</v>
      </c>
      <c r="C136" s="15" t="s">
        <v>148</v>
      </c>
      <c r="D136" s="16">
        <v>6</v>
      </c>
      <c r="E136" s="17">
        <v>48.38</v>
      </c>
      <c r="F136" s="18">
        <f t="shared" si="31"/>
        <v>290.28000000000003</v>
      </c>
      <c r="G136" s="48"/>
      <c r="H136" s="18">
        <f t="shared" si="32"/>
        <v>0</v>
      </c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</row>
    <row r="137" spans="1:22" s="3" customFormat="1" x14ac:dyDescent="0.25">
      <c r="A137" s="26" t="s">
        <v>81</v>
      </c>
      <c r="B137" s="14" t="s">
        <v>53</v>
      </c>
      <c r="C137" s="15" t="s">
        <v>149</v>
      </c>
      <c r="D137" s="16">
        <v>120</v>
      </c>
      <c r="E137" s="17">
        <v>21.71</v>
      </c>
      <c r="F137" s="18">
        <f t="shared" si="31"/>
        <v>2605.2000000000003</v>
      </c>
      <c r="G137" s="48"/>
      <c r="H137" s="18">
        <f t="shared" si="32"/>
        <v>0</v>
      </c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</row>
    <row r="138" spans="1:22" s="3" customFormat="1" x14ac:dyDescent="0.25">
      <c r="A138" s="26" t="s">
        <v>81</v>
      </c>
      <c r="B138" s="14" t="s">
        <v>53</v>
      </c>
      <c r="C138" s="15" t="s">
        <v>150</v>
      </c>
      <c r="D138" s="16">
        <v>15</v>
      </c>
      <c r="E138" s="17">
        <v>53.84</v>
      </c>
      <c r="F138" s="18">
        <f t="shared" si="31"/>
        <v>807.6</v>
      </c>
      <c r="G138" s="48"/>
      <c r="H138" s="18">
        <f t="shared" si="32"/>
        <v>0</v>
      </c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</row>
    <row r="139" spans="1:22" s="3" customFormat="1" x14ac:dyDescent="0.25">
      <c r="A139" s="26" t="s">
        <v>81</v>
      </c>
      <c r="B139" s="14" t="s">
        <v>53</v>
      </c>
      <c r="C139" s="15" t="s">
        <v>151</v>
      </c>
      <c r="D139" s="16">
        <v>3</v>
      </c>
      <c r="E139" s="17">
        <v>118.43</v>
      </c>
      <c r="F139" s="18">
        <f t="shared" si="31"/>
        <v>355.29</v>
      </c>
      <c r="G139" s="48"/>
      <c r="H139" s="18">
        <f t="shared" si="32"/>
        <v>0</v>
      </c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</row>
    <row r="140" spans="1:22" s="3" customFormat="1" x14ac:dyDescent="0.25">
      <c r="A140" s="26" t="s">
        <v>81</v>
      </c>
      <c r="B140" s="14" t="s">
        <v>53</v>
      </c>
      <c r="C140" s="15" t="s">
        <v>152</v>
      </c>
      <c r="D140" s="16">
        <v>3</v>
      </c>
      <c r="E140" s="17">
        <v>10.58</v>
      </c>
      <c r="F140" s="18">
        <f t="shared" si="31"/>
        <v>31.740000000000002</v>
      </c>
      <c r="G140" s="48"/>
      <c r="H140" s="18">
        <f t="shared" si="32"/>
        <v>0</v>
      </c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</row>
    <row r="141" spans="1:22" s="3" customFormat="1" x14ac:dyDescent="0.25">
      <c r="A141" s="26" t="s">
        <v>81</v>
      </c>
      <c r="B141" s="14" t="s">
        <v>53</v>
      </c>
      <c r="C141" s="15" t="s">
        <v>153</v>
      </c>
      <c r="D141" s="16">
        <v>3</v>
      </c>
      <c r="E141" s="17">
        <v>16.809999999999999</v>
      </c>
      <c r="F141" s="18">
        <f t="shared" si="31"/>
        <v>50.429999999999993</v>
      </c>
      <c r="G141" s="48"/>
      <c r="H141" s="18">
        <f t="shared" si="32"/>
        <v>0</v>
      </c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</row>
    <row r="142" spans="1:22" s="3" customFormat="1" x14ac:dyDescent="0.25">
      <c r="A142" s="26" t="s">
        <v>81</v>
      </c>
      <c r="B142" s="14" t="s">
        <v>53</v>
      </c>
      <c r="C142" s="15" t="s">
        <v>154</v>
      </c>
      <c r="D142" s="16">
        <v>3</v>
      </c>
      <c r="E142" s="17">
        <v>24.08</v>
      </c>
      <c r="F142" s="18">
        <f t="shared" si="31"/>
        <v>72.239999999999995</v>
      </c>
      <c r="G142" s="48"/>
      <c r="H142" s="18">
        <f t="shared" si="32"/>
        <v>0</v>
      </c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</row>
    <row r="143" spans="1:22" s="3" customFormat="1" x14ac:dyDescent="0.25">
      <c r="A143" s="26" t="s">
        <v>81</v>
      </c>
      <c r="B143" s="14" t="s">
        <v>53</v>
      </c>
      <c r="C143" s="15" t="s">
        <v>155</v>
      </c>
      <c r="D143" s="16">
        <v>3</v>
      </c>
      <c r="E143" s="17">
        <v>314.88</v>
      </c>
      <c r="F143" s="18">
        <f t="shared" si="31"/>
        <v>944.64</v>
      </c>
      <c r="G143" s="48"/>
      <c r="H143" s="18">
        <f t="shared" si="32"/>
        <v>0</v>
      </c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</row>
    <row r="144" spans="1:22" s="3" customFormat="1" x14ac:dyDescent="0.25">
      <c r="A144" s="26" t="s">
        <v>81</v>
      </c>
      <c r="B144" s="14" t="s">
        <v>53</v>
      </c>
      <c r="C144" s="15" t="s">
        <v>156</v>
      </c>
      <c r="D144" s="16">
        <v>3</v>
      </c>
      <c r="E144" s="17">
        <v>21.05</v>
      </c>
      <c r="F144" s="18">
        <f t="shared" si="31"/>
        <v>63.150000000000006</v>
      </c>
      <c r="G144" s="48"/>
      <c r="H144" s="18">
        <f t="shared" si="32"/>
        <v>0</v>
      </c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</row>
    <row r="145" spans="1:22" s="3" customFormat="1" x14ac:dyDescent="0.25">
      <c r="A145" s="26" t="s">
        <v>81</v>
      </c>
      <c r="B145" s="14" t="s">
        <v>53</v>
      </c>
      <c r="C145" s="15" t="s">
        <v>157</v>
      </c>
      <c r="D145" s="16">
        <v>6</v>
      </c>
      <c r="E145" s="17">
        <v>425</v>
      </c>
      <c r="F145" s="18">
        <f t="shared" si="31"/>
        <v>2550</v>
      </c>
      <c r="G145" s="48"/>
      <c r="H145" s="18">
        <f t="shared" si="32"/>
        <v>0</v>
      </c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</row>
    <row r="146" spans="1:22" s="3" customFormat="1" x14ac:dyDescent="0.25">
      <c r="A146" s="26" t="s">
        <v>200</v>
      </c>
      <c r="B146" s="14" t="s">
        <v>53</v>
      </c>
      <c r="C146" s="15" t="s">
        <v>208</v>
      </c>
      <c r="D146" s="16">
        <v>6</v>
      </c>
      <c r="E146" s="17">
        <v>0.89</v>
      </c>
      <c r="F146" s="18">
        <f t="shared" ref="F146:F149" si="33">D146*E146</f>
        <v>5.34</v>
      </c>
      <c r="G146" s="48"/>
      <c r="H146" s="18">
        <f t="shared" ref="H146:H149" si="34">D146*G146</f>
        <v>0</v>
      </c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</row>
    <row r="147" spans="1:22" s="3" customFormat="1" x14ac:dyDescent="0.25">
      <c r="A147" s="26" t="s">
        <v>200</v>
      </c>
      <c r="B147" s="14" t="s">
        <v>53</v>
      </c>
      <c r="C147" s="15" t="s">
        <v>209</v>
      </c>
      <c r="D147" s="16">
        <v>6</v>
      </c>
      <c r="E147" s="17">
        <v>0.89</v>
      </c>
      <c r="F147" s="18">
        <f>D147*E147</f>
        <v>5.34</v>
      </c>
      <c r="G147" s="48"/>
      <c r="H147" s="18">
        <f t="shared" si="34"/>
        <v>0</v>
      </c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</row>
    <row r="148" spans="1:22" s="3" customFormat="1" x14ac:dyDescent="0.25">
      <c r="A148" s="26" t="s">
        <v>200</v>
      </c>
      <c r="B148" s="14" t="s">
        <v>53</v>
      </c>
      <c r="C148" s="15" t="s">
        <v>210</v>
      </c>
      <c r="D148" s="16">
        <v>6</v>
      </c>
      <c r="E148" s="17">
        <v>12.24</v>
      </c>
      <c r="F148" s="18">
        <f t="shared" si="33"/>
        <v>73.44</v>
      </c>
      <c r="G148" s="48"/>
      <c r="H148" s="18">
        <f t="shared" si="34"/>
        <v>0</v>
      </c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</row>
    <row r="149" spans="1:22" s="3" customFormat="1" x14ac:dyDescent="0.25">
      <c r="A149" s="26" t="s">
        <v>200</v>
      </c>
      <c r="B149" s="14" t="s">
        <v>53</v>
      </c>
      <c r="C149" s="15" t="s">
        <v>211</v>
      </c>
      <c r="D149" s="16">
        <v>6</v>
      </c>
      <c r="E149" s="17">
        <v>4.58</v>
      </c>
      <c r="F149" s="18">
        <f t="shared" si="33"/>
        <v>27.48</v>
      </c>
      <c r="G149" s="48"/>
      <c r="H149" s="18">
        <f t="shared" si="34"/>
        <v>0</v>
      </c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</row>
    <row r="150" spans="1:22" s="3" customFormat="1" x14ac:dyDescent="0.25">
      <c r="A150" s="26" t="s">
        <v>200</v>
      </c>
      <c r="B150" s="14" t="s">
        <v>53</v>
      </c>
      <c r="C150" s="15" t="s">
        <v>212</v>
      </c>
      <c r="D150" s="16">
        <v>6</v>
      </c>
      <c r="E150" s="17">
        <v>4.58</v>
      </c>
      <c r="F150" s="18">
        <f t="shared" si="31"/>
        <v>27.48</v>
      </c>
      <c r="G150" s="48"/>
      <c r="H150" s="18">
        <f t="shared" si="32"/>
        <v>0</v>
      </c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</row>
    <row r="151" spans="1:22" s="3" customFormat="1" ht="8.1" customHeight="1" x14ac:dyDescent="0.25">
      <c r="A151" s="27"/>
      <c r="B151" s="19"/>
      <c r="C151" s="20"/>
      <c r="D151" s="21"/>
      <c r="E151" s="22"/>
      <c r="F151" s="23"/>
      <c r="G151" s="22"/>
      <c r="H151" s="23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</row>
    <row r="152" spans="1:22" s="3" customFormat="1" x14ac:dyDescent="0.25">
      <c r="A152" s="25" t="s">
        <v>10</v>
      </c>
      <c r="B152" s="9" t="s">
        <v>11</v>
      </c>
      <c r="C152" s="10" t="s">
        <v>58</v>
      </c>
      <c r="D152" s="11">
        <v>1</v>
      </c>
      <c r="E152" s="12">
        <f>SUM(F153:F171)</f>
        <v>9747.9299999999985</v>
      </c>
      <c r="F152" s="13">
        <f>+D152*E152</f>
        <v>9747.9299999999985</v>
      </c>
      <c r="G152" s="12">
        <f>SUM(H153:H171)</f>
        <v>0</v>
      </c>
      <c r="H152" s="13">
        <f>D152*G152</f>
        <v>0</v>
      </c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</row>
    <row r="153" spans="1:22" s="3" customFormat="1" x14ac:dyDescent="0.25">
      <c r="A153" s="26" t="s">
        <v>12</v>
      </c>
      <c r="B153" s="14" t="s">
        <v>59</v>
      </c>
      <c r="C153" s="15" t="s">
        <v>60</v>
      </c>
      <c r="D153" s="16">
        <v>150</v>
      </c>
      <c r="E153" s="17">
        <v>1.91</v>
      </c>
      <c r="F153" s="18">
        <f>D153*E153</f>
        <v>286.5</v>
      </c>
      <c r="G153" s="48"/>
      <c r="H153" s="18">
        <f t="shared" ref="H153:H162" si="35">D153*G153</f>
        <v>0</v>
      </c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</row>
    <row r="154" spans="1:22" s="3" customFormat="1" x14ac:dyDescent="0.25">
      <c r="A154" s="26" t="s">
        <v>12</v>
      </c>
      <c r="B154" s="14" t="s">
        <v>59</v>
      </c>
      <c r="C154" s="15" t="s">
        <v>61</v>
      </c>
      <c r="D154" s="16">
        <v>150</v>
      </c>
      <c r="E154" s="17">
        <v>1.91</v>
      </c>
      <c r="F154" s="18">
        <f t="shared" ref="F154:F162" si="36">D154*E154</f>
        <v>286.5</v>
      </c>
      <c r="G154" s="48"/>
      <c r="H154" s="18">
        <f t="shared" si="35"/>
        <v>0</v>
      </c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</row>
    <row r="155" spans="1:22" s="3" customFormat="1" x14ac:dyDescent="0.25">
      <c r="A155" s="26" t="s">
        <v>12</v>
      </c>
      <c r="B155" s="14" t="s">
        <v>59</v>
      </c>
      <c r="C155" s="15" t="s">
        <v>62</v>
      </c>
      <c r="D155" s="16">
        <v>75</v>
      </c>
      <c r="E155" s="17">
        <v>1.97</v>
      </c>
      <c r="F155" s="18">
        <f t="shared" si="36"/>
        <v>147.75</v>
      </c>
      <c r="G155" s="48"/>
      <c r="H155" s="18">
        <f t="shared" si="35"/>
        <v>0</v>
      </c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</row>
    <row r="156" spans="1:22" s="3" customFormat="1" x14ac:dyDescent="0.25">
      <c r="A156" s="26" t="s">
        <v>12</v>
      </c>
      <c r="B156" s="14" t="s">
        <v>59</v>
      </c>
      <c r="C156" s="15" t="s">
        <v>63</v>
      </c>
      <c r="D156" s="16">
        <v>150</v>
      </c>
      <c r="E156" s="17">
        <v>7.28</v>
      </c>
      <c r="F156" s="18">
        <f t="shared" si="36"/>
        <v>1092</v>
      </c>
      <c r="G156" s="48"/>
      <c r="H156" s="18">
        <f t="shared" si="35"/>
        <v>0</v>
      </c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</row>
    <row r="157" spans="1:22" s="3" customFormat="1" x14ac:dyDescent="0.25">
      <c r="A157" s="26" t="s">
        <v>81</v>
      </c>
      <c r="B157" s="14" t="s">
        <v>59</v>
      </c>
      <c r="C157" s="15" t="s">
        <v>60</v>
      </c>
      <c r="D157" s="16">
        <v>330</v>
      </c>
      <c r="E157" s="17">
        <v>1.91</v>
      </c>
      <c r="F157" s="18">
        <f t="shared" si="36"/>
        <v>630.29999999999995</v>
      </c>
      <c r="G157" s="48"/>
      <c r="H157" s="18">
        <f t="shared" si="35"/>
        <v>0</v>
      </c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</row>
    <row r="158" spans="1:22" s="3" customFormat="1" x14ac:dyDescent="0.25">
      <c r="A158" s="26" t="s">
        <v>81</v>
      </c>
      <c r="B158" s="14" t="s">
        <v>59</v>
      </c>
      <c r="C158" s="15" t="s">
        <v>61</v>
      </c>
      <c r="D158" s="16">
        <v>330</v>
      </c>
      <c r="E158" s="17">
        <v>1.91</v>
      </c>
      <c r="F158" s="18">
        <f t="shared" si="36"/>
        <v>630.29999999999995</v>
      </c>
      <c r="G158" s="48"/>
      <c r="H158" s="18">
        <f t="shared" si="35"/>
        <v>0</v>
      </c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</row>
    <row r="159" spans="1:22" s="3" customFormat="1" x14ac:dyDescent="0.25">
      <c r="A159" s="26" t="s">
        <v>81</v>
      </c>
      <c r="B159" s="14" t="s">
        <v>59</v>
      </c>
      <c r="C159" s="15" t="s">
        <v>62</v>
      </c>
      <c r="D159" s="16">
        <v>180</v>
      </c>
      <c r="E159" s="17">
        <v>1.97</v>
      </c>
      <c r="F159" s="18">
        <f t="shared" si="36"/>
        <v>354.6</v>
      </c>
      <c r="G159" s="48"/>
      <c r="H159" s="18">
        <f t="shared" si="35"/>
        <v>0</v>
      </c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</row>
    <row r="160" spans="1:22" s="3" customFormat="1" x14ac:dyDescent="0.25">
      <c r="A160" s="26" t="s">
        <v>81</v>
      </c>
      <c r="B160" s="14" t="s">
        <v>59</v>
      </c>
      <c r="C160" s="15" t="s">
        <v>158</v>
      </c>
      <c r="D160" s="16">
        <v>150</v>
      </c>
      <c r="E160" s="17">
        <v>8.9700000000000006</v>
      </c>
      <c r="F160" s="18">
        <f t="shared" si="36"/>
        <v>1345.5</v>
      </c>
      <c r="G160" s="48"/>
      <c r="H160" s="18">
        <f t="shared" si="35"/>
        <v>0</v>
      </c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</row>
    <row r="161" spans="1:22" s="3" customFormat="1" x14ac:dyDescent="0.25">
      <c r="A161" s="26" t="s">
        <v>81</v>
      </c>
      <c r="B161" s="14" t="s">
        <v>59</v>
      </c>
      <c r="C161" s="15" t="s">
        <v>159</v>
      </c>
      <c r="D161" s="16">
        <v>150</v>
      </c>
      <c r="E161" s="17">
        <v>20.83</v>
      </c>
      <c r="F161" s="18">
        <f t="shared" si="36"/>
        <v>3124.4999999999995</v>
      </c>
      <c r="G161" s="48"/>
      <c r="H161" s="18">
        <f t="shared" si="35"/>
        <v>0</v>
      </c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</row>
    <row r="162" spans="1:22" s="3" customFormat="1" x14ac:dyDescent="0.25">
      <c r="A162" s="26" t="s">
        <v>81</v>
      </c>
      <c r="B162" s="14" t="s">
        <v>59</v>
      </c>
      <c r="C162" s="15" t="s">
        <v>160</v>
      </c>
      <c r="D162" s="16">
        <v>30</v>
      </c>
      <c r="E162" s="17">
        <v>12.56</v>
      </c>
      <c r="F162" s="18">
        <f t="shared" si="36"/>
        <v>376.8</v>
      </c>
      <c r="G162" s="48"/>
      <c r="H162" s="18">
        <f t="shared" si="35"/>
        <v>0</v>
      </c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</row>
    <row r="163" spans="1:22" s="3" customFormat="1" x14ac:dyDescent="0.25">
      <c r="A163" s="26" t="s">
        <v>81</v>
      </c>
      <c r="B163" s="14" t="s">
        <v>59</v>
      </c>
      <c r="C163" s="15" t="s">
        <v>161</v>
      </c>
      <c r="D163" s="16">
        <v>18</v>
      </c>
      <c r="E163" s="17">
        <v>5.77</v>
      </c>
      <c r="F163" s="18">
        <f>D163*E163</f>
        <v>103.85999999999999</v>
      </c>
      <c r="G163" s="48"/>
      <c r="H163" s="18">
        <f>D163*G163</f>
        <v>0</v>
      </c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</row>
    <row r="164" spans="1:22" s="3" customFormat="1" x14ac:dyDescent="0.25">
      <c r="A164" s="26" t="s">
        <v>200</v>
      </c>
      <c r="B164" s="14" t="s">
        <v>59</v>
      </c>
      <c r="C164" s="15" t="s">
        <v>213</v>
      </c>
      <c r="D164" s="16">
        <v>30</v>
      </c>
      <c r="E164" s="17">
        <v>5.77</v>
      </c>
      <c r="F164" s="18">
        <f t="shared" ref="F164:F171" si="37">D164*E164</f>
        <v>173.1</v>
      </c>
      <c r="G164" s="48"/>
      <c r="H164" s="18">
        <f t="shared" ref="H164:H171" si="38">D164*G164</f>
        <v>0</v>
      </c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</row>
    <row r="165" spans="1:22" s="3" customFormat="1" x14ac:dyDescent="0.25">
      <c r="A165" s="26" t="s">
        <v>200</v>
      </c>
      <c r="B165" s="14" t="s">
        <v>59</v>
      </c>
      <c r="C165" s="15" t="s">
        <v>214</v>
      </c>
      <c r="D165" s="16">
        <v>30</v>
      </c>
      <c r="E165" s="17">
        <v>24.71</v>
      </c>
      <c r="F165" s="18">
        <f t="shared" si="37"/>
        <v>741.30000000000007</v>
      </c>
      <c r="G165" s="48"/>
      <c r="H165" s="18">
        <f t="shared" si="38"/>
        <v>0</v>
      </c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</row>
    <row r="166" spans="1:22" s="3" customFormat="1" x14ac:dyDescent="0.25">
      <c r="A166" s="26" t="s">
        <v>200</v>
      </c>
      <c r="B166" s="14" t="s">
        <v>59</v>
      </c>
      <c r="C166" s="15" t="s">
        <v>215</v>
      </c>
      <c r="D166" s="16">
        <v>30</v>
      </c>
      <c r="E166" s="17">
        <v>0.98</v>
      </c>
      <c r="F166" s="18">
        <f t="shared" si="37"/>
        <v>29.4</v>
      </c>
      <c r="G166" s="48"/>
      <c r="H166" s="18">
        <f t="shared" si="38"/>
        <v>0</v>
      </c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</row>
    <row r="167" spans="1:22" s="3" customFormat="1" x14ac:dyDescent="0.25">
      <c r="A167" s="26" t="s">
        <v>200</v>
      </c>
      <c r="B167" s="14" t="s">
        <v>59</v>
      </c>
      <c r="C167" s="15" t="s">
        <v>216</v>
      </c>
      <c r="D167" s="16">
        <v>9</v>
      </c>
      <c r="E167" s="17">
        <v>31.85</v>
      </c>
      <c r="F167" s="18">
        <f t="shared" si="37"/>
        <v>286.65000000000003</v>
      </c>
      <c r="G167" s="48"/>
      <c r="H167" s="18">
        <f t="shared" si="38"/>
        <v>0</v>
      </c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</row>
    <row r="168" spans="1:22" s="3" customFormat="1" x14ac:dyDescent="0.25">
      <c r="A168" s="26" t="s">
        <v>275</v>
      </c>
      <c r="B168" s="14" t="s">
        <v>59</v>
      </c>
      <c r="C168" s="15" t="s">
        <v>213</v>
      </c>
      <c r="D168" s="16">
        <v>6</v>
      </c>
      <c r="E168" s="17">
        <v>0.54</v>
      </c>
      <c r="F168" s="18">
        <f t="shared" si="37"/>
        <v>3.24</v>
      </c>
      <c r="G168" s="48"/>
      <c r="H168" s="18">
        <f t="shared" si="38"/>
        <v>0</v>
      </c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</row>
    <row r="169" spans="1:22" s="3" customFormat="1" x14ac:dyDescent="0.25">
      <c r="A169" s="26" t="s">
        <v>275</v>
      </c>
      <c r="B169" s="14" t="s">
        <v>59</v>
      </c>
      <c r="C169" s="15" t="s">
        <v>300</v>
      </c>
      <c r="D169" s="16">
        <v>30</v>
      </c>
      <c r="E169" s="17">
        <v>1.86</v>
      </c>
      <c r="F169" s="18">
        <f t="shared" si="37"/>
        <v>55.800000000000004</v>
      </c>
      <c r="G169" s="48"/>
      <c r="H169" s="18">
        <f t="shared" si="38"/>
        <v>0</v>
      </c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</row>
    <row r="170" spans="1:22" s="3" customFormat="1" x14ac:dyDescent="0.25">
      <c r="A170" s="26" t="s">
        <v>275</v>
      </c>
      <c r="B170" s="14" t="s">
        <v>59</v>
      </c>
      <c r="C170" s="15" t="s">
        <v>301</v>
      </c>
      <c r="D170" s="16">
        <v>30</v>
      </c>
      <c r="E170" s="17">
        <v>2.1800000000000002</v>
      </c>
      <c r="F170" s="18">
        <f t="shared" si="37"/>
        <v>65.400000000000006</v>
      </c>
      <c r="G170" s="48"/>
      <c r="H170" s="18">
        <f t="shared" si="38"/>
        <v>0</v>
      </c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</row>
    <row r="171" spans="1:22" s="3" customFormat="1" x14ac:dyDescent="0.25">
      <c r="A171" s="26" t="s">
        <v>275</v>
      </c>
      <c r="B171" s="14" t="s">
        <v>59</v>
      </c>
      <c r="C171" s="15" t="s">
        <v>302</v>
      </c>
      <c r="D171" s="16">
        <v>3</v>
      </c>
      <c r="E171" s="17">
        <v>4.8099999999999996</v>
      </c>
      <c r="F171" s="18">
        <f t="shared" si="37"/>
        <v>14.43</v>
      </c>
      <c r="G171" s="48"/>
      <c r="H171" s="18">
        <f t="shared" si="38"/>
        <v>0</v>
      </c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</row>
    <row r="172" spans="1:22" s="3" customFormat="1" ht="8.1" customHeight="1" x14ac:dyDescent="0.25">
      <c r="A172" s="27"/>
      <c r="B172" s="19"/>
      <c r="C172" s="20"/>
      <c r="D172" s="21"/>
      <c r="E172" s="22"/>
      <c r="F172" s="23"/>
      <c r="G172" s="22"/>
      <c r="H172" s="23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</row>
    <row r="173" spans="1:22" s="3" customFormat="1" x14ac:dyDescent="0.25">
      <c r="A173" s="25" t="s">
        <v>10</v>
      </c>
      <c r="B173" s="9" t="s">
        <v>11</v>
      </c>
      <c r="C173" s="10" t="s">
        <v>64</v>
      </c>
      <c r="D173" s="11">
        <v>1</v>
      </c>
      <c r="E173" s="12">
        <f>SUM(F174:F174)</f>
        <v>832.02</v>
      </c>
      <c r="F173" s="13">
        <f>+D173*E173</f>
        <v>832.02</v>
      </c>
      <c r="G173" s="12">
        <f>ROUND(SUM(H174:H174),2)</f>
        <v>0</v>
      </c>
      <c r="H173" s="13">
        <f>D173*G173</f>
        <v>0</v>
      </c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</row>
    <row r="174" spans="1:22" s="3" customFormat="1" x14ac:dyDescent="0.25">
      <c r="A174" s="26" t="s">
        <v>81</v>
      </c>
      <c r="B174" s="14" t="s">
        <v>162</v>
      </c>
      <c r="C174" s="15" t="s">
        <v>163</v>
      </c>
      <c r="D174" s="16">
        <v>2</v>
      </c>
      <c r="E174" s="17">
        <v>416.01</v>
      </c>
      <c r="F174" s="18">
        <f>D174*E174</f>
        <v>832.02</v>
      </c>
      <c r="G174" s="48"/>
      <c r="H174" s="18">
        <f t="shared" ref="H174" si="39">D174*G174</f>
        <v>0</v>
      </c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</row>
    <row r="175" spans="1:22" s="3" customFormat="1" ht="8.1" customHeight="1" x14ac:dyDescent="0.25">
      <c r="A175" s="27"/>
      <c r="B175" s="19"/>
      <c r="C175" s="20"/>
      <c r="D175" s="21"/>
      <c r="E175" s="22"/>
      <c r="F175" s="23"/>
      <c r="G175" s="22"/>
      <c r="H175" s="23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</row>
    <row r="176" spans="1:22" s="3" customFormat="1" x14ac:dyDescent="0.25">
      <c r="A176" s="25" t="s">
        <v>10</v>
      </c>
      <c r="B176" s="9" t="s">
        <v>11</v>
      </c>
      <c r="C176" s="10" t="s">
        <v>65</v>
      </c>
      <c r="D176" s="11">
        <v>1</v>
      </c>
      <c r="E176" s="12">
        <f>SUM(F177:F182)</f>
        <v>9698.4599999999991</v>
      </c>
      <c r="F176" s="13">
        <f>+D176*E176</f>
        <v>9698.4599999999991</v>
      </c>
      <c r="G176" s="12">
        <f>ROUND(SUM(H177:H182),2)</f>
        <v>0</v>
      </c>
      <c r="H176" s="13">
        <f>D176*G176</f>
        <v>0</v>
      </c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</row>
    <row r="177" spans="1:22" s="3" customFormat="1" x14ac:dyDescent="0.25">
      <c r="A177" s="26" t="s">
        <v>12</v>
      </c>
      <c r="B177" s="14" t="s">
        <v>13</v>
      </c>
      <c r="C177" s="15" t="s">
        <v>14</v>
      </c>
      <c r="D177" s="16">
        <v>3</v>
      </c>
      <c r="E177" s="17">
        <v>260.08</v>
      </c>
      <c r="F177" s="18">
        <f>D177*E177</f>
        <v>780.24</v>
      </c>
      <c r="G177" s="48"/>
      <c r="H177" s="18">
        <f t="shared" ref="H177:H182" si="40">D177*G177</f>
        <v>0</v>
      </c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</row>
    <row r="178" spans="1:22" s="3" customFormat="1" x14ac:dyDescent="0.25">
      <c r="A178" s="26" t="s">
        <v>12</v>
      </c>
      <c r="B178" s="14" t="s">
        <v>66</v>
      </c>
      <c r="C178" s="15" t="s">
        <v>67</v>
      </c>
      <c r="D178" s="16">
        <v>9</v>
      </c>
      <c r="E178" s="17">
        <v>35.51</v>
      </c>
      <c r="F178" s="18">
        <f t="shared" ref="F178:F182" si="41">D178*E178</f>
        <v>319.58999999999997</v>
      </c>
      <c r="G178" s="48"/>
      <c r="H178" s="18">
        <f t="shared" si="40"/>
        <v>0</v>
      </c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</row>
    <row r="179" spans="1:22" s="3" customFormat="1" x14ac:dyDescent="0.25">
      <c r="A179" s="26" t="s">
        <v>12</v>
      </c>
      <c r="B179" s="14" t="s">
        <v>66</v>
      </c>
      <c r="C179" s="15" t="s">
        <v>68</v>
      </c>
      <c r="D179" s="16">
        <v>12</v>
      </c>
      <c r="E179" s="17">
        <v>312.7</v>
      </c>
      <c r="F179" s="18">
        <f t="shared" si="41"/>
        <v>3752.3999999999996</v>
      </c>
      <c r="G179" s="48"/>
      <c r="H179" s="18">
        <f t="shared" si="40"/>
        <v>0</v>
      </c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</row>
    <row r="180" spans="1:22" s="3" customFormat="1" x14ac:dyDescent="0.25">
      <c r="A180" s="26" t="s">
        <v>12</v>
      </c>
      <c r="B180" s="14" t="s">
        <v>66</v>
      </c>
      <c r="C180" s="15" t="s">
        <v>69</v>
      </c>
      <c r="D180" s="16">
        <v>3</v>
      </c>
      <c r="E180" s="17">
        <v>645.25</v>
      </c>
      <c r="F180" s="18">
        <f t="shared" si="41"/>
        <v>1935.75</v>
      </c>
      <c r="G180" s="48"/>
      <c r="H180" s="18">
        <f t="shared" si="40"/>
        <v>0</v>
      </c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</row>
    <row r="181" spans="1:22" s="3" customFormat="1" x14ac:dyDescent="0.25">
      <c r="A181" s="26" t="s">
        <v>12</v>
      </c>
      <c r="B181" s="14" t="s">
        <v>66</v>
      </c>
      <c r="C181" s="15" t="s">
        <v>70</v>
      </c>
      <c r="D181" s="16">
        <v>9</v>
      </c>
      <c r="E181" s="17">
        <v>75.52</v>
      </c>
      <c r="F181" s="18">
        <f t="shared" si="41"/>
        <v>679.68</v>
      </c>
      <c r="G181" s="48"/>
      <c r="H181" s="18">
        <f t="shared" si="40"/>
        <v>0</v>
      </c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</row>
    <row r="182" spans="1:22" s="3" customFormat="1" x14ac:dyDescent="0.25">
      <c r="A182" s="26" t="s">
        <v>81</v>
      </c>
      <c r="B182" s="14" t="s">
        <v>66</v>
      </c>
      <c r="C182" s="15" t="s">
        <v>164</v>
      </c>
      <c r="D182" s="16">
        <v>30</v>
      </c>
      <c r="E182" s="17">
        <v>74.36</v>
      </c>
      <c r="F182" s="18">
        <f t="shared" si="41"/>
        <v>2230.8000000000002</v>
      </c>
      <c r="G182" s="48"/>
      <c r="H182" s="18">
        <f t="shared" si="40"/>
        <v>0</v>
      </c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</row>
    <row r="183" spans="1:22" s="3" customFormat="1" ht="8.1" customHeight="1" x14ac:dyDescent="0.25">
      <c r="A183" s="27"/>
      <c r="B183" s="19"/>
      <c r="C183" s="20"/>
      <c r="D183" s="21"/>
      <c r="E183" s="22"/>
      <c r="F183" s="23"/>
      <c r="G183" s="22"/>
      <c r="H183" s="23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</row>
    <row r="184" spans="1:22" s="3" customFormat="1" x14ac:dyDescent="0.25">
      <c r="A184" s="25" t="s">
        <v>10</v>
      </c>
      <c r="B184" s="9" t="s">
        <v>11</v>
      </c>
      <c r="C184" s="10" t="s">
        <v>71</v>
      </c>
      <c r="D184" s="11">
        <v>1</v>
      </c>
      <c r="E184" s="12">
        <f>SUM(F185:F224)</f>
        <v>37983.840000000011</v>
      </c>
      <c r="F184" s="13">
        <f>+D184*E184</f>
        <v>37983.840000000011</v>
      </c>
      <c r="G184" s="12">
        <f>ROUND(SUM(H185:H224),2)</f>
        <v>0</v>
      </c>
      <c r="H184" s="13">
        <f>D184*G184</f>
        <v>0</v>
      </c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</row>
    <row r="185" spans="1:22" s="3" customFormat="1" ht="22.5" x14ac:dyDescent="0.25">
      <c r="A185" s="26" t="s">
        <v>12</v>
      </c>
      <c r="B185" s="14" t="s">
        <v>72</v>
      </c>
      <c r="C185" s="15" t="s">
        <v>73</v>
      </c>
      <c r="D185" s="16">
        <v>6</v>
      </c>
      <c r="E185" s="17">
        <v>47.18</v>
      </c>
      <c r="F185" s="18">
        <f>D185*E185</f>
        <v>283.08</v>
      </c>
      <c r="G185" s="48"/>
      <c r="H185" s="18">
        <f t="shared" ref="H185:H214" si="42">D185*G185</f>
        <v>0</v>
      </c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</row>
    <row r="186" spans="1:22" s="3" customFormat="1" ht="22.5" x14ac:dyDescent="0.25">
      <c r="A186" s="26" t="s">
        <v>12</v>
      </c>
      <c r="B186" s="14" t="s">
        <v>72</v>
      </c>
      <c r="C186" s="15" t="s">
        <v>74</v>
      </c>
      <c r="D186" s="16">
        <v>6</v>
      </c>
      <c r="E186" s="17">
        <v>254.88</v>
      </c>
      <c r="F186" s="18">
        <f t="shared" ref="F186:F193" si="43">D186*E186</f>
        <v>1529.28</v>
      </c>
      <c r="G186" s="48"/>
      <c r="H186" s="18">
        <f t="shared" si="42"/>
        <v>0</v>
      </c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</row>
    <row r="187" spans="1:22" s="3" customFormat="1" ht="22.5" x14ac:dyDescent="0.25">
      <c r="A187" s="26" t="s">
        <v>12</v>
      </c>
      <c r="B187" s="14" t="s">
        <v>72</v>
      </c>
      <c r="C187" s="15" t="s">
        <v>75</v>
      </c>
      <c r="D187" s="16">
        <v>6</v>
      </c>
      <c r="E187" s="17">
        <v>93.63</v>
      </c>
      <c r="F187" s="18">
        <f t="shared" si="43"/>
        <v>561.78</v>
      </c>
      <c r="G187" s="48"/>
      <c r="H187" s="18">
        <f t="shared" si="42"/>
        <v>0</v>
      </c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</row>
    <row r="188" spans="1:22" s="3" customFormat="1" x14ac:dyDescent="0.25">
      <c r="A188" s="26" t="s">
        <v>81</v>
      </c>
      <c r="B188" s="14" t="s">
        <v>72</v>
      </c>
      <c r="C188" s="15" t="s">
        <v>165</v>
      </c>
      <c r="D188" s="16">
        <v>300</v>
      </c>
      <c r="E188" s="17">
        <v>1.99</v>
      </c>
      <c r="F188" s="18">
        <f t="shared" si="43"/>
        <v>597</v>
      </c>
      <c r="G188" s="48"/>
      <c r="H188" s="18">
        <f t="shared" si="42"/>
        <v>0</v>
      </c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</row>
    <row r="189" spans="1:22" s="3" customFormat="1" x14ac:dyDescent="0.25">
      <c r="A189" s="26" t="s">
        <v>81</v>
      </c>
      <c r="B189" s="14" t="s">
        <v>72</v>
      </c>
      <c r="C189" s="15" t="s">
        <v>166</v>
      </c>
      <c r="D189" s="16">
        <v>3</v>
      </c>
      <c r="E189" s="17">
        <v>49.74</v>
      </c>
      <c r="F189" s="18">
        <f t="shared" si="43"/>
        <v>149.22</v>
      </c>
      <c r="G189" s="48"/>
      <c r="H189" s="18">
        <f t="shared" si="42"/>
        <v>0</v>
      </c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</row>
    <row r="190" spans="1:22" s="3" customFormat="1" x14ac:dyDescent="0.25">
      <c r="A190" s="26" t="s">
        <v>81</v>
      </c>
      <c r="B190" s="14" t="s">
        <v>72</v>
      </c>
      <c r="C190" s="15" t="s">
        <v>167</v>
      </c>
      <c r="D190" s="16">
        <v>3</v>
      </c>
      <c r="E190" s="17">
        <v>2076.8000000000002</v>
      </c>
      <c r="F190" s="18">
        <f t="shared" si="43"/>
        <v>6230.4000000000005</v>
      </c>
      <c r="G190" s="48"/>
      <c r="H190" s="18">
        <f t="shared" si="42"/>
        <v>0</v>
      </c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</row>
    <row r="191" spans="1:22" s="3" customFormat="1" x14ac:dyDescent="0.25">
      <c r="A191" s="26" t="s">
        <v>81</v>
      </c>
      <c r="B191" s="14" t="s">
        <v>72</v>
      </c>
      <c r="C191" s="15" t="s">
        <v>168</v>
      </c>
      <c r="D191" s="16">
        <v>6</v>
      </c>
      <c r="E191" s="17">
        <v>116.25</v>
      </c>
      <c r="F191" s="18">
        <f t="shared" si="43"/>
        <v>697.5</v>
      </c>
      <c r="G191" s="48"/>
      <c r="H191" s="18">
        <f t="shared" si="42"/>
        <v>0</v>
      </c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</row>
    <row r="192" spans="1:22" s="3" customFormat="1" x14ac:dyDescent="0.25">
      <c r="A192" s="26" t="s">
        <v>81</v>
      </c>
      <c r="B192" s="14" t="s">
        <v>72</v>
      </c>
      <c r="C192" s="15" t="s">
        <v>169</v>
      </c>
      <c r="D192" s="16">
        <v>3</v>
      </c>
      <c r="E192" s="17">
        <v>1489.94</v>
      </c>
      <c r="F192" s="18">
        <f t="shared" si="43"/>
        <v>4469.82</v>
      </c>
      <c r="G192" s="48"/>
      <c r="H192" s="18">
        <f t="shared" si="42"/>
        <v>0</v>
      </c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</row>
    <row r="193" spans="1:22" s="3" customFormat="1" x14ac:dyDescent="0.25">
      <c r="A193" s="26" t="s">
        <v>81</v>
      </c>
      <c r="B193" s="14" t="s">
        <v>72</v>
      </c>
      <c r="C193" s="15" t="s">
        <v>170</v>
      </c>
      <c r="D193" s="16">
        <v>3</v>
      </c>
      <c r="E193" s="17">
        <v>992.19</v>
      </c>
      <c r="F193" s="18">
        <f t="shared" si="43"/>
        <v>2976.57</v>
      </c>
      <c r="G193" s="48"/>
      <c r="H193" s="18">
        <f t="shared" si="42"/>
        <v>0</v>
      </c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</row>
    <row r="194" spans="1:22" s="3" customFormat="1" x14ac:dyDescent="0.25">
      <c r="A194" s="26" t="s">
        <v>81</v>
      </c>
      <c r="B194" s="14" t="s">
        <v>72</v>
      </c>
      <c r="C194" s="15" t="s">
        <v>171</v>
      </c>
      <c r="D194" s="16">
        <v>3</v>
      </c>
      <c r="E194" s="17">
        <v>1575</v>
      </c>
      <c r="F194" s="18">
        <f>D194*E194</f>
        <v>4725</v>
      </c>
      <c r="G194" s="48"/>
      <c r="H194" s="18">
        <f>D194*G194</f>
        <v>0</v>
      </c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</row>
    <row r="195" spans="1:22" s="3" customFormat="1" x14ac:dyDescent="0.25">
      <c r="A195" s="26" t="s">
        <v>81</v>
      </c>
      <c r="B195" s="14" t="s">
        <v>72</v>
      </c>
      <c r="C195" s="15" t="s">
        <v>172</v>
      </c>
      <c r="D195" s="16">
        <v>30</v>
      </c>
      <c r="E195" s="17">
        <v>1.32</v>
      </c>
      <c r="F195" s="18">
        <f t="shared" ref="F195:F210" si="44">D195*E195</f>
        <v>39.6</v>
      </c>
      <c r="G195" s="48"/>
      <c r="H195" s="18">
        <f t="shared" ref="H195:H210" si="45">D195*G195</f>
        <v>0</v>
      </c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</row>
    <row r="196" spans="1:22" s="3" customFormat="1" x14ac:dyDescent="0.25">
      <c r="A196" s="26" t="s">
        <v>81</v>
      </c>
      <c r="B196" s="14" t="s">
        <v>72</v>
      </c>
      <c r="C196" s="15" t="s">
        <v>173</v>
      </c>
      <c r="D196" s="16">
        <v>9</v>
      </c>
      <c r="E196" s="17">
        <v>38.96</v>
      </c>
      <c r="F196" s="18">
        <f t="shared" si="44"/>
        <v>350.64</v>
      </c>
      <c r="G196" s="48"/>
      <c r="H196" s="18">
        <f t="shared" si="45"/>
        <v>0</v>
      </c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</row>
    <row r="197" spans="1:22" s="3" customFormat="1" ht="22.5" x14ac:dyDescent="0.25">
      <c r="A197" s="26" t="s">
        <v>81</v>
      </c>
      <c r="B197" s="14" t="s">
        <v>72</v>
      </c>
      <c r="C197" s="15" t="s">
        <v>174</v>
      </c>
      <c r="D197" s="16">
        <v>9</v>
      </c>
      <c r="E197" s="17">
        <v>38.97</v>
      </c>
      <c r="F197" s="18">
        <f t="shared" si="44"/>
        <v>350.73</v>
      </c>
      <c r="G197" s="48"/>
      <c r="H197" s="18">
        <f t="shared" si="45"/>
        <v>0</v>
      </c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</row>
    <row r="198" spans="1:22" s="3" customFormat="1" ht="22.5" x14ac:dyDescent="0.25">
      <c r="A198" s="26" t="s">
        <v>81</v>
      </c>
      <c r="B198" s="14" t="s">
        <v>72</v>
      </c>
      <c r="C198" s="15" t="s">
        <v>175</v>
      </c>
      <c r="D198" s="16">
        <v>3</v>
      </c>
      <c r="E198" s="17">
        <v>656.63</v>
      </c>
      <c r="F198" s="18">
        <f t="shared" si="44"/>
        <v>1969.8899999999999</v>
      </c>
      <c r="G198" s="48"/>
      <c r="H198" s="18">
        <f t="shared" si="45"/>
        <v>0</v>
      </c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</row>
    <row r="199" spans="1:22" s="3" customFormat="1" x14ac:dyDescent="0.25">
      <c r="A199" s="26" t="s">
        <v>81</v>
      </c>
      <c r="B199" s="14" t="s">
        <v>72</v>
      </c>
      <c r="C199" s="15" t="s">
        <v>176</v>
      </c>
      <c r="D199" s="16">
        <v>3</v>
      </c>
      <c r="E199" s="17">
        <v>656.63</v>
      </c>
      <c r="F199" s="18">
        <f t="shared" si="44"/>
        <v>1969.8899999999999</v>
      </c>
      <c r="G199" s="48"/>
      <c r="H199" s="18">
        <f t="shared" si="45"/>
        <v>0</v>
      </c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</row>
    <row r="200" spans="1:22" s="3" customFormat="1" x14ac:dyDescent="0.25">
      <c r="A200" s="26" t="s">
        <v>81</v>
      </c>
      <c r="B200" s="14" t="s">
        <v>72</v>
      </c>
      <c r="C200" s="15" t="s">
        <v>177</v>
      </c>
      <c r="D200" s="16">
        <v>15</v>
      </c>
      <c r="E200" s="17">
        <v>124.5</v>
      </c>
      <c r="F200" s="18">
        <f t="shared" si="44"/>
        <v>1867.5</v>
      </c>
      <c r="G200" s="48"/>
      <c r="H200" s="18">
        <f t="shared" si="45"/>
        <v>0</v>
      </c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</row>
    <row r="201" spans="1:22" s="3" customFormat="1" x14ac:dyDescent="0.25">
      <c r="A201" s="26" t="s">
        <v>81</v>
      </c>
      <c r="B201" s="14" t="s">
        <v>72</v>
      </c>
      <c r="C201" s="15" t="s">
        <v>178</v>
      </c>
      <c r="D201" s="16">
        <v>30</v>
      </c>
      <c r="E201" s="17">
        <v>4.68</v>
      </c>
      <c r="F201" s="18">
        <f t="shared" si="44"/>
        <v>140.39999999999998</v>
      </c>
      <c r="G201" s="48"/>
      <c r="H201" s="18">
        <f t="shared" si="45"/>
        <v>0</v>
      </c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</row>
    <row r="202" spans="1:22" s="3" customFormat="1" x14ac:dyDescent="0.25">
      <c r="A202" s="26" t="s">
        <v>81</v>
      </c>
      <c r="B202" s="14" t="s">
        <v>72</v>
      </c>
      <c r="C202" s="15" t="s">
        <v>179</v>
      </c>
      <c r="D202" s="16">
        <v>30</v>
      </c>
      <c r="E202" s="17">
        <v>8.43</v>
      </c>
      <c r="F202" s="18">
        <f t="shared" si="44"/>
        <v>252.89999999999998</v>
      </c>
      <c r="G202" s="48"/>
      <c r="H202" s="18">
        <f t="shared" si="45"/>
        <v>0</v>
      </c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</row>
    <row r="203" spans="1:22" s="3" customFormat="1" x14ac:dyDescent="0.25">
      <c r="A203" s="26" t="s">
        <v>81</v>
      </c>
      <c r="B203" s="14" t="s">
        <v>72</v>
      </c>
      <c r="C203" s="15" t="s">
        <v>180</v>
      </c>
      <c r="D203" s="16">
        <v>30</v>
      </c>
      <c r="E203" s="17">
        <v>9.43</v>
      </c>
      <c r="F203" s="18">
        <f t="shared" si="44"/>
        <v>282.89999999999998</v>
      </c>
      <c r="G203" s="48"/>
      <c r="H203" s="18">
        <f t="shared" si="45"/>
        <v>0</v>
      </c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</row>
    <row r="204" spans="1:22" s="3" customFormat="1" x14ac:dyDescent="0.25">
      <c r="A204" s="26" t="s">
        <v>81</v>
      </c>
      <c r="B204" s="14" t="s">
        <v>72</v>
      </c>
      <c r="C204" s="15" t="s">
        <v>181</v>
      </c>
      <c r="D204" s="16">
        <v>30</v>
      </c>
      <c r="E204" s="17">
        <v>8.69</v>
      </c>
      <c r="F204" s="18">
        <f t="shared" si="44"/>
        <v>260.7</v>
      </c>
      <c r="G204" s="48"/>
      <c r="H204" s="18">
        <f t="shared" si="45"/>
        <v>0</v>
      </c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</row>
    <row r="205" spans="1:22" s="3" customFormat="1" x14ac:dyDescent="0.25">
      <c r="A205" s="26" t="s">
        <v>81</v>
      </c>
      <c r="B205" s="14" t="s">
        <v>72</v>
      </c>
      <c r="C205" s="15" t="s">
        <v>182</v>
      </c>
      <c r="D205" s="16">
        <v>30</v>
      </c>
      <c r="E205" s="17">
        <v>12.43</v>
      </c>
      <c r="F205" s="18">
        <f t="shared" si="44"/>
        <v>372.9</v>
      </c>
      <c r="G205" s="48"/>
      <c r="H205" s="18">
        <f t="shared" si="45"/>
        <v>0</v>
      </c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</row>
    <row r="206" spans="1:22" s="3" customFormat="1" ht="22.5" x14ac:dyDescent="0.25">
      <c r="A206" s="26" t="s">
        <v>81</v>
      </c>
      <c r="B206" s="14" t="s">
        <v>72</v>
      </c>
      <c r="C206" s="15" t="s">
        <v>183</v>
      </c>
      <c r="D206" s="16">
        <v>6</v>
      </c>
      <c r="E206" s="17">
        <v>103.22</v>
      </c>
      <c r="F206" s="18">
        <f t="shared" si="44"/>
        <v>619.31999999999994</v>
      </c>
      <c r="G206" s="48"/>
      <c r="H206" s="18">
        <f t="shared" si="45"/>
        <v>0</v>
      </c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</row>
    <row r="207" spans="1:22" s="3" customFormat="1" x14ac:dyDescent="0.25">
      <c r="A207" s="26" t="s">
        <v>81</v>
      </c>
      <c r="B207" s="14" t="s">
        <v>72</v>
      </c>
      <c r="C207" s="15" t="s">
        <v>184</v>
      </c>
      <c r="D207" s="16">
        <v>3</v>
      </c>
      <c r="E207" s="17">
        <v>30.49</v>
      </c>
      <c r="F207" s="18">
        <f t="shared" si="44"/>
        <v>91.47</v>
      </c>
      <c r="G207" s="48"/>
      <c r="H207" s="18">
        <f t="shared" si="45"/>
        <v>0</v>
      </c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</row>
    <row r="208" spans="1:22" s="3" customFormat="1" x14ac:dyDescent="0.25">
      <c r="A208" s="26" t="s">
        <v>81</v>
      </c>
      <c r="B208" s="14" t="s">
        <v>72</v>
      </c>
      <c r="C208" s="15" t="s">
        <v>185</v>
      </c>
      <c r="D208" s="16">
        <v>15</v>
      </c>
      <c r="E208" s="17">
        <v>196.28</v>
      </c>
      <c r="F208" s="18">
        <f t="shared" si="44"/>
        <v>2944.2</v>
      </c>
      <c r="G208" s="48"/>
      <c r="H208" s="18">
        <f t="shared" si="45"/>
        <v>0</v>
      </c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</row>
    <row r="209" spans="1:22" s="3" customFormat="1" x14ac:dyDescent="0.25">
      <c r="A209" s="26" t="s">
        <v>81</v>
      </c>
      <c r="B209" s="14" t="s">
        <v>72</v>
      </c>
      <c r="C209" s="15" t="s">
        <v>186</v>
      </c>
      <c r="D209" s="16">
        <v>3</v>
      </c>
      <c r="E209" s="17">
        <v>408.97</v>
      </c>
      <c r="F209" s="18">
        <f t="shared" si="44"/>
        <v>1226.9100000000001</v>
      </c>
      <c r="G209" s="48"/>
      <c r="H209" s="18">
        <f t="shared" si="45"/>
        <v>0</v>
      </c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</row>
    <row r="210" spans="1:22" s="3" customFormat="1" x14ac:dyDescent="0.25">
      <c r="A210" s="26" t="s">
        <v>81</v>
      </c>
      <c r="B210" s="14" t="s">
        <v>72</v>
      </c>
      <c r="C210" s="15" t="s">
        <v>187</v>
      </c>
      <c r="D210" s="16">
        <v>3</v>
      </c>
      <c r="E210" s="17">
        <v>6.54</v>
      </c>
      <c r="F210" s="18">
        <f t="shared" si="44"/>
        <v>19.62</v>
      </c>
      <c r="G210" s="48"/>
      <c r="H210" s="18">
        <f t="shared" si="45"/>
        <v>0</v>
      </c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</row>
    <row r="211" spans="1:22" s="3" customFormat="1" x14ac:dyDescent="0.25">
      <c r="A211" s="26" t="s">
        <v>81</v>
      </c>
      <c r="B211" s="14" t="s">
        <v>72</v>
      </c>
      <c r="C211" s="15" t="s">
        <v>188</v>
      </c>
      <c r="D211" s="16">
        <v>30</v>
      </c>
      <c r="E211" s="17">
        <v>23.68</v>
      </c>
      <c r="F211" s="18">
        <f t="shared" ref="F211:F214" si="46">D211*E211</f>
        <v>710.4</v>
      </c>
      <c r="G211" s="48"/>
      <c r="H211" s="18">
        <f t="shared" si="42"/>
        <v>0</v>
      </c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</row>
    <row r="212" spans="1:22" s="3" customFormat="1" x14ac:dyDescent="0.25">
      <c r="A212" s="26" t="s">
        <v>200</v>
      </c>
      <c r="B212" s="14" t="s">
        <v>72</v>
      </c>
      <c r="C212" s="15" t="s">
        <v>217</v>
      </c>
      <c r="D212" s="16">
        <v>6</v>
      </c>
      <c r="E212" s="17">
        <v>3.08</v>
      </c>
      <c r="F212" s="18">
        <f t="shared" si="46"/>
        <v>18.48</v>
      </c>
      <c r="G212" s="48"/>
      <c r="H212" s="18">
        <f t="shared" si="42"/>
        <v>0</v>
      </c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</row>
    <row r="213" spans="1:22" s="3" customFormat="1" x14ac:dyDescent="0.25">
      <c r="A213" s="26" t="s">
        <v>200</v>
      </c>
      <c r="B213" s="14" t="s">
        <v>72</v>
      </c>
      <c r="C213" s="15" t="s">
        <v>218</v>
      </c>
      <c r="D213" s="16">
        <v>3</v>
      </c>
      <c r="E213" s="17">
        <v>7.74</v>
      </c>
      <c r="F213" s="18">
        <f t="shared" si="46"/>
        <v>23.22</v>
      </c>
      <c r="G213" s="48"/>
      <c r="H213" s="18">
        <f t="shared" si="42"/>
        <v>0</v>
      </c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</row>
    <row r="214" spans="1:22" s="3" customFormat="1" x14ac:dyDescent="0.25">
      <c r="A214" s="26" t="s">
        <v>200</v>
      </c>
      <c r="B214" s="14" t="s">
        <v>72</v>
      </c>
      <c r="C214" s="15" t="s">
        <v>219</v>
      </c>
      <c r="D214" s="16">
        <v>9</v>
      </c>
      <c r="E214" s="17">
        <v>2.46</v>
      </c>
      <c r="F214" s="18">
        <f t="shared" si="46"/>
        <v>22.14</v>
      </c>
      <c r="G214" s="48"/>
      <c r="H214" s="18">
        <f t="shared" si="42"/>
        <v>0</v>
      </c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</row>
    <row r="215" spans="1:22" s="3" customFormat="1" x14ac:dyDescent="0.25">
      <c r="A215" s="26" t="s">
        <v>200</v>
      </c>
      <c r="B215" s="14" t="s">
        <v>72</v>
      </c>
      <c r="C215" s="15" t="s">
        <v>220</v>
      </c>
      <c r="D215" s="16">
        <v>6</v>
      </c>
      <c r="E215" s="17">
        <v>4.78</v>
      </c>
      <c r="F215" s="18">
        <f>D215*E215</f>
        <v>28.68</v>
      </c>
      <c r="G215" s="48"/>
      <c r="H215" s="18">
        <f>D215*G215</f>
        <v>0</v>
      </c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</row>
    <row r="216" spans="1:22" s="3" customFormat="1" x14ac:dyDescent="0.25">
      <c r="A216" s="26" t="s">
        <v>200</v>
      </c>
      <c r="B216" s="14" t="s">
        <v>72</v>
      </c>
      <c r="C216" s="15" t="s">
        <v>221</v>
      </c>
      <c r="D216" s="16">
        <v>9</v>
      </c>
      <c r="E216" s="17">
        <v>5.88</v>
      </c>
      <c r="F216" s="18">
        <f t="shared" ref="F216:F224" si="47">D216*E216</f>
        <v>52.92</v>
      </c>
      <c r="G216" s="48"/>
      <c r="H216" s="18">
        <f t="shared" ref="H216:H224" si="48">D216*G216</f>
        <v>0</v>
      </c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</row>
    <row r="217" spans="1:22" s="3" customFormat="1" x14ac:dyDescent="0.25">
      <c r="A217" s="26" t="s">
        <v>200</v>
      </c>
      <c r="B217" s="14" t="s">
        <v>72</v>
      </c>
      <c r="C217" s="15" t="s">
        <v>222</v>
      </c>
      <c r="D217" s="16">
        <v>6</v>
      </c>
      <c r="E217" s="17">
        <v>6.11</v>
      </c>
      <c r="F217" s="18">
        <f t="shared" si="47"/>
        <v>36.660000000000004</v>
      </c>
      <c r="G217" s="48"/>
      <c r="H217" s="18">
        <f t="shared" si="48"/>
        <v>0</v>
      </c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</row>
    <row r="218" spans="1:22" s="3" customFormat="1" x14ac:dyDescent="0.25">
      <c r="A218" s="26" t="s">
        <v>200</v>
      </c>
      <c r="B218" s="14" t="s">
        <v>72</v>
      </c>
      <c r="C218" s="15" t="s">
        <v>223</v>
      </c>
      <c r="D218" s="16">
        <v>6</v>
      </c>
      <c r="E218" s="17">
        <v>5.88</v>
      </c>
      <c r="F218" s="18">
        <f t="shared" si="47"/>
        <v>35.28</v>
      </c>
      <c r="G218" s="48"/>
      <c r="H218" s="18">
        <f t="shared" si="48"/>
        <v>0</v>
      </c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</row>
    <row r="219" spans="1:22" s="3" customFormat="1" x14ac:dyDescent="0.25">
      <c r="A219" s="26" t="s">
        <v>200</v>
      </c>
      <c r="B219" s="14" t="s">
        <v>72</v>
      </c>
      <c r="C219" s="15" t="s">
        <v>224</v>
      </c>
      <c r="D219" s="16">
        <v>3</v>
      </c>
      <c r="E219" s="17">
        <v>65.510000000000005</v>
      </c>
      <c r="F219" s="18">
        <f t="shared" si="47"/>
        <v>196.53000000000003</v>
      </c>
      <c r="G219" s="48"/>
      <c r="H219" s="18">
        <f t="shared" si="48"/>
        <v>0</v>
      </c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</row>
    <row r="220" spans="1:22" s="3" customFormat="1" x14ac:dyDescent="0.25">
      <c r="A220" s="26" t="s">
        <v>275</v>
      </c>
      <c r="B220" s="14" t="s">
        <v>72</v>
      </c>
      <c r="C220" s="15" t="s">
        <v>303</v>
      </c>
      <c r="D220" s="16">
        <v>3</v>
      </c>
      <c r="E220" s="17">
        <v>472.5</v>
      </c>
      <c r="F220" s="18">
        <f t="shared" si="47"/>
        <v>1417.5</v>
      </c>
      <c r="G220" s="48"/>
      <c r="H220" s="18">
        <f t="shared" si="48"/>
        <v>0</v>
      </c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</row>
    <row r="221" spans="1:22" s="3" customFormat="1" x14ac:dyDescent="0.25">
      <c r="A221" s="26" t="s">
        <v>275</v>
      </c>
      <c r="B221" s="14" t="s">
        <v>72</v>
      </c>
      <c r="C221" s="15" t="s">
        <v>304</v>
      </c>
      <c r="D221" s="16">
        <v>3</v>
      </c>
      <c r="E221" s="17">
        <v>12.54</v>
      </c>
      <c r="F221" s="18">
        <f t="shared" si="47"/>
        <v>37.619999999999997</v>
      </c>
      <c r="G221" s="48"/>
      <c r="H221" s="18">
        <f t="shared" si="48"/>
        <v>0</v>
      </c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</row>
    <row r="222" spans="1:22" s="3" customFormat="1" x14ac:dyDescent="0.25">
      <c r="A222" s="26" t="s">
        <v>275</v>
      </c>
      <c r="B222" s="14" t="s">
        <v>72</v>
      </c>
      <c r="C222" s="15" t="s">
        <v>305</v>
      </c>
      <c r="D222" s="16">
        <v>3</v>
      </c>
      <c r="E222" s="17">
        <v>21.76</v>
      </c>
      <c r="F222" s="18">
        <f t="shared" si="47"/>
        <v>65.28</v>
      </c>
      <c r="G222" s="48"/>
      <c r="H222" s="18">
        <f t="shared" si="48"/>
        <v>0</v>
      </c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</row>
    <row r="223" spans="1:22" s="3" customFormat="1" x14ac:dyDescent="0.25">
      <c r="A223" s="26" t="s">
        <v>275</v>
      </c>
      <c r="B223" s="14" t="s">
        <v>72</v>
      </c>
      <c r="C223" s="15" t="s">
        <v>306</v>
      </c>
      <c r="D223" s="16">
        <v>6</v>
      </c>
      <c r="E223" s="17">
        <v>19.16</v>
      </c>
      <c r="F223" s="18">
        <f t="shared" si="47"/>
        <v>114.96000000000001</v>
      </c>
      <c r="G223" s="48"/>
      <c r="H223" s="18">
        <f t="shared" si="48"/>
        <v>0</v>
      </c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</row>
    <row r="224" spans="1:22" s="3" customFormat="1" x14ac:dyDescent="0.25">
      <c r="A224" s="26" t="s">
        <v>275</v>
      </c>
      <c r="B224" s="14" t="s">
        <v>72</v>
      </c>
      <c r="C224" s="15" t="s">
        <v>307</v>
      </c>
      <c r="D224" s="16">
        <v>3</v>
      </c>
      <c r="E224" s="17">
        <v>81.650000000000006</v>
      </c>
      <c r="F224" s="18">
        <f t="shared" si="47"/>
        <v>244.95000000000002</v>
      </c>
      <c r="G224" s="48"/>
      <c r="H224" s="18">
        <f t="shared" si="48"/>
        <v>0</v>
      </c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</row>
    <row r="225" spans="1:22" s="3" customFormat="1" ht="8.1" customHeight="1" x14ac:dyDescent="0.25">
      <c r="A225" s="27"/>
      <c r="B225" s="19"/>
      <c r="C225" s="20"/>
      <c r="D225" s="21"/>
      <c r="E225" s="22"/>
      <c r="F225" s="23"/>
      <c r="G225" s="22"/>
      <c r="H225" s="23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</row>
    <row r="226" spans="1:22" s="3" customFormat="1" x14ac:dyDescent="0.25">
      <c r="A226" s="25" t="s">
        <v>10</v>
      </c>
      <c r="B226" s="9" t="s">
        <v>11</v>
      </c>
      <c r="C226" s="53" t="s">
        <v>76</v>
      </c>
      <c r="D226" s="11">
        <v>1</v>
      </c>
      <c r="E226" s="12">
        <f>SUM(F227:F245)</f>
        <v>28138.170000000002</v>
      </c>
      <c r="F226" s="13">
        <f>+D226*E226</f>
        <v>28138.170000000002</v>
      </c>
      <c r="G226" s="12">
        <f>ROUND(SUM(H227:H245),2)</f>
        <v>0</v>
      </c>
      <c r="H226" s="13">
        <f>D226*G226</f>
        <v>0</v>
      </c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</row>
    <row r="227" spans="1:22" s="3" customFormat="1" x14ac:dyDescent="0.25">
      <c r="A227" s="26" t="s">
        <v>81</v>
      </c>
      <c r="B227" s="14" t="s">
        <v>77</v>
      </c>
      <c r="C227" s="15" t="s">
        <v>189</v>
      </c>
      <c r="D227" s="16">
        <v>60</v>
      </c>
      <c r="E227" s="17">
        <v>15.7</v>
      </c>
      <c r="F227" s="18">
        <f t="shared" ref="F227:F235" si="49">D227*E227</f>
        <v>942</v>
      </c>
      <c r="G227" s="48"/>
      <c r="H227" s="18">
        <f t="shared" ref="H227:H235" si="50">D227*G227</f>
        <v>0</v>
      </c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</row>
    <row r="228" spans="1:22" s="3" customFormat="1" x14ac:dyDescent="0.25">
      <c r="A228" s="26" t="s">
        <v>81</v>
      </c>
      <c r="B228" s="14" t="s">
        <v>77</v>
      </c>
      <c r="C228" s="15" t="s">
        <v>190</v>
      </c>
      <c r="D228" s="16">
        <v>15</v>
      </c>
      <c r="E228" s="17">
        <v>23.28</v>
      </c>
      <c r="F228" s="18">
        <f t="shared" si="49"/>
        <v>349.20000000000005</v>
      </c>
      <c r="G228" s="48"/>
      <c r="H228" s="18">
        <f t="shared" si="50"/>
        <v>0</v>
      </c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</row>
    <row r="229" spans="1:22" s="3" customFormat="1" x14ac:dyDescent="0.25">
      <c r="A229" s="26" t="s">
        <v>81</v>
      </c>
      <c r="B229" s="14" t="s">
        <v>77</v>
      </c>
      <c r="C229" s="15" t="s">
        <v>191</v>
      </c>
      <c r="D229" s="16">
        <v>3</v>
      </c>
      <c r="E229" s="17">
        <v>114.63</v>
      </c>
      <c r="F229" s="18">
        <f t="shared" si="49"/>
        <v>343.89</v>
      </c>
      <c r="G229" s="48"/>
      <c r="H229" s="18">
        <f t="shared" si="50"/>
        <v>0</v>
      </c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</row>
    <row r="230" spans="1:22" s="3" customFormat="1" x14ac:dyDescent="0.25">
      <c r="A230" s="26" t="s">
        <v>81</v>
      </c>
      <c r="B230" s="14" t="s">
        <v>77</v>
      </c>
      <c r="C230" s="15" t="s">
        <v>192</v>
      </c>
      <c r="D230" s="16">
        <v>30</v>
      </c>
      <c r="E230" s="17">
        <v>14.76</v>
      </c>
      <c r="F230" s="18">
        <f t="shared" si="49"/>
        <v>442.8</v>
      </c>
      <c r="G230" s="48"/>
      <c r="H230" s="18">
        <f t="shared" si="50"/>
        <v>0</v>
      </c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</row>
    <row r="231" spans="1:22" s="3" customFormat="1" x14ac:dyDescent="0.25">
      <c r="A231" s="26" t="s">
        <v>81</v>
      </c>
      <c r="B231" s="14" t="s">
        <v>77</v>
      </c>
      <c r="C231" s="15" t="s">
        <v>193</v>
      </c>
      <c r="D231" s="16">
        <v>3</v>
      </c>
      <c r="E231" s="17">
        <v>400</v>
      </c>
      <c r="F231" s="18">
        <f t="shared" si="49"/>
        <v>1200</v>
      </c>
      <c r="G231" s="48"/>
      <c r="H231" s="18">
        <f t="shared" si="50"/>
        <v>0</v>
      </c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</row>
    <row r="232" spans="1:22" s="3" customFormat="1" x14ac:dyDescent="0.25">
      <c r="A232" s="26" t="s">
        <v>200</v>
      </c>
      <c r="B232" s="14" t="s">
        <v>77</v>
      </c>
      <c r="C232" s="15" t="s">
        <v>225</v>
      </c>
      <c r="D232" s="16">
        <v>60</v>
      </c>
      <c r="E232" s="17">
        <v>25</v>
      </c>
      <c r="F232" s="18">
        <f t="shared" si="49"/>
        <v>1500</v>
      </c>
      <c r="G232" s="48"/>
      <c r="H232" s="18">
        <f t="shared" si="50"/>
        <v>0</v>
      </c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</row>
    <row r="233" spans="1:22" s="3" customFormat="1" x14ac:dyDescent="0.25">
      <c r="A233" s="26" t="s">
        <v>200</v>
      </c>
      <c r="B233" s="14" t="s">
        <v>77</v>
      </c>
      <c r="C233" s="15" t="s">
        <v>226</v>
      </c>
      <c r="D233" s="16">
        <v>30</v>
      </c>
      <c r="E233" s="17">
        <v>116.41</v>
      </c>
      <c r="F233" s="18">
        <f t="shared" si="49"/>
        <v>3492.2999999999997</v>
      </c>
      <c r="G233" s="48"/>
      <c r="H233" s="18">
        <f t="shared" si="50"/>
        <v>0</v>
      </c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</row>
    <row r="234" spans="1:22" s="3" customFormat="1" x14ac:dyDescent="0.25">
      <c r="A234" s="26" t="s">
        <v>200</v>
      </c>
      <c r="B234" s="14" t="s">
        <v>77</v>
      </c>
      <c r="C234" s="15" t="s">
        <v>227</v>
      </c>
      <c r="D234" s="16">
        <v>30</v>
      </c>
      <c r="E234" s="17">
        <v>50.43</v>
      </c>
      <c r="F234" s="18">
        <f t="shared" si="49"/>
        <v>1512.9</v>
      </c>
      <c r="G234" s="48"/>
      <c r="H234" s="18">
        <f t="shared" si="50"/>
        <v>0</v>
      </c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</row>
    <row r="235" spans="1:22" s="3" customFormat="1" x14ac:dyDescent="0.25">
      <c r="A235" s="26" t="s">
        <v>200</v>
      </c>
      <c r="B235" s="14" t="s">
        <v>77</v>
      </c>
      <c r="C235" s="15" t="s">
        <v>228</v>
      </c>
      <c r="D235" s="16">
        <v>30</v>
      </c>
      <c r="E235" s="17">
        <v>75.349999999999994</v>
      </c>
      <c r="F235" s="18">
        <f t="shared" si="49"/>
        <v>2260.5</v>
      </c>
      <c r="G235" s="48"/>
      <c r="H235" s="18">
        <f t="shared" si="50"/>
        <v>0</v>
      </c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</row>
    <row r="236" spans="1:22" s="3" customFormat="1" x14ac:dyDescent="0.25">
      <c r="A236" s="26" t="s">
        <v>200</v>
      </c>
      <c r="B236" s="14" t="s">
        <v>77</v>
      </c>
      <c r="C236" s="15" t="s">
        <v>227</v>
      </c>
      <c r="D236" s="16">
        <v>30</v>
      </c>
      <c r="E236" s="17">
        <v>50.43</v>
      </c>
      <c r="F236" s="18">
        <f>D236*E236</f>
        <v>1512.9</v>
      </c>
      <c r="G236" s="48"/>
      <c r="H236" s="18">
        <f>D236*G236</f>
        <v>0</v>
      </c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</row>
    <row r="237" spans="1:22" s="3" customFormat="1" x14ac:dyDescent="0.25">
      <c r="A237" s="26" t="s">
        <v>200</v>
      </c>
      <c r="B237" s="14" t="s">
        <v>77</v>
      </c>
      <c r="C237" s="15" t="s">
        <v>229</v>
      </c>
      <c r="D237" s="16">
        <v>12</v>
      </c>
      <c r="E237" s="17">
        <v>594.14</v>
      </c>
      <c r="F237" s="18">
        <f t="shared" ref="F237:F245" si="51">D237*E237</f>
        <v>7129.68</v>
      </c>
      <c r="G237" s="48"/>
      <c r="H237" s="18">
        <f t="shared" ref="H237:H245" si="52">D237*G237</f>
        <v>0</v>
      </c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</row>
    <row r="238" spans="1:22" s="3" customFormat="1" x14ac:dyDescent="0.25">
      <c r="A238" s="26" t="s">
        <v>200</v>
      </c>
      <c r="B238" s="14" t="s">
        <v>77</v>
      </c>
      <c r="C238" s="15" t="s">
        <v>230</v>
      </c>
      <c r="D238" s="16">
        <v>180</v>
      </c>
      <c r="E238" s="17">
        <v>17.55</v>
      </c>
      <c r="F238" s="18">
        <f t="shared" si="51"/>
        <v>3159</v>
      </c>
      <c r="G238" s="48"/>
      <c r="H238" s="18">
        <f t="shared" si="52"/>
        <v>0</v>
      </c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</row>
    <row r="239" spans="1:22" s="3" customFormat="1" x14ac:dyDescent="0.25">
      <c r="A239" s="26" t="s">
        <v>200</v>
      </c>
      <c r="B239" s="14" t="s">
        <v>77</v>
      </c>
      <c r="C239" s="15" t="s">
        <v>231</v>
      </c>
      <c r="D239" s="16">
        <v>6</v>
      </c>
      <c r="E239" s="17">
        <v>245.7</v>
      </c>
      <c r="F239" s="18">
        <f t="shared" si="51"/>
        <v>1474.1999999999998</v>
      </c>
      <c r="G239" s="48"/>
      <c r="H239" s="18">
        <f t="shared" si="52"/>
        <v>0</v>
      </c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</row>
    <row r="240" spans="1:22" s="3" customFormat="1" x14ac:dyDescent="0.25">
      <c r="A240" s="26" t="s">
        <v>200</v>
      </c>
      <c r="B240" s="14" t="s">
        <v>77</v>
      </c>
      <c r="C240" s="15" t="s">
        <v>232</v>
      </c>
      <c r="D240" s="16">
        <v>15</v>
      </c>
      <c r="E240" s="17">
        <v>14</v>
      </c>
      <c r="F240" s="18">
        <f t="shared" si="51"/>
        <v>210</v>
      </c>
      <c r="G240" s="48"/>
      <c r="H240" s="18">
        <f t="shared" si="52"/>
        <v>0</v>
      </c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</row>
    <row r="241" spans="1:22" s="3" customFormat="1" x14ac:dyDescent="0.25">
      <c r="A241" s="26" t="s">
        <v>275</v>
      </c>
      <c r="B241" s="14" t="s">
        <v>77</v>
      </c>
      <c r="C241" s="15" t="s">
        <v>308</v>
      </c>
      <c r="D241" s="16">
        <v>12</v>
      </c>
      <c r="E241" s="17">
        <v>138.11000000000001</v>
      </c>
      <c r="F241" s="18">
        <f t="shared" si="51"/>
        <v>1657.3200000000002</v>
      </c>
      <c r="G241" s="48"/>
      <c r="H241" s="18">
        <f t="shared" si="52"/>
        <v>0</v>
      </c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</row>
    <row r="242" spans="1:22" s="3" customFormat="1" ht="22.5" x14ac:dyDescent="0.25">
      <c r="A242" s="26" t="s">
        <v>275</v>
      </c>
      <c r="B242" s="14" t="s">
        <v>77</v>
      </c>
      <c r="C242" s="15" t="s">
        <v>309</v>
      </c>
      <c r="D242" s="16">
        <v>30</v>
      </c>
      <c r="E242" s="17">
        <v>19.23</v>
      </c>
      <c r="F242" s="18">
        <f t="shared" si="51"/>
        <v>576.9</v>
      </c>
      <c r="G242" s="48"/>
      <c r="H242" s="18">
        <f t="shared" si="52"/>
        <v>0</v>
      </c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</row>
    <row r="243" spans="1:22" s="3" customFormat="1" x14ac:dyDescent="0.25">
      <c r="A243" s="26" t="s">
        <v>275</v>
      </c>
      <c r="B243" s="14" t="s">
        <v>77</v>
      </c>
      <c r="C243" s="15" t="s">
        <v>310</v>
      </c>
      <c r="D243" s="16">
        <v>6</v>
      </c>
      <c r="E243" s="17">
        <v>14.04</v>
      </c>
      <c r="F243" s="18">
        <f t="shared" si="51"/>
        <v>84.24</v>
      </c>
      <c r="G243" s="48"/>
      <c r="H243" s="18">
        <f t="shared" si="52"/>
        <v>0</v>
      </c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</row>
    <row r="244" spans="1:22" s="3" customFormat="1" x14ac:dyDescent="0.25">
      <c r="A244" s="26" t="s">
        <v>275</v>
      </c>
      <c r="B244" s="14" t="s">
        <v>77</v>
      </c>
      <c r="C244" s="15" t="s">
        <v>311</v>
      </c>
      <c r="D244" s="16">
        <v>6</v>
      </c>
      <c r="E244" s="17">
        <v>23.58</v>
      </c>
      <c r="F244" s="18">
        <f t="shared" si="51"/>
        <v>141.47999999999999</v>
      </c>
      <c r="G244" s="48"/>
      <c r="H244" s="18">
        <f t="shared" si="52"/>
        <v>0</v>
      </c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</row>
    <row r="245" spans="1:22" s="3" customFormat="1" ht="22.5" x14ac:dyDescent="0.25">
      <c r="A245" s="26" t="s">
        <v>275</v>
      </c>
      <c r="B245" s="14" t="s">
        <v>77</v>
      </c>
      <c r="C245" s="15" t="s">
        <v>312</v>
      </c>
      <c r="D245" s="16">
        <v>3</v>
      </c>
      <c r="E245" s="17">
        <v>49.62</v>
      </c>
      <c r="F245" s="18">
        <f t="shared" si="51"/>
        <v>148.85999999999999</v>
      </c>
      <c r="G245" s="48"/>
      <c r="H245" s="18">
        <f t="shared" si="52"/>
        <v>0</v>
      </c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</row>
    <row r="246" spans="1:22" s="3" customFormat="1" ht="8.1" customHeight="1" x14ac:dyDescent="0.25">
      <c r="A246" s="27"/>
      <c r="B246" s="19"/>
      <c r="C246" s="20"/>
      <c r="D246" s="21"/>
      <c r="E246" s="22"/>
      <c r="F246" s="23"/>
      <c r="G246" s="22"/>
      <c r="H246" s="23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</row>
    <row r="247" spans="1:22" s="3" customFormat="1" x14ac:dyDescent="0.25">
      <c r="A247" s="25" t="s">
        <v>10</v>
      </c>
      <c r="B247" s="9" t="s">
        <v>11</v>
      </c>
      <c r="C247" s="10" t="s">
        <v>78</v>
      </c>
      <c r="D247" s="11">
        <v>1</v>
      </c>
      <c r="E247" s="12">
        <f>SUM(F248:F344)</f>
        <v>85035.52999999997</v>
      </c>
      <c r="F247" s="13">
        <f>+D247*E247</f>
        <v>85035.52999999997</v>
      </c>
      <c r="G247" s="12">
        <f>ROUND(SUM(H248:H344),2)</f>
        <v>0</v>
      </c>
      <c r="H247" s="13">
        <f>D247*G247</f>
        <v>0</v>
      </c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</row>
    <row r="248" spans="1:22" s="3" customFormat="1" x14ac:dyDescent="0.25">
      <c r="A248" s="26" t="s">
        <v>12</v>
      </c>
      <c r="B248" s="14" t="s">
        <v>79</v>
      </c>
      <c r="C248" s="15" t="s">
        <v>80</v>
      </c>
      <c r="D248" s="16">
        <v>4</v>
      </c>
      <c r="E248" s="17">
        <v>1053.17</v>
      </c>
      <c r="F248" s="18">
        <f>D248*E248</f>
        <v>4212.68</v>
      </c>
      <c r="G248" s="48"/>
      <c r="H248" s="18">
        <f t="shared" ref="H248:H255" si="53">D248*G248</f>
        <v>0</v>
      </c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</row>
    <row r="249" spans="1:22" s="3" customFormat="1" ht="22.5" x14ac:dyDescent="0.25">
      <c r="A249" s="26" t="s">
        <v>81</v>
      </c>
      <c r="B249" s="14" t="s">
        <v>79</v>
      </c>
      <c r="C249" s="15" t="s">
        <v>194</v>
      </c>
      <c r="D249" s="16">
        <v>200</v>
      </c>
      <c r="E249" s="17">
        <v>10.199999999999999</v>
      </c>
      <c r="F249" s="18">
        <f t="shared" ref="F249:F255" si="54">D249*E249</f>
        <v>2039.9999999999998</v>
      </c>
      <c r="G249" s="48"/>
      <c r="H249" s="18">
        <f t="shared" si="53"/>
        <v>0</v>
      </c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</row>
    <row r="250" spans="1:22" s="3" customFormat="1" x14ac:dyDescent="0.25">
      <c r="A250" s="26" t="s">
        <v>81</v>
      </c>
      <c r="B250" s="14" t="s">
        <v>79</v>
      </c>
      <c r="C250" s="15" t="s">
        <v>195</v>
      </c>
      <c r="D250" s="16">
        <v>15</v>
      </c>
      <c r="E250" s="17">
        <v>4.55</v>
      </c>
      <c r="F250" s="18">
        <f t="shared" si="54"/>
        <v>68.25</v>
      </c>
      <c r="G250" s="48"/>
      <c r="H250" s="18">
        <f t="shared" si="53"/>
        <v>0</v>
      </c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</row>
    <row r="251" spans="1:22" s="3" customFormat="1" x14ac:dyDescent="0.25">
      <c r="A251" s="26" t="s">
        <v>81</v>
      </c>
      <c r="B251" s="14" t="s">
        <v>79</v>
      </c>
      <c r="C251" s="15" t="s">
        <v>196</v>
      </c>
      <c r="D251" s="16">
        <v>7</v>
      </c>
      <c r="E251" s="17">
        <v>64.48</v>
      </c>
      <c r="F251" s="18">
        <f t="shared" si="54"/>
        <v>451.36</v>
      </c>
      <c r="G251" s="48"/>
      <c r="H251" s="18">
        <f t="shared" si="53"/>
        <v>0</v>
      </c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</row>
    <row r="252" spans="1:22" s="3" customFormat="1" x14ac:dyDescent="0.25">
      <c r="A252" s="26" t="s">
        <v>81</v>
      </c>
      <c r="B252" s="14" t="s">
        <v>79</v>
      </c>
      <c r="C252" s="15" t="s">
        <v>197</v>
      </c>
      <c r="D252" s="16">
        <v>4</v>
      </c>
      <c r="E252" s="17">
        <v>98.63</v>
      </c>
      <c r="F252" s="18">
        <f t="shared" si="54"/>
        <v>394.52</v>
      </c>
      <c r="G252" s="48"/>
      <c r="H252" s="18">
        <f t="shared" si="53"/>
        <v>0</v>
      </c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</row>
    <row r="253" spans="1:22" s="3" customFormat="1" x14ac:dyDescent="0.25">
      <c r="A253" s="26" t="s">
        <v>81</v>
      </c>
      <c r="B253" s="14" t="s">
        <v>79</v>
      </c>
      <c r="C253" s="15" t="s">
        <v>198</v>
      </c>
      <c r="D253" s="16">
        <v>7</v>
      </c>
      <c r="E253" s="17">
        <v>55.9</v>
      </c>
      <c r="F253" s="18">
        <f t="shared" si="54"/>
        <v>391.3</v>
      </c>
      <c r="G253" s="48"/>
      <c r="H253" s="18">
        <f t="shared" si="53"/>
        <v>0</v>
      </c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</row>
    <row r="254" spans="1:22" s="3" customFormat="1" x14ac:dyDescent="0.25">
      <c r="A254" s="26" t="s">
        <v>81</v>
      </c>
      <c r="B254" s="14" t="s">
        <v>79</v>
      </c>
      <c r="C254" s="15" t="s">
        <v>199</v>
      </c>
      <c r="D254" s="16">
        <v>4</v>
      </c>
      <c r="E254" s="17">
        <v>56.09</v>
      </c>
      <c r="F254" s="18">
        <f t="shared" si="54"/>
        <v>224.36</v>
      </c>
      <c r="G254" s="48"/>
      <c r="H254" s="18">
        <f t="shared" si="53"/>
        <v>0</v>
      </c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</row>
    <row r="255" spans="1:22" s="3" customFormat="1" x14ac:dyDescent="0.25">
      <c r="A255" s="26" t="s">
        <v>200</v>
      </c>
      <c r="B255" s="14" t="s">
        <v>79</v>
      </c>
      <c r="C255" s="15" t="s">
        <v>233</v>
      </c>
      <c r="D255" s="16">
        <v>80</v>
      </c>
      <c r="E255" s="17">
        <v>12.39</v>
      </c>
      <c r="F255" s="18">
        <f t="shared" si="54"/>
        <v>991.2</v>
      </c>
      <c r="G255" s="48"/>
      <c r="H255" s="18">
        <f t="shared" si="53"/>
        <v>0</v>
      </c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</row>
    <row r="256" spans="1:22" s="3" customFormat="1" x14ac:dyDescent="0.25">
      <c r="A256" s="26" t="s">
        <v>200</v>
      </c>
      <c r="B256" s="14" t="s">
        <v>79</v>
      </c>
      <c r="C256" s="15" t="s">
        <v>234</v>
      </c>
      <c r="D256" s="16">
        <v>70</v>
      </c>
      <c r="E256" s="17">
        <v>1.74</v>
      </c>
      <c r="F256" s="18">
        <f>D256*E256</f>
        <v>121.8</v>
      </c>
      <c r="G256" s="48"/>
      <c r="H256" s="18">
        <f>D256*G256</f>
        <v>0</v>
      </c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</row>
    <row r="257" spans="1:22" s="3" customFormat="1" x14ac:dyDescent="0.25">
      <c r="A257" s="26" t="s">
        <v>200</v>
      </c>
      <c r="B257" s="14" t="s">
        <v>79</v>
      </c>
      <c r="C257" s="15" t="s">
        <v>235</v>
      </c>
      <c r="D257" s="16">
        <v>70</v>
      </c>
      <c r="E257" s="17">
        <v>3.29</v>
      </c>
      <c r="F257" s="18">
        <f t="shared" ref="F257:F344" si="55">D257*E257</f>
        <v>230.3</v>
      </c>
      <c r="G257" s="48"/>
      <c r="H257" s="18">
        <f t="shared" ref="H257:H344" si="56">D257*G257</f>
        <v>0</v>
      </c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</row>
    <row r="258" spans="1:22" s="3" customFormat="1" x14ac:dyDescent="0.25">
      <c r="A258" s="26" t="s">
        <v>200</v>
      </c>
      <c r="B258" s="14" t="s">
        <v>79</v>
      </c>
      <c r="C258" s="15" t="s">
        <v>236</v>
      </c>
      <c r="D258" s="16">
        <v>70</v>
      </c>
      <c r="E258" s="17">
        <v>23.08</v>
      </c>
      <c r="F258" s="18">
        <f t="shared" ref="F258:F290" si="57">D258*E258</f>
        <v>1615.6</v>
      </c>
      <c r="G258" s="48"/>
      <c r="H258" s="18">
        <f t="shared" ref="H258:H290" si="58">D258*G258</f>
        <v>0</v>
      </c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</row>
    <row r="259" spans="1:22" s="3" customFormat="1" x14ac:dyDescent="0.25">
      <c r="A259" s="26" t="s">
        <v>200</v>
      </c>
      <c r="B259" s="14" t="s">
        <v>79</v>
      </c>
      <c r="C259" s="15" t="s">
        <v>237</v>
      </c>
      <c r="D259" s="16">
        <v>70</v>
      </c>
      <c r="E259" s="17">
        <v>5.32</v>
      </c>
      <c r="F259" s="18">
        <f t="shared" si="57"/>
        <v>372.40000000000003</v>
      </c>
      <c r="G259" s="48"/>
      <c r="H259" s="18">
        <f t="shared" si="58"/>
        <v>0</v>
      </c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</row>
    <row r="260" spans="1:22" s="3" customFormat="1" x14ac:dyDescent="0.25">
      <c r="A260" s="26" t="s">
        <v>200</v>
      </c>
      <c r="B260" s="14" t="s">
        <v>79</v>
      </c>
      <c r="C260" s="15" t="s">
        <v>238</v>
      </c>
      <c r="D260" s="16">
        <v>70</v>
      </c>
      <c r="E260" s="17">
        <v>27.13</v>
      </c>
      <c r="F260" s="18">
        <f t="shared" si="57"/>
        <v>1899.1</v>
      </c>
      <c r="G260" s="48"/>
      <c r="H260" s="18">
        <f t="shared" si="58"/>
        <v>0</v>
      </c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</row>
    <row r="261" spans="1:22" s="3" customFormat="1" x14ac:dyDescent="0.25">
      <c r="A261" s="26" t="s">
        <v>200</v>
      </c>
      <c r="B261" s="14" t="s">
        <v>79</v>
      </c>
      <c r="C261" s="15" t="s">
        <v>239</v>
      </c>
      <c r="D261" s="16">
        <v>50</v>
      </c>
      <c r="E261" s="17">
        <v>5.23</v>
      </c>
      <c r="F261" s="18">
        <f t="shared" si="57"/>
        <v>261.5</v>
      </c>
      <c r="G261" s="48"/>
      <c r="H261" s="18">
        <f t="shared" si="58"/>
        <v>0</v>
      </c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</row>
    <row r="262" spans="1:22" s="3" customFormat="1" x14ac:dyDescent="0.25">
      <c r="A262" s="26" t="s">
        <v>200</v>
      </c>
      <c r="B262" s="14" t="s">
        <v>79</v>
      </c>
      <c r="C262" s="15" t="s">
        <v>237</v>
      </c>
      <c r="D262" s="16">
        <v>50</v>
      </c>
      <c r="E262" s="17">
        <v>5.32</v>
      </c>
      <c r="F262" s="18">
        <f t="shared" si="57"/>
        <v>266</v>
      </c>
      <c r="G262" s="48"/>
      <c r="H262" s="18">
        <f t="shared" si="58"/>
        <v>0</v>
      </c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</row>
    <row r="263" spans="1:22" s="3" customFormat="1" x14ac:dyDescent="0.25">
      <c r="A263" s="26" t="s">
        <v>200</v>
      </c>
      <c r="B263" s="14" t="s">
        <v>79</v>
      </c>
      <c r="C263" s="15" t="s">
        <v>240</v>
      </c>
      <c r="D263" s="16">
        <v>48</v>
      </c>
      <c r="E263" s="17">
        <v>27.26</v>
      </c>
      <c r="F263" s="18">
        <f t="shared" si="57"/>
        <v>1308.48</v>
      </c>
      <c r="G263" s="48"/>
      <c r="H263" s="18">
        <f t="shared" si="58"/>
        <v>0</v>
      </c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</row>
    <row r="264" spans="1:22" s="3" customFormat="1" x14ac:dyDescent="0.25">
      <c r="A264" s="26" t="s">
        <v>200</v>
      </c>
      <c r="B264" s="14" t="s">
        <v>79</v>
      </c>
      <c r="C264" s="15" t="s">
        <v>241</v>
      </c>
      <c r="D264" s="16">
        <v>45</v>
      </c>
      <c r="E264" s="17">
        <v>8.36</v>
      </c>
      <c r="F264" s="18">
        <f t="shared" si="57"/>
        <v>376.2</v>
      </c>
      <c r="G264" s="48"/>
      <c r="H264" s="18">
        <f t="shared" si="58"/>
        <v>0</v>
      </c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</row>
    <row r="265" spans="1:22" s="3" customFormat="1" x14ac:dyDescent="0.25">
      <c r="A265" s="26" t="s">
        <v>200</v>
      </c>
      <c r="B265" s="14" t="s">
        <v>79</v>
      </c>
      <c r="C265" s="15" t="s">
        <v>238</v>
      </c>
      <c r="D265" s="16">
        <v>19</v>
      </c>
      <c r="E265" s="17">
        <v>27.12</v>
      </c>
      <c r="F265" s="18">
        <f t="shared" si="57"/>
        <v>515.28</v>
      </c>
      <c r="G265" s="48"/>
      <c r="H265" s="18">
        <f t="shared" si="58"/>
        <v>0</v>
      </c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</row>
    <row r="266" spans="1:22" s="3" customFormat="1" x14ac:dyDescent="0.25">
      <c r="A266" s="26" t="s">
        <v>200</v>
      </c>
      <c r="B266" s="14" t="s">
        <v>79</v>
      </c>
      <c r="C266" s="15" t="s">
        <v>242</v>
      </c>
      <c r="D266" s="16">
        <v>8</v>
      </c>
      <c r="E266" s="17">
        <v>3.63</v>
      </c>
      <c r="F266" s="18">
        <f t="shared" ref="F266:F288" si="59">D266*E266</f>
        <v>29.04</v>
      </c>
      <c r="G266" s="48"/>
      <c r="H266" s="18">
        <f t="shared" ref="H266:H288" si="60">D266*G266</f>
        <v>0</v>
      </c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</row>
    <row r="267" spans="1:22" s="3" customFormat="1" x14ac:dyDescent="0.25">
      <c r="A267" s="26" t="s">
        <v>200</v>
      </c>
      <c r="B267" s="14" t="s">
        <v>79</v>
      </c>
      <c r="C267" s="15" t="s">
        <v>243</v>
      </c>
      <c r="D267" s="16">
        <v>8</v>
      </c>
      <c r="E267" s="17">
        <v>8.83</v>
      </c>
      <c r="F267" s="18">
        <f t="shared" si="59"/>
        <v>70.64</v>
      </c>
      <c r="G267" s="48"/>
      <c r="H267" s="18">
        <f t="shared" si="60"/>
        <v>0</v>
      </c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</row>
    <row r="268" spans="1:22" s="3" customFormat="1" x14ac:dyDescent="0.25">
      <c r="A268" s="26" t="s">
        <v>200</v>
      </c>
      <c r="B268" s="14" t="s">
        <v>79</v>
      </c>
      <c r="C268" s="15" t="s">
        <v>244</v>
      </c>
      <c r="D268" s="16">
        <v>300</v>
      </c>
      <c r="E268" s="17">
        <v>2.93</v>
      </c>
      <c r="F268" s="18">
        <f t="shared" si="59"/>
        <v>879</v>
      </c>
      <c r="G268" s="48"/>
      <c r="H268" s="18">
        <f t="shared" si="60"/>
        <v>0</v>
      </c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</row>
    <row r="269" spans="1:22" s="3" customFormat="1" x14ac:dyDescent="0.25">
      <c r="A269" s="26" t="s">
        <v>200</v>
      </c>
      <c r="B269" s="14" t="s">
        <v>79</v>
      </c>
      <c r="C269" s="15" t="s">
        <v>245</v>
      </c>
      <c r="D269" s="16">
        <v>30</v>
      </c>
      <c r="E269" s="17">
        <v>0.28999999999999998</v>
      </c>
      <c r="F269" s="18">
        <f t="shared" si="59"/>
        <v>8.6999999999999993</v>
      </c>
      <c r="G269" s="48"/>
      <c r="H269" s="18">
        <f t="shared" si="60"/>
        <v>0</v>
      </c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</row>
    <row r="270" spans="1:22" s="3" customFormat="1" x14ac:dyDescent="0.25">
      <c r="A270" s="26" t="s">
        <v>200</v>
      </c>
      <c r="B270" s="14" t="s">
        <v>79</v>
      </c>
      <c r="C270" s="15" t="s">
        <v>246</v>
      </c>
      <c r="D270" s="16">
        <v>30</v>
      </c>
      <c r="E270" s="17">
        <v>0.46</v>
      </c>
      <c r="F270" s="18">
        <f t="shared" si="59"/>
        <v>13.8</v>
      </c>
      <c r="G270" s="48"/>
      <c r="H270" s="18">
        <f t="shared" si="60"/>
        <v>0</v>
      </c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</row>
    <row r="271" spans="1:22" s="3" customFormat="1" x14ac:dyDescent="0.25">
      <c r="A271" s="26" t="s">
        <v>200</v>
      </c>
      <c r="B271" s="14" t="s">
        <v>79</v>
      </c>
      <c r="C271" s="15" t="s">
        <v>247</v>
      </c>
      <c r="D271" s="16">
        <v>30</v>
      </c>
      <c r="E271" s="17">
        <v>0.53</v>
      </c>
      <c r="F271" s="18">
        <f t="shared" si="59"/>
        <v>15.9</v>
      </c>
      <c r="G271" s="48"/>
      <c r="H271" s="18">
        <f t="shared" si="60"/>
        <v>0</v>
      </c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</row>
    <row r="272" spans="1:22" s="3" customFormat="1" x14ac:dyDescent="0.25">
      <c r="A272" s="26" t="s">
        <v>200</v>
      </c>
      <c r="B272" s="14" t="s">
        <v>79</v>
      </c>
      <c r="C272" s="15" t="s">
        <v>248</v>
      </c>
      <c r="D272" s="16">
        <v>30</v>
      </c>
      <c r="E272" s="17">
        <v>0.79</v>
      </c>
      <c r="F272" s="18">
        <f t="shared" si="59"/>
        <v>23.700000000000003</v>
      </c>
      <c r="G272" s="48"/>
      <c r="H272" s="18">
        <f t="shared" si="60"/>
        <v>0</v>
      </c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</row>
    <row r="273" spans="1:22" s="3" customFormat="1" x14ac:dyDescent="0.25">
      <c r="A273" s="26" t="s">
        <v>200</v>
      </c>
      <c r="B273" s="14" t="s">
        <v>79</v>
      </c>
      <c r="C273" s="15" t="s">
        <v>249</v>
      </c>
      <c r="D273" s="16">
        <v>30</v>
      </c>
      <c r="E273" s="17">
        <v>0.99</v>
      </c>
      <c r="F273" s="18">
        <f t="shared" si="59"/>
        <v>29.7</v>
      </c>
      <c r="G273" s="48"/>
      <c r="H273" s="18">
        <f t="shared" si="60"/>
        <v>0</v>
      </c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</row>
    <row r="274" spans="1:22" s="3" customFormat="1" x14ac:dyDescent="0.25">
      <c r="A274" s="26" t="s">
        <v>200</v>
      </c>
      <c r="B274" s="14" t="s">
        <v>79</v>
      </c>
      <c r="C274" s="15" t="s">
        <v>250</v>
      </c>
      <c r="D274" s="16">
        <v>80</v>
      </c>
      <c r="E274" s="17">
        <v>266.7</v>
      </c>
      <c r="F274" s="18">
        <f t="shared" si="59"/>
        <v>21336</v>
      </c>
      <c r="G274" s="48"/>
      <c r="H274" s="18">
        <f t="shared" si="60"/>
        <v>0</v>
      </c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</row>
    <row r="275" spans="1:22" s="3" customFormat="1" x14ac:dyDescent="0.25">
      <c r="A275" s="26" t="s">
        <v>200</v>
      </c>
      <c r="B275" s="14" t="s">
        <v>79</v>
      </c>
      <c r="C275" s="15" t="s">
        <v>251</v>
      </c>
      <c r="D275" s="16">
        <v>12</v>
      </c>
      <c r="E275" s="17">
        <v>36.159999999999997</v>
      </c>
      <c r="F275" s="18">
        <f t="shared" si="59"/>
        <v>433.91999999999996</v>
      </c>
      <c r="G275" s="48"/>
      <c r="H275" s="18">
        <f t="shared" si="60"/>
        <v>0</v>
      </c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</row>
    <row r="276" spans="1:22" s="3" customFormat="1" x14ac:dyDescent="0.25">
      <c r="A276" s="26" t="s">
        <v>200</v>
      </c>
      <c r="B276" s="14" t="s">
        <v>79</v>
      </c>
      <c r="C276" s="15" t="s">
        <v>252</v>
      </c>
      <c r="D276" s="16">
        <v>6</v>
      </c>
      <c r="E276" s="17">
        <v>51.75</v>
      </c>
      <c r="F276" s="18">
        <f t="shared" ref="F276:F284" si="61">D276*E276</f>
        <v>310.5</v>
      </c>
      <c r="G276" s="48"/>
      <c r="H276" s="18">
        <f t="shared" ref="H276:H284" si="62">D276*G276</f>
        <v>0</v>
      </c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</row>
    <row r="277" spans="1:22" s="3" customFormat="1" x14ac:dyDescent="0.25">
      <c r="A277" s="26" t="s">
        <v>200</v>
      </c>
      <c r="B277" s="14" t="s">
        <v>79</v>
      </c>
      <c r="C277" s="15" t="s">
        <v>253</v>
      </c>
      <c r="D277" s="16">
        <v>12</v>
      </c>
      <c r="E277" s="17">
        <v>127.74</v>
      </c>
      <c r="F277" s="18">
        <f t="shared" si="61"/>
        <v>1532.8799999999999</v>
      </c>
      <c r="G277" s="48"/>
      <c r="H277" s="18">
        <f t="shared" si="62"/>
        <v>0</v>
      </c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</row>
    <row r="278" spans="1:22" s="3" customFormat="1" x14ac:dyDescent="0.25">
      <c r="A278" s="26" t="s">
        <v>200</v>
      </c>
      <c r="B278" s="14" t="s">
        <v>79</v>
      </c>
      <c r="C278" s="15" t="s">
        <v>254</v>
      </c>
      <c r="D278" s="16">
        <v>30</v>
      </c>
      <c r="E278" s="17">
        <v>55.84</v>
      </c>
      <c r="F278" s="18">
        <f t="shared" si="61"/>
        <v>1675.2</v>
      </c>
      <c r="G278" s="48"/>
      <c r="H278" s="18">
        <f t="shared" si="62"/>
        <v>0</v>
      </c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</row>
    <row r="279" spans="1:22" s="3" customFormat="1" x14ac:dyDescent="0.25">
      <c r="A279" s="26" t="s">
        <v>200</v>
      </c>
      <c r="B279" s="14" t="s">
        <v>79</v>
      </c>
      <c r="C279" s="15" t="s">
        <v>238</v>
      </c>
      <c r="D279" s="16">
        <v>90</v>
      </c>
      <c r="E279" s="17">
        <v>26.03</v>
      </c>
      <c r="F279" s="18">
        <f t="shared" si="61"/>
        <v>2342.7000000000003</v>
      </c>
      <c r="G279" s="48"/>
      <c r="H279" s="18">
        <f t="shared" si="62"/>
        <v>0</v>
      </c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</row>
    <row r="280" spans="1:22" s="3" customFormat="1" x14ac:dyDescent="0.25">
      <c r="A280" s="26" t="s">
        <v>200</v>
      </c>
      <c r="B280" s="14" t="s">
        <v>79</v>
      </c>
      <c r="C280" s="15" t="s">
        <v>255</v>
      </c>
      <c r="D280" s="16">
        <v>90</v>
      </c>
      <c r="E280" s="17">
        <v>26.1</v>
      </c>
      <c r="F280" s="18">
        <f t="shared" si="61"/>
        <v>2349</v>
      </c>
      <c r="G280" s="48"/>
      <c r="H280" s="18">
        <f t="shared" si="62"/>
        <v>0</v>
      </c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</row>
    <row r="281" spans="1:22" s="3" customFormat="1" x14ac:dyDescent="0.25">
      <c r="A281" s="26" t="s">
        <v>200</v>
      </c>
      <c r="B281" s="14" t="s">
        <v>79</v>
      </c>
      <c r="C281" s="15" t="s">
        <v>256</v>
      </c>
      <c r="D281" s="16">
        <v>600</v>
      </c>
      <c r="E281" s="17">
        <v>0.05</v>
      </c>
      <c r="F281" s="18">
        <f t="shared" si="61"/>
        <v>30</v>
      </c>
      <c r="G281" s="48"/>
      <c r="H281" s="18">
        <f t="shared" si="62"/>
        <v>0</v>
      </c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</row>
    <row r="282" spans="1:22" s="3" customFormat="1" x14ac:dyDescent="0.25">
      <c r="A282" s="26" t="s">
        <v>200</v>
      </c>
      <c r="B282" s="14" t="s">
        <v>79</v>
      </c>
      <c r="C282" s="15" t="s">
        <v>257</v>
      </c>
      <c r="D282" s="16">
        <v>15</v>
      </c>
      <c r="E282" s="17">
        <v>1.07</v>
      </c>
      <c r="F282" s="18">
        <f t="shared" si="61"/>
        <v>16.05</v>
      </c>
      <c r="G282" s="48"/>
      <c r="H282" s="18">
        <f t="shared" si="62"/>
        <v>0</v>
      </c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</row>
    <row r="283" spans="1:22" s="3" customFormat="1" x14ac:dyDescent="0.25">
      <c r="A283" s="26" t="s">
        <v>200</v>
      </c>
      <c r="B283" s="14" t="s">
        <v>79</v>
      </c>
      <c r="C283" s="15" t="s">
        <v>258</v>
      </c>
      <c r="D283" s="16">
        <v>300</v>
      </c>
      <c r="E283" s="17">
        <v>0.24</v>
      </c>
      <c r="F283" s="18">
        <f t="shared" si="61"/>
        <v>72</v>
      </c>
      <c r="G283" s="48"/>
      <c r="H283" s="18">
        <f t="shared" si="62"/>
        <v>0</v>
      </c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</row>
    <row r="284" spans="1:22" s="3" customFormat="1" x14ac:dyDescent="0.25">
      <c r="A284" s="26" t="s">
        <v>200</v>
      </c>
      <c r="B284" s="14" t="s">
        <v>79</v>
      </c>
      <c r="C284" s="15" t="s">
        <v>259</v>
      </c>
      <c r="D284" s="16">
        <v>30</v>
      </c>
      <c r="E284" s="17">
        <v>23.71</v>
      </c>
      <c r="F284" s="18">
        <f t="shared" si="61"/>
        <v>711.30000000000007</v>
      </c>
      <c r="G284" s="48"/>
      <c r="H284" s="18">
        <f t="shared" si="62"/>
        <v>0</v>
      </c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</row>
    <row r="285" spans="1:22" s="3" customFormat="1" x14ac:dyDescent="0.25">
      <c r="A285" s="26" t="s">
        <v>200</v>
      </c>
      <c r="B285" s="14" t="s">
        <v>79</v>
      </c>
      <c r="C285" s="15" t="s">
        <v>260</v>
      </c>
      <c r="D285" s="16">
        <v>30</v>
      </c>
      <c r="E285" s="17">
        <v>10.19</v>
      </c>
      <c r="F285" s="18">
        <f t="shared" si="59"/>
        <v>305.7</v>
      </c>
      <c r="G285" s="48"/>
      <c r="H285" s="18">
        <f t="shared" si="60"/>
        <v>0</v>
      </c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</row>
    <row r="286" spans="1:22" s="3" customFormat="1" x14ac:dyDescent="0.25">
      <c r="A286" s="26" t="s">
        <v>200</v>
      </c>
      <c r="B286" s="14" t="s">
        <v>79</v>
      </c>
      <c r="C286" s="15" t="s">
        <v>261</v>
      </c>
      <c r="D286" s="16">
        <v>30</v>
      </c>
      <c r="E286" s="17">
        <v>10.19</v>
      </c>
      <c r="F286" s="18">
        <f t="shared" si="59"/>
        <v>305.7</v>
      </c>
      <c r="G286" s="48"/>
      <c r="H286" s="18">
        <f t="shared" si="60"/>
        <v>0</v>
      </c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</row>
    <row r="287" spans="1:22" s="3" customFormat="1" x14ac:dyDescent="0.25">
      <c r="A287" s="26" t="s">
        <v>200</v>
      </c>
      <c r="B287" s="14" t="s">
        <v>79</v>
      </c>
      <c r="C287" s="15" t="s">
        <v>262</v>
      </c>
      <c r="D287" s="16">
        <v>30</v>
      </c>
      <c r="E287" s="17">
        <v>76.62</v>
      </c>
      <c r="F287" s="18">
        <f t="shared" si="59"/>
        <v>2298.6000000000004</v>
      </c>
      <c r="G287" s="48"/>
      <c r="H287" s="18">
        <f t="shared" si="60"/>
        <v>0</v>
      </c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</row>
    <row r="288" spans="1:22" s="3" customFormat="1" x14ac:dyDescent="0.25">
      <c r="A288" s="26" t="s">
        <v>200</v>
      </c>
      <c r="B288" s="14" t="s">
        <v>79</v>
      </c>
      <c r="C288" s="15" t="s">
        <v>263</v>
      </c>
      <c r="D288" s="16">
        <v>60</v>
      </c>
      <c r="E288" s="17">
        <v>10.98</v>
      </c>
      <c r="F288" s="18">
        <f t="shared" si="59"/>
        <v>658.80000000000007</v>
      </c>
      <c r="G288" s="48"/>
      <c r="H288" s="18">
        <f t="shared" si="60"/>
        <v>0</v>
      </c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</row>
    <row r="289" spans="1:22" s="3" customFormat="1" ht="22.5" x14ac:dyDescent="0.25">
      <c r="A289" s="26" t="s">
        <v>200</v>
      </c>
      <c r="B289" s="14" t="s">
        <v>79</v>
      </c>
      <c r="C289" s="15" t="s">
        <v>264</v>
      </c>
      <c r="D289" s="16">
        <v>45</v>
      </c>
      <c r="E289" s="17">
        <v>135</v>
      </c>
      <c r="F289" s="18">
        <f t="shared" si="57"/>
        <v>6075</v>
      </c>
      <c r="G289" s="48"/>
      <c r="H289" s="18">
        <f t="shared" si="58"/>
        <v>0</v>
      </c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</row>
    <row r="290" spans="1:22" s="3" customFormat="1" x14ac:dyDescent="0.25">
      <c r="A290" s="26" t="s">
        <v>200</v>
      </c>
      <c r="B290" s="14" t="s">
        <v>79</v>
      </c>
      <c r="C290" s="15" t="s">
        <v>265</v>
      </c>
      <c r="D290" s="16">
        <v>30</v>
      </c>
      <c r="E290" s="17">
        <v>5.32</v>
      </c>
      <c r="F290" s="18">
        <f t="shared" si="57"/>
        <v>159.60000000000002</v>
      </c>
      <c r="G290" s="48"/>
      <c r="H290" s="18">
        <f t="shared" si="58"/>
        <v>0</v>
      </c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</row>
    <row r="291" spans="1:22" s="3" customFormat="1" x14ac:dyDescent="0.25">
      <c r="A291" s="26" t="s">
        <v>200</v>
      </c>
      <c r="B291" s="14" t="s">
        <v>79</v>
      </c>
      <c r="C291" s="15" t="s">
        <v>266</v>
      </c>
      <c r="D291" s="16">
        <v>30</v>
      </c>
      <c r="E291" s="17">
        <v>7.67</v>
      </c>
      <c r="F291" s="18">
        <f t="shared" si="55"/>
        <v>230.1</v>
      </c>
      <c r="G291" s="48"/>
      <c r="H291" s="18">
        <f t="shared" si="56"/>
        <v>0</v>
      </c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</row>
    <row r="292" spans="1:22" s="3" customFormat="1" x14ac:dyDescent="0.25">
      <c r="A292" s="26" t="s">
        <v>200</v>
      </c>
      <c r="B292" s="14" t="s">
        <v>79</v>
      </c>
      <c r="C292" s="15" t="s">
        <v>267</v>
      </c>
      <c r="D292" s="16">
        <v>30</v>
      </c>
      <c r="E292" s="17">
        <v>29.7</v>
      </c>
      <c r="F292" s="18">
        <f t="shared" si="55"/>
        <v>891</v>
      </c>
      <c r="G292" s="48"/>
      <c r="H292" s="18">
        <f t="shared" si="56"/>
        <v>0</v>
      </c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</row>
    <row r="293" spans="1:22" s="3" customFormat="1" x14ac:dyDescent="0.25">
      <c r="A293" s="26" t="s">
        <v>200</v>
      </c>
      <c r="B293" s="14" t="s">
        <v>79</v>
      </c>
      <c r="C293" s="15" t="s">
        <v>268</v>
      </c>
      <c r="D293" s="16">
        <v>120</v>
      </c>
      <c r="E293" s="17">
        <v>0.11</v>
      </c>
      <c r="F293" s="18">
        <f t="shared" si="55"/>
        <v>13.2</v>
      </c>
      <c r="G293" s="48"/>
      <c r="H293" s="18">
        <f t="shared" si="56"/>
        <v>0</v>
      </c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</row>
    <row r="294" spans="1:22" s="3" customFormat="1" x14ac:dyDescent="0.25">
      <c r="A294" s="26" t="s">
        <v>200</v>
      </c>
      <c r="B294" s="14" t="s">
        <v>79</v>
      </c>
      <c r="C294" s="15" t="s">
        <v>269</v>
      </c>
      <c r="D294" s="16">
        <v>30</v>
      </c>
      <c r="E294" s="17">
        <v>0.26</v>
      </c>
      <c r="F294" s="18">
        <f t="shared" si="55"/>
        <v>7.8000000000000007</v>
      </c>
      <c r="G294" s="48"/>
      <c r="H294" s="18">
        <f t="shared" si="56"/>
        <v>0</v>
      </c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</row>
    <row r="295" spans="1:22" s="3" customFormat="1" x14ac:dyDescent="0.25">
      <c r="A295" s="26" t="s">
        <v>200</v>
      </c>
      <c r="B295" s="14" t="s">
        <v>79</v>
      </c>
      <c r="C295" s="15" t="s">
        <v>270</v>
      </c>
      <c r="D295" s="16">
        <v>120</v>
      </c>
      <c r="E295" s="17">
        <v>0.39</v>
      </c>
      <c r="F295" s="18">
        <f t="shared" si="55"/>
        <v>46.800000000000004</v>
      </c>
      <c r="G295" s="48"/>
      <c r="H295" s="18">
        <f t="shared" si="56"/>
        <v>0</v>
      </c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</row>
    <row r="296" spans="1:22" s="3" customFormat="1" x14ac:dyDescent="0.25">
      <c r="A296" s="26" t="s">
        <v>200</v>
      </c>
      <c r="B296" s="14" t="s">
        <v>79</v>
      </c>
      <c r="C296" s="15" t="s">
        <v>271</v>
      </c>
      <c r="D296" s="16">
        <v>60</v>
      </c>
      <c r="E296" s="17">
        <v>0.62</v>
      </c>
      <c r="F296" s="18">
        <f t="shared" si="55"/>
        <v>37.200000000000003</v>
      </c>
      <c r="G296" s="48"/>
      <c r="H296" s="18">
        <f t="shared" si="56"/>
        <v>0</v>
      </c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</row>
    <row r="297" spans="1:22" s="3" customFormat="1" x14ac:dyDescent="0.25">
      <c r="A297" s="26" t="s">
        <v>200</v>
      </c>
      <c r="B297" s="14" t="s">
        <v>79</v>
      </c>
      <c r="C297" s="15" t="s">
        <v>272</v>
      </c>
      <c r="D297" s="16">
        <v>60</v>
      </c>
      <c r="E297" s="17">
        <v>0.62</v>
      </c>
      <c r="F297" s="18">
        <f t="shared" si="55"/>
        <v>37.200000000000003</v>
      </c>
      <c r="G297" s="48"/>
      <c r="H297" s="18">
        <f t="shared" si="56"/>
        <v>0</v>
      </c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</row>
    <row r="298" spans="1:22" s="3" customFormat="1" x14ac:dyDescent="0.25">
      <c r="A298" s="26" t="s">
        <v>200</v>
      </c>
      <c r="B298" s="14" t="s">
        <v>79</v>
      </c>
      <c r="C298" s="15" t="s">
        <v>273</v>
      </c>
      <c r="D298" s="16">
        <v>90</v>
      </c>
      <c r="E298" s="17">
        <v>6.03</v>
      </c>
      <c r="F298" s="18">
        <f t="shared" si="55"/>
        <v>542.70000000000005</v>
      </c>
      <c r="G298" s="48"/>
      <c r="H298" s="18">
        <f t="shared" si="56"/>
        <v>0</v>
      </c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</row>
    <row r="299" spans="1:22" s="3" customFormat="1" x14ac:dyDescent="0.25">
      <c r="A299" s="26" t="s">
        <v>200</v>
      </c>
      <c r="B299" s="14" t="s">
        <v>79</v>
      </c>
      <c r="C299" s="15" t="s">
        <v>274</v>
      </c>
      <c r="D299" s="16">
        <v>120</v>
      </c>
      <c r="E299" s="17">
        <v>17.68</v>
      </c>
      <c r="F299" s="18">
        <f t="shared" si="55"/>
        <v>2121.6</v>
      </c>
      <c r="G299" s="48"/>
      <c r="H299" s="18">
        <f t="shared" si="56"/>
        <v>0</v>
      </c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</row>
    <row r="300" spans="1:22" s="3" customFormat="1" x14ac:dyDescent="0.25">
      <c r="A300" s="26" t="s">
        <v>275</v>
      </c>
      <c r="B300" s="14" t="s">
        <v>79</v>
      </c>
      <c r="C300" s="15" t="s">
        <v>313</v>
      </c>
      <c r="D300" s="16">
        <v>300</v>
      </c>
      <c r="E300" s="17">
        <v>1.21</v>
      </c>
      <c r="F300" s="18">
        <f t="shared" ref="F300:F321" si="63">D300*E300</f>
        <v>363</v>
      </c>
      <c r="G300" s="48"/>
      <c r="H300" s="18">
        <f t="shared" ref="H300:H321" si="64">D300*G300</f>
        <v>0</v>
      </c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</row>
    <row r="301" spans="1:22" s="3" customFormat="1" x14ac:dyDescent="0.25">
      <c r="A301" s="26" t="s">
        <v>275</v>
      </c>
      <c r="B301" s="14" t="s">
        <v>79</v>
      </c>
      <c r="C301" s="15" t="s">
        <v>314</v>
      </c>
      <c r="D301" s="16">
        <v>30</v>
      </c>
      <c r="E301" s="17">
        <v>1.45</v>
      </c>
      <c r="F301" s="18">
        <f t="shared" si="63"/>
        <v>43.5</v>
      </c>
      <c r="G301" s="48"/>
      <c r="H301" s="18">
        <f t="shared" si="64"/>
        <v>0</v>
      </c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</row>
    <row r="302" spans="1:22" s="3" customFormat="1" ht="22.5" x14ac:dyDescent="0.25">
      <c r="A302" s="26" t="s">
        <v>275</v>
      </c>
      <c r="B302" s="14" t="s">
        <v>79</v>
      </c>
      <c r="C302" s="15" t="s">
        <v>315</v>
      </c>
      <c r="D302" s="16">
        <v>90</v>
      </c>
      <c r="E302" s="17">
        <v>2.12</v>
      </c>
      <c r="F302" s="18">
        <f t="shared" si="63"/>
        <v>190.8</v>
      </c>
      <c r="G302" s="48"/>
      <c r="H302" s="18">
        <f t="shared" si="64"/>
        <v>0</v>
      </c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</row>
    <row r="303" spans="1:22" s="3" customFormat="1" x14ac:dyDescent="0.25">
      <c r="A303" s="26" t="s">
        <v>275</v>
      </c>
      <c r="B303" s="14" t="s">
        <v>79</v>
      </c>
      <c r="C303" s="15" t="s">
        <v>316</v>
      </c>
      <c r="D303" s="16">
        <v>90</v>
      </c>
      <c r="E303" s="17">
        <v>21.05</v>
      </c>
      <c r="F303" s="18">
        <f t="shared" si="63"/>
        <v>1894.5</v>
      </c>
      <c r="G303" s="48"/>
      <c r="H303" s="18">
        <f t="shared" si="64"/>
        <v>0</v>
      </c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</row>
    <row r="304" spans="1:22" s="3" customFormat="1" x14ac:dyDescent="0.25">
      <c r="A304" s="26" t="s">
        <v>275</v>
      </c>
      <c r="B304" s="14" t="s">
        <v>79</v>
      </c>
      <c r="C304" s="15" t="s">
        <v>317</v>
      </c>
      <c r="D304" s="16">
        <v>18</v>
      </c>
      <c r="E304" s="17">
        <v>14.53</v>
      </c>
      <c r="F304" s="18">
        <f t="shared" si="63"/>
        <v>261.53999999999996</v>
      </c>
      <c r="G304" s="48"/>
      <c r="H304" s="18">
        <f t="shared" si="64"/>
        <v>0</v>
      </c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</row>
    <row r="305" spans="1:22" s="3" customFormat="1" x14ac:dyDescent="0.25">
      <c r="A305" s="26" t="s">
        <v>275</v>
      </c>
      <c r="B305" s="14" t="s">
        <v>79</v>
      </c>
      <c r="C305" s="15" t="s">
        <v>318</v>
      </c>
      <c r="D305" s="16">
        <v>15</v>
      </c>
      <c r="E305" s="17">
        <v>37.17</v>
      </c>
      <c r="F305" s="18">
        <f t="shared" si="63"/>
        <v>557.55000000000007</v>
      </c>
      <c r="G305" s="48"/>
      <c r="H305" s="18">
        <f t="shared" si="64"/>
        <v>0</v>
      </c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</row>
    <row r="306" spans="1:22" s="3" customFormat="1" x14ac:dyDescent="0.25">
      <c r="A306" s="26" t="s">
        <v>275</v>
      </c>
      <c r="B306" s="14" t="s">
        <v>79</v>
      </c>
      <c r="C306" s="15" t="s">
        <v>319</v>
      </c>
      <c r="D306" s="16">
        <v>90</v>
      </c>
      <c r="E306" s="17">
        <v>1.28</v>
      </c>
      <c r="F306" s="18">
        <f t="shared" si="63"/>
        <v>115.2</v>
      </c>
      <c r="G306" s="48"/>
      <c r="H306" s="18">
        <f t="shared" si="64"/>
        <v>0</v>
      </c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</row>
    <row r="307" spans="1:22" s="3" customFormat="1" x14ac:dyDescent="0.25">
      <c r="A307" s="26" t="s">
        <v>275</v>
      </c>
      <c r="B307" s="14" t="s">
        <v>79</v>
      </c>
      <c r="C307" s="15" t="s">
        <v>320</v>
      </c>
      <c r="D307" s="16">
        <v>6</v>
      </c>
      <c r="E307" s="17">
        <v>2.76</v>
      </c>
      <c r="F307" s="18">
        <f t="shared" si="63"/>
        <v>16.559999999999999</v>
      </c>
      <c r="G307" s="48"/>
      <c r="H307" s="18">
        <f t="shared" si="64"/>
        <v>0</v>
      </c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</row>
    <row r="308" spans="1:22" s="3" customFormat="1" x14ac:dyDescent="0.25">
      <c r="A308" s="26" t="s">
        <v>275</v>
      </c>
      <c r="B308" s="14" t="s">
        <v>79</v>
      </c>
      <c r="C308" s="15" t="s">
        <v>321</v>
      </c>
      <c r="D308" s="16">
        <v>15</v>
      </c>
      <c r="E308" s="17">
        <v>9.2100000000000009</v>
      </c>
      <c r="F308" s="18">
        <f t="shared" si="63"/>
        <v>138.15</v>
      </c>
      <c r="G308" s="48"/>
      <c r="H308" s="18">
        <f t="shared" si="64"/>
        <v>0</v>
      </c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</row>
    <row r="309" spans="1:22" s="3" customFormat="1" x14ac:dyDescent="0.25">
      <c r="A309" s="26" t="s">
        <v>275</v>
      </c>
      <c r="B309" s="14" t="s">
        <v>79</v>
      </c>
      <c r="C309" s="15" t="s">
        <v>322</v>
      </c>
      <c r="D309" s="16">
        <v>150</v>
      </c>
      <c r="E309" s="17">
        <v>2.63</v>
      </c>
      <c r="F309" s="18">
        <f t="shared" si="63"/>
        <v>394.5</v>
      </c>
      <c r="G309" s="48"/>
      <c r="H309" s="18">
        <f t="shared" si="64"/>
        <v>0</v>
      </c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</row>
    <row r="310" spans="1:22" s="3" customFormat="1" x14ac:dyDescent="0.25">
      <c r="A310" s="26" t="s">
        <v>275</v>
      </c>
      <c r="B310" s="14" t="s">
        <v>79</v>
      </c>
      <c r="C310" s="15" t="s">
        <v>323</v>
      </c>
      <c r="D310" s="16">
        <v>60</v>
      </c>
      <c r="E310" s="17">
        <v>2.63</v>
      </c>
      <c r="F310" s="18">
        <f t="shared" si="63"/>
        <v>157.79999999999998</v>
      </c>
      <c r="G310" s="48"/>
      <c r="H310" s="18">
        <f t="shared" si="64"/>
        <v>0</v>
      </c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</row>
    <row r="311" spans="1:22" s="3" customFormat="1" x14ac:dyDescent="0.25">
      <c r="A311" s="26" t="s">
        <v>275</v>
      </c>
      <c r="B311" s="14" t="s">
        <v>79</v>
      </c>
      <c r="C311" s="15" t="s">
        <v>324</v>
      </c>
      <c r="D311" s="16">
        <v>60</v>
      </c>
      <c r="E311" s="17">
        <v>2.63</v>
      </c>
      <c r="F311" s="18">
        <f t="shared" si="63"/>
        <v>157.79999999999998</v>
      </c>
      <c r="G311" s="48"/>
      <c r="H311" s="18">
        <f t="shared" si="64"/>
        <v>0</v>
      </c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</row>
    <row r="312" spans="1:22" s="3" customFormat="1" x14ac:dyDescent="0.25">
      <c r="A312" s="26" t="s">
        <v>275</v>
      </c>
      <c r="B312" s="14" t="s">
        <v>79</v>
      </c>
      <c r="C312" s="15" t="s">
        <v>325</v>
      </c>
      <c r="D312" s="16">
        <v>7</v>
      </c>
      <c r="E312" s="17">
        <v>2.63</v>
      </c>
      <c r="F312" s="18">
        <f t="shared" si="63"/>
        <v>18.41</v>
      </c>
      <c r="G312" s="48"/>
      <c r="H312" s="18">
        <f t="shared" si="64"/>
        <v>0</v>
      </c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</row>
    <row r="313" spans="1:22" s="3" customFormat="1" x14ac:dyDescent="0.25">
      <c r="A313" s="26" t="s">
        <v>275</v>
      </c>
      <c r="B313" s="14" t="s">
        <v>79</v>
      </c>
      <c r="C313" s="15" t="s">
        <v>326</v>
      </c>
      <c r="D313" s="16">
        <v>30</v>
      </c>
      <c r="E313" s="17">
        <v>2.63</v>
      </c>
      <c r="F313" s="18">
        <f t="shared" si="63"/>
        <v>78.899999999999991</v>
      </c>
      <c r="G313" s="48"/>
      <c r="H313" s="18">
        <f t="shared" si="64"/>
        <v>0</v>
      </c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</row>
    <row r="314" spans="1:22" s="3" customFormat="1" x14ac:dyDescent="0.25">
      <c r="A314" s="26" t="s">
        <v>275</v>
      </c>
      <c r="B314" s="14" t="s">
        <v>79</v>
      </c>
      <c r="C314" s="15" t="s">
        <v>327</v>
      </c>
      <c r="D314" s="16">
        <v>60</v>
      </c>
      <c r="E314" s="17">
        <v>2.89</v>
      </c>
      <c r="F314" s="18">
        <f t="shared" si="63"/>
        <v>173.4</v>
      </c>
      <c r="G314" s="48"/>
      <c r="H314" s="18">
        <f t="shared" si="64"/>
        <v>0</v>
      </c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</row>
    <row r="315" spans="1:22" s="3" customFormat="1" x14ac:dyDescent="0.25">
      <c r="A315" s="26" t="s">
        <v>275</v>
      </c>
      <c r="B315" s="14" t="s">
        <v>79</v>
      </c>
      <c r="C315" s="15" t="s">
        <v>328</v>
      </c>
      <c r="D315" s="16">
        <v>60</v>
      </c>
      <c r="E315" s="17">
        <v>2.89</v>
      </c>
      <c r="F315" s="18">
        <f t="shared" si="63"/>
        <v>173.4</v>
      </c>
      <c r="G315" s="48"/>
      <c r="H315" s="18">
        <f t="shared" si="64"/>
        <v>0</v>
      </c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</row>
    <row r="316" spans="1:22" s="3" customFormat="1" x14ac:dyDescent="0.25">
      <c r="A316" s="26" t="s">
        <v>275</v>
      </c>
      <c r="B316" s="14" t="s">
        <v>79</v>
      </c>
      <c r="C316" s="15" t="s">
        <v>329</v>
      </c>
      <c r="D316" s="16">
        <v>45</v>
      </c>
      <c r="E316" s="17">
        <v>1.05</v>
      </c>
      <c r="F316" s="18">
        <f t="shared" si="63"/>
        <v>47.25</v>
      </c>
      <c r="G316" s="48"/>
      <c r="H316" s="18">
        <f t="shared" si="64"/>
        <v>0</v>
      </c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</row>
    <row r="317" spans="1:22" s="3" customFormat="1" x14ac:dyDescent="0.25">
      <c r="A317" s="26" t="s">
        <v>275</v>
      </c>
      <c r="B317" s="14" t="s">
        <v>79</v>
      </c>
      <c r="C317" s="15" t="s">
        <v>330</v>
      </c>
      <c r="D317" s="16">
        <v>30</v>
      </c>
      <c r="E317" s="17">
        <v>1.32</v>
      </c>
      <c r="F317" s="18">
        <f t="shared" si="63"/>
        <v>39.6</v>
      </c>
      <c r="G317" s="48"/>
      <c r="H317" s="18">
        <f t="shared" si="64"/>
        <v>0</v>
      </c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</row>
    <row r="318" spans="1:22" s="3" customFormat="1" x14ac:dyDescent="0.25">
      <c r="A318" s="26" t="s">
        <v>275</v>
      </c>
      <c r="B318" s="14" t="s">
        <v>79</v>
      </c>
      <c r="C318" s="15" t="s">
        <v>331</v>
      </c>
      <c r="D318" s="16">
        <v>90</v>
      </c>
      <c r="E318" s="17">
        <v>2.63</v>
      </c>
      <c r="F318" s="18">
        <f t="shared" si="63"/>
        <v>236.7</v>
      </c>
      <c r="G318" s="48"/>
      <c r="H318" s="18">
        <f t="shared" si="64"/>
        <v>0</v>
      </c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</row>
    <row r="319" spans="1:22" s="3" customFormat="1" x14ac:dyDescent="0.25">
      <c r="A319" s="26" t="s">
        <v>275</v>
      </c>
      <c r="B319" s="14" t="s">
        <v>79</v>
      </c>
      <c r="C319" s="15" t="s">
        <v>332</v>
      </c>
      <c r="D319" s="16">
        <v>60</v>
      </c>
      <c r="E319" s="17">
        <v>3.7</v>
      </c>
      <c r="F319" s="18">
        <f t="shared" si="63"/>
        <v>222</v>
      </c>
      <c r="G319" s="48"/>
      <c r="H319" s="18">
        <f t="shared" si="64"/>
        <v>0</v>
      </c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</row>
    <row r="320" spans="1:22" s="3" customFormat="1" x14ac:dyDescent="0.25">
      <c r="A320" s="26" t="s">
        <v>275</v>
      </c>
      <c r="B320" s="14" t="s">
        <v>79</v>
      </c>
      <c r="C320" s="15" t="s">
        <v>333</v>
      </c>
      <c r="D320" s="16">
        <v>60</v>
      </c>
      <c r="E320" s="17">
        <v>3.7</v>
      </c>
      <c r="F320" s="18">
        <f t="shared" si="63"/>
        <v>222</v>
      </c>
      <c r="G320" s="48"/>
      <c r="H320" s="18">
        <f t="shared" si="64"/>
        <v>0</v>
      </c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</row>
    <row r="321" spans="1:22" s="3" customFormat="1" x14ac:dyDescent="0.25">
      <c r="A321" s="26" t="s">
        <v>275</v>
      </c>
      <c r="B321" s="14" t="s">
        <v>79</v>
      </c>
      <c r="C321" s="15" t="s">
        <v>334</v>
      </c>
      <c r="D321" s="16">
        <v>60</v>
      </c>
      <c r="E321" s="17">
        <v>3.7</v>
      </c>
      <c r="F321" s="18">
        <f t="shared" si="63"/>
        <v>222</v>
      </c>
      <c r="G321" s="48"/>
      <c r="H321" s="18">
        <f t="shared" si="64"/>
        <v>0</v>
      </c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</row>
    <row r="322" spans="1:22" s="3" customFormat="1" x14ac:dyDescent="0.25">
      <c r="A322" s="26" t="s">
        <v>275</v>
      </c>
      <c r="B322" s="14" t="s">
        <v>79</v>
      </c>
      <c r="C322" s="15" t="s">
        <v>335</v>
      </c>
      <c r="D322" s="16">
        <v>60</v>
      </c>
      <c r="E322" s="17">
        <v>2.63</v>
      </c>
      <c r="F322" s="18">
        <f t="shared" si="55"/>
        <v>157.79999999999998</v>
      </c>
      <c r="G322" s="48"/>
      <c r="H322" s="18">
        <f t="shared" si="56"/>
        <v>0</v>
      </c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</row>
    <row r="323" spans="1:22" s="3" customFormat="1" x14ac:dyDescent="0.25">
      <c r="A323" s="26" t="s">
        <v>275</v>
      </c>
      <c r="B323" s="14" t="s">
        <v>79</v>
      </c>
      <c r="C323" s="15" t="s">
        <v>336</v>
      </c>
      <c r="D323" s="16">
        <v>9</v>
      </c>
      <c r="E323" s="17">
        <v>30.26</v>
      </c>
      <c r="F323" s="18">
        <f t="shared" si="55"/>
        <v>272.34000000000003</v>
      </c>
      <c r="G323" s="48"/>
      <c r="H323" s="18">
        <f t="shared" si="56"/>
        <v>0</v>
      </c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</row>
    <row r="324" spans="1:22" s="3" customFormat="1" x14ac:dyDescent="0.25">
      <c r="A324" s="26" t="s">
        <v>275</v>
      </c>
      <c r="B324" s="14" t="s">
        <v>79</v>
      </c>
      <c r="C324" s="15" t="s">
        <v>337</v>
      </c>
      <c r="D324" s="16">
        <v>30</v>
      </c>
      <c r="E324" s="17">
        <v>1.58</v>
      </c>
      <c r="F324" s="18">
        <f t="shared" si="55"/>
        <v>47.400000000000006</v>
      </c>
      <c r="G324" s="48"/>
      <c r="H324" s="18">
        <f t="shared" si="56"/>
        <v>0</v>
      </c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</row>
    <row r="325" spans="1:22" s="3" customFormat="1" x14ac:dyDescent="0.25">
      <c r="A325" s="26" t="s">
        <v>275</v>
      </c>
      <c r="B325" s="14" t="s">
        <v>79</v>
      </c>
      <c r="C325" s="15" t="s">
        <v>338</v>
      </c>
      <c r="D325" s="16">
        <v>8</v>
      </c>
      <c r="E325" s="17">
        <v>46.06</v>
      </c>
      <c r="F325" s="18">
        <f t="shared" si="55"/>
        <v>368.48</v>
      </c>
      <c r="G325" s="48"/>
      <c r="H325" s="18">
        <f t="shared" si="56"/>
        <v>0</v>
      </c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</row>
    <row r="326" spans="1:22" s="3" customFormat="1" ht="22.5" x14ac:dyDescent="0.25">
      <c r="A326" s="26" t="s">
        <v>275</v>
      </c>
      <c r="B326" s="14" t="s">
        <v>79</v>
      </c>
      <c r="C326" s="15" t="s">
        <v>339</v>
      </c>
      <c r="D326" s="16">
        <v>15</v>
      </c>
      <c r="E326" s="17">
        <v>25.73</v>
      </c>
      <c r="F326" s="18">
        <f t="shared" si="55"/>
        <v>385.95</v>
      </c>
      <c r="G326" s="48"/>
      <c r="H326" s="18">
        <f t="shared" si="56"/>
        <v>0</v>
      </c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</row>
    <row r="327" spans="1:22" s="3" customFormat="1" ht="22.5" x14ac:dyDescent="0.25">
      <c r="A327" s="26" t="s">
        <v>275</v>
      </c>
      <c r="B327" s="14" t="s">
        <v>79</v>
      </c>
      <c r="C327" s="15" t="s">
        <v>340</v>
      </c>
      <c r="D327" s="16">
        <v>12</v>
      </c>
      <c r="E327" s="17">
        <v>324.68</v>
      </c>
      <c r="F327" s="18">
        <f t="shared" si="55"/>
        <v>3896.16</v>
      </c>
      <c r="G327" s="48"/>
      <c r="H327" s="18">
        <f t="shared" si="56"/>
        <v>0</v>
      </c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</row>
    <row r="328" spans="1:22" s="3" customFormat="1" ht="22.5" x14ac:dyDescent="0.25">
      <c r="A328" s="26" t="s">
        <v>275</v>
      </c>
      <c r="B328" s="14" t="s">
        <v>79</v>
      </c>
      <c r="C328" s="15" t="s">
        <v>341</v>
      </c>
      <c r="D328" s="16">
        <v>6</v>
      </c>
      <c r="E328" s="17">
        <v>244.62</v>
      </c>
      <c r="F328" s="18">
        <f t="shared" si="55"/>
        <v>1467.72</v>
      </c>
      <c r="G328" s="48"/>
      <c r="H328" s="18">
        <f t="shared" si="56"/>
        <v>0</v>
      </c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</row>
    <row r="329" spans="1:22" s="3" customFormat="1" ht="22.5" x14ac:dyDescent="0.25">
      <c r="A329" s="26" t="s">
        <v>275</v>
      </c>
      <c r="B329" s="14" t="s">
        <v>79</v>
      </c>
      <c r="C329" s="15" t="s">
        <v>342</v>
      </c>
      <c r="D329" s="16">
        <v>18</v>
      </c>
      <c r="E329" s="17">
        <v>9.56</v>
      </c>
      <c r="F329" s="18">
        <f t="shared" ref="F329:F335" si="65">D329*E329</f>
        <v>172.08</v>
      </c>
      <c r="G329" s="48"/>
      <c r="H329" s="18">
        <f t="shared" ref="H329:H335" si="66">D329*G329</f>
        <v>0</v>
      </c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</row>
    <row r="330" spans="1:22" s="3" customFormat="1" x14ac:dyDescent="0.25">
      <c r="A330" s="26" t="s">
        <v>275</v>
      </c>
      <c r="B330" s="14" t="s">
        <v>79</v>
      </c>
      <c r="C330" s="15" t="s">
        <v>343</v>
      </c>
      <c r="D330" s="16">
        <v>6</v>
      </c>
      <c r="E330" s="17">
        <v>154.6</v>
      </c>
      <c r="F330" s="18">
        <f t="shared" si="65"/>
        <v>927.59999999999991</v>
      </c>
      <c r="G330" s="48"/>
      <c r="H330" s="18">
        <f t="shared" si="66"/>
        <v>0</v>
      </c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</row>
    <row r="331" spans="1:22" s="3" customFormat="1" x14ac:dyDescent="0.25">
      <c r="A331" s="26" t="s">
        <v>275</v>
      </c>
      <c r="B331" s="14" t="s">
        <v>79</v>
      </c>
      <c r="C331" s="15" t="s">
        <v>344</v>
      </c>
      <c r="D331" s="16">
        <v>150</v>
      </c>
      <c r="E331" s="17">
        <v>8.5299999999999994</v>
      </c>
      <c r="F331" s="18">
        <f t="shared" si="65"/>
        <v>1279.5</v>
      </c>
      <c r="G331" s="48"/>
      <c r="H331" s="18">
        <f t="shared" si="66"/>
        <v>0</v>
      </c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</row>
    <row r="332" spans="1:22" s="3" customFormat="1" x14ac:dyDescent="0.25">
      <c r="A332" s="26" t="s">
        <v>275</v>
      </c>
      <c r="B332" s="14" t="s">
        <v>79</v>
      </c>
      <c r="C332" s="15" t="s">
        <v>345</v>
      </c>
      <c r="D332" s="16">
        <v>85</v>
      </c>
      <c r="E332" s="17">
        <v>0.44</v>
      </c>
      <c r="F332" s="18">
        <f t="shared" si="65"/>
        <v>37.4</v>
      </c>
      <c r="G332" s="48"/>
      <c r="H332" s="18">
        <f t="shared" si="66"/>
        <v>0</v>
      </c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</row>
    <row r="333" spans="1:22" s="3" customFormat="1" x14ac:dyDescent="0.25">
      <c r="A333" s="26" t="s">
        <v>275</v>
      </c>
      <c r="B333" s="14" t="s">
        <v>79</v>
      </c>
      <c r="C333" s="15" t="s">
        <v>346</v>
      </c>
      <c r="D333" s="16">
        <v>16</v>
      </c>
      <c r="E333" s="17">
        <v>13.75</v>
      </c>
      <c r="F333" s="18">
        <f t="shared" si="65"/>
        <v>220</v>
      </c>
      <c r="G333" s="48"/>
      <c r="H333" s="18">
        <f t="shared" si="66"/>
        <v>0</v>
      </c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</row>
    <row r="334" spans="1:22" s="3" customFormat="1" x14ac:dyDescent="0.25">
      <c r="A334" s="26" t="s">
        <v>275</v>
      </c>
      <c r="B334" s="14" t="s">
        <v>79</v>
      </c>
      <c r="C334" s="15" t="s">
        <v>347</v>
      </c>
      <c r="D334" s="16">
        <v>60</v>
      </c>
      <c r="E334" s="17">
        <v>2.5499999999999998</v>
      </c>
      <c r="F334" s="18">
        <f t="shared" si="65"/>
        <v>153</v>
      </c>
      <c r="G334" s="48"/>
      <c r="H334" s="18">
        <f t="shared" si="66"/>
        <v>0</v>
      </c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</row>
    <row r="335" spans="1:22" s="3" customFormat="1" x14ac:dyDescent="0.25">
      <c r="A335" s="26" t="s">
        <v>275</v>
      </c>
      <c r="B335" s="14" t="s">
        <v>79</v>
      </c>
      <c r="C335" s="15" t="s">
        <v>348</v>
      </c>
      <c r="D335" s="16">
        <v>60</v>
      </c>
      <c r="E335" s="17">
        <v>2.2200000000000002</v>
      </c>
      <c r="F335" s="18">
        <f t="shared" si="65"/>
        <v>133.20000000000002</v>
      </c>
      <c r="G335" s="48"/>
      <c r="H335" s="18">
        <f t="shared" si="66"/>
        <v>0</v>
      </c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</row>
    <row r="336" spans="1:22" s="3" customFormat="1" x14ac:dyDescent="0.25">
      <c r="A336" s="26" t="s">
        <v>275</v>
      </c>
      <c r="B336" s="14" t="s">
        <v>79</v>
      </c>
      <c r="C336" s="15" t="s">
        <v>349</v>
      </c>
      <c r="D336" s="16">
        <v>22</v>
      </c>
      <c r="E336" s="17">
        <v>3.15</v>
      </c>
      <c r="F336" s="18">
        <f t="shared" ref="F336:F342" si="67">D336*E336</f>
        <v>69.3</v>
      </c>
      <c r="G336" s="48"/>
      <c r="H336" s="18">
        <f t="shared" ref="H336:H342" si="68">D336*G336</f>
        <v>0</v>
      </c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</row>
    <row r="337" spans="1:22" s="3" customFormat="1" x14ac:dyDescent="0.25">
      <c r="A337" s="26" t="s">
        <v>275</v>
      </c>
      <c r="B337" s="14" t="s">
        <v>79</v>
      </c>
      <c r="C337" s="15" t="s">
        <v>350</v>
      </c>
      <c r="D337" s="16">
        <v>16</v>
      </c>
      <c r="E337" s="17">
        <v>24.96</v>
      </c>
      <c r="F337" s="18">
        <f t="shared" si="67"/>
        <v>399.36</v>
      </c>
      <c r="G337" s="48"/>
      <c r="H337" s="18">
        <f t="shared" si="68"/>
        <v>0</v>
      </c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</row>
    <row r="338" spans="1:22" s="3" customFormat="1" x14ac:dyDescent="0.25">
      <c r="A338" s="26" t="s">
        <v>275</v>
      </c>
      <c r="B338" s="14" t="s">
        <v>79</v>
      </c>
      <c r="C338" s="15" t="s">
        <v>351</v>
      </c>
      <c r="D338" s="16">
        <v>92</v>
      </c>
      <c r="E338" s="17">
        <v>0.74</v>
      </c>
      <c r="F338" s="18">
        <f t="shared" si="67"/>
        <v>68.08</v>
      </c>
      <c r="G338" s="48"/>
      <c r="H338" s="18">
        <f t="shared" si="68"/>
        <v>0</v>
      </c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</row>
    <row r="339" spans="1:22" s="3" customFormat="1" x14ac:dyDescent="0.25">
      <c r="A339" s="26" t="s">
        <v>275</v>
      </c>
      <c r="B339" s="14" t="s">
        <v>79</v>
      </c>
      <c r="C339" s="15" t="s">
        <v>352</v>
      </c>
      <c r="D339" s="16">
        <v>5000</v>
      </c>
      <c r="E339" s="17">
        <v>1.32</v>
      </c>
      <c r="F339" s="18">
        <f t="shared" si="67"/>
        <v>6600</v>
      </c>
      <c r="G339" s="48"/>
      <c r="H339" s="18">
        <f t="shared" si="68"/>
        <v>0</v>
      </c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</row>
    <row r="340" spans="1:22" s="3" customFormat="1" x14ac:dyDescent="0.25">
      <c r="A340" s="26" t="s">
        <v>275</v>
      </c>
      <c r="B340" s="14" t="s">
        <v>79</v>
      </c>
      <c r="C340" s="15" t="s">
        <v>353</v>
      </c>
      <c r="D340" s="16">
        <v>18</v>
      </c>
      <c r="E340" s="17">
        <v>1.07</v>
      </c>
      <c r="F340" s="18">
        <f t="shared" si="67"/>
        <v>19.260000000000002</v>
      </c>
      <c r="G340" s="48"/>
      <c r="H340" s="18">
        <f t="shared" si="68"/>
        <v>0</v>
      </c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</row>
    <row r="341" spans="1:22" s="3" customFormat="1" x14ac:dyDescent="0.25">
      <c r="A341" s="26" t="s">
        <v>275</v>
      </c>
      <c r="B341" s="14" t="s">
        <v>79</v>
      </c>
      <c r="C341" s="15" t="s">
        <v>354</v>
      </c>
      <c r="D341" s="16">
        <v>25</v>
      </c>
      <c r="E341" s="17">
        <v>2.0299999999999998</v>
      </c>
      <c r="F341" s="18">
        <f t="shared" si="67"/>
        <v>50.749999999999993</v>
      </c>
      <c r="G341" s="48"/>
      <c r="H341" s="18">
        <f t="shared" si="68"/>
        <v>0</v>
      </c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</row>
    <row r="342" spans="1:22" s="3" customFormat="1" x14ac:dyDescent="0.25">
      <c r="A342" s="26" t="s">
        <v>275</v>
      </c>
      <c r="B342" s="14" t="s">
        <v>79</v>
      </c>
      <c r="C342" s="15" t="s">
        <v>355</v>
      </c>
      <c r="D342" s="16">
        <v>30</v>
      </c>
      <c r="E342" s="17">
        <v>3.28</v>
      </c>
      <c r="F342" s="18">
        <f t="shared" si="67"/>
        <v>98.399999999999991</v>
      </c>
      <c r="G342" s="48"/>
      <c r="H342" s="18">
        <f t="shared" si="68"/>
        <v>0</v>
      </c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</row>
    <row r="343" spans="1:22" s="3" customFormat="1" x14ac:dyDescent="0.25">
      <c r="A343" s="26" t="s">
        <v>275</v>
      </c>
      <c r="B343" s="14" t="s">
        <v>79</v>
      </c>
      <c r="C343" s="15" t="s">
        <v>356</v>
      </c>
      <c r="D343" s="16">
        <v>51</v>
      </c>
      <c r="E343" s="17">
        <v>4.63</v>
      </c>
      <c r="F343" s="18">
        <f t="shared" si="55"/>
        <v>236.13</v>
      </c>
      <c r="G343" s="48"/>
      <c r="H343" s="18">
        <f t="shared" si="56"/>
        <v>0</v>
      </c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</row>
    <row r="344" spans="1:22" s="3" customFormat="1" x14ac:dyDescent="0.25">
      <c r="A344" s="26" t="s">
        <v>275</v>
      </c>
      <c r="B344" s="14" t="s">
        <v>79</v>
      </c>
      <c r="C344" s="15" t="s">
        <v>357</v>
      </c>
      <c r="D344" s="16">
        <v>30</v>
      </c>
      <c r="E344" s="17">
        <v>29.99</v>
      </c>
      <c r="F344" s="18">
        <f t="shared" si="55"/>
        <v>899.69999999999993</v>
      </c>
      <c r="G344" s="48"/>
      <c r="H344" s="18">
        <f t="shared" si="56"/>
        <v>0</v>
      </c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</row>
    <row r="345" spans="1:22" s="3" customFormat="1" ht="8.1" customHeight="1" x14ac:dyDescent="0.25">
      <c r="A345" s="27"/>
      <c r="B345" s="19"/>
      <c r="C345" s="20"/>
      <c r="D345" s="21"/>
      <c r="E345" s="22"/>
      <c r="F345" s="23"/>
      <c r="G345" s="22"/>
      <c r="H345" s="23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</row>
    <row r="346" spans="1:22" s="3" customFormat="1" ht="15.75" thickBot="1" x14ac:dyDescent="0.3">
      <c r="A346" s="50"/>
      <c r="B346" s="29"/>
      <c r="C346" s="30" t="s">
        <v>17</v>
      </c>
      <c r="D346" s="31">
        <v>1</v>
      </c>
      <c r="E346" s="32">
        <f>+E3+E12+E26+E35+E57+E73+E107+E121+E152+E173+E176+E184+E226+E247</f>
        <v>345378.15</v>
      </c>
      <c r="F346" s="33">
        <f>D346*E346</f>
        <v>345378.15</v>
      </c>
      <c r="G346" s="32">
        <f>+G3+G12+G26+G35+G57+G73+G107+G121+G152+G173+G176+G184+G226+G247</f>
        <v>0</v>
      </c>
      <c r="H346" s="33">
        <f>D346*G346</f>
        <v>0</v>
      </c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</row>
    <row r="347" spans="1:22" s="3" customFormat="1" ht="5.25" customHeight="1" x14ac:dyDescent="0.25">
      <c r="A347" s="27"/>
      <c r="B347" s="19"/>
      <c r="C347" s="20"/>
      <c r="D347" s="21"/>
      <c r="E347" s="22"/>
      <c r="F347" s="23"/>
      <c r="G347" s="22"/>
      <c r="H347" s="23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</row>
    <row r="348" spans="1:22" s="3" customFormat="1" x14ac:dyDescent="0.25">
      <c r="A348" s="26"/>
      <c r="B348" s="14"/>
      <c r="C348" s="15" t="s">
        <v>18</v>
      </c>
      <c r="D348" s="16">
        <v>1</v>
      </c>
      <c r="E348" s="34">
        <v>0.13</v>
      </c>
      <c r="F348" s="18">
        <f>ROUND(F346*E348,2)</f>
        <v>44899.16</v>
      </c>
      <c r="G348" s="49"/>
      <c r="H348" s="18">
        <f>ROUND(H346*G348,2)</f>
        <v>0</v>
      </c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</row>
    <row r="349" spans="1:22" s="3" customFormat="1" ht="15.75" thickBot="1" x14ac:dyDescent="0.3">
      <c r="A349" s="26"/>
      <c r="B349" s="14"/>
      <c r="C349" s="15" t="s">
        <v>19</v>
      </c>
      <c r="D349" s="16">
        <v>1</v>
      </c>
      <c r="E349" s="34">
        <v>0.06</v>
      </c>
      <c r="F349" s="18">
        <f>ROUND(F346*E349,2)</f>
        <v>20722.689999999999</v>
      </c>
      <c r="G349" s="49"/>
      <c r="H349" s="18">
        <f>ROUND(H346*G349,2)</f>
        <v>0</v>
      </c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</row>
    <row r="350" spans="1:22" s="3" customFormat="1" ht="15.75" thickBot="1" x14ac:dyDescent="0.3">
      <c r="A350" s="51"/>
      <c r="B350" s="35"/>
      <c r="C350" s="36" t="s">
        <v>20</v>
      </c>
      <c r="D350" s="37"/>
      <c r="E350" s="38"/>
      <c r="F350" s="39">
        <f>+F346+F348+F349</f>
        <v>411000.00000000006</v>
      </c>
      <c r="G350" s="38"/>
      <c r="H350" s="39">
        <f>+H346+H348+H349</f>
        <v>0</v>
      </c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</row>
    <row r="351" spans="1:22" s="3" customFormat="1" ht="5.25" customHeight="1" x14ac:dyDescent="0.25">
      <c r="A351" s="27"/>
      <c r="B351" s="19"/>
      <c r="C351" s="20"/>
      <c r="D351" s="21"/>
      <c r="E351" s="22"/>
      <c r="F351" s="23"/>
      <c r="G351" s="22"/>
      <c r="H351" s="23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</row>
    <row r="352" spans="1:22" s="3" customFormat="1" ht="15.75" thickBot="1" x14ac:dyDescent="0.3">
      <c r="A352" s="26"/>
      <c r="B352" s="14"/>
      <c r="C352" s="15" t="s">
        <v>21</v>
      </c>
      <c r="D352" s="16">
        <v>1</v>
      </c>
      <c r="E352" s="34">
        <v>0.21</v>
      </c>
      <c r="F352" s="18">
        <f>ROUND(F350*E352,2)</f>
        <v>86310</v>
      </c>
      <c r="G352" s="49"/>
      <c r="H352" s="18">
        <f>ROUND(H350*G352,2)</f>
        <v>0</v>
      </c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</row>
    <row r="353" spans="1:21" s="3" customFormat="1" ht="15.75" thickBot="1" x14ac:dyDescent="0.3">
      <c r="A353" s="52"/>
      <c r="B353" s="40"/>
      <c r="C353" s="41" t="s">
        <v>22</v>
      </c>
      <c r="D353" s="42"/>
      <c r="E353" s="43"/>
      <c r="F353" s="44">
        <f>F350+F352</f>
        <v>497310.00000000006</v>
      </c>
      <c r="G353" s="43"/>
      <c r="H353" s="44">
        <f>H350+H352</f>
        <v>0</v>
      </c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</row>
    <row r="354" spans="1:21" s="2" customFormat="1" x14ac:dyDescent="0.25">
      <c r="A354" s="45"/>
      <c r="B354" s="45"/>
      <c r="C354" s="46"/>
      <c r="D354" s="47"/>
      <c r="E354" s="47"/>
      <c r="F354" s="47"/>
      <c r="G354" s="47"/>
    </row>
    <row r="355" spans="1:21" s="2" customFormat="1" x14ac:dyDescent="0.25">
      <c r="A355" s="45"/>
      <c r="B355" s="45"/>
      <c r="C355" s="68"/>
      <c r="D355" s="68"/>
      <c r="E355" s="68"/>
      <c r="F355" s="68"/>
      <c r="G355" s="68"/>
    </row>
    <row r="356" spans="1:21" s="54" customFormat="1" ht="12" x14ac:dyDescent="0.25">
      <c r="A356" s="58" t="s">
        <v>23</v>
      </c>
      <c r="B356" s="58"/>
      <c r="C356" s="58"/>
      <c r="D356" s="58"/>
      <c r="E356" s="58"/>
      <c r="F356" s="58"/>
      <c r="G356" s="58"/>
      <c r="H356" s="58"/>
    </row>
    <row r="357" spans="1:21" s="54" customFormat="1" ht="12" x14ac:dyDescent="0.25">
      <c r="A357" s="55"/>
      <c r="B357" s="55"/>
      <c r="C357" s="59"/>
      <c r="D357" s="59"/>
      <c r="E357" s="59"/>
      <c r="F357" s="59"/>
      <c r="G357" s="59"/>
      <c r="H357" s="59"/>
    </row>
    <row r="358" spans="1:21" s="54" customFormat="1" ht="12" x14ac:dyDescent="0.25">
      <c r="A358" s="58" t="s">
        <v>24</v>
      </c>
      <c r="B358" s="58"/>
      <c r="C358" s="58"/>
      <c r="D358" s="58"/>
      <c r="E358" s="58"/>
      <c r="F358" s="58"/>
      <c r="G358" s="58"/>
      <c r="H358" s="58"/>
    </row>
    <row r="359" spans="1:21" s="57" customFormat="1" ht="12" x14ac:dyDescent="0.2">
      <c r="A359" s="56"/>
      <c r="B359" s="56"/>
    </row>
    <row r="360" spans="1:21" s="54" customFormat="1" ht="32.25" customHeight="1" x14ac:dyDescent="0.25">
      <c r="A360" s="60" t="s">
        <v>358</v>
      </c>
      <c r="B360" s="60"/>
      <c r="C360" s="60"/>
      <c r="D360" s="60"/>
      <c r="E360" s="60"/>
      <c r="F360" s="60"/>
      <c r="G360" s="60"/>
      <c r="H360" s="60"/>
    </row>
  </sheetData>
  <sheetProtection algorithmName="SHA-512" hashValue="gF2zmyWLnD04S56B3eVQnPKS4gUe3h41qJ/d6qV9mgeFiyF6Zn3MgXvcMTW9/L3/rG1KTxUwG174YLglqlRqIw==" saltValue="AATzRnXyAbPfa6TYX2P5Nw==" spinCount="100000" sheet="1" objects="1" scenarios="1"/>
  <mergeCells count="8">
    <mergeCell ref="A358:H358"/>
    <mergeCell ref="A360:H360"/>
    <mergeCell ref="C357:H357"/>
    <mergeCell ref="A1:D1"/>
    <mergeCell ref="E1:F1"/>
    <mergeCell ref="G1:H1"/>
    <mergeCell ref="C355:G355"/>
    <mergeCell ref="A356:H356"/>
  </mergeCells>
  <pageMargins left="0.31496062992125984" right="0.31496062992125984" top="0.55118110236220474" bottom="0.35433070866141736" header="0.31496062992125984" footer="0.31496062992125984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II - SMESC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López Beato, Leticia</dc:creator>
  <cp:lastModifiedBy>López Beato, Leticia</cp:lastModifiedBy>
  <cp:lastPrinted>2020-03-30T05:21:53Z</cp:lastPrinted>
  <dcterms:created xsi:type="dcterms:W3CDTF">2020-03-30T04:53:02Z</dcterms:created>
  <dcterms:modified xsi:type="dcterms:W3CDTF">2020-07-01T06:17:59Z</dcterms:modified>
</cp:coreProperties>
</file>