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n\D_SecEsMec\AA EEMM\DOC. ECONOMICA\INVERSIONES\METRO\AÑO 2019\REACONDICIONAMIENTO EEMM 2020-2024\SOLICITUD CONTRATACION\"/>
    </mc:Choice>
  </mc:AlternateContent>
  <xr:revisionPtr revIDLastSave="0" documentId="13_ncr:1_{E9E53450-4BF1-4EDD-8FA2-20D007E0A441}" xr6:coauthVersionLast="36" xr6:coauthVersionMax="36" xr10:uidLastSave="{00000000-0000-0000-0000-000000000000}"/>
  <bookViews>
    <workbookView xWindow="120" yWindow="75" windowWidth="18915" windowHeight="11820" activeTab="1" xr2:uid="{00000000-000D-0000-FFFF-FFFF00000000}"/>
  </bookViews>
  <sheets>
    <sheet name="Resumen Ofertas" sheetId="8" r:id="rId1"/>
    <sheet name="Suministro y sustitución Lote 2" sheetId="4" r:id="rId2"/>
    <sheet name="Trabajos Reacond Lote 2" sheetId="5" r:id="rId3"/>
  </sheets>
  <definedNames>
    <definedName name="_DAT1" localSheetId="1">#REF!</definedName>
    <definedName name="_DAT1" localSheetId="2">#REF!</definedName>
    <definedName name="_DAT1">#REF!</definedName>
    <definedName name="_DAT10" localSheetId="1">#REF!</definedName>
    <definedName name="_DAT10" localSheetId="2">#REF!</definedName>
    <definedName name="_DAT10">#REF!</definedName>
    <definedName name="_DAT2" localSheetId="1">#REF!</definedName>
    <definedName name="_DAT2" localSheetId="2">#REF!</definedName>
    <definedName name="_DAT2">#REF!</definedName>
    <definedName name="_DAT3" localSheetId="1">#REF!</definedName>
    <definedName name="_DAT3" localSheetId="2">#REF!</definedName>
    <definedName name="_DAT3">#REF!</definedName>
    <definedName name="_DAT4" localSheetId="1">#REF!</definedName>
    <definedName name="_DAT4" localSheetId="2">#REF!</definedName>
    <definedName name="_DAT4">#REF!</definedName>
    <definedName name="_DAT5" localSheetId="1">#REF!</definedName>
    <definedName name="_DAT5" localSheetId="2">#REF!</definedName>
    <definedName name="_DAT5">#REF!</definedName>
    <definedName name="_DAT6" localSheetId="1">#REF!</definedName>
    <definedName name="_DAT6" localSheetId="2">#REF!</definedName>
    <definedName name="_DAT6">#REF!</definedName>
    <definedName name="_DAT7" localSheetId="1">#REF!</definedName>
    <definedName name="_DAT7" localSheetId="2">#REF!</definedName>
    <definedName name="_DAT7">#REF!</definedName>
    <definedName name="_DAT8" localSheetId="1">#REF!</definedName>
    <definedName name="_DAT8" localSheetId="2">#REF!</definedName>
    <definedName name="_DAT8">#REF!</definedName>
    <definedName name="_DAT9" localSheetId="1">#REF!</definedName>
    <definedName name="_DAT9" localSheetId="2">#REF!</definedName>
    <definedName name="_DAT9">#REF!</definedName>
    <definedName name="_Fill" localSheetId="1" hidden="1">#REF!</definedName>
    <definedName name="_Fill" localSheetId="2" hidden="1">#REF!</definedName>
    <definedName name="_Fill" hidden="1">#REF!</definedName>
    <definedName name="_xlnm._FilterDatabase" localSheetId="1" hidden="1">'Suministro y sustitución Lote 2'!$A$1:$L$63</definedName>
    <definedName name="_Key1" localSheetId="1" hidden="1">#REF!</definedName>
    <definedName name="_Key1" localSheetId="2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hidden="1">#REF!</definedName>
    <definedName name="A">#REF!</definedName>
    <definedName name="adfadfafdda">#REF!</definedName>
    <definedName name="adfasd" hidden="1">#REF!</definedName>
    <definedName name="adfasdfadfadf">#REF!</definedName>
    <definedName name="adfasdfasdfasdfasd" hidden="1">#REF!</definedName>
    <definedName name="Archivo___Etiqueta" localSheetId="1">#REF!</definedName>
    <definedName name="Archivo___Etiqueta" localSheetId="2">#REF!</definedName>
    <definedName name="Archivo___Etiqueta">#REF!</definedName>
    <definedName name="asdfa" hidden="1">#REF!</definedName>
    <definedName name="asdfadfa">#REF!</definedName>
    <definedName name="asdfasd" hidden="1">#REF!</definedName>
    <definedName name="asdfasdfadf">#REF!</definedName>
    <definedName name="asdfasdfasdfad">#REF!</definedName>
    <definedName name="asdfasdfasdfsa">#REF!</definedName>
    <definedName name="asdsas">#REF!</definedName>
    <definedName name="BASEDATO" localSheetId="1">#REF!</definedName>
    <definedName name="BASEDATO" localSheetId="2">#REF!</definedName>
    <definedName name="BASEDATO">#REF!</definedName>
    <definedName name="CAMPOS" localSheetId="1">#REF!</definedName>
    <definedName name="CAMPOS" localSheetId="2">#REF!</definedName>
    <definedName name="CAMPOS">#REF!</definedName>
    <definedName name="cuARTO">"&amp;[ETIQUETA]"</definedName>
    <definedName name="dfafadafdsaf">#REF!</definedName>
    <definedName name="dfasdfafda">#REF!</definedName>
    <definedName name="dsfasdfas">#REF!</definedName>
    <definedName name="PIP">#REF!</definedName>
    <definedName name="PPP">#REF!</definedName>
    <definedName name="PPPPP">#REF!</definedName>
    <definedName name="PPPPPP">#REF!</definedName>
    <definedName name="sdfasd">#REF!</definedName>
    <definedName name="sdfasdfas">#REF!</definedName>
    <definedName name="sdfasdfasdfasdf">#REF!</definedName>
    <definedName name="sdfasdfdas">#REF!</definedName>
    <definedName name="sdfasdfsa">#REF!</definedName>
    <definedName name="TABLA" localSheetId="1">#REF!</definedName>
    <definedName name="TABLA" localSheetId="2">#REF!</definedName>
    <definedName name="TABLA">#REF!</definedName>
    <definedName name="Tabla1" localSheetId="1">#REF!</definedName>
    <definedName name="Tabla1" localSheetId="2">#REF!</definedName>
    <definedName name="Tabla1">#REF!</definedName>
    <definedName name="TEST1" localSheetId="1">#REF!</definedName>
    <definedName name="TEST1" localSheetId="2">#REF!</definedName>
    <definedName name="TEST1">#REF!</definedName>
    <definedName name="TESTHKEY" localSheetId="1">#REF!</definedName>
    <definedName name="TESTHKEY" localSheetId="2">#REF!</definedName>
    <definedName name="TESTHKEY">#REF!</definedName>
    <definedName name="TESTKEYS" localSheetId="1">#REF!</definedName>
    <definedName name="TESTKEYS" localSheetId="2">#REF!</definedName>
    <definedName name="TESTKEYS">#REF!</definedName>
    <definedName name="TESTVKEY" localSheetId="1">#REF!</definedName>
    <definedName name="TESTVKEY" localSheetId="2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F16" i="8" l="1"/>
  <c r="M95" i="5" l="1"/>
  <c r="M93" i="5"/>
  <c r="M92" i="5"/>
  <c r="M91" i="5"/>
  <c r="M90" i="5"/>
  <c r="M89" i="5"/>
  <c r="M88" i="5"/>
  <c r="M86" i="5"/>
  <c r="M85" i="5"/>
  <c r="M84" i="5"/>
  <c r="M83" i="5"/>
  <c r="M81" i="5"/>
  <c r="M80" i="5"/>
  <c r="M79" i="5"/>
  <c r="M78" i="5"/>
  <c r="M77" i="5"/>
  <c r="M76" i="5"/>
  <c r="M75" i="5"/>
  <c r="M73" i="5"/>
  <c r="M72" i="5"/>
  <c r="M71" i="5"/>
  <c r="M70" i="5"/>
  <c r="M69" i="5"/>
  <c r="M68" i="5"/>
  <c r="M67" i="5"/>
  <c r="M66" i="5"/>
  <c r="M64" i="5"/>
  <c r="M63" i="5"/>
  <c r="M62" i="5"/>
  <c r="M61" i="5"/>
  <c r="M60" i="5"/>
  <c r="M59" i="5"/>
  <c r="M58" i="5"/>
  <c r="M57" i="5"/>
  <c r="M56" i="5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1" i="5"/>
  <c r="M10" i="5"/>
  <c r="M9" i="5"/>
  <c r="M8" i="5"/>
  <c r="M7" i="5"/>
  <c r="M6" i="5"/>
  <c r="M5" i="5"/>
  <c r="M4" i="5"/>
  <c r="K93" i="5"/>
  <c r="K92" i="5"/>
  <c r="K91" i="5"/>
  <c r="K90" i="5"/>
  <c r="K89" i="5"/>
  <c r="K88" i="5"/>
  <c r="K86" i="5"/>
  <c r="K85" i="5"/>
  <c r="K84" i="5"/>
  <c r="K83" i="5"/>
  <c r="K81" i="5"/>
  <c r="K80" i="5"/>
  <c r="K79" i="5"/>
  <c r="K78" i="5"/>
  <c r="K77" i="5"/>
  <c r="K76" i="5"/>
  <c r="K75" i="5"/>
  <c r="K73" i="5"/>
  <c r="K72" i="5"/>
  <c r="K71" i="5"/>
  <c r="K70" i="5"/>
  <c r="K69" i="5"/>
  <c r="K68" i="5"/>
  <c r="K67" i="5"/>
  <c r="K66" i="5"/>
  <c r="K64" i="5"/>
  <c r="K63" i="5"/>
  <c r="K62" i="5"/>
  <c r="K61" i="5"/>
  <c r="K60" i="5"/>
  <c r="K59" i="5"/>
  <c r="K58" i="5"/>
  <c r="K57" i="5"/>
  <c r="K56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L97" i="5"/>
  <c r="J97" i="5"/>
  <c r="I97" i="5"/>
  <c r="K11" i="5"/>
  <c r="K10" i="5"/>
  <c r="K9" i="5"/>
  <c r="K8" i="5"/>
  <c r="K7" i="5"/>
  <c r="K6" i="5"/>
  <c r="K5" i="5"/>
  <c r="K4" i="5"/>
  <c r="O66" i="4"/>
  <c r="N66" i="4"/>
  <c r="M66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2" i="4"/>
  <c r="P11" i="4"/>
  <c r="P10" i="4"/>
  <c r="P9" i="4"/>
  <c r="P8" i="4"/>
  <c r="P7" i="4"/>
  <c r="P6" i="4"/>
  <c r="P5" i="4"/>
  <c r="P4" i="4"/>
  <c r="P3" i="4"/>
  <c r="P2" i="4"/>
  <c r="F8" i="8"/>
  <c r="H16" i="8" l="1"/>
  <c r="B16" i="8" l="1"/>
  <c r="H10" i="8"/>
  <c r="H9" i="8"/>
  <c r="F9" i="8"/>
  <c r="F10" i="8"/>
  <c r="H8" i="8"/>
  <c r="H95" i="5" l="1"/>
  <c r="H93" i="5"/>
  <c r="H92" i="5"/>
  <c r="H91" i="5"/>
  <c r="H90" i="5"/>
  <c r="H89" i="5"/>
  <c r="H88" i="5"/>
  <c r="H87" i="5"/>
  <c r="K87" i="5" s="1"/>
  <c r="M87" i="5" s="1"/>
  <c r="H86" i="5"/>
  <c r="H85" i="5"/>
  <c r="H84" i="5"/>
  <c r="H83" i="5"/>
  <c r="H81" i="5"/>
  <c r="H80" i="5"/>
  <c r="H79" i="5"/>
  <c r="H78" i="5"/>
  <c r="H77" i="5"/>
  <c r="H76" i="5"/>
  <c r="H75" i="5"/>
  <c r="H73" i="5"/>
  <c r="H72" i="5"/>
  <c r="H71" i="5"/>
  <c r="H70" i="5"/>
  <c r="H69" i="5"/>
  <c r="H68" i="5"/>
  <c r="H67" i="5"/>
  <c r="H66" i="5"/>
  <c r="H64" i="5"/>
  <c r="H63" i="5"/>
  <c r="H62" i="5"/>
  <c r="H61" i="5"/>
  <c r="H60" i="5"/>
  <c r="H59" i="5"/>
  <c r="H58" i="5"/>
  <c r="H57" i="5"/>
  <c r="H56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1" i="5"/>
  <c r="H10" i="5"/>
  <c r="H9" i="5"/>
  <c r="H8" i="5"/>
  <c r="H7" i="5"/>
  <c r="H6" i="5"/>
  <c r="H5" i="5"/>
  <c r="H4" i="5"/>
  <c r="M97" i="5" l="1"/>
  <c r="K95" i="5"/>
  <c r="K97" i="5" s="1"/>
  <c r="H97" i="5"/>
  <c r="L64" i="4" l="1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P13" i="4" l="1"/>
  <c r="P66" i="4" s="1"/>
  <c r="L66" i="4"/>
</calcChain>
</file>

<file path=xl/sharedStrings.xml><?xml version="1.0" encoding="utf-8"?>
<sst xmlns="http://schemas.openxmlformats.org/spreadsheetml/2006/main" count="530" uniqueCount="169">
  <si>
    <t>ESTACIÓN</t>
  </si>
  <si>
    <t>MARCA</t>
  </si>
  <si>
    <t>MODELO</t>
  </si>
  <si>
    <t>Nº PELDAÑOS</t>
  </si>
  <si>
    <t>AÑO</t>
  </si>
  <si>
    <t>ALCANCE</t>
  </si>
  <si>
    <t>SUSTITUCIÓN</t>
  </si>
  <si>
    <t>OPAÑEL</t>
  </si>
  <si>
    <t>VINATEROS</t>
  </si>
  <si>
    <t>ESTRELLA</t>
  </si>
  <si>
    <t>SUMINISTRO</t>
  </si>
  <si>
    <t>RELACIÓN DE TRABAJOS</t>
  </si>
  <si>
    <t>NÚMERO ACTUACIONES PREVISTAS</t>
  </si>
  <si>
    <t>TRABAJOS FIJOS</t>
  </si>
  <si>
    <t>Sustitución de tubos iluminación embarques superior e inferior</t>
  </si>
  <si>
    <t>Sustitución bombilla iluminación fosos por tipo LED 6W</t>
  </si>
  <si>
    <t>Ajuste tensión tracción ambos pasamanos</t>
  </si>
  <si>
    <t>ARMARIO ELÉCTRICO</t>
  </si>
  <si>
    <t>Sustitución de termostato armario eléctrico</t>
  </si>
  <si>
    <t>BALUSTRADA Y ENTORNO</t>
  </si>
  <si>
    <t>Sustitución de cristal de balaustrada recto</t>
  </si>
  <si>
    <t>Sustitución de cristal de balaustrada curvo</t>
  </si>
  <si>
    <t>Sustitución de deflector de cruce o salvacuellos</t>
  </si>
  <si>
    <t>FOSOS Y ENGRASE</t>
  </si>
  <si>
    <t>Sustitución de rejilla protección circuito de peldaños</t>
  </si>
  <si>
    <t>Sustitución subcomponente mecanismo apertura de tapa de foso: mecanismo de anclaje, apertura o bisagra.</t>
  </si>
  <si>
    <t>Sustitución de micro de tapa de foso</t>
  </si>
  <si>
    <t>Instalación de estribo de acceso a foso</t>
  </si>
  <si>
    <t>PELDAÑOS, GUIAS Y TRANMISIONES</t>
  </si>
  <si>
    <t>Sustitución de tramo de guía de rodillos de peldaños/conducidos (tramo hasta 3 metros)</t>
  </si>
  <si>
    <t>Sustitución de tramo de guía de rodillos de cadena/tracción (tramo hasta 3 metros)</t>
  </si>
  <si>
    <t>GRUPO MOTRIZ Y CADENAS</t>
  </si>
  <si>
    <t>Sustitución de rodamientos motor eléctrico</t>
  </si>
  <si>
    <t>PASAMANOS</t>
  </si>
  <si>
    <t>Sustitución de pasamanos completo</t>
  </si>
  <si>
    <t>Reparación de pasamanos (vulcanización)</t>
  </si>
  <si>
    <t>Nº ESCALERA</t>
  </si>
  <si>
    <t>BEGOÑA</t>
  </si>
  <si>
    <t>CADENAS PROPUESTA</t>
  </si>
  <si>
    <t>CUATRO VIENTOS</t>
  </si>
  <si>
    <t>KONE</t>
  </si>
  <si>
    <t>ARTILLEROS</t>
  </si>
  <si>
    <t>ALUCHE</t>
  </si>
  <si>
    <t>OPORTO</t>
  </si>
  <si>
    <t>DUQUE DE PASTRANA</t>
  </si>
  <si>
    <t>PARQUE OESTE</t>
  </si>
  <si>
    <t>SAN NICASIO</t>
  </si>
  <si>
    <t>PUERTA DEL SUR</t>
  </si>
  <si>
    <t>RS-HD99</t>
  </si>
  <si>
    <t>E3H-100/30</t>
  </si>
  <si>
    <t>RTV-HD99</t>
  </si>
  <si>
    <t>16 HDV-B-SF-RS 130 KN</t>
  </si>
  <si>
    <t>22 KV-C-SF-W 230 KN</t>
  </si>
  <si>
    <t>22 KV-SF-W 230 KN</t>
  </si>
  <si>
    <t>22 HDV-SF-D 160 KN</t>
  </si>
  <si>
    <t>16 HDV-B-SF-D 130 KN</t>
  </si>
  <si>
    <t>Instalación de dispositivo antisubida según EN-115-2</t>
  </si>
  <si>
    <t>Sustitución de policarbonato triangular dispositivo antisubida según EN-115-2</t>
  </si>
  <si>
    <t>Sustitución de un peldaño</t>
  </si>
  <si>
    <t>MANO DE OBRA</t>
  </si>
  <si>
    <t>Hora de técnico especialista en escaleras mecánicas</t>
  </si>
  <si>
    <t>PRECIO LICITACIÓN UNITARIO</t>
  </si>
  <si>
    <t xml:space="preserve">Preparación y limpieza de escalera mecánica: incluye señalización y preparación, limpieza general exterior, limpieza intensiva de peldaños, limpieza interior de pasamanos y encerado del mismo, y sustitución de pictogramas de balaustrada (suministrados por Metro).  </t>
  </si>
  <si>
    <t>Sustitución de aceite reductor</t>
  </si>
  <si>
    <t>Sustitución de 4 trenes de rodillos de volteo escalera RTV</t>
  </si>
  <si>
    <t>Sustitución de 4 trenes de rodillos de volteo escalera E3H</t>
  </si>
  <si>
    <t>Engrase rodamientos transmisión principal</t>
  </si>
  <si>
    <t>Sustitución de ventilador de armario de maniobra</t>
  </si>
  <si>
    <t>Sustitución de transformador T1 de maniobra RTV</t>
  </si>
  <si>
    <t>Sustitución de transformador T2 de maniobra RTV</t>
  </si>
  <si>
    <t>Sustituir REVCON por instalación de resistencias de frenado</t>
  </si>
  <si>
    <t>Sustituir placa display OKVARIO</t>
  </si>
  <si>
    <t>Sustituir placa VMSII</t>
  </si>
  <si>
    <t>Sustituir placa VDC</t>
  </si>
  <si>
    <t>Sustituir placa VAM</t>
  </si>
  <si>
    <t>Sustituir placa VSC</t>
  </si>
  <si>
    <t>Sustituir variador de frecuencia 11 kW</t>
  </si>
  <si>
    <t>Sustituir variador de frecuencia 15 kW</t>
  </si>
  <si>
    <t>Sustituir variador de frecuencia 18,5 kW</t>
  </si>
  <si>
    <t>Sustituir variador de frecuencia 22 kW</t>
  </si>
  <si>
    <t>Sustitución de perfil cepillos antipinzamiento RTV (tramo de 3 metros)</t>
  </si>
  <si>
    <t>Sustitución de cerdas de cepillos antipinzamiento RTV (tramo de 3 metros)</t>
  </si>
  <si>
    <t>Sustitución de perfil cepillos antipinzamiento E3H (tramo de 3 metros)</t>
  </si>
  <si>
    <t>Sustitución de fotocélulas en un embarque RTV</t>
  </si>
  <si>
    <t>Sustitución de fotocélulas en un embarque E3H</t>
  </si>
  <si>
    <t>Reparar 1 cara cristal de balasutrada recto sin lámina (incluye pulido, instalación de lámina antigrafiti y limpieza)</t>
  </si>
  <si>
    <t>Reparar 1 cara cristal de balasutrada curvo final sin lámina (incluye pulido, instalación de lámina antigrafiti y limpieza)</t>
  </si>
  <si>
    <t>Reparar 1 cara cristal de balasutrada de transición sin lámina (incluye pulido, instalación de lámina antigrafiti y limpieza)</t>
  </si>
  <si>
    <t>Sustitución de teja/cubrezócalo recto RTV</t>
  </si>
  <si>
    <t>Sustitución de teja/cubrezócalo curvo RTV</t>
  </si>
  <si>
    <t>Sustitución de teja/cubrezócalo recto E3H</t>
  </si>
  <si>
    <t>Sustitución de teja/cubrezócalo curvo E3H</t>
  </si>
  <si>
    <t>Sustitución de cristal  antiacceso recto</t>
  </si>
  <si>
    <t>Sustitución de difusor alumbrado de balaustrada RTV</t>
  </si>
  <si>
    <t>Sustitución de entrada de pasamanos RTV</t>
  </si>
  <si>
    <t>Sustitución de entrada de pasamanos E3H</t>
  </si>
  <si>
    <t>Sustitución de selector de puesta en marcha RTV</t>
  </si>
  <si>
    <t>Sustitución de selector de puesta en marcha E3H</t>
  </si>
  <si>
    <t>Sustitución de pulsador paro emergencia RTV</t>
  </si>
  <si>
    <t>Sustitución de pulsador paro emergencia E3H</t>
  </si>
  <si>
    <t>Sustitución de semáforo RTV</t>
  </si>
  <si>
    <t>Sustitución de semáforo E3H</t>
  </si>
  <si>
    <t>Reparación completa o instalación de elementos de apertura de tapa de fosos: mecanismos de anclaje y apertura (muelles/amortiguadores) y bisagras.</t>
  </si>
  <si>
    <t>Sustitución de tapa de foso RTV, E3H</t>
  </si>
  <si>
    <t>Sustitución de placa de peines RTV</t>
  </si>
  <si>
    <t>Sustitución de placa de peines E3H</t>
  </si>
  <si>
    <t>Sustitución de conector de botonera de revisión</t>
  </si>
  <si>
    <t>Sustitución de guía de levantamiento de peldaños (coste unitario)</t>
  </si>
  <si>
    <t>Sustitución micro de placa de peines</t>
  </si>
  <si>
    <t>Sustitución micro alargamiento cadenas de peldaños</t>
  </si>
  <si>
    <t>Sustitución de estación de retorno inferior E3H</t>
  </si>
  <si>
    <t>Reparación transmisión principal superior</t>
  </si>
  <si>
    <t>Sustitución de retén de reductor (unidad)</t>
  </si>
  <si>
    <t>Sustitución de bandeja protección motor</t>
  </si>
  <si>
    <t>Sustitución de bobina de freno RTV, E3H</t>
  </si>
  <si>
    <t>Ajuste sistema de frenado</t>
  </si>
  <si>
    <t>Sustitución de zapatas de freno principal o de servicio</t>
  </si>
  <si>
    <t>Sustitución de zapatas de freno secundario o auxiliar</t>
  </si>
  <si>
    <t>Sustitución de banda de arrastre de pasamanos</t>
  </si>
  <si>
    <t>Sustitución de rodillo tracción pasamanos</t>
  </si>
  <si>
    <t>Sustitución de rodillo tensor de pasamanos</t>
  </si>
  <si>
    <t>Sustitución de elemento guiado interno pasamanos (unidad)</t>
  </si>
  <si>
    <t>Sustituir guías curvas de pasamanos en volteos de cabezales</t>
  </si>
  <si>
    <t>Sustitución de tramo guía de pasamanos curva inferior/superior RTV</t>
  </si>
  <si>
    <t>Sustitución de tramo guía de pasamanos recto RTV</t>
  </si>
  <si>
    <t>Sustitución de tramo guía de pasamanos curva inferior/superior E3H</t>
  </si>
  <si>
    <t>Sustitución de tramo guía de pasamanos recto E3H</t>
  </si>
  <si>
    <t>PRECIO LICITACIÓN TOTAL POR TRABAJO</t>
  </si>
  <si>
    <t>Anexo- Cuadro modelo de proposición económica</t>
  </si>
  <si>
    <t>Por conceptos:</t>
  </si>
  <si>
    <t>CONCEPTO</t>
  </si>
  <si>
    <t>Total:</t>
  </si>
  <si>
    <t>Precio de licitación (IVA no incluido)</t>
  </si>
  <si>
    <t>Sustitución de cadenas de peldaños</t>
  </si>
  <si>
    <t>Suministro de cadenas de peldaños</t>
  </si>
  <si>
    <t>Reacondicionamiento de componentes</t>
  </si>
  <si>
    <t>Reacondicionamiento integral de escaleras mecánicas KONE - Lote 2</t>
  </si>
  <si>
    <t>IMPORTE CADENA PELDAÑOS</t>
  </si>
  <si>
    <t>IMPORTE MANO DE OBRA</t>
  </si>
  <si>
    <t>IMPORTE OTROS MATERIALES</t>
  </si>
  <si>
    <t>IMPORTE TOTAL SUMINISTRO Y SUSTITUCIÓN CADENAS PELDAÑOS - LOTE 2</t>
  </si>
  <si>
    <t>IMPORTE UNITARIO MATERIALES</t>
  </si>
  <si>
    <t>IMPORTE UNITARIO MANO DE OBRA</t>
  </si>
  <si>
    <t>IMPORTE TOTAL REACONDICIONAMIENTO COMPONENTES - LOTE 2</t>
  </si>
  <si>
    <t>IMPORTE IVA</t>
  </si>
  <si>
    <t>IMPORTE TOTAL IVA
POR TRABAJO</t>
  </si>
  <si>
    <t>(*) No puede superar el Precio de Licitación Total por trabajo.</t>
  </si>
  <si>
    <t>Presupuesto Ejecución Material</t>
  </si>
  <si>
    <t>Gastos Generales</t>
  </si>
  <si>
    <t>Beneficio Industrial</t>
  </si>
  <si>
    <t>Presupuesto Total (*) (IVA no incluido)</t>
  </si>
  <si>
    <t>Importe total IVA</t>
  </si>
  <si>
    <t>Presupuesto Total (IVA incluido)</t>
  </si>
  <si>
    <t>(*) No puede superar el Precio de Licitación</t>
  </si>
  <si>
    <t>Reacondicionamiento integral de escaleras mecánicas KONE (**)</t>
  </si>
  <si>
    <t>PRESUPUESTO EJECUCIÓN MATERIAL</t>
  </si>
  <si>
    <t>GASTOS GENERALES</t>
  </si>
  <si>
    <t>BENEFICIO INDUSTRIAL</t>
  </si>
  <si>
    <t>PRESUPUESTO TOTAL (IVA incluido)</t>
  </si>
  <si>
    <t>PRESUPUESTO EJECUCIÓN MATERIAL POR TRABAJO</t>
  </si>
  <si>
    <t>PRESUPUESTO TOTAL POR TRABAJO (*)
(IVA no incluido)</t>
  </si>
  <si>
    <t>PRESUPUESTO TOTAL POR TRABAJO 
(IVA incluido)</t>
  </si>
  <si>
    <t>(**) Comprende la realización de los 3 conceptos relacionados en el cuadro anterior</t>
  </si>
  <si>
    <t>OBSERVACIÓN: Se deberán tener en cuenta las Notas del apartado “27. Evaluación de las ofertas” del Pliego de Condiciones Particulares.</t>
  </si>
  <si>
    <t>Año 1</t>
  </si>
  <si>
    <t>Año 2</t>
  </si>
  <si>
    <t>Año 3</t>
  </si>
  <si>
    <t>Año 4</t>
  </si>
  <si>
    <t>Año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</si>
</sst>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65F9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3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6" fillId="2" borderId="3" xfId="1" applyFont="1" applyFill="1" applyBorder="1" applyAlignment="1">
      <alignment vertical="center" wrapText="1"/>
    </xf>
    <xf numFmtId="0" fontId="6" fillId="2" borderId="4" xfId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164" fontId="3" fillId="0" borderId="0" xfId="1" applyNumberFormat="1" applyFont="1"/>
    <xf numFmtId="0" fontId="8" fillId="2" borderId="21" xfId="0" applyFont="1" applyFill="1" applyBorder="1" applyAlignment="1">
      <alignment vertical="center" wrapText="1"/>
    </xf>
    <xf numFmtId="0" fontId="6" fillId="2" borderId="22" xfId="1" applyFont="1" applyFill="1" applyBorder="1" applyAlignment="1">
      <alignment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13" xfId="2" applyNumberFormat="1" applyFont="1" applyBorder="1" applyAlignment="1">
      <alignment horizontal="left" vertical="center" wrapText="1"/>
    </xf>
    <xf numFmtId="0" fontId="8" fillId="2" borderId="23" xfId="0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6" fillId="2" borderId="15" xfId="1" applyFont="1" applyFill="1" applyBorder="1" applyAlignment="1">
      <alignment vertical="center" wrapText="1"/>
    </xf>
    <xf numFmtId="0" fontId="3" fillId="0" borderId="24" xfId="2" applyNumberFormat="1" applyFont="1" applyBorder="1" applyAlignment="1">
      <alignment horizontal="left" vertical="center" wrapText="1"/>
    </xf>
    <xf numFmtId="0" fontId="3" fillId="0" borderId="25" xfId="2" applyNumberFormat="1" applyFont="1" applyBorder="1" applyAlignment="1">
      <alignment horizontal="center" vertical="center"/>
    </xf>
    <xf numFmtId="164" fontId="7" fillId="0" borderId="26" xfId="2" applyNumberFormat="1" applyFont="1" applyBorder="1" applyAlignment="1">
      <alignment horizontal="center" vertical="center"/>
    </xf>
    <xf numFmtId="164" fontId="7" fillId="0" borderId="27" xfId="2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left" vertical="center" wrapText="1"/>
    </xf>
    <xf numFmtId="164" fontId="3" fillId="0" borderId="11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0" fontId="3" fillId="0" borderId="13" xfId="1" applyNumberFormat="1" applyFont="1" applyBorder="1" applyAlignment="1">
      <alignment horizontal="left" vertical="center" wrapText="1"/>
    </xf>
    <xf numFmtId="0" fontId="3" fillId="0" borderId="7" xfId="1" applyNumberFormat="1" applyFont="1" applyBorder="1" applyAlignment="1">
      <alignment horizontal="left" vertical="center" wrapText="1"/>
    </xf>
    <xf numFmtId="164" fontId="3" fillId="0" borderId="8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164" fontId="7" fillId="0" borderId="17" xfId="1" applyNumberFormat="1" applyFont="1" applyBorder="1" applyAlignment="1">
      <alignment horizontal="center" vertical="center"/>
    </xf>
    <xf numFmtId="164" fontId="7" fillId="0" borderId="18" xfId="1" applyNumberFormat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1" xfId="1" applyNumberFormat="1" applyFont="1" applyFill="1" applyBorder="1" applyAlignment="1">
      <alignment horizontal="center" vertical="center"/>
    </xf>
    <xf numFmtId="164" fontId="3" fillId="0" borderId="25" xfId="2" applyNumberFormat="1" applyFont="1" applyBorder="1" applyAlignment="1">
      <alignment horizontal="center" vertical="center"/>
    </xf>
    <xf numFmtId="0" fontId="1" fillId="0" borderId="0" xfId="4"/>
    <xf numFmtId="0" fontId="10" fillId="0" borderId="0" xfId="4" applyFont="1"/>
    <xf numFmtId="0" fontId="12" fillId="0" borderId="6" xfId="4" applyFont="1" applyBorder="1" applyAlignment="1">
      <alignment horizontal="left" vertical="center" wrapText="1"/>
    </xf>
    <xf numFmtId="8" fontId="12" fillId="0" borderId="16" xfId="4" applyNumberFormat="1" applyFont="1" applyBorder="1" applyAlignment="1">
      <alignment horizontal="center" vertical="center" wrapText="1"/>
    </xf>
    <xf numFmtId="0" fontId="13" fillId="0" borderId="0" xfId="4" applyFont="1"/>
    <xf numFmtId="164" fontId="3" fillId="0" borderId="1" xfId="0" applyNumberFormat="1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 applyProtection="1">
      <alignment horizontal="center"/>
    </xf>
    <xf numFmtId="164" fontId="3" fillId="3" borderId="1" xfId="0" applyNumberFormat="1" applyFont="1" applyFill="1" applyBorder="1" applyAlignment="1" applyProtection="1">
      <alignment horizontal="center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25" xfId="2" applyNumberFormat="1" applyFont="1" applyBorder="1" applyAlignment="1" applyProtection="1">
      <alignment horizontal="center" vertical="center"/>
      <protection locked="0"/>
    </xf>
    <xf numFmtId="164" fontId="7" fillId="0" borderId="10" xfId="1" applyNumberFormat="1" applyFont="1" applyBorder="1" applyAlignment="1" applyProtection="1">
      <alignment horizontal="center" vertical="center"/>
      <protection locked="0"/>
    </xf>
    <xf numFmtId="164" fontId="7" fillId="0" borderId="11" xfId="1" applyNumberFormat="1" applyFont="1" applyBorder="1" applyAlignment="1" applyProtection="1">
      <alignment horizontal="center" vertical="center"/>
      <protection locked="0"/>
    </xf>
    <xf numFmtId="164" fontId="7" fillId="0" borderId="13" xfId="1" applyNumberFormat="1" applyFont="1" applyBorder="1" applyAlignment="1" applyProtection="1">
      <alignment horizontal="center" vertical="center"/>
      <protection locked="0"/>
    </xf>
    <xf numFmtId="164" fontId="7" fillId="0" borderId="1" xfId="1" applyNumberFormat="1" applyFont="1" applyBorder="1" applyAlignment="1" applyProtection="1">
      <alignment horizontal="center" vertical="center"/>
      <protection locked="0"/>
    </xf>
    <xf numFmtId="164" fontId="7" fillId="0" borderId="7" xfId="1" applyNumberFormat="1" applyFont="1" applyBorder="1" applyAlignment="1" applyProtection="1">
      <alignment horizontal="center" vertical="center"/>
      <protection locked="0"/>
    </xf>
    <xf numFmtId="164" fontId="7" fillId="0" borderId="8" xfId="1" applyNumberFormat="1" applyFont="1" applyBorder="1" applyAlignment="1" applyProtection="1">
      <alignment horizontal="center" vertical="center"/>
      <protection locked="0"/>
    </xf>
    <xf numFmtId="164" fontId="12" fillId="0" borderId="16" xfId="4" applyNumberFormat="1" applyFont="1" applyBorder="1" applyAlignment="1">
      <alignment horizontal="center" vertical="center" wrapText="1"/>
    </xf>
    <xf numFmtId="8" fontId="12" fillId="0" borderId="16" xfId="4" applyNumberFormat="1" applyFont="1" applyBorder="1" applyAlignment="1" applyProtection="1">
      <alignment horizontal="center" vertical="center" wrapText="1"/>
      <protection locked="0"/>
    </xf>
    <xf numFmtId="0" fontId="12" fillId="0" borderId="16" xfId="4" applyFont="1" applyBorder="1" applyAlignment="1" applyProtection="1">
      <alignment horizontal="center" vertical="center" wrapText="1"/>
      <protection locked="0"/>
    </xf>
    <xf numFmtId="164" fontId="7" fillId="0" borderId="17" xfId="1" applyNumberFormat="1" applyFont="1" applyBorder="1" applyAlignment="1" applyProtection="1">
      <alignment horizontal="center" vertical="center"/>
      <protection locked="0"/>
    </xf>
    <xf numFmtId="164" fontId="7" fillId="0" borderId="18" xfId="1" applyNumberFormat="1" applyFont="1" applyBorder="1" applyAlignment="1" applyProtection="1">
      <alignment horizontal="center" vertical="center"/>
      <protection locked="0"/>
    </xf>
    <xf numFmtId="164" fontId="7" fillId="0" borderId="19" xfId="1" applyNumberFormat="1" applyFont="1" applyBorder="1" applyAlignment="1" applyProtection="1">
      <alignment horizontal="center" vertical="center"/>
      <protection locked="0"/>
    </xf>
    <xf numFmtId="164" fontId="7" fillId="0" borderId="27" xfId="2" applyNumberFormat="1" applyFont="1" applyBorder="1" applyAlignment="1" applyProtection="1">
      <alignment horizontal="center" vertical="center"/>
      <protection locked="0"/>
    </xf>
    <xf numFmtId="164" fontId="7" fillId="0" borderId="17" xfId="1" applyNumberFormat="1" applyFont="1" applyBorder="1" applyAlignment="1" applyProtection="1">
      <alignment horizontal="center" vertical="center"/>
    </xf>
    <xf numFmtId="164" fontId="7" fillId="0" borderId="18" xfId="1" applyNumberFormat="1" applyFont="1" applyBorder="1" applyAlignment="1" applyProtection="1">
      <alignment horizontal="center" vertical="center"/>
    </xf>
    <xf numFmtId="164" fontId="7" fillId="0" borderId="19" xfId="1" applyNumberFormat="1" applyFont="1" applyBorder="1" applyAlignment="1" applyProtection="1">
      <alignment horizontal="center" vertical="center"/>
    </xf>
    <xf numFmtId="164" fontId="6" fillId="2" borderId="0" xfId="1" applyNumberFormat="1" applyFont="1" applyFill="1" applyBorder="1" applyAlignment="1" applyProtection="1">
      <alignment vertical="center" wrapText="1"/>
    </xf>
    <xf numFmtId="164" fontId="7" fillId="0" borderId="27" xfId="2" applyNumberFormat="1" applyFont="1" applyBorder="1" applyAlignment="1" applyProtection="1">
      <alignment horizontal="center" vertical="center"/>
    </xf>
    <xf numFmtId="8" fontId="12" fillId="0" borderId="0" xfId="4" applyNumberFormat="1" applyFont="1" applyBorder="1" applyAlignment="1">
      <alignment horizontal="center" vertical="center" wrapText="1"/>
    </xf>
    <xf numFmtId="8" fontId="12" fillId="0" borderId="0" xfId="4" applyNumberFormat="1" applyFont="1" applyBorder="1" applyAlignment="1" applyProtection="1">
      <alignment horizontal="center" vertical="center" wrapText="1"/>
      <protection locked="0"/>
    </xf>
    <xf numFmtId="0" fontId="12" fillId="0" borderId="0" xfId="4" applyFont="1" applyBorder="1" applyAlignment="1" applyProtection="1">
      <alignment horizontal="center" vertical="center" wrapText="1"/>
      <protection locked="0"/>
    </xf>
    <xf numFmtId="164" fontId="12" fillId="0" borderId="0" xfId="4" applyNumberFormat="1" applyFont="1" applyBorder="1" applyAlignment="1">
      <alignment horizontal="center" vertical="center" wrapText="1"/>
    </xf>
    <xf numFmtId="8" fontId="12" fillId="0" borderId="16" xfId="4" applyNumberFormat="1" applyFont="1" applyBorder="1" applyAlignment="1" applyProtection="1">
      <alignment horizontal="center" vertical="center" wrapText="1"/>
    </xf>
    <xf numFmtId="164" fontId="7" fillId="3" borderId="24" xfId="2" applyNumberFormat="1" applyFont="1" applyFill="1" applyBorder="1" applyAlignment="1" applyProtection="1">
      <alignment horizontal="center" vertical="center"/>
    </xf>
    <xf numFmtId="0" fontId="6" fillId="0" borderId="0" xfId="4" applyFont="1"/>
    <xf numFmtId="0" fontId="9" fillId="0" borderId="18" xfId="4" applyFont="1" applyBorder="1" applyAlignment="1">
      <alignment horizontal="center" wrapText="1"/>
    </xf>
    <xf numFmtId="0" fontId="9" fillId="0" borderId="28" xfId="4" applyFont="1" applyBorder="1" applyAlignment="1">
      <alignment horizontal="center" wrapText="1"/>
    </xf>
    <xf numFmtId="0" fontId="9" fillId="0" borderId="20" xfId="4" applyFont="1" applyBorder="1" applyAlignment="1">
      <alignment horizontal="center" wrapText="1"/>
    </xf>
    <xf numFmtId="0" fontId="9" fillId="0" borderId="0" xfId="4" applyFont="1" applyAlignment="1">
      <alignment horizontal="center"/>
    </xf>
    <xf numFmtId="0" fontId="9" fillId="0" borderId="0" xfId="4" applyFont="1" applyAlignment="1">
      <alignment horizontal="left"/>
    </xf>
    <xf numFmtId="0" fontId="11" fillId="4" borderId="5" xfId="4" applyFont="1" applyFill="1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3127-6B13-46AE-950F-9B4F5190AA19}">
  <dimension ref="A1:H19"/>
  <sheetViews>
    <sheetView workbookViewId="0">
      <selection activeCell="C30" sqref="C30"/>
    </sheetView>
  </sheetViews>
  <sheetFormatPr baseColWidth="10" defaultColWidth="11.5703125" defaultRowHeight="15" x14ac:dyDescent="0.25"/>
  <cols>
    <col min="1" max="1" width="40.7109375" style="45" customWidth="1"/>
    <col min="2" max="2" width="23.140625" style="45" customWidth="1"/>
    <col min="3" max="6" width="19.42578125" style="45" customWidth="1"/>
    <col min="7" max="7" width="16" style="45" customWidth="1"/>
    <col min="8" max="8" width="18.28515625" style="45" customWidth="1"/>
    <col min="9" max="16384" width="11.5703125" style="45"/>
  </cols>
  <sheetData>
    <row r="1" spans="1:8" ht="15.6" customHeight="1" x14ac:dyDescent="0.25">
      <c r="A1" s="80" t="s">
        <v>136</v>
      </c>
      <c r="B1" s="81"/>
      <c r="C1" s="81"/>
      <c r="D1" s="81"/>
      <c r="E1" s="81"/>
      <c r="F1" s="81"/>
      <c r="G1" s="81"/>
      <c r="H1" s="82"/>
    </row>
    <row r="2" spans="1:8" x14ac:dyDescent="0.25">
      <c r="A2" s="46"/>
      <c r="B2" s="46"/>
    </row>
    <row r="3" spans="1:8" ht="15.75" x14ac:dyDescent="0.25">
      <c r="A3" s="83" t="s">
        <v>128</v>
      </c>
      <c r="B3" s="83"/>
      <c r="C3" s="83"/>
      <c r="D3" s="83"/>
      <c r="E3" s="83"/>
      <c r="F3" s="83"/>
      <c r="G3" s="83"/>
      <c r="H3" s="83"/>
    </row>
    <row r="5" spans="1:8" ht="16.5" thickBot="1" x14ac:dyDescent="0.3">
      <c r="A5" s="84" t="s">
        <v>129</v>
      </c>
      <c r="B5" s="84"/>
      <c r="C5" s="84"/>
      <c r="D5" s="84"/>
      <c r="E5" s="84"/>
      <c r="F5" s="84"/>
      <c r="G5" s="84"/>
      <c r="H5" s="84"/>
    </row>
    <row r="6" spans="1:8" ht="19.899999999999999" customHeight="1" x14ac:dyDescent="0.25">
      <c r="A6" s="85" t="s">
        <v>130</v>
      </c>
      <c r="B6" s="85" t="s">
        <v>132</v>
      </c>
      <c r="C6" s="85" t="s">
        <v>147</v>
      </c>
      <c r="D6" s="85" t="s">
        <v>148</v>
      </c>
      <c r="E6" s="85" t="s">
        <v>149</v>
      </c>
      <c r="F6" s="85" t="s">
        <v>150</v>
      </c>
      <c r="G6" s="85" t="s">
        <v>151</v>
      </c>
      <c r="H6" s="85" t="s">
        <v>152</v>
      </c>
    </row>
    <row r="7" spans="1:8" ht="21.6" customHeight="1" thickBot="1" x14ac:dyDescent="0.3">
      <c r="A7" s="86"/>
      <c r="B7" s="86"/>
      <c r="C7" s="86"/>
      <c r="D7" s="86"/>
      <c r="E7" s="86"/>
      <c r="F7" s="86"/>
      <c r="G7" s="86"/>
      <c r="H7" s="86"/>
    </row>
    <row r="8" spans="1:8" ht="15.75" thickBot="1" x14ac:dyDescent="0.3">
      <c r="A8" s="47" t="s">
        <v>133</v>
      </c>
      <c r="B8" s="48">
        <v>3465621.92</v>
      </c>
      <c r="C8" s="62"/>
      <c r="D8" s="62"/>
      <c r="E8" s="62"/>
      <c r="F8" s="77">
        <f>C8+D8+E8</f>
        <v>0</v>
      </c>
      <c r="G8" s="63"/>
      <c r="H8" s="61">
        <f>F8+G8</f>
        <v>0</v>
      </c>
    </row>
    <row r="9" spans="1:8" ht="15.75" thickBot="1" x14ac:dyDescent="0.3">
      <c r="A9" s="47" t="s">
        <v>134</v>
      </c>
      <c r="B9" s="48">
        <v>59215.37</v>
      </c>
      <c r="C9" s="62"/>
      <c r="D9" s="62"/>
      <c r="E9" s="62"/>
      <c r="F9" s="77">
        <f t="shared" ref="F9:F10" si="0">C9+D9+E9</f>
        <v>0</v>
      </c>
      <c r="G9" s="63"/>
      <c r="H9" s="61">
        <f t="shared" ref="H9:H10" si="1">F9+G9</f>
        <v>0</v>
      </c>
    </row>
    <row r="10" spans="1:8" ht="15.75" thickBot="1" x14ac:dyDescent="0.3">
      <c r="A10" s="47" t="s">
        <v>135</v>
      </c>
      <c r="B10" s="48">
        <v>931646.09</v>
      </c>
      <c r="C10" s="62"/>
      <c r="D10" s="62"/>
      <c r="E10" s="62"/>
      <c r="F10" s="77">
        <f t="shared" si="0"/>
        <v>0</v>
      </c>
      <c r="G10" s="63"/>
      <c r="H10" s="61">
        <f t="shared" si="1"/>
        <v>0</v>
      </c>
    </row>
    <row r="11" spans="1:8" x14ac:dyDescent="0.25">
      <c r="A11" s="49" t="s">
        <v>153</v>
      </c>
      <c r="B11" s="73"/>
      <c r="C11" s="74"/>
      <c r="D11" s="74"/>
      <c r="E11" s="74"/>
      <c r="F11" s="74"/>
      <c r="G11" s="75"/>
      <c r="H11" s="76"/>
    </row>
    <row r="13" spans="1:8" ht="16.5" thickBot="1" x14ac:dyDescent="0.3">
      <c r="A13" s="84" t="s">
        <v>131</v>
      </c>
      <c r="B13" s="84"/>
      <c r="C13" s="84"/>
      <c r="D13" s="84"/>
      <c r="E13" s="84"/>
      <c r="F13" s="84"/>
      <c r="G13" s="84"/>
      <c r="H13" s="84"/>
    </row>
    <row r="14" spans="1:8" ht="14.45" customHeight="1" x14ac:dyDescent="0.25">
      <c r="A14" s="85" t="s">
        <v>130</v>
      </c>
      <c r="B14" s="85" t="s">
        <v>132</v>
      </c>
      <c r="C14" s="85" t="s">
        <v>147</v>
      </c>
      <c r="D14" s="85" t="s">
        <v>148</v>
      </c>
      <c r="E14" s="85" t="s">
        <v>149</v>
      </c>
      <c r="F14" s="85" t="s">
        <v>150</v>
      </c>
      <c r="G14" s="85" t="s">
        <v>151</v>
      </c>
      <c r="H14" s="85" t="s">
        <v>152</v>
      </c>
    </row>
    <row r="15" spans="1:8" ht="15.75" thickBot="1" x14ac:dyDescent="0.3">
      <c r="A15" s="86"/>
      <c r="B15" s="86"/>
      <c r="C15" s="86"/>
      <c r="D15" s="86"/>
      <c r="E15" s="86"/>
      <c r="F15" s="86"/>
      <c r="G15" s="86"/>
      <c r="H15" s="86"/>
    </row>
    <row r="16" spans="1:8" ht="26.25" thickBot="1" x14ac:dyDescent="0.3">
      <c r="A16" s="47" t="s">
        <v>154</v>
      </c>
      <c r="B16" s="48">
        <f>SUM(B8:B10)</f>
        <v>4456483.38</v>
      </c>
      <c r="C16" s="62"/>
      <c r="D16" s="62"/>
      <c r="E16" s="62"/>
      <c r="F16" s="77">
        <f t="shared" ref="F16" si="2">C16+D16+E16</f>
        <v>0</v>
      </c>
      <c r="G16" s="62"/>
      <c r="H16" s="61">
        <f t="shared" ref="H16" si="3">F16+G16</f>
        <v>0</v>
      </c>
    </row>
    <row r="17" spans="1:2" x14ac:dyDescent="0.25">
      <c r="A17" s="49" t="s">
        <v>153</v>
      </c>
      <c r="B17" s="49"/>
    </row>
    <row r="18" spans="1:2" x14ac:dyDescent="0.25">
      <c r="A18" s="49" t="s">
        <v>162</v>
      </c>
    </row>
    <row r="19" spans="1:2" x14ac:dyDescent="0.25">
      <c r="A19" s="79" t="s">
        <v>163</v>
      </c>
    </row>
  </sheetData>
  <sheetProtection sheet="1" objects="1" scenarios="1"/>
  <mergeCells count="20">
    <mergeCell ref="A13:H13"/>
    <mergeCell ref="A14:A15"/>
    <mergeCell ref="C14:C15"/>
    <mergeCell ref="G14:G15"/>
    <mergeCell ref="H14:H15"/>
    <mergeCell ref="B14:B15"/>
    <mergeCell ref="D14:D15"/>
    <mergeCell ref="E14:E15"/>
    <mergeCell ref="F14:F15"/>
    <mergeCell ref="A1:H1"/>
    <mergeCell ref="A3:H3"/>
    <mergeCell ref="A5:H5"/>
    <mergeCell ref="A6:A7"/>
    <mergeCell ref="C6:C7"/>
    <mergeCell ref="G6:G7"/>
    <mergeCell ref="H6:H7"/>
    <mergeCell ref="B6:B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8F378-E0B7-4497-8A67-12917581BA33}">
  <dimension ref="A1:P66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I24" sqref="I24"/>
    </sheetView>
  </sheetViews>
  <sheetFormatPr baseColWidth="10" defaultColWidth="11.42578125" defaultRowHeight="12.75" x14ac:dyDescent="0.2"/>
  <cols>
    <col min="1" max="1" width="23.7109375" style="1" bestFit="1" customWidth="1"/>
    <col min="2" max="3" width="12.28515625" style="1" bestFit="1" customWidth="1"/>
    <col min="4" max="4" width="13.7109375" style="1" bestFit="1" customWidth="1"/>
    <col min="5" max="5" width="17.85546875" style="1" bestFit="1" customWidth="1"/>
    <col min="6" max="6" width="20.42578125" style="1" bestFit="1" customWidth="1"/>
    <col min="7" max="7" width="5" style="1" bestFit="1" customWidth="1"/>
    <col min="8" max="8" width="13.7109375" style="6" bestFit="1" customWidth="1"/>
    <col min="9" max="9" width="26.28515625" style="1" bestFit="1" customWidth="1"/>
    <col min="10" max="10" width="23.140625" style="1" bestFit="1" customWidth="1"/>
    <col min="11" max="11" width="27.7109375" style="1" bestFit="1" customWidth="1"/>
    <col min="12" max="12" width="34" style="1" bestFit="1" customWidth="1"/>
    <col min="13" max="13" width="18.85546875" style="1" bestFit="1" customWidth="1"/>
    <col min="14" max="14" width="21.5703125" style="1" bestFit="1" customWidth="1"/>
    <col min="15" max="15" width="12.7109375" style="1" bestFit="1" customWidth="1"/>
    <col min="16" max="16" width="32.85546875" style="1" bestFit="1" customWidth="1"/>
    <col min="17" max="16384" width="11.42578125" style="1"/>
  </cols>
  <sheetData>
    <row r="1" spans="1:16" ht="15" x14ac:dyDescent="0.25">
      <c r="A1" s="2" t="s">
        <v>0</v>
      </c>
      <c r="B1" s="2" t="s">
        <v>36</v>
      </c>
      <c r="C1" s="3" t="s">
        <v>1</v>
      </c>
      <c r="D1" s="3" t="s">
        <v>2</v>
      </c>
      <c r="E1" s="3" t="s">
        <v>3</v>
      </c>
      <c r="F1" s="3" t="s">
        <v>38</v>
      </c>
      <c r="G1" s="3" t="s">
        <v>4</v>
      </c>
      <c r="H1" s="3" t="s">
        <v>5</v>
      </c>
      <c r="I1" s="3" t="s">
        <v>137</v>
      </c>
      <c r="J1" s="3" t="s">
        <v>138</v>
      </c>
      <c r="K1" s="3" t="s">
        <v>139</v>
      </c>
      <c r="L1" s="3" t="s">
        <v>155</v>
      </c>
      <c r="M1" s="3" t="s">
        <v>156</v>
      </c>
      <c r="N1" s="3" t="s">
        <v>157</v>
      </c>
      <c r="O1" s="3" t="s">
        <v>144</v>
      </c>
      <c r="P1" s="3" t="s">
        <v>158</v>
      </c>
    </row>
    <row r="2" spans="1:16" x14ac:dyDescent="0.2">
      <c r="A2" s="5" t="s">
        <v>39</v>
      </c>
      <c r="B2" s="5">
        <v>4</v>
      </c>
      <c r="C2" s="5" t="s">
        <v>40</v>
      </c>
      <c r="D2" s="5" t="s">
        <v>48</v>
      </c>
      <c r="E2" s="9">
        <v>251</v>
      </c>
      <c r="F2" s="5" t="s">
        <v>51</v>
      </c>
      <c r="G2" s="9" t="s">
        <v>164</v>
      </c>
      <c r="H2" s="4" t="s">
        <v>6</v>
      </c>
      <c r="I2" s="50"/>
      <c r="J2" s="50"/>
      <c r="K2" s="50"/>
      <c r="L2" s="10">
        <f>I2+J2+K2</f>
        <v>0</v>
      </c>
      <c r="M2" s="50"/>
      <c r="N2" s="50"/>
      <c r="O2" s="50"/>
      <c r="P2" s="10">
        <f>L2+M2+N2+O2</f>
        <v>0</v>
      </c>
    </row>
    <row r="3" spans="1:16" x14ac:dyDescent="0.2">
      <c r="A3" s="5" t="s">
        <v>41</v>
      </c>
      <c r="B3" s="5">
        <v>11</v>
      </c>
      <c r="C3" s="5" t="s">
        <v>40</v>
      </c>
      <c r="D3" s="5" t="s">
        <v>49</v>
      </c>
      <c r="E3" s="9">
        <v>108</v>
      </c>
      <c r="F3" s="5" t="s">
        <v>52</v>
      </c>
      <c r="G3" s="9" t="s">
        <v>164</v>
      </c>
      <c r="H3" s="4" t="s">
        <v>6</v>
      </c>
      <c r="I3" s="50"/>
      <c r="J3" s="50"/>
      <c r="K3" s="50"/>
      <c r="L3" s="10">
        <f t="shared" ref="L3:L63" si="0">I3+J3+K3</f>
        <v>0</v>
      </c>
      <c r="M3" s="50"/>
      <c r="N3" s="50"/>
      <c r="O3" s="50"/>
      <c r="P3" s="10">
        <f t="shared" ref="P3:P64" si="1">L3+M3+N3+O3</f>
        <v>0</v>
      </c>
    </row>
    <row r="4" spans="1:16" x14ac:dyDescent="0.2">
      <c r="A4" s="5" t="s">
        <v>41</v>
      </c>
      <c r="B4" s="5">
        <v>10</v>
      </c>
      <c r="C4" s="5" t="s">
        <v>40</v>
      </c>
      <c r="D4" s="5" t="s">
        <v>49</v>
      </c>
      <c r="E4" s="9">
        <v>108</v>
      </c>
      <c r="F4" s="5" t="s">
        <v>52</v>
      </c>
      <c r="G4" s="9" t="s">
        <v>164</v>
      </c>
      <c r="H4" s="4" t="s">
        <v>6</v>
      </c>
      <c r="I4" s="50"/>
      <c r="J4" s="50"/>
      <c r="K4" s="50"/>
      <c r="L4" s="10">
        <f t="shared" si="0"/>
        <v>0</v>
      </c>
      <c r="M4" s="50"/>
      <c r="N4" s="50"/>
      <c r="O4" s="50"/>
      <c r="P4" s="10">
        <f t="shared" si="1"/>
        <v>0</v>
      </c>
    </row>
    <row r="5" spans="1:16" x14ac:dyDescent="0.2">
      <c r="A5" s="5" t="s">
        <v>41</v>
      </c>
      <c r="B5" s="5">
        <v>12</v>
      </c>
      <c r="C5" s="5" t="s">
        <v>40</v>
      </c>
      <c r="D5" s="5" t="s">
        <v>49</v>
      </c>
      <c r="E5" s="9">
        <v>108</v>
      </c>
      <c r="F5" s="5" t="s">
        <v>52</v>
      </c>
      <c r="G5" s="9" t="s">
        <v>164</v>
      </c>
      <c r="H5" s="4" t="s">
        <v>6</v>
      </c>
      <c r="I5" s="50"/>
      <c r="J5" s="50"/>
      <c r="K5" s="50"/>
      <c r="L5" s="10">
        <f t="shared" si="0"/>
        <v>0</v>
      </c>
      <c r="M5" s="50"/>
      <c r="N5" s="50"/>
      <c r="O5" s="50"/>
      <c r="P5" s="10">
        <f t="shared" si="1"/>
        <v>0</v>
      </c>
    </row>
    <row r="6" spans="1:16" x14ac:dyDescent="0.2">
      <c r="A6" s="5" t="s">
        <v>41</v>
      </c>
      <c r="B6" s="5">
        <v>14</v>
      </c>
      <c r="C6" s="5" t="s">
        <v>40</v>
      </c>
      <c r="D6" s="5" t="s">
        <v>49</v>
      </c>
      <c r="E6" s="9">
        <v>108</v>
      </c>
      <c r="F6" s="5" t="s">
        <v>52</v>
      </c>
      <c r="G6" s="9" t="s">
        <v>164</v>
      </c>
      <c r="H6" s="4" t="s">
        <v>6</v>
      </c>
      <c r="I6" s="50"/>
      <c r="J6" s="50"/>
      <c r="K6" s="50"/>
      <c r="L6" s="10">
        <f t="shared" si="0"/>
        <v>0</v>
      </c>
      <c r="M6" s="50"/>
      <c r="N6" s="50"/>
      <c r="O6" s="50"/>
      <c r="P6" s="10">
        <f t="shared" si="1"/>
        <v>0</v>
      </c>
    </row>
    <row r="7" spans="1:16" x14ac:dyDescent="0.2">
      <c r="A7" s="5" t="s">
        <v>41</v>
      </c>
      <c r="B7" s="5">
        <v>16</v>
      </c>
      <c r="C7" s="5" t="s">
        <v>40</v>
      </c>
      <c r="D7" s="5" t="s">
        <v>49</v>
      </c>
      <c r="E7" s="9">
        <v>128</v>
      </c>
      <c r="F7" s="5" t="s">
        <v>52</v>
      </c>
      <c r="G7" s="9" t="s">
        <v>164</v>
      </c>
      <c r="H7" s="4" t="s">
        <v>6</v>
      </c>
      <c r="I7" s="50"/>
      <c r="J7" s="50"/>
      <c r="K7" s="50"/>
      <c r="L7" s="10">
        <f t="shared" si="0"/>
        <v>0</v>
      </c>
      <c r="M7" s="50"/>
      <c r="N7" s="50"/>
      <c r="O7" s="50"/>
      <c r="P7" s="10">
        <f t="shared" si="1"/>
        <v>0</v>
      </c>
    </row>
    <row r="8" spans="1:16" x14ac:dyDescent="0.2">
      <c r="A8" s="5" t="s">
        <v>42</v>
      </c>
      <c r="B8" s="5">
        <v>2</v>
      </c>
      <c r="C8" s="5" t="s">
        <v>40</v>
      </c>
      <c r="D8" s="5" t="s">
        <v>49</v>
      </c>
      <c r="E8" s="9">
        <v>87</v>
      </c>
      <c r="F8" s="5" t="s">
        <v>53</v>
      </c>
      <c r="G8" s="9" t="s">
        <v>164</v>
      </c>
      <c r="H8" s="4" t="s">
        <v>6</v>
      </c>
      <c r="I8" s="50"/>
      <c r="J8" s="50"/>
      <c r="K8" s="50"/>
      <c r="L8" s="10">
        <f t="shared" si="0"/>
        <v>0</v>
      </c>
      <c r="M8" s="50"/>
      <c r="N8" s="50"/>
      <c r="O8" s="50"/>
      <c r="P8" s="10">
        <f t="shared" si="1"/>
        <v>0</v>
      </c>
    </row>
    <row r="9" spans="1:16" x14ac:dyDescent="0.2">
      <c r="A9" s="5" t="s">
        <v>9</v>
      </c>
      <c r="B9" s="5">
        <v>2</v>
      </c>
      <c r="C9" s="5" t="s">
        <v>40</v>
      </c>
      <c r="D9" s="5" t="s">
        <v>49</v>
      </c>
      <c r="E9" s="9">
        <v>65</v>
      </c>
      <c r="F9" s="5" t="s">
        <v>53</v>
      </c>
      <c r="G9" s="9" t="s">
        <v>165</v>
      </c>
      <c r="H9" s="4" t="s">
        <v>6</v>
      </c>
      <c r="I9" s="50"/>
      <c r="J9" s="50"/>
      <c r="K9" s="50"/>
      <c r="L9" s="10">
        <f t="shared" si="0"/>
        <v>0</v>
      </c>
      <c r="M9" s="50"/>
      <c r="N9" s="50"/>
      <c r="O9" s="50"/>
      <c r="P9" s="10">
        <f t="shared" si="1"/>
        <v>0</v>
      </c>
    </row>
    <row r="10" spans="1:16" x14ac:dyDescent="0.2">
      <c r="A10" s="5" t="s">
        <v>9</v>
      </c>
      <c r="B10" s="5">
        <v>4</v>
      </c>
      <c r="C10" s="5" t="s">
        <v>40</v>
      </c>
      <c r="D10" s="5" t="s">
        <v>49</v>
      </c>
      <c r="E10" s="9">
        <v>128</v>
      </c>
      <c r="F10" s="5" t="s">
        <v>53</v>
      </c>
      <c r="G10" s="9" t="s">
        <v>165</v>
      </c>
      <c r="H10" s="4" t="s">
        <v>6</v>
      </c>
      <c r="I10" s="50"/>
      <c r="J10" s="50"/>
      <c r="K10" s="50"/>
      <c r="L10" s="10">
        <f t="shared" si="0"/>
        <v>0</v>
      </c>
      <c r="M10" s="50"/>
      <c r="N10" s="50"/>
      <c r="O10" s="50"/>
      <c r="P10" s="10">
        <f t="shared" si="1"/>
        <v>0</v>
      </c>
    </row>
    <row r="11" spans="1:16" x14ac:dyDescent="0.2">
      <c r="A11" s="5" t="s">
        <v>9</v>
      </c>
      <c r="B11" s="5">
        <v>6</v>
      </c>
      <c r="C11" s="5" t="s">
        <v>40</v>
      </c>
      <c r="D11" s="5" t="s">
        <v>49</v>
      </c>
      <c r="E11" s="9">
        <v>126</v>
      </c>
      <c r="F11" s="5" t="s">
        <v>53</v>
      </c>
      <c r="G11" s="9" t="s">
        <v>165</v>
      </c>
      <c r="H11" s="4" t="s">
        <v>6</v>
      </c>
      <c r="I11" s="50"/>
      <c r="J11" s="50"/>
      <c r="K11" s="50"/>
      <c r="L11" s="10">
        <f t="shared" si="0"/>
        <v>0</v>
      </c>
      <c r="M11" s="50"/>
      <c r="N11" s="50"/>
      <c r="O11" s="50"/>
      <c r="P11" s="10">
        <f t="shared" si="1"/>
        <v>0</v>
      </c>
    </row>
    <row r="12" spans="1:16" x14ac:dyDescent="0.2">
      <c r="A12" s="5" t="s">
        <v>43</v>
      </c>
      <c r="B12" s="5">
        <v>11</v>
      </c>
      <c r="C12" s="5" t="s">
        <v>40</v>
      </c>
      <c r="D12" s="5" t="s">
        <v>49</v>
      </c>
      <c r="E12" s="9">
        <v>98</v>
      </c>
      <c r="F12" s="5" t="s">
        <v>53</v>
      </c>
      <c r="G12" s="9" t="s">
        <v>165</v>
      </c>
      <c r="H12" s="4" t="s">
        <v>6</v>
      </c>
      <c r="I12" s="50"/>
      <c r="J12" s="50"/>
      <c r="K12" s="50"/>
      <c r="L12" s="10">
        <f t="shared" si="0"/>
        <v>0</v>
      </c>
      <c r="M12" s="50"/>
      <c r="N12" s="50"/>
      <c r="O12" s="50"/>
      <c r="P12" s="10">
        <f t="shared" si="1"/>
        <v>0</v>
      </c>
    </row>
    <row r="13" spans="1:16" x14ac:dyDescent="0.2">
      <c r="A13" s="5" t="s">
        <v>41</v>
      </c>
      <c r="B13" s="5">
        <v>9</v>
      </c>
      <c r="C13" s="5" t="s">
        <v>40</v>
      </c>
      <c r="D13" s="5" t="s">
        <v>49</v>
      </c>
      <c r="E13" s="9">
        <v>108</v>
      </c>
      <c r="F13" s="5" t="s">
        <v>52</v>
      </c>
      <c r="G13" s="9" t="s">
        <v>165</v>
      </c>
      <c r="H13" s="4" t="s">
        <v>6</v>
      </c>
      <c r="I13" s="50"/>
      <c r="J13" s="50"/>
      <c r="K13" s="50"/>
      <c r="L13" s="10">
        <f t="shared" si="0"/>
        <v>0</v>
      </c>
      <c r="M13" s="50"/>
      <c r="N13" s="50"/>
      <c r="O13" s="50"/>
      <c r="P13" s="10">
        <f t="shared" si="1"/>
        <v>0</v>
      </c>
    </row>
    <row r="14" spans="1:16" x14ac:dyDescent="0.2">
      <c r="A14" s="5" t="s">
        <v>41</v>
      </c>
      <c r="B14" s="5">
        <v>13</v>
      </c>
      <c r="C14" s="5" t="s">
        <v>40</v>
      </c>
      <c r="D14" s="5" t="s">
        <v>49</v>
      </c>
      <c r="E14" s="9">
        <v>108</v>
      </c>
      <c r="F14" s="5" t="s">
        <v>52</v>
      </c>
      <c r="G14" s="9" t="s">
        <v>165</v>
      </c>
      <c r="H14" s="4" t="s">
        <v>6</v>
      </c>
      <c r="I14" s="50"/>
      <c r="J14" s="50"/>
      <c r="K14" s="50"/>
      <c r="L14" s="10">
        <f t="shared" si="0"/>
        <v>0</v>
      </c>
      <c r="M14" s="50"/>
      <c r="N14" s="50"/>
      <c r="O14" s="50"/>
      <c r="P14" s="10">
        <f t="shared" si="1"/>
        <v>0</v>
      </c>
    </row>
    <row r="15" spans="1:16" x14ac:dyDescent="0.2">
      <c r="A15" s="5" t="s">
        <v>41</v>
      </c>
      <c r="B15" s="5">
        <v>15</v>
      </c>
      <c r="C15" s="5" t="s">
        <v>40</v>
      </c>
      <c r="D15" s="5" t="s">
        <v>49</v>
      </c>
      <c r="E15" s="9">
        <v>128</v>
      </c>
      <c r="F15" s="5" t="s">
        <v>52</v>
      </c>
      <c r="G15" s="9" t="s">
        <v>165</v>
      </c>
      <c r="H15" s="4" t="s">
        <v>6</v>
      </c>
      <c r="I15" s="50"/>
      <c r="J15" s="50"/>
      <c r="K15" s="50"/>
      <c r="L15" s="10">
        <f t="shared" si="0"/>
        <v>0</v>
      </c>
      <c r="M15" s="50"/>
      <c r="N15" s="50"/>
      <c r="O15" s="50"/>
      <c r="P15" s="10">
        <f t="shared" si="1"/>
        <v>0</v>
      </c>
    </row>
    <row r="16" spans="1:16" x14ac:dyDescent="0.2">
      <c r="A16" s="5" t="s">
        <v>7</v>
      </c>
      <c r="B16" s="5">
        <v>4</v>
      </c>
      <c r="C16" s="5" t="s">
        <v>40</v>
      </c>
      <c r="D16" s="5" t="s">
        <v>49</v>
      </c>
      <c r="E16" s="9">
        <v>102</v>
      </c>
      <c r="F16" s="5" t="s">
        <v>53</v>
      </c>
      <c r="G16" s="9" t="s">
        <v>165</v>
      </c>
      <c r="H16" s="4" t="s">
        <v>6</v>
      </c>
      <c r="I16" s="50"/>
      <c r="J16" s="50"/>
      <c r="K16" s="50"/>
      <c r="L16" s="10">
        <f t="shared" si="0"/>
        <v>0</v>
      </c>
      <c r="M16" s="50"/>
      <c r="N16" s="50"/>
      <c r="O16" s="50"/>
      <c r="P16" s="10">
        <f t="shared" si="1"/>
        <v>0</v>
      </c>
    </row>
    <row r="17" spans="1:16" x14ac:dyDescent="0.2">
      <c r="A17" s="5" t="s">
        <v>7</v>
      </c>
      <c r="B17" s="5">
        <v>5</v>
      </c>
      <c r="C17" s="5" t="s">
        <v>40</v>
      </c>
      <c r="D17" s="5" t="s">
        <v>49</v>
      </c>
      <c r="E17" s="9">
        <v>102</v>
      </c>
      <c r="F17" s="5" t="s">
        <v>53</v>
      </c>
      <c r="G17" s="9" t="s">
        <v>165</v>
      </c>
      <c r="H17" s="4" t="s">
        <v>6</v>
      </c>
      <c r="I17" s="50"/>
      <c r="J17" s="50"/>
      <c r="K17" s="50"/>
      <c r="L17" s="10">
        <f t="shared" si="0"/>
        <v>0</v>
      </c>
      <c r="M17" s="50"/>
      <c r="N17" s="50"/>
      <c r="O17" s="50"/>
      <c r="P17" s="10">
        <f t="shared" si="1"/>
        <v>0</v>
      </c>
    </row>
    <row r="18" spans="1:16" x14ac:dyDescent="0.2">
      <c r="A18" s="5" t="s">
        <v>9</v>
      </c>
      <c r="B18" s="5">
        <v>7</v>
      </c>
      <c r="C18" s="5" t="s">
        <v>40</v>
      </c>
      <c r="D18" s="5" t="s">
        <v>49</v>
      </c>
      <c r="E18" s="9">
        <v>109</v>
      </c>
      <c r="F18" s="5" t="s">
        <v>53</v>
      </c>
      <c r="G18" s="9" t="s">
        <v>165</v>
      </c>
      <c r="H18" s="4" t="s">
        <v>6</v>
      </c>
      <c r="I18" s="50"/>
      <c r="J18" s="50"/>
      <c r="K18" s="50"/>
      <c r="L18" s="10">
        <f t="shared" si="0"/>
        <v>0</v>
      </c>
      <c r="M18" s="50"/>
      <c r="N18" s="50"/>
      <c r="O18" s="50"/>
      <c r="P18" s="10">
        <f t="shared" si="1"/>
        <v>0</v>
      </c>
    </row>
    <row r="19" spans="1:16" x14ac:dyDescent="0.2">
      <c r="A19" s="5" t="s">
        <v>9</v>
      </c>
      <c r="B19" s="5">
        <v>9</v>
      </c>
      <c r="C19" s="5" t="s">
        <v>40</v>
      </c>
      <c r="D19" s="5" t="s">
        <v>49</v>
      </c>
      <c r="E19" s="9">
        <v>109</v>
      </c>
      <c r="F19" s="5" t="s">
        <v>53</v>
      </c>
      <c r="G19" s="9" t="s">
        <v>165</v>
      </c>
      <c r="H19" s="4" t="s">
        <v>6</v>
      </c>
      <c r="I19" s="50"/>
      <c r="J19" s="50"/>
      <c r="K19" s="50"/>
      <c r="L19" s="10">
        <f t="shared" si="0"/>
        <v>0</v>
      </c>
      <c r="M19" s="50"/>
      <c r="N19" s="50"/>
      <c r="O19" s="50"/>
      <c r="P19" s="10">
        <f t="shared" si="1"/>
        <v>0</v>
      </c>
    </row>
    <row r="20" spans="1:16" x14ac:dyDescent="0.2">
      <c r="A20" s="5" t="s">
        <v>41</v>
      </c>
      <c r="B20" s="5">
        <v>5</v>
      </c>
      <c r="C20" s="5" t="s">
        <v>40</v>
      </c>
      <c r="D20" s="5" t="s">
        <v>49</v>
      </c>
      <c r="E20" s="9">
        <v>106</v>
      </c>
      <c r="F20" s="5" t="s">
        <v>52</v>
      </c>
      <c r="G20" s="9" t="s">
        <v>165</v>
      </c>
      <c r="H20" s="4" t="s">
        <v>6</v>
      </c>
      <c r="I20" s="50"/>
      <c r="J20" s="50"/>
      <c r="K20" s="50"/>
      <c r="L20" s="10">
        <f t="shared" si="0"/>
        <v>0</v>
      </c>
      <c r="M20" s="50"/>
      <c r="N20" s="50"/>
      <c r="O20" s="50"/>
      <c r="P20" s="10">
        <f t="shared" si="1"/>
        <v>0</v>
      </c>
    </row>
    <row r="21" spans="1:16" x14ac:dyDescent="0.2">
      <c r="A21" s="5" t="s">
        <v>41</v>
      </c>
      <c r="B21" s="5">
        <v>7</v>
      </c>
      <c r="C21" s="5" t="s">
        <v>40</v>
      </c>
      <c r="D21" s="5" t="s">
        <v>49</v>
      </c>
      <c r="E21" s="9">
        <v>106</v>
      </c>
      <c r="F21" s="5" t="s">
        <v>52</v>
      </c>
      <c r="G21" s="9" t="s">
        <v>165</v>
      </c>
      <c r="H21" s="4" t="s">
        <v>6</v>
      </c>
      <c r="I21" s="50"/>
      <c r="J21" s="50"/>
      <c r="K21" s="50"/>
      <c r="L21" s="10">
        <f t="shared" si="0"/>
        <v>0</v>
      </c>
      <c r="M21" s="50"/>
      <c r="N21" s="50"/>
      <c r="O21" s="50"/>
      <c r="P21" s="10">
        <f t="shared" si="1"/>
        <v>0</v>
      </c>
    </row>
    <row r="22" spans="1:16" x14ac:dyDescent="0.2">
      <c r="A22" s="5" t="s">
        <v>41</v>
      </c>
      <c r="B22" s="5">
        <v>1</v>
      </c>
      <c r="C22" s="5" t="s">
        <v>40</v>
      </c>
      <c r="D22" s="5" t="s">
        <v>49</v>
      </c>
      <c r="E22" s="9">
        <v>85</v>
      </c>
      <c r="F22" s="5" t="s">
        <v>52</v>
      </c>
      <c r="G22" s="9" t="s">
        <v>165</v>
      </c>
      <c r="H22" s="4" t="s">
        <v>6</v>
      </c>
      <c r="I22" s="50"/>
      <c r="J22" s="50"/>
      <c r="K22" s="50"/>
      <c r="L22" s="10">
        <f t="shared" si="0"/>
        <v>0</v>
      </c>
      <c r="M22" s="50"/>
      <c r="N22" s="50"/>
      <c r="O22" s="50"/>
      <c r="P22" s="10">
        <f t="shared" si="1"/>
        <v>0</v>
      </c>
    </row>
    <row r="23" spans="1:16" x14ac:dyDescent="0.2">
      <c r="A23" s="5" t="s">
        <v>41</v>
      </c>
      <c r="B23" s="5">
        <v>3</v>
      </c>
      <c r="C23" s="5" t="s">
        <v>40</v>
      </c>
      <c r="D23" s="5" t="s">
        <v>49</v>
      </c>
      <c r="E23" s="9">
        <v>85</v>
      </c>
      <c r="F23" s="5" t="s">
        <v>52</v>
      </c>
      <c r="G23" s="9" t="s">
        <v>165</v>
      </c>
      <c r="H23" s="4" t="s">
        <v>6</v>
      </c>
      <c r="I23" s="50"/>
      <c r="J23" s="50"/>
      <c r="K23" s="50"/>
      <c r="L23" s="10">
        <f t="shared" si="0"/>
        <v>0</v>
      </c>
      <c r="M23" s="50"/>
      <c r="N23" s="50"/>
      <c r="O23" s="50"/>
      <c r="P23" s="10">
        <f t="shared" si="1"/>
        <v>0</v>
      </c>
    </row>
    <row r="24" spans="1:16" x14ac:dyDescent="0.2">
      <c r="A24" s="5" t="s">
        <v>9</v>
      </c>
      <c r="B24" s="5">
        <v>1</v>
      </c>
      <c r="C24" s="5" t="s">
        <v>40</v>
      </c>
      <c r="D24" s="5" t="s">
        <v>49</v>
      </c>
      <c r="E24" s="9">
        <v>65</v>
      </c>
      <c r="F24" s="5" t="s">
        <v>53</v>
      </c>
      <c r="G24" s="9" t="s">
        <v>166</v>
      </c>
      <c r="H24" s="4" t="s">
        <v>6</v>
      </c>
      <c r="I24" s="50"/>
      <c r="J24" s="50"/>
      <c r="K24" s="50"/>
      <c r="L24" s="10">
        <f t="shared" si="0"/>
        <v>0</v>
      </c>
      <c r="M24" s="50"/>
      <c r="N24" s="50"/>
      <c r="O24" s="50"/>
      <c r="P24" s="10">
        <f t="shared" si="1"/>
        <v>0</v>
      </c>
    </row>
    <row r="25" spans="1:16" x14ac:dyDescent="0.2">
      <c r="A25" s="5" t="s">
        <v>9</v>
      </c>
      <c r="B25" s="5">
        <v>5</v>
      </c>
      <c r="C25" s="5" t="s">
        <v>40</v>
      </c>
      <c r="D25" s="5" t="s">
        <v>49</v>
      </c>
      <c r="E25" s="9">
        <v>126</v>
      </c>
      <c r="F25" s="5" t="s">
        <v>53</v>
      </c>
      <c r="G25" s="9" t="s">
        <v>166</v>
      </c>
      <c r="H25" s="4" t="s">
        <v>6</v>
      </c>
      <c r="I25" s="50"/>
      <c r="J25" s="50"/>
      <c r="K25" s="50"/>
      <c r="L25" s="10">
        <f t="shared" si="0"/>
        <v>0</v>
      </c>
      <c r="M25" s="50"/>
      <c r="N25" s="50"/>
      <c r="O25" s="50"/>
      <c r="P25" s="10">
        <f t="shared" si="1"/>
        <v>0</v>
      </c>
    </row>
    <row r="26" spans="1:16" x14ac:dyDescent="0.2">
      <c r="A26" s="5" t="s">
        <v>43</v>
      </c>
      <c r="B26" s="5">
        <v>10</v>
      </c>
      <c r="C26" s="5" t="s">
        <v>40</v>
      </c>
      <c r="D26" s="5" t="s">
        <v>49</v>
      </c>
      <c r="E26" s="9">
        <v>98</v>
      </c>
      <c r="F26" s="5" t="s">
        <v>53</v>
      </c>
      <c r="G26" s="9" t="s">
        <v>166</v>
      </c>
      <c r="H26" s="4" t="s">
        <v>6</v>
      </c>
      <c r="I26" s="50"/>
      <c r="J26" s="50"/>
      <c r="K26" s="50"/>
      <c r="L26" s="10">
        <f t="shared" si="0"/>
        <v>0</v>
      </c>
      <c r="M26" s="50"/>
      <c r="N26" s="50"/>
      <c r="O26" s="50"/>
      <c r="P26" s="10">
        <f t="shared" si="1"/>
        <v>0</v>
      </c>
    </row>
    <row r="27" spans="1:16" x14ac:dyDescent="0.2">
      <c r="A27" s="5" t="s">
        <v>8</v>
      </c>
      <c r="B27" s="5">
        <v>1</v>
      </c>
      <c r="C27" s="5" t="s">
        <v>40</v>
      </c>
      <c r="D27" s="5" t="s">
        <v>49</v>
      </c>
      <c r="E27" s="9">
        <v>78</v>
      </c>
      <c r="F27" s="5" t="s">
        <v>53</v>
      </c>
      <c r="G27" s="9" t="s">
        <v>166</v>
      </c>
      <c r="H27" s="4" t="s">
        <v>6</v>
      </c>
      <c r="I27" s="50"/>
      <c r="J27" s="50"/>
      <c r="K27" s="50"/>
      <c r="L27" s="10">
        <f t="shared" si="0"/>
        <v>0</v>
      </c>
      <c r="M27" s="50"/>
      <c r="N27" s="50"/>
      <c r="O27" s="50"/>
      <c r="P27" s="10">
        <f t="shared" si="1"/>
        <v>0</v>
      </c>
    </row>
    <row r="28" spans="1:16" x14ac:dyDescent="0.2">
      <c r="A28" s="5" t="s">
        <v>8</v>
      </c>
      <c r="B28" s="5">
        <v>3</v>
      </c>
      <c r="C28" s="5" t="s">
        <v>40</v>
      </c>
      <c r="D28" s="5" t="s">
        <v>49</v>
      </c>
      <c r="E28" s="9">
        <v>107</v>
      </c>
      <c r="F28" s="5" t="s">
        <v>53</v>
      </c>
      <c r="G28" s="9" t="s">
        <v>166</v>
      </c>
      <c r="H28" s="4" t="s">
        <v>6</v>
      </c>
      <c r="I28" s="50"/>
      <c r="J28" s="50"/>
      <c r="K28" s="50"/>
      <c r="L28" s="10">
        <f t="shared" si="0"/>
        <v>0</v>
      </c>
      <c r="M28" s="50"/>
      <c r="N28" s="50"/>
      <c r="O28" s="50"/>
      <c r="P28" s="10">
        <f t="shared" si="1"/>
        <v>0</v>
      </c>
    </row>
    <row r="29" spans="1:16" x14ac:dyDescent="0.2">
      <c r="A29" s="5" t="s">
        <v>8</v>
      </c>
      <c r="B29" s="5">
        <v>5</v>
      </c>
      <c r="C29" s="5" t="s">
        <v>40</v>
      </c>
      <c r="D29" s="5" t="s">
        <v>49</v>
      </c>
      <c r="E29" s="9">
        <v>107</v>
      </c>
      <c r="F29" s="5" t="s">
        <v>53</v>
      </c>
      <c r="G29" s="9" t="s">
        <v>166</v>
      </c>
      <c r="H29" s="4" t="s">
        <v>6</v>
      </c>
      <c r="I29" s="50"/>
      <c r="J29" s="50"/>
      <c r="K29" s="50"/>
      <c r="L29" s="10">
        <f t="shared" si="0"/>
        <v>0</v>
      </c>
      <c r="M29" s="50"/>
      <c r="N29" s="50"/>
      <c r="O29" s="50"/>
      <c r="P29" s="10">
        <f t="shared" si="1"/>
        <v>0</v>
      </c>
    </row>
    <row r="30" spans="1:16" x14ac:dyDescent="0.2">
      <c r="A30" s="5" t="s">
        <v>9</v>
      </c>
      <c r="B30" s="5">
        <v>8</v>
      </c>
      <c r="C30" s="5" t="s">
        <v>40</v>
      </c>
      <c r="D30" s="5" t="s">
        <v>49</v>
      </c>
      <c r="E30" s="9">
        <v>109</v>
      </c>
      <c r="F30" s="5" t="s">
        <v>53</v>
      </c>
      <c r="G30" s="9" t="s">
        <v>166</v>
      </c>
      <c r="H30" s="4" t="s">
        <v>6</v>
      </c>
      <c r="I30" s="50"/>
      <c r="J30" s="50"/>
      <c r="K30" s="50"/>
      <c r="L30" s="10">
        <f t="shared" si="0"/>
        <v>0</v>
      </c>
      <c r="M30" s="50"/>
      <c r="N30" s="50"/>
      <c r="O30" s="50"/>
      <c r="P30" s="10">
        <f t="shared" si="1"/>
        <v>0</v>
      </c>
    </row>
    <row r="31" spans="1:16" x14ac:dyDescent="0.2">
      <c r="A31" s="5" t="s">
        <v>9</v>
      </c>
      <c r="B31" s="5">
        <v>10</v>
      </c>
      <c r="C31" s="5" t="s">
        <v>40</v>
      </c>
      <c r="D31" s="5" t="s">
        <v>49</v>
      </c>
      <c r="E31" s="9">
        <v>109</v>
      </c>
      <c r="F31" s="5" t="s">
        <v>53</v>
      </c>
      <c r="G31" s="9" t="s">
        <v>166</v>
      </c>
      <c r="H31" s="4" t="s">
        <v>6</v>
      </c>
      <c r="I31" s="50"/>
      <c r="J31" s="50"/>
      <c r="K31" s="50"/>
      <c r="L31" s="10">
        <f t="shared" si="0"/>
        <v>0</v>
      </c>
      <c r="M31" s="50"/>
      <c r="N31" s="50"/>
      <c r="O31" s="50"/>
      <c r="P31" s="10">
        <f t="shared" si="1"/>
        <v>0</v>
      </c>
    </row>
    <row r="32" spans="1:16" x14ac:dyDescent="0.2">
      <c r="A32" s="5" t="s">
        <v>8</v>
      </c>
      <c r="B32" s="5">
        <v>11</v>
      </c>
      <c r="C32" s="5" t="s">
        <v>40</v>
      </c>
      <c r="D32" s="5" t="s">
        <v>49</v>
      </c>
      <c r="E32" s="9">
        <v>85</v>
      </c>
      <c r="F32" s="5" t="s">
        <v>53</v>
      </c>
      <c r="G32" s="9" t="s">
        <v>166</v>
      </c>
      <c r="H32" s="4" t="s">
        <v>6</v>
      </c>
      <c r="I32" s="50"/>
      <c r="J32" s="50"/>
      <c r="K32" s="50"/>
      <c r="L32" s="10">
        <f t="shared" si="0"/>
        <v>0</v>
      </c>
      <c r="M32" s="50"/>
      <c r="N32" s="50"/>
      <c r="O32" s="50"/>
      <c r="P32" s="10">
        <f t="shared" si="1"/>
        <v>0</v>
      </c>
    </row>
    <row r="33" spans="1:16" x14ac:dyDescent="0.2">
      <c r="A33" s="5" t="s">
        <v>8</v>
      </c>
      <c r="B33" s="5">
        <v>13</v>
      </c>
      <c r="C33" s="5" t="s">
        <v>40</v>
      </c>
      <c r="D33" s="5" t="s">
        <v>49</v>
      </c>
      <c r="E33" s="9">
        <v>85</v>
      </c>
      <c r="F33" s="5" t="s">
        <v>53</v>
      </c>
      <c r="G33" s="9" t="s">
        <v>166</v>
      </c>
      <c r="H33" s="4" t="s">
        <v>6</v>
      </c>
      <c r="I33" s="50"/>
      <c r="J33" s="50"/>
      <c r="K33" s="50"/>
      <c r="L33" s="10">
        <f t="shared" si="0"/>
        <v>0</v>
      </c>
      <c r="M33" s="50"/>
      <c r="N33" s="50"/>
      <c r="O33" s="50"/>
      <c r="P33" s="10">
        <f t="shared" si="1"/>
        <v>0</v>
      </c>
    </row>
    <row r="34" spans="1:16" x14ac:dyDescent="0.2">
      <c r="A34" s="5" t="s">
        <v>41</v>
      </c>
      <c r="B34" s="5">
        <v>2</v>
      </c>
      <c r="C34" s="5" t="s">
        <v>40</v>
      </c>
      <c r="D34" s="5" t="s">
        <v>49</v>
      </c>
      <c r="E34" s="9">
        <v>85</v>
      </c>
      <c r="F34" s="5" t="s">
        <v>52</v>
      </c>
      <c r="G34" s="9" t="s">
        <v>166</v>
      </c>
      <c r="H34" s="4" t="s">
        <v>6</v>
      </c>
      <c r="I34" s="50"/>
      <c r="J34" s="50"/>
      <c r="K34" s="50"/>
      <c r="L34" s="10">
        <f t="shared" si="0"/>
        <v>0</v>
      </c>
      <c r="M34" s="50"/>
      <c r="N34" s="50"/>
      <c r="O34" s="50"/>
      <c r="P34" s="10">
        <f t="shared" si="1"/>
        <v>0</v>
      </c>
    </row>
    <row r="35" spans="1:16" x14ac:dyDescent="0.2">
      <c r="A35" s="5" t="s">
        <v>41</v>
      </c>
      <c r="B35" s="5">
        <v>4</v>
      </c>
      <c r="C35" s="5" t="s">
        <v>40</v>
      </c>
      <c r="D35" s="5" t="s">
        <v>49</v>
      </c>
      <c r="E35" s="9">
        <v>85</v>
      </c>
      <c r="F35" s="5" t="s">
        <v>52</v>
      </c>
      <c r="G35" s="9" t="s">
        <v>166</v>
      </c>
      <c r="H35" s="4" t="s">
        <v>6</v>
      </c>
      <c r="I35" s="50"/>
      <c r="J35" s="50"/>
      <c r="K35" s="50"/>
      <c r="L35" s="10">
        <f t="shared" si="0"/>
        <v>0</v>
      </c>
      <c r="M35" s="50"/>
      <c r="N35" s="50"/>
      <c r="O35" s="50"/>
      <c r="P35" s="10">
        <f t="shared" si="1"/>
        <v>0</v>
      </c>
    </row>
    <row r="36" spans="1:16" x14ac:dyDescent="0.2">
      <c r="A36" s="5" t="s">
        <v>8</v>
      </c>
      <c r="B36" s="5">
        <v>7</v>
      </c>
      <c r="C36" s="5" t="s">
        <v>40</v>
      </c>
      <c r="D36" s="5" t="s">
        <v>49</v>
      </c>
      <c r="E36" s="9">
        <v>109</v>
      </c>
      <c r="F36" s="5" t="s">
        <v>53</v>
      </c>
      <c r="G36" s="9" t="s">
        <v>166</v>
      </c>
      <c r="H36" s="4" t="s">
        <v>6</v>
      </c>
      <c r="I36" s="50"/>
      <c r="J36" s="50"/>
      <c r="K36" s="50"/>
      <c r="L36" s="10">
        <f t="shared" si="0"/>
        <v>0</v>
      </c>
      <c r="M36" s="50"/>
      <c r="N36" s="50"/>
      <c r="O36" s="50"/>
      <c r="P36" s="10">
        <f t="shared" si="1"/>
        <v>0</v>
      </c>
    </row>
    <row r="37" spans="1:16" x14ac:dyDescent="0.2">
      <c r="A37" s="5" t="s">
        <v>8</v>
      </c>
      <c r="B37" s="5">
        <v>9</v>
      </c>
      <c r="C37" s="5" t="s">
        <v>40</v>
      </c>
      <c r="D37" s="5" t="s">
        <v>49</v>
      </c>
      <c r="E37" s="9">
        <v>109</v>
      </c>
      <c r="F37" s="5" t="s">
        <v>53</v>
      </c>
      <c r="G37" s="9" t="s">
        <v>166</v>
      </c>
      <c r="H37" s="4" t="s">
        <v>6</v>
      </c>
      <c r="I37" s="50"/>
      <c r="J37" s="50"/>
      <c r="K37" s="50"/>
      <c r="L37" s="10">
        <f t="shared" si="0"/>
        <v>0</v>
      </c>
      <c r="M37" s="50"/>
      <c r="N37" s="50"/>
      <c r="O37" s="50"/>
      <c r="P37" s="10">
        <f t="shared" si="1"/>
        <v>0</v>
      </c>
    </row>
    <row r="38" spans="1:16" x14ac:dyDescent="0.2">
      <c r="A38" s="5" t="s">
        <v>42</v>
      </c>
      <c r="B38" s="5">
        <v>1</v>
      </c>
      <c r="C38" s="5" t="s">
        <v>40</v>
      </c>
      <c r="D38" s="5" t="s">
        <v>49</v>
      </c>
      <c r="E38" s="9">
        <v>87</v>
      </c>
      <c r="F38" s="5" t="s">
        <v>53</v>
      </c>
      <c r="G38" s="9" t="s">
        <v>166</v>
      </c>
      <c r="H38" s="4" t="s">
        <v>6</v>
      </c>
      <c r="I38" s="50"/>
      <c r="J38" s="50"/>
      <c r="K38" s="50"/>
      <c r="L38" s="10">
        <f t="shared" si="0"/>
        <v>0</v>
      </c>
      <c r="M38" s="50"/>
      <c r="N38" s="50"/>
      <c r="O38" s="50"/>
      <c r="P38" s="10">
        <f t="shared" si="1"/>
        <v>0</v>
      </c>
    </row>
    <row r="39" spans="1:16" x14ac:dyDescent="0.2">
      <c r="A39" s="5" t="s">
        <v>41</v>
      </c>
      <c r="B39" s="5">
        <v>6</v>
      </c>
      <c r="C39" s="5" t="s">
        <v>40</v>
      </c>
      <c r="D39" s="5" t="s">
        <v>49</v>
      </c>
      <c r="E39" s="9">
        <v>106</v>
      </c>
      <c r="F39" s="5" t="s">
        <v>52</v>
      </c>
      <c r="G39" s="9" t="s">
        <v>166</v>
      </c>
      <c r="H39" s="4" t="s">
        <v>6</v>
      </c>
      <c r="I39" s="50"/>
      <c r="J39" s="50"/>
      <c r="K39" s="50"/>
      <c r="L39" s="10">
        <f t="shared" si="0"/>
        <v>0</v>
      </c>
      <c r="M39" s="50"/>
      <c r="N39" s="50"/>
      <c r="O39" s="50"/>
      <c r="P39" s="10">
        <f t="shared" si="1"/>
        <v>0</v>
      </c>
    </row>
    <row r="40" spans="1:16" x14ac:dyDescent="0.2">
      <c r="A40" s="5" t="s">
        <v>41</v>
      </c>
      <c r="B40" s="5">
        <v>8</v>
      </c>
      <c r="C40" s="5" t="s">
        <v>40</v>
      </c>
      <c r="D40" s="5" t="s">
        <v>49</v>
      </c>
      <c r="E40" s="9">
        <v>106</v>
      </c>
      <c r="F40" s="5" t="s">
        <v>52</v>
      </c>
      <c r="G40" s="9" t="s">
        <v>167</v>
      </c>
      <c r="H40" s="4" t="s">
        <v>6</v>
      </c>
      <c r="I40" s="50"/>
      <c r="J40" s="50"/>
      <c r="K40" s="50"/>
      <c r="L40" s="10">
        <f t="shared" si="0"/>
        <v>0</v>
      </c>
      <c r="M40" s="50"/>
      <c r="N40" s="50"/>
      <c r="O40" s="50"/>
      <c r="P40" s="10">
        <f t="shared" si="1"/>
        <v>0</v>
      </c>
    </row>
    <row r="41" spans="1:16" x14ac:dyDescent="0.2">
      <c r="A41" s="5" t="s">
        <v>44</v>
      </c>
      <c r="B41" s="5">
        <v>2</v>
      </c>
      <c r="C41" s="5" t="s">
        <v>40</v>
      </c>
      <c r="D41" s="5" t="s">
        <v>49</v>
      </c>
      <c r="E41" s="9">
        <v>66</v>
      </c>
      <c r="F41" s="5" t="s">
        <v>53</v>
      </c>
      <c r="G41" s="9" t="s">
        <v>167</v>
      </c>
      <c r="H41" s="4" t="s">
        <v>6</v>
      </c>
      <c r="I41" s="50"/>
      <c r="J41" s="50"/>
      <c r="K41" s="50"/>
      <c r="L41" s="10">
        <f t="shared" si="0"/>
        <v>0</v>
      </c>
      <c r="M41" s="50"/>
      <c r="N41" s="50"/>
      <c r="O41" s="50"/>
      <c r="P41" s="10">
        <f t="shared" si="1"/>
        <v>0</v>
      </c>
    </row>
    <row r="42" spans="1:16" x14ac:dyDescent="0.2">
      <c r="A42" s="5" t="s">
        <v>44</v>
      </c>
      <c r="B42" s="5">
        <v>4</v>
      </c>
      <c r="C42" s="5" t="s">
        <v>40</v>
      </c>
      <c r="D42" s="5" t="s">
        <v>49</v>
      </c>
      <c r="E42" s="9">
        <v>98</v>
      </c>
      <c r="F42" s="5" t="s">
        <v>53</v>
      </c>
      <c r="G42" s="9" t="s">
        <v>167</v>
      </c>
      <c r="H42" s="4" t="s">
        <v>6</v>
      </c>
      <c r="I42" s="50"/>
      <c r="J42" s="50"/>
      <c r="K42" s="50"/>
      <c r="L42" s="10">
        <f t="shared" si="0"/>
        <v>0</v>
      </c>
      <c r="M42" s="50"/>
      <c r="N42" s="50"/>
      <c r="O42" s="50"/>
      <c r="P42" s="10">
        <f t="shared" si="1"/>
        <v>0</v>
      </c>
    </row>
    <row r="43" spans="1:16" x14ac:dyDescent="0.2">
      <c r="A43" s="5" t="s">
        <v>44</v>
      </c>
      <c r="B43" s="5">
        <v>5</v>
      </c>
      <c r="C43" s="5" t="s">
        <v>40</v>
      </c>
      <c r="D43" s="5" t="s">
        <v>49</v>
      </c>
      <c r="E43" s="9">
        <v>109</v>
      </c>
      <c r="F43" s="5" t="s">
        <v>53</v>
      </c>
      <c r="G43" s="9" t="s">
        <v>167</v>
      </c>
      <c r="H43" s="4" t="s">
        <v>6</v>
      </c>
      <c r="I43" s="50"/>
      <c r="J43" s="50"/>
      <c r="K43" s="50"/>
      <c r="L43" s="10">
        <f t="shared" si="0"/>
        <v>0</v>
      </c>
      <c r="M43" s="50"/>
      <c r="N43" s="50"/>
      <c r="O43" s="50"/>
      <c r="P43" s="10">
        <f t="shared" si="1"/>
        <v>0</v>
      </c>
    </row>
    <row r="44" spans="1:16" x14ac:dyDescent="0.2">
      <c r="A44" s="5" t="s">
        <v>37</v>
      </c>
      <c r="B44" s="5">
        <v>1</v>
      </c>
      <c r="C44" s="5" t="s">
        <v>40</v>
      </c>
      <c r="D44" s="5" t="s">
        <v>49</v>
      </c>
      <c r="E44" s="9">
        <v>117</v>
      </c>
      <c r="F44" s="5" t="s">
        <v>53</v>
      </c>
      <c r="G44" s="9" t="s">
        <v>167</v>
      </c>
      <c r="H44" s="4" t="s">
        <v>6</v>
      </c>
      <c r="I44" s="50"/>
      <c r="J44" s="50"/>
      <c r="K44" s="50"/>
      <c r="L44" s="10">
        <f t="shared" si="0"/>
        <v>0</v>
      </c>
      <c r="M44" s="50"/>
      <c r="N44" s="50"/>
      <c r="O44" s="50"/>
      <c r="P44" s="10">
        <f t="shared" si="1"/>
        <v>0</v>
      </c>
    </row>
    <row r="45" spans="1:16" x14ac:dyDescent="0.2">
      <c r="A45" s="5" t="s">
        <v>37</v>
      </c>
      <c r="B45" s="5">
        <v>3</v>
      </c>
      <c r="C45" s="5" t="s">
        <v>40</v>
      </c>
      <c r="D45" s="5" t="s">
        <v>49</v>
      </c>
      <c r="E45" s="9">
        <v>88</v>
      </c>
      <c r="F45" s="5" t="s">
        <v>53</v>
      </c>
      <c r="G45" s="9" t="s">
        <v>167</v>
      </c>
      <c r="H45" s="4" t="s">
        <v>6</v>
      </c>
      <c r="I45" s="50"/>
      <c r="J45" s="50"/>
      <c r="K45" s="50"/>
      <c r="L45" s="10">
        <f t="shared" si="0"/>
        <v>0</v>
      </c>
      <c r="M45" s="50"/>
      <c r="N45" s="50"/>
      <c r="O45" s="50"/>
      <c r="P45" s="10">
        <f t="shared" si="1"/>
        <v>0</v>
      </c>
    </row>
    <row r="46" spans="1:16" x14ac:dyDescent="0.2">
      <c r="A46" s="5" t="s">
        <v>37</v>
      </c>
      <c r="B46" s="5">
        <v>5</v>
      </c>
      <c r="C46" s="5" t="s">
        <v>40</v>
      </c>
      <c r="D46" s="5" t="s">
        <v>49</v>
      </c>
      <c r="E46" s="9">
        <v>88</v>
      </c>
      <c r="F46" s="5" t="s">
        <v>53</v>
      </c>
      <c r="G46" s="9" t="s">
        <v>167</v>
      </c>
      <c r="H46" s="4" t="s">
        <v>6</v>
      </c>
      <c r="I46" s="50"/>
      <c r="J46" s="50"/>
      <c r="K46" s="50"/>
      <c r="L46" s="10">
        <f t="shared" si="0"/>
        <v>0</v>
      </c>
      <c r="M46" s="50"/>
      <c r="N46" s="50"/>
      <c r="O46" s="50"/>
      <c r="P46" s="10">
        <f t="shared" si="1"/>
        <v>0</v>
      </c>
    </row>
    <row r="47" spans="1:16" x14ac:dyDescent="0.2">
      <c r="A47" s="5" t="s">
        <v>8</v>
      </c>
      <c r="B47" s="5">
        <v>2</v>
      </c>
      <c r="C47" s="5" t="s">
        <v>40</v>
      </c>
      <c r="D47" s="5" t="s">
        <v>49</v>
      </c>
      <c r="E47" s="9">
        <v>78</v>
      </c>
      <c r="F47" s="5" t="s">
        <v>53</v>
      </c>
      <c r="G47" s="9" t="s">
        <v>167</v>
      </c>
      <c r="H47" s="4" t="s">
        <v>6</v>
      </c>
      <c r="I47" s="50"/>
      <c r="J47" s="50"/>
      <c r="K47" s="50"/>
      <c r="L47" s="10">
        <f t="shared" si="0"/>
        <v>0</v>
      </c>
      <c r="M47" s="50"/>
      <c r="N47" s="50"/>
      <c r="O47" s="50"/>
      <c r="P47" s="10">
        <f t="shared" si="1"/>
        <v>0</v>
      </c>
    </row>
    <row r="48" spans="1:16" x14ac:dyDescent="0.2">
      <c r="A48" s="5" t="s">
        <v>8</v>
      </c>
      <c r="B48" s="5">
        <v>4</v>
      </c>
      <c r="C48" s="5" t="s">
        <v>40</v>
      </c>
      <c r="D48" s="5" t="s">
        <v>49</v>
      </c>
      <c r="E48" s="9">
        <v>107</v>
      </c>
      <c r="F48" s="5" t="s">
        <v>53</v>
      </c>
      <c r="G48" s="9" t="s">
        <v>167</v>
      </c>
      <c r="H48" s="4" t="s">
        <v>6</v>
      </c>
      <c r="I48" s="50"/>
      <c r="J48" s="50"/>
      <c r="K48" s="50"/>
      <c r="L48" s="10">
        <f t="shared" si="0"/>
        <v>0</v>
      </c>
      <c r="M48" s="50"/>
      <c r="N48" s="50"/>
      <c r="O48" s="50"/>
      <c r="P48" s="10">
        <f t="shared" si="1"/>
        <v>0</v>
      </c>
    </row>
    <row r="49" spans="1:16" x14ac:dyDescent="0.2">
      <c r="A49" s="5" t="s">
        <v>8</v>
      </c>
      <c r="B49" s="5">
        <v>6</v>
      </c>
      <c r="C49" s="5" t="s">
        <v>40</v>
      </c>
      <c r="D49" s="5" t="s">
        <v>49</v>
      </c>
      <c r="E49" s="9">
        <v>107</v>
      </c>
      <c r="F49" s="5" t="s">
        <v>53</v>
      </c>
      <c r="G49" s="9" t="s">
        <v>167</v>
      </c>
      <c r="H49" s="4" t="s">
        <v>6</v>
      </c>
      <c r="I49" s="50"/>
      <c r="J49" s="50"/>
      <c r="K49" s="50"/>
      <c r="L49" s="10">
        <f t="shared" si="0"/>
        <v>0</v>
      </c>
      <c r="M49" s="50"/>
      <c r="N49" s="50"/>
      <c r="O49" s="50"/>
      <c r="P49" s="10">
        <f t="shared" si="1"/>
        <v>0</v>
      </c>
    </row>
    <row r="50" spans="1:16" x14ac:dyDescent="0.2">
      <c r="A50" s="5" t="s">
        <v>8</v>
      </c>
      <c r="B50" s="5">
        <v>14</v>
      </c>
      <c r="C50" s="5" t="s">
        <v>40</v>
      </c>
      <c r="D50" s="5" t="s">
        <v>49</v>
      </c>
      <c r="E50" s="9">
        <v>85</v>
      </c>
      <c r="F50" s="5" t="s">
        <v>53</v>
      </c>
      <c r="G50" s="9" t="s">
        <v>167</v>
      </c>
      <c r="H50" s="4" t="s">
        <v>6</v>
      </c>
      <c r="I50" s="50"/>
      <c r="J50" s="50"/>
      <c r="K50" s="50"/>
      <c r="L50" s="10">
        <f t="shared" si="0"/>
        <v>0</v>
      </c>
      <c r="M50" s="50"/>
      <c r="N50" s="50"/>
      <c r="O50" s="50"/>
      <c r="P50" s="10">
        <f t="shared" si="1"/>
        <v>0</v>
      </c>
    </row>
    <row r="51" spans="1:16" x14ac:dyDescent="0.2">
      <c r="A51" s="5" t="s">
        <v>45</v>
      </c>
      <c r="B51" s="5">
        <v>1</v>
      </c>
      <c r="C51" s="5" t="s">
        <v>40</v>
      </c>
      <c r="D51" s="5" t="s">
        <v>50</v>
      </c>
      <c r="E51" s="9">
        <v>110</v>
      </c>
      <c r="F51" s="5" t="s">
        <v>54</v>
      </c>
      <c r="G51" s="9" t="s">
        <v>167</v>
      </c>
      <c r="H51" s="4" t="s">
        <v>6</v>
      </c>
      <c r="I51" s="50"/>
      <c r="J51" s="50"/>
      <c r="K51" s="50"/>
      <c r="L51" s="10">
        <f t="shared" si="0"/>
        <v>0</v>
      </c>
      <c r="M51" s="50"/>
      <c r="N51" s="50"/>
      <c r="O51" s="50"/>
      <c r="P51" s="10">
        <f t="shared" si="1"/>
        <v>0</v>
      </c>
    </row>
    <row r="52" spans="1:16" x14ac:dyDescent="0.2">
      <c r="A52" s="5" t="s">
        <v>8</v>
      </c>
      <c r="B52" s="5">
        <v>8</v>
      </c>
      <c r="C52" s="5" t="s">
        <v>40</v>
      </c>
      <c r="D52" s="5" t="s">
        <v>49</v>
      </c>
      <c r="E52" s="9">
        <v>109</v>
      </c>
      <c r="F52" s="5" t="s">
        <v>53</v>
      </c>
      <c r="G52" s="9" t="s">
        <v>167</v>
      </c>
      <c r="H52" s="4" t="s">
        <v>6</v>
      </c>
      <c r="I52" s="50"/>
      <c r="J52" s="50"/>
      <c r="K52" s="50"/>
      <c r="L52" s="10">
        <f t="shared" si="0"/>
        <v>0</v>
      </c>
      <c r="M52" s="50"/>
      <c r="N52" s="50"/>
      <c r="O52" s="50"/>
      <c r="P52" s="10">
        <f t="shared" si="1"/>
        <v>0</v>
      </c>
    </row>
    <row r="53" spans="1:16" x14ac:dyDescent="0.2">
      <c r="A53" s="5" t="s">
        <v>8</v>
      </c>
      <c r="B53" s="5">
        <v>10</v>
      </c>
      <c r="C53" s="5" t="s">
        <v>40</v>
      </c>
      <c r="D53" s="5" t="s">
        <v>49</v>
      </c>
      <c r="E53" s="9">
        <v>109</v>
      </c>
      <c r="F53" s="5" t="s">
        <v>53</v>
      </c>
      <c r="G53" s="9" t="s">
        <v>167</v>
      </c>
      <c r="H53" s="4" t="s">
        <v>6</v>
      </c>
      <c r="I53" s="50"/>
      <c r="J53" s="50"/>
      <c r="K53" s="50"/>
      <c r="L53" s="10">
        <f t="shared" si="0"/>
        <v>0</v>
      </c>
      <c r="M53" s="50"/>
      <c r="N53" s="50"/>
      <c r="O53" s="50"/>
      <c r="P53" s="10">
        <f t="shared" si="1"/>
        <v>0</v>
      </c>
    </row>
    <row r="54" spans="1:16" x14ac:dyDescent="0.2">
      <c r="A54" s="5" t="s">
        <v>44</v>
      </c>
      <c r="B54" s="5">
        <v>1</v>
      </c>
      <c r="C54" s="5" t="s">
        <v>40</v>
      </c>
      <c r="D54" s="5" t="s">
        <v>49</v>
      </c>
      <c r="E54" s="9">
        <v>66</v>
      </c>
      <c r="F54" s="5" t="s">
        <v>53</v>
      </c>
      <c r="G54" s="9" t="s">
        <v>167</v>
      </c>
      <c r="H54" s="4" t="s">
        <v>6</v>
      </c>
      <c r="I54" s="50"/>
      <c r="J54" s="50"/>
      <c r="K54" s="50"/>
      <c r="L54" s="10">
        <f t="shared" si="0"/>
        <v>0</v>
      </c>
      <c r="M54" s="50"/>
      <c r="N54" s="50"/>
      <c r="O54" s="50"/>
      <c r="P54" s="10">
        <f t="shared" si="1"/>
        <v>0</v>
      </c>
    </row>
    <row r="55" spans="1:16" x14ac:dyDescent="0.2">
      <c r="A55" s="5" t="s">
        <v>44</v>
      </c>
      <c r="B55" s="5">
        <v>6</v>
      </c>
      <c r="C55" s="5" t="s">
        <v>40</v>
      </c>
      <c r="D55" s="5" t="s">
        <v>49</v>
      </c>
      <c r="E55" s="9">
        <v>109</v>
      </c>
      <c r="F55" s="5" t="s">
        <v>53</v>
      </c>
      <c r="G55" s="9" t="s">
        <v>167</v>
      </c>
      <c r="H55" s="4" t="s">
        <v>6</v>
      </c>
      <c r="I55" s="50"/>
      <c r="J55" s="50"/>
      <c r="K55" s="50"/>
      <c r="L55" s="10">
        <f t="shared" si="0"/>
        <v>0</v>
      </c>
      <c r="M55" s="50"/>
      <c r="N55" s="50"/>
      <c r="O55" s="50"/>
      <c r="P55" s="10">
        <f t="shared" si="1"/>
        <v>0</v>
      </c>
    </row>
    <row r="56" spans="1:16" x14ac:dyDescent="0.2">
      <c r="A56" s="5" t="s">
        <v>44</v>
      </c>
      <c r="B56" s="5">
        <v>3</v>
      </c>
      <c r="C56" s="5" t="s">
        <v>40</v>
      </c>
      <c r="D56" s="5" t="s">
        <v>49</v>
      </c>
      <c r="E56" s="9">
        <v>98</v>
      </c>
      <c r="F56" s="5" t="s">
        <v>53</v>
      </c>
      <c r="G56" s="9" t="s">
        <v>168</v>
      </c>
      <c r="H56" s="4" t="s">
        <v>6</v>
      </c>
      <c r="I56" s="50"/>
      <c r="J56" s="50"/>
      <c r="K56" s="50"/>
      <c r="L56" s="10">
        <f t="shared" si="0"/>
        <v>0</v>
      </c>
      <c r="M56" s="50"/>
      <c r="N56" s="50"/>
      <c r="O56" s="50"/>
      <c r="P56" s="10">
        <f t="shared" si="1"/>
        <v>0</v>
      </c>
    </row>
    <row r="57" spans="1:16" x14ac:dyDescent="0.2">
      <c r="A57" s="5" t="s">
        <v>45</v>
      </c>
      <c r="B57" s="5">
        <v>2</v>
      </c>
      <c r="C57" s="5" t="s">
        <v>40</v>
      </c>
      <c r="D57" s="5" t="s">
        <v>50</v>
      </c>
      <c r="E57" s="9">
        <v>110</v>
      </c>
      <c r="F57" s="5" t="s">
        <v>54</v>
      </c>
      <c r="G57" s="9" t="s">
        <v>168</v>
      </c>
      <c r="H57" s="4" t="s">
        <v>6</v>
      </c>
      <c r="I57" s="50"/>
      <c r="J57" s="50"/>
      <c r="K57" s="50"/>
      <c r="L57" s="10">
        <f t="shared" si="0"/>
        <v>0</v>
      </c>
      <c r="M57" s="50"/>
      <c r="N57" s="50"/>
      <c r="O57" s="50"/>
      <c r="P57" s="10">
        <f t="shared" si="1"/>
        <v>0</v>
      </c>
    </row>
    <row r="58" spans="1:16" x14ac:dyDescent="0.2">
      <c r="A58" s="5" t="s">
        <v>46</v>
      </c>
      <c r="B58" s="5">
        <v>4</v>
      </c>
      <c r="C58" s="5" t="s">
        <v>40</v>
      </c>
      <c r="D58" s="5" t="s">
        <v>50</v>
      </c>
      <c r="E58" s="9">
        <v>105</v>
      </c>
      <c r="F58" s="5" t="s">
        <v>54</v>
      </c>
      <c r="G58" s="9" t="s">
        <v>168</v>
      </c>
      <c r="H58" s="4" t="s">
        <v>6</v>
      </c>
      <c r="I58" s="50"/>
      <c r="J58" s="50"/>
      <c r="K58" s="50"/>
      <c r="L58" s="10">
        <f t="shared" si="0"/>
        <v>0</v>
      </c>
      <c r="M58" s="50"/>
      <c r="N58" s="50"/>
      <c r="O58" s="50"/>
      <c r="P58" s="10">
        <f t="shared" si="1"/>
        <v>0</v>
      </c>
    </row>
    <row r="59" spans="1:16" x14ac:dyDescent="0.2">
      <c r="A59" s="5" t="s">
        <v>46</v>
      </c>
      <c r="B59" s="5">
        <v>2</v>
      </c>
      <c r="C59" s="5" t="s">
        <v>40</v>
      </c>
      <c r="D59" s="5" t="s">
        <v>50</v>
      </c>
      <c r="E59" s="9">
        <v>110</v>
      </c>
      <c r="F59" s="5" t="s">
        <v>54</v>
      </c>
      <c r="G59" s="9" t="s">
        <v>168</v>
      </c>
      <c r="H59" s="4" t="s">
        <v>6</v>
      </c>
      <c r="I59" s="50"/>
      <c r="J59" s="50"/>
      <c r="K59" s="50"/>
      <c r="L59" s="10">
        <f t="shared" si="0"/>
        <v>0</v>
      </c>
      <c r="M59" s="50"/>
      <c r="N59" s="50"/>
      <c r="O59" s="50"/>
      <c r="P59" s="10">
        <f t="shared" si="1"/>
        <v>0</v>
      </c>
    </row>
    <row r="60" spans="1:16" x14ac:dyDescent="0.2">
      <c r="A60" s="5" t="s">
        <v>47</v>
      </c>
      <c r="B60" s="5">
        <v>4</v>
      </c>
      <c r="C60" s="5" t="s">
        <v>40</v>
      </c>
      <c r="D60" s="5" t="s">
        <v>50</v>
      </c>
      <c r="E60" s="9">
        <v>98</v>
      </c>
      <c r="F60" s="5" t="s">
        <v>55</v>
      </c>
      <c r="G60" s="9" t="s">
        <v>168</v>
      </c>
      <c r="H60" s="4" t="s">
        <v>6</v>
      </c>
      <c r="I60" s="50"/>
      <c r="J60" s="50"/>
      <c r="K60" s="50"/>
      <c r="L60" s="10">
        <f t="shared" si="0"/>
        <v>0</v>
      </c>
      <c r="M60" s="50"/>
      <c r="N60" s="50"/>
      <c r="O60" s="50"/>
      <c r="P60" s="10">
        <f t="shared" si="1"/>
        <v>0</v>
      </c>
    </row>
    <row r="61" spans="1:16" x14ac:dyDescent="0.2">
      <c r="A61" s="5" t="s">
        <v>47</v>
      </c>
      <c r="B61" s="5">
        <v>1</v>
      </c>
      <c r="C61" s="5" t="s">
        <v>40</v>
      </c>
      <c r="D61" s="5" t="s">
        <v>50</v>
      </c>
      <c r="E61" s="9">
        <v>103</v>
      </c>
      <c r="F61" s="5" t="s">
        <v>55</v>
      </c>
      <c r="G61" s="9" t="s">
        <v>168</v>
      </c>
      <c r="H61" s="4" t="s">
        <v>6</v>
      </c>
      <c r="I61" s="50"/>
      <c r="J61" s="50"/>
      <c r="K61" s="50"/>
      <c r="L61" s="10">
        <f t="shared" si="0"/>
        <v>0</v>
      </c>
      <c r="M61" s="50"/>
      <c r="N61" s="50"/>
      <c r="O61" s="50"/>
      <c r="P61" s="10">
        <f t="shared" si="1"/>
        <v>0</v>
      </c>
    </row>
    <row r="62" spans="1:16" x14ac:dyDescent="0.2">
      <c r="A62" s="5" t="s">
        <v>46</v>
      </c>
      <c r="B62" s="5">
        <v>1</v>
      </c>
      <c r="C62" s="5" t="s">
        <v>40</v>
      </c>
      <c r="D62" s="5" t="s">
        <v>50</v>
      </c>
      <c r="E62" s="9">
        <v>110</v>
      </c>
      <c r="F62" s="5" t="s">
        <v>54</v>
      </c>
      <c r="G62" s="9" t="s">
        <v>168</v>
      </c>
      <c r="H62" s="4" t="s">
        <v>6</v>
      </c>
      <c r="I62" s="50"/>
      <c r="J62" s="50"/>
      <c r="K62" s="50"/>
      <c r="L62" s="10">
        <f t="shared" si="0"/>
        <v>0</v>
      </c>
      <c r="M62" s="50"/>
      <c r="N62" s="50"/>
      <c r="O62" s="50"/>
      <c r="P62" s="10">
        <f t="shared" si="1"/>
        <v>0</v>
      </c>
    </row>
    <row r="63" spans="1:16" x14ac:dyDescent="0.2">
      <c r="A63" s="5" t="s">
        <v>47</v>
      </c>
      <c r="B63" s="5">
        <v>6</v>
      </c>
      <c r="C63" s="5" t="s">
        <v>40</v>
      </c>
      <c r="D63" s="5" t="s">
        <v>50</v>
      </c>
      <c r="E63" s="9">
        <v>101</v>
      </c>
      <c r="F63" s="5" t="s">
        <v>55</v>
      </c>
      <c r="G63" s="9" t="s">
        <v>168</v>
      </c>
      <c r="H63" s="4" t="s">
        <v>6</v>
      </c>
      <c r="I63" s="50"/>
      <c r="J63" s="50"/>
      <c r="K63" s="50"/>
      <c r="L63" s="10">
        <f t="shared" si="0"/>
        <v>0</v>
      </c>
      <c r="M63" s="50"/>
      <c r="N63" s="50"/>
      <c r="O63" s="50"/>
      <c r="P63" s="10">
        <f t="shared" si="1"/>
        <v>0</v>
      </c>
    </row>
    <row r="64" spans="1:16" x14ac:dyDescent="0.2">
      <c r="A64" s="5" t="s">
        <v>47</v>
      </c>
      <c r="B64" s="5">
        <v>2</v>
      </c>
      <c r="C64" s="8" t="s">
        <v>40</v>
      </c>
      <c r="D64" s="9" t="s">
        <v>50</v>
      </c>
      <c r="E64" s="9">
        <v>103</v>
      </c>
      <c r="F64" s="9" t="s">
        <v>55</v>
      </c>
      <c r="G64" s="9" t="s">
        <v>164</v>
      </c>
      <c r="H64" s="10" t="s">
        <v>10</v>
      </c>
      <c r="I64" s="50"/>
      <c r="J64" s="52"/>
      <c r="K64" s="50"/>
      <c r="L64" s="10">
        <f>I64+K64</f>
        <v>0</v>
      </c>
      <c r="M64" s="50"/>
      <c r="N64" s="50"/>
      <c r="O64" s="50"/>
      <c r="P64" s="10">
        <f t="shared" si="1"/>
        <v>0</v>
      </c>
    </row>
    <row r="66" spans="9:16" ht="15" x14ac:dyDescent="0.25">
      <c r="I66" s="87" t="s">
        <v>140</v>
      </c>
      <c r="J66" s="88"/>
      <c r="K66" s="89"/>
      <c r="L66" s="51">
        <f>SUM(L2:L64)</f>
        <v>0</v>
      </c>
      <c r="M66" s="51">
        <f t="shared" ref="M66:O66" si="2">SUM(M2:M64)</f>
        <v>0</v>
      </c>
      <c r="N66" s="51">
        <f t="shared" si="2"/>
        <v>0</v>
      </c>
      <c r="O66" s="51">
        <f t="shared" si="2"/>
        <v>0</v>
      </c>
      <c r="P66" s="51">
        <f>SUM(P2:P64)</f>
        <v>0</v>
      </c>
    </row>
  </sheetData>
  <sheetProtection sheet="1" objects="1" scenarios="1"/>
  <mergeCells count="1">
    <mergeCell ref="I66:K6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DF5F0-AD61-4D2F-83DE-BD843F668FB2}">
  <dimension ref="B1:M97"/>
  <sheetViews>
    <sheetView workbookViewId="0">
      <pane xSplit="2" ySplit="3" topLeftCell="C10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ColWidth="11.42578125" defaultRowHeight="12.75" x14ac:dyDescent="0.2"/>
  <cols>
    <col min="1" max="1" width="4.7109375" style="7" customWidth="1"/>
    <col min="2" max="2" width="69.42578125" style="7" customWidth="1"/>
    <col min="3" max="3" width="14.7109375" style="7" customWidth="1"/>
    <col min="4" max="4" width="12.7109375" style="7" customWidth="1"/>
    <col min="5" max="5" width="17.28515625" style="7" customWidth="1"/>
    <col min="6" max="6" width="17" style="7" customWidth="1"/>
    <col min="7" max="7" width="16" style="7" customWidth="1"/>
    <col min="8" max="8" width="22" style="7" customWidth="1"/>
    <col min="9" max="9" width="14.140625" style="7" customWidth="1"/>
    <col min="10" max="10" width="14" style="7" customWidth="1"/>
    <col min="11" max="12" width="16" style="7" customWidth="1"/>
    <col min="13" max="13" width="19" style="7" customWidth="1"/>
    <col min="14" max="16384" width="11.42578125" style="7"/>
  </cols>
  <sheetData>
    <row r="1" spans="2:13" ht="26.25" customHeight="1" x14ac:dyDescent="0.2">
      <c r="B1" s="90" t="s">
        <v>11</v>
      </c>
      <c r="C1" s="90" t="s">
        <v>61</v>
      </c>
      <c r="D1" s="90" t="s">
        <v>12</v>
      </c>
      <c r="E1" s="90" t="s">
        <v>127</v>
      </c>
      <c r="F1" s="90" t="s">
        <v>141</v>
      </c>
      <c r="G1" s="90" t="s">
        <v>142</v>
      </c>
      <c r="H1" s="90" t="s">
        <v>159</v>
      </c>
      <c r="I1" s="90" t="s">
        <v>156</v>
      </c>
      <c r="J1" s="90" t="s">
        <v>157</v>
      </c>
      <c r="K1" s="90" t="s">
        <v>160</v>
      </c>
      <c r="L1" s="90" t="s">
        <v>145</v>
      </c>
      <c r="M1" s="90" t="s">
        <v>161</v>
      </c>
    </row>
    <row r="2" spans="2:13" ht="25.5" customHeight="1" thickBot="1" x14ac:dyDescent="0.25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2:13" ht="13.5" thickBot="1" x14ac:dyDescent="0.25">
      <c r="B3" s="13" t="s">
        <v>13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</row>
    <row r="4" spans="2:13" ht="51" x14ac:dyDescent="0.2">
      <c r="B4" s="31" t="s">
        <v>62</v>
      </c>
      <c r="C4" s="32">
        <v>1769.2500000000002</v>
      </c>
      <c r="D4" s="33">
        <v>62</v>
      </c>
      <c r="E4" s="38">
        <v>109693.50000000001</v>
      </c>
      <c r="F4" s="55"/>
      <c r="G4" s="56"/>
      <c r="H4" s="68">
        <f>D4*(F4+G4)</f>
        <v>0</v>
      </c>
      <c r="I4" s="64"/>
      <c r="J4" s="64"/>
      <c r="K4" s="68">
        <f>H4+I4+J4</f>
        <v>0</v>
      </c>
      <c r="L4" s="64"/>
      <c r="M4" s="26">
        <f>K4+L4</f>
        <v>0</v>
      </c>
    </row>
    <row r="5" spans="2:13" x14ac:dyDescent="0.2">
      <c r="B5" s="34" t="s">
        <v>14</v>
      </c>
      <c r="C5" s="29">
        <v>145.95000000000002</v>
      </c>
      <c r="D5" s="30">
        <v>62</v>
      </c>
      <c r="E5" s="39">
        <v>9048.9000000000015</v>
      </c>
      <c r="F5" s="57"/>
      <c r="G5" s="58"/>
      <c r="H5" s="69">
        <f t="shared" ref="H5:H11" si="0">D5*(F5+G5)</f>
        <v>0</v>
      </c>
      <c r="I5" s="65"/>
      <c r="J5" s="65"/>
      <c r="K5" s="69">
        <f t="shared" ref="K5:K68" si="1">H5+I5+J5</f>
        <v>0</v>
      </c>
      <c r="L5" s="65"/>
      <c r="M5" s="27">
        <f t="shared" ref="M5:M11" si="2">K5+L5</f>
        <v>0</v>
      </c>
    </row>
    <row r="6" spans="2:13" x14ac:dyDescent="0.2">
      <c r="B6" s="34" t="s">
        <v>63</v>
      </c>
      <c r="C6" s="29">
        <v>427.35</v>
      </c>
      <c r="D6" s="30">
        <v>62</v>
      </c>
      <c r="E6" s="39">
        <v>26495.7</v>
      </c>
      <c r="F6" s="57"/>
      <c r="G6" s="58"/>
      <c r="H6" s="69">
        <f t="shared" si="0"/>
        <v>0</v>
      </c>
      <c r="I6" s="65"/>
      <c r="J6" s="65"/>
      <c r="K6" s="69">
        <f t="shared" si="1"/>
        <v>0</v>
      </c>
      <c r="L6" s="65"/>
      <c r="M6" s="27">
        <f t="shared" si="2"/>
        <v>0</v>
      </c>
    </row>
    <row r="7" spans="2:13" x14ac:dyDescent="0.2">
      <c r="B7" s="34" t="s">
        <v>64</v>
      </c>
      <c r="C7" s="29">
        <v>2324.7000000000003</v>
      </c>
      <c r="D7" s="30">
        <v>9</v>
      </c>
      <c r="E7" s="39">
        <v>20922.300000000003</v>
      </c>
      <c r="F7" s="57"/>
      <c r="G7" s="58"/>
      <c r="H7" s="69">
        <f t="shared" si="0"/>
        <v>0</v>
      </c>
      <c r="I7" s="65"/>
      <c r="J7" s="65"/>
      <c r="K7" s="69">
        <f t="shared" si="1"/>
        <v>0</v>
      </c>
      <c r="L7" s="65"/>
      <c r="M7" s="27">
        <f t="shared" si="2"/>
        <v>0</v>
      </c>
    </row>
    <row r="8" spans="2:13" x14ac:dyDescent="0.2">
      <c r="B8" s="34" t="s">
        <v>65</v>
      </c>
      <c r="C8" s="29">
        <v>1386.5040000000001</v>
      </c>
      <c r="D8" s="30">
        <v>53</v>
      </c>
      <c r="E8" s="39">
        <v>73484.712000000014</v>
      </c>
      <c r="F8" s="57"/>
      <c r="G8" s="58"/>
      <c r="H8" s="69">
        <f t="shared" si="0"/>
        <v>0</v>
      </c>
      <c r="I8" s="65"/>
      <c r="J8" s="65"/>
      <c r="K8" s="69">
        <f t="shared" si="1"/>
        <v>0</v>
      </c>
      <c r="L8" s="65"/>
      <c r="M8" s="27">
        <f t="shared" si="2"/>
        <v>0</v>
      </c>
    </row>
    <row r="9" spans="2:13" x14ac:dyDescent="0.2">
      <c r="B9" s="34" t="s">
        <v>15</v>
      </c>
      <c r="C9" s="29">
        <v>10.5</v>
      </c>
      <c r="D9" s="30">
        <v>62</v>
      </c>
      <c r="E9" s="39">
        <v>651</v>
      </c>
      <c r="F9" s="57"/>
      <c r="G9" s="58"/>
      <c r="H9" s="69">
        <f t="shared" si="0"/>
        <v>0</v>
      </c>
      <c r="I9" s="65"/>
      <c r="J9" s="65"/>
      <c r="K9" s="69">
        <f t="shared" si="1"/>
        <v>0</v>
      </c>
      <c r="L9" s="65"/>
      <c r="M9" s="27">
        <f t="shared" si="2"/>
        <v>0</v>
      </c>
    </row>
    <row r="10" spans="2:13" x14ac:dyDescent="0.2">
      <c r="B10" s="34" t="s">
        <v>16</v>
      </c>
      <c r="C10" s="29">
        <v>367.5</v>
      </c>
      <c r="D10" s="30">
        <v>62</v>
      </c>
      <c r="E10" s="39">
        <v>22785</v>
      </c>
      <c r="F10" s="57"/>
      <c r="G10" s="58"/>
      <c r="H10" s="69">
        <f t="shared" si="0"/>
        <v>0</v>
      </c>
      <c r="I10" s="65"/>
      <c r="J10" s="65"/>
      <c r="K10" s="69">
        <f t="shared" si="1"/>
        <v>0</v>
      </c>
      <c r="L10" s="65"/>
      <c r="M10" s="27">
        <f t="shared" si="2"/>
        <v>0</v>
      </c>
    </row>
    <row r="11" spans="2:13" ht="13.5" thickBot="1" x14ac:dyDescent="0.25">
      <c r="B11" s="35" t="s">
        <v>66</v>
      </c>
      <c r="C11" s="36">
        <v>135.45000000000002</v>
      </c>
      <c r="D11" s="37">
        <v>62</v>
      </c>
      <c r="E11" s="40">
        <v>8397.9000000000015</v>
      </c>
      <c r="F11" s="59"/>
      <c r="G11" s="60"/>
      <c r="H11" s="70">
        <f t="shared" si="0"/>
        <v>0</v>
      </c>
      <c r="I11" s="66"/>
      <c r="J11" s="66"/>
      <c r="K11" s="70">
        <f t="shared" si="1"/>
        <v>0</v>
      </c>
      <c r="L11" s="66"/>
      <c r="M11" s="28">
        <f t="shared" si="2"/>
        <v>0</v>
      </c>
    </row>
    <row r="12" spans="2:13" ht="13.5" thickBot="1" x14ac:dyDescent="0.25">
      <c r="B12" s="19" t="s">
        <v>17</v>
      </c>
      <c r="C12" s="20"/>
      <c r="D12" s="20"/>
      <c r="E12" s="20"/>
      <c r="F12" s="53"/>
      <c r="G12" s="53"/>
      <c r="H12" s="71"/>
      <c r="I12" s="71"/>
      <c r="J12" s="71"/>
      <c r="K12" s="71"/>
      <c r="L12" s="53"/>
      <c r="M12" s="21"/>
    </row>
    <row r="13" spans="2:13" x14ac:dyDescent="0.2">
      <c r="B13" s="31" t="s">
        <v>67</v>
      </c>
      <c r="C13" s="32">
        <v>179.55</v>
      </c>
      <c r="D13" s="33">
        <v>25</v>
      </c>
      <c r="E13" s="38">
        <v>4488.75</v>
      </c>
      <c r="F13" s="55"/>
      <c r="G13" s="56"/>
      <c r="H13" s="68">
        <f t="shared" ref="H13:H26" si="3">D13*(F13+G13)</f>
        <v>0</v>
      </c>
      <c r="I13" s="64"/>
      <c r="J13" s="64"/>
      <c r="K13" s="68">
        <f t="shared" si="1"/>
        <v>0</v>
      </c>
      <c r="L13" s="64"/>
      <c r="M13" s="26">
        <f t="shared" ref="M13:M26" si="4">K13+L13</f>
        <v>0</v>
      </c>
    </row>
    <row r="14" spans="2:13" x14ac:dyDescent="0.2">
      <c r="B14" s="18" t="s">
        <v>68</v>
      </c>
      <c r="C14" s="29">
        <v>565.90800000000002</v>
      </c>
      <c r="D14" s="17">
        <v>4</v>
      </c>
      <c r="E14" s="39">
        <v>2263.6320000000001</v>
      </c>
      <c r="F14" s="57"/>
      <c r="G14" s="58"/>
      <c r="H14" s="69">
        <f t="shared" si="3"/>
        <v>0</v>
      </c>
      <c r="I14" s="65"/>
      <c r="J14" s="65"/>
      <c r="K14" s="69">
        <f t="shared" si="1"/>
        <v>0</v>
      </c>
      <c r="L14" s="65"/>
      <c r="M14" s="27">
        <f t="shared" si="4"/>
        <v>0</v>
      </c>
    </row>
    <row r="15" spans="2:13" x14ac:dyDescent="0.2">
      <c r="B15" s="18" t="s">
        <v>69</v>
      </c>
      <c r="C15" s="29">
        <v>394.43250000000006</v>
      </c>
      <c r="D15" s="17">
        <v>4</v>
      </c>
      <c r="E15" s="39">
        <v>1577.7300000000002</v>
      </c>
      <c r="F15" s="57"/>
      <c r="G15" s="58"/>
      <c r="H15" s="69">
        <f t="shared" si="3"/>
        <v>0</v>
      </c>
      <c r="I15" s="65"/>
      <c r="J15" s="65"/>
      <c r="K15" s="69">
        <f t="shared" si="1"/>
        <v>0</v>
      </c>
      <c r="L15" s="65"/>
      <c r="M15" s="27">
        <f t="shared" si="4"/>
        <v>0</v>
      </c>
    </row>
    <row r="16" spans="2:13" x14ac:dyDescent="0.2">
      <c r="B16" s="18" t="s">
        <v>18</v>
      </c>
      <c r="C16" s="29">
        <v>139.70250000000001</v>
      </c>
      <c r="D16" s="17">
        <v>4</v>
      </c>
      <c r="E16" s="39">
        <v>558.81000000000006</v>
      </c>
      <c r="F16" s="57"/>
      <c r="G16" s="58"/>
      <c r="H16" s="69">
        <f t="shared" si="3"/>
        <v>0</v>
      </c>
      <c r="I16" s="65"/>
      <c r="J16" s="65"/>
      <c r="K16" s="69">
        <f t="shared" si="1"/>
        <v>0</v>
      </c>
      <c r="L16" s="65"/>
      <c r="M16" s="27">
        <f t="shared" si="4"/>
        <v>0</v>
      </c>
    </row>
    <row r="17" spans="2:13" x14ac:dyDescent="0.2">
      <c r="B17" s="34" t="s">
        <v>70</v>
      </c>
      <c r="C17" s="29">
        <v>3418.8</v>
      </c>
      <c r="D17" s="30">
        <v>2</v>
      </c>
      <c r="E17" s="39">
        <v>6837.6</v>
      </c>
      <c r="F17" s="57"/>
      <c r="G17" s="58"/>
      <c r="H17" s="69">
        <f t="shared" si="3"/>
        <v>0</v>
      </c>
      <c r="I17" s="65"/>
      <c r="J17" s="65"/>
      <c r="K17" s="69">
        <f t="shared" si="1"/>
        <v>0</v>
      </c>
      <c r="L17" s="65"/>
      <c r="M17" s="27">
        <f t="shared" si="4"/>
        <v>0</v>
      </c>
    </row>
    <row r="18" spans="2:13" x14ac:dyDescent="0.2">
      <c r="B18" s="34" t="s">
        <v>71</v>
      </c>
      <c r="C18" s="29">
        <v>999.6</v>
      </c>
      <c r="D18" s="30">
        <v>2</v>
      </c>
      <c r="E18" s="39">
        <v>1999.2</v>
      </c>
      <c r="F18" s="57"/>
      <c r="G18" s="58"/>
      <c r="H18" s="69">
        <f t="shared" si="3"/>
        <v>0</v>
      </c>
      <c r="I18" s="65"/>
      <c r="J18" s="65"/>
      <c r="K18" s="69">
        <f t="shared" si="1"/>
        <v>0</v>
      </c>
      <c r="L18" s="65"/>
      <c r="M18" s="27">
        <f t="shared" si="4"/>
        <v>0</v>
      </c>
    </row>
    <row r="19" spans="2:13" x14ac:dyDescent="0.2">
      <c r="B19" s="34" t="s">
        <v>72</v>
      </c>
      <c r="C19" s="29">
        <v>951.30000000000007</v>
      </c>
      <c r="D19" s="30">
        <v>2</v>
      </c>
      <c r="E19" s="39">
        <v>1902.6000000000001</v>
      </c>
      <c r="F19" s="57"/>
      <c r="G19" s="58"/>
      <c r="H19" s="69">
        <f t="shared" si="3"/>
        <v>0</v>
      </c>
      <c r="I19" s="65"/>
      <c r="J19" s="65"/>
      <c r="K19" s="69">
        <f t="shared" si="1"/>
        <v>0</v>
      </c>
      <c r="L19" s="65"/>
      <c r="M19" s="27">
        <f t="shared" si="4"/>
        <v>0</v>
      </c>
    </row>
    <row r="20" spans="2:13" x14ac:dyDescent="0.2">
      <c r="B20" s="34" t="s">
        <v>73</v>
      </c>
      <c r="C20" s="29">
        <v>1137.1500000000001</v>
      </c>
      <c r="D20" s="30">
        <v>2</v>
      </c>
      <c r="E20" s="39">
        <v>2274.3000000000002</v>
      </c>
      <c r="F20" s="57"/>
      <c r="G20" s="58"/>
      <c r="H20" s="69">
        <f t="shared" si="3"/>
        <v>0</v>
      </c>
      <c r="I20" s="65"/>
      <c r="J20" s="65"/>
      <c r="K20" s="69">
        <f t="shared" si="1"/>
        <v>0</v>
      </c>
      <c r="L20" s="65"/>
      <c r="M20" s="27">
        <f t="shared" si="4"/>
        <v>0</v>
      </c>
    </row>
    <row r="21" spans="2:13" x14ac:dyDescent="0.2">
      <c r="B21" s="34" t="s">
        <v>74</v>
      </c>
      <c r="C21" s="29">
        <v>1265.2500000000002</v>
      </c>
      <c r="D21" s="30">
        <v>2</v>
      </c>
      <c r="E21" s="39">
        <v>2530.5000000000005</v>
      </c>
      <c r="F21" s="57"/>
      <c r="G21" s="58"/>
      <c r="H21" s="69">
        <f t="shared" si="3"/>
        <v>0</v>
      </c>
      <c r="I21" s="65"/>
      <c r="J21" s="65"/>
      <c r="K21" s="69">
        <f t="shared" si="1"/>
        <v>0</v>
      </c>
      <c r="L21" s="65"/>
      <c r="M21" s="27">
        <f t="shared" si="4"/>
        <v>0</v>
      </c>
    </row>
    <row r="22" spans="2:13" x14ac:dyDescent="0.2">
      <c r="B22" s="34" t="s">
        <v>75</v>
      </c>
      <c r="C22" s="29">
        <v>3011.4</v>
      </c>
      <c r="D22" s="30">
        <v>2</v>
      </c>
      <c r="E22" s="39">
        <v>6022.8</v>
      </c>
      <c r="F22" s="57"/>
      <c r="G22" s="58"/>
      <c r="H22" s="69">
        <f t="shared" si="3"/>
        <v>0</v>
      </c>
      <c r="I22" s="65"/>
      <c r="J22" s="65"/>
      <c r="K22" s="69">
        <f t="shared" si="1"/>
        <v>0</v>
      </c>
      <c r="L22" s="65"/>
      <c r="M22" s="27">
        <f t="shared" si="4"/>
        <v>0</v>
      </c>
    </row>
    <row r="23" spans="2:13" x14ac:dyDescent="0.2">
      <c r="B23" s="34" t="s">
        <v>76</v>
      </c>
      <c r="C23" s="29">
        <v>2198.7000000000003</v>
      </c>
      <c r="D23" s="30">
        <v>2</v>
      </c>
      <c r="E23" s="39">
        <v>4397.4000000000005</v>
      </c>
      <c r="F23" s="57"/>
      <c r="G23" s="58"/>
      <c r="H23" s="69">
        <f t="shared" si="3"/>
        <v>0</v>
      </c>
      <c r="I23" s="65"/>
      <c r="J23" s="65"/>
      <c r="K23" s="69">
        <f t="shared" si="1"/>
        <v>0</v>
      </c>
      <c r="L23" s="65"/>
      <c r="M23" s="27">
        <f t="shared" si="4"/>
        <v>0</v>
      </c>
    </row>
    <row r="24" spans="2:13" x14ac:dyDescent="0.2">
      <c r="B24" s="34" t="s">
        <v>77</v>
      </c>
      <c r="C24" s="29">
        <v>2476.9500000000003</v>
      </c>
      <c r="D24" s="30">
        <v>5</v>
      </c>
      <c r="E24" s="39">
        <v>12384.750000000002</v>
      </c>
      <c r="F24" s="57"/>
      <c r="G24" s="58"/>
      <c r="H24" s="69">
        <f t="shared" si="3"/>
        <v>0</v>
      </c>
      <c r="I24" s="65"/>
      <c r="J24" s="65"/>
      <c r="K24" s="69">
        <f t="shared" si="1"/>
        <v>0</v>
      </c>
      <c r="L24" s="65"/>
      <c r="M24" s="27">
        <f t="shared" si="4"/>
        <v>0</v>
      </c>
    </row>
    <row r="25" spans="2:13" x14ac:dyDescent="0.2">
      <c r="B25" s="34" t="s">
        <v>78</v>
      </c>
      <c r="C25" s="29">
        <v>2755.2000000000003</v>
      </c>
      <c r="D25" s="30">
        <v>8</v>
      </c>
      <c r="E25" s="39">
        <v>22041.600000000002</v>
      </c>
      <c r="F25" s="57"/>
      <c r="G25" s="58"/>
      <c r="H25" s="69">
        <f t="shared" si="3"/>
        <v>0</v>
      </c>
      <c r="I25" s="65"/>
      <c r="J25" s="65"/>
      <c r="K25" s="69">
        <f t="shared" si="1"/>
        <v>0</v>
      </c>
      <c r="L25" s="65"/>
      <c r="M25" s="27">
        <f t="shared" si="4"/>
        <v>0</v>
      </c>
    </row>
    <row r="26" spans="2:13" ht="13.5" thickBot="1" x14ac:dyDescent="0.25">
      <c r="B26" s="35" t="s">
        <v>79</v>
      </c>
      <c r="C26" s="36">
        <v>3033.4500000000003</v>
      </c>
      <c r="D26" s="37">
        <v>2</v>
      </c>
      <c r="E26" s="40">
        <v>6066.9000000000005</v>
      </c>
      <c r="F26" s="59"/>
      <c r="G26" s="60"/>
      <c r="H26" s="70">
        <f t="shared" si="3"/>
        <v>0</v>
      </c>
      <c r="I26" s="66"/>
      <c r="J26" s="66"/>
      <c r="K26" s="70">
        <f t="shared" si="1"/>
        <v>0</v>
      </c>
      <c r="L26" s="66"/>
      <c r="M26" s="28">
        <f t="shared" si="4"/>
        <v>0</v>
      </c>
    </row>
    <row r="27" spans="2:13" ht="13.5" thickBot="1" x14ac:dyDescent="0.25">
      <c r="B27" s="19" t="s">
        <v>19</v>
      </c>
      <c r="C27" s="20"/>
      <c r="D27" s="20"/>
      <c r="E27" s="20"/>
      <c r="F27" s="53"/>
      <c r="G27" s="53"/>
      <c r="H27" s="71"/>
      <c r="I27" s="71"/>
      <c r="J27" s="71"/>
      <c r="K27" s="71"/>
      <c r="L27" s="53"/>
      <c r="M27" s="21"/>
    </row>
    <row r="28" spans="2:13" x14ac:dyDescent="0.2">
      <c r="B28" s="31" t="s">
        <v>80</v>
      </c>
      <c r="C28" s="32">
        <v>295.05</v>
      </c>
      <c r="D28" s="33">
        <v>3</v>
      </c>
      <c r="E28" s="38">
        <v>885.15000000000009</v>
      </c>
      <c r="F28" s="55"/>
      <c r="G28" s="56"/>
      <c r="H28" s="68">
        <f t="shared" ref="H28:H54" si="5">D28*(F28+G28)</f>
        <v>0</v>
      </c>
      <c r="I28" s="64"/>
      <c r="J28" s="64"/>
      <c r="K28" s="68">
        <f t="shared" si="1"/>
        <v>0</v>
      </c>
      <c r="L28" s="64"/>
      <c r="M28" s="26">
        <f t="shared" ref="M28:M54" si="6">K28+L28</f>
        <v>0</v>
      </c>
    </row>
    <row r="29" spans="2:13" x14ac:dyDescent="0.2">
      <c r="B29" s="34" t="s">
        <v>81</v>
      </c>
      <c r="C29" s="29">
        <v>273</v>
      </c>
      <c r="D29" s="30">
        <v>3</v>
      </c>
      <c r="E29" s="39">
        <v>819</v>
      </c>
      <c r="F29" s="57"/>
      <c r="G29" s="58"/>
      <c r="H29" s="69">
        <f t="shared" si="5"/>
        <v>0</v>
      </c>
      <c r="I29" s="65"/>
      <c r="J29" s="65"/>
      <c r="K29" s="69">
        <f t="shared" si="1"/>
        <v>0</v>
      </c>
      <c r="L29" s="65"/>
      <c r="M29" s="27">
        <f t="shared" si="6"/>
        <v>0</v>
      </c>
    </row>
    <row r="30" spans="2:13" x14ac:dyDescent="0.2">
      <c r="B30" s="34" t="s">
        <v>82</v>
      </c>
      <c r="C30" s="29">
        <v>218.4</v>
      </c>
      <c r="D30" s="30">
        <v>10</v>
      </c>
      <c r="E30" s="39">
        <v>2184</v>
      </c>
      <c r="F30" s="57"/>
      <c r="G30" s="58"/>
      <c r="H30" s="69">
        <f t="shared" si="5"/>
        <v>0</v>
      </c>
      <c r="I30" s="65"/>
      <c r="J30" s="65"/>
      <c r="K30" s="69">
        <f t="shared" si="1"/>
        <v>0</v>
      </c>
      <c r="L30" s="65"/>
      <c r="M30" s="27">
        <f t="shared" si="6"/>
        <v>0</v>
      </c>
    </row>
    <row r="31" spans="2:13" x14ac:dyDescent="0.2">
      <c r="B31" s="34" t="s">
        <v>83</v>
      </c>
      <c r="C31" s="29">
        <v>783.30000000000007</v>
      </c>
      <c r="D31" s="30">
        <v>3</v>
      </c>
      <c r="E31" s="39">
        <v>2349.9</v>
      </c>
      <c r="F31" s="57"/>
      <c r="G31" s="58"/>
      <c r="H31" s="69">
        <f t="shared" si="5"/>
        <v>0</v>
      </c>
      <c r="I31" s="65"/>
      <c r="J31" s="65"/>
      <c r="K31" s="69">
        <f t="shared" si="1"/>
        <v>0</v>
      </c>
      <c r="L31" s="65"/>
      <c r="M31" s="27">
        <f t="shared" si="6"/>
        <v>0</v>
      </c>
    </row>
    <row r="32" spans="2:13" x14ac:dyDescent="0.2">
      <c r="B32" s="34" t="s">
        <v>84</v>
      </c>
      <c r="C32" s="29">
        <v>660.45</v>
      </c>
      <c r="D32" s="30">
        <v>10</v>
      </c>
      <c r="E32" s="39">
        <v>6604.5</v>
      </c>
      <c r="F32" s="57"/>
      <c r="G32" s="58"/>
      <c r="H32" s="69">
        <f t="shared" si="5"/>
        <v>0</v>
      </c>
      <c r="I32" s="65"/>
      <c r="J32" s="65"/>
      <c r="K32" s="69">
        <f t="shared" si="1"/>
        <v>0</v>
      </c>
      <c r="L32" s="65"/>
      <c r="M32" s="27">
        <f t="shared" si="6"/>
        <v>0</v>
      </c>
    </row>
    <row r="33" spans="2:13" x14ac:dyDescent="0.2">
      <c r="B33" s="34" t="s">
        <v>20</v>
      </c>
      <c r="C33" s="29">
        <v>639.45000000000005</v>
      </c>
      <c r="D33" s="30">
        <v>1</v>
      </c>
      <c r="E33" s="39">
        <v>639.45000000000005</v>
      </c>
      <c r="F33" s="57"/>
      <c r="G33" s="58"/>
      <c r="H33" s="69">
        <f t="shared" si="5"/>
        <v>0</v>
      </c>
      <c r="I33" s="65"/>
      <c r="J33" s="65"/>
      <c r="K33" s="69">
        <f t="shared" si="1"/>
        <v>0</v>
      </c>
      <c r="L33" s="65"/>
      <c r="M33" s="27">
        <f t="shared" si="6"/>
        <v>0</v>
      </c>
    </row>
    <row r="34" spans="2:13" x14ac:dyDescent="0.2">
      <c r="B34" s="34" t="s">
        <v>21</v>
      </c>
      <c r="C34" s="29">
        <v>800.8900000000001</v>
      </c>
      <c r="D34" s="30">
        <v>1</v>
      </c>
      <c r="E34" s="39">
        <v>800.8900000000001</v>
      </c>
      <c r="F34" s="57"/>
      <c r="G34" s="58"/>
      <c r="H34" s="69">
        <f t="shared" si="5"/>
        <v>0</v>
      </c>
      <c r="I34" s="65"/>
      <c r="J34" s="65"/>
      <c r="K34" s="69">
        <f t="shared" si="1"/>
        <v>0</v>
      </c>
      <c r="L34" s="65"/>
      <c r="M34" s="27">
        <f t="shared" si="6"/>
        <v>0</v>
      </c>
    </row>
    <row r="35" spans="2:13" ht="25.5" x14ac:dyDescent="0.2">
      <c r="B35" s="18" t="s">
        <v>85</v>
      </c>
      <c r="C35" s="41">
        <v>157.5</v>
      </c>
      <c r="D35" s="17">
        <v>41</v>
      </c>
      <c r="E35" s="39">
        <v>6457.5</v>
      </c>
      <c r="F35" s="57"/>
      <c r="G35" s="58"/>
      <c r="H35" s="69">
        <f t="shared" si="5"/>
        <v>0</v>
      </c>
      <c r="I35" s="65"/>
      <c r="J35" s="65"/>
      <c r="K35" s="69">
        <f t="shared" si="1"/>
        <v>0</v>
      </c>
      <c r="L35" s="65"/>
      <c r="M35" s="27">
        <f t="shared" si="6"/>
        <v>0</v>
      </c>
    </row>
    <row r="36" spans="2:13" ht="25.5" x14ac:dyDescent="0.2">
      <c r="B36" s="18" t="s">
        <v>86</v>
      </c>
      <c r="C36" s="41">
        <v>126</v>
      </c>
      <c r="D36" s="17">
        <v>17</v>
      </c>
      <c r="E36" s="39">
        <v>2142</v>
      </c>
      <c r="F36" s="57"/>
      <c r="G36" s="58"/>
      <c r="H36" s="69">
        <f t="shared" si="5"/>
        <v>0</v>
      </c>
      <c r="I36" s="65"/>
      <c r="J36" s="65"/>
      <c r="K36" s="69">
        <f t="shared" si="1"/>
        <v>0</v>
      </c>
      <c r="L36" s="65"/>
      <c r="M36" s="27">
        <f t="shared" si="6"/>
        <v>0</v>
      </c>
    </row>
    <row r="37" spans="2:13" ht="25.5" x14ac:dyDescent="0.2">
      <c r="B37" s="18" t="s">
        <v>87</v>
      </c>
      <c r="C37" s="41">
        <v>262.5</v>
      </c>
      <c r="D37" s="17">
        <v>17</v>
      </c>
      <c r="E37" s="39">
        <v>4462.5</v>
      </c>
      <c r="F37" s="57"/>
      <c r="G37" s="58"/>
      <c r="H37" s="69">
        <f t="shared" si="5"/>
        <v>0</v>
      </c>
      <c r="I37" s="65"/>
      <c r="J37" s="65"/>
      <c r="K37" s="69">
        <f t="shared" si="1"/>
        <v>0</v>
      </c>
      <c r="L37" s="65"/>
      <c r="M37" s="27">
        <f t="shared" si="6"/>
        <v>0</v>
      </c>
    </row>
    <row r="38" spans="2:13" x14ac:dyDescent="0.2">
      <c r="B38" s="34" t="s">
        <v>88</v>
      </c>
      <c r="C38" s="29">
        <v>801.15000000000009</v>
      </c>
      <c r="D38" s="30">
        <v>1</v>
      </c>
      <c r="E38" s="39">
        <v>801.15000000000009</v>
      </c>
      <c r="F38" s="57"/>
      <c r="G38" s="58"/>
      <c r="H38" s="69">
        <f t="shared" si="5"/>
        <v>0</v>
      </c>
      <c r="I38" s="65"/>
      <c r="J38" s="65"/>
      <c r="K38" s="69">
        <f t="shared" si="1"/>
        <v>0</v>
      </c>
      <c r="L38" s="65"/>
      <c r="M38" s="27">
        <f t="shared" si="6"/>
        <v>0</v>
      </c>
    </row>
    <row r="39" spans="2:13" x14ac:dyDescent="0.2">
      <c r="B39" s="34" t="s">
        <v>89</v>
      </c>
      <c r="C39" s="29">
        <v>1367.1000000000001</v>
      </c>
      <c r="D39" s="30">
        <v>1</v>
      </c>
      <c r="E39" s="39">
        <v>1367.1000000000001</v>
      </c>
      <c r="F39" s="57"/>
      <c r="G39" s="58"/>
      <c r="H39" s="69">
        <f t="shared" si="5"/>
        <v>0</v>
      </c>
      <c r="I39" s="65"/>
      <c r="J39" s="65"/>
      <c r="K39" s="69">
        <f t="shared" si="1"/>
        <v>0</v>
      </c>
      <c r="L39" s="65"/>
      <c r="M39" s="27">
        <f t="shared" si="6"/>
        <v>0</v>
      </c>
    </row>
    <row r="40" spans="2:13" x14ac:dyDescent="0.2">
      <c r="B40" s="34" t="s">
        <v>90</v>
      </c>
      <c r="C40" s="29">
        <v>801.15000000000009</v>
      </c>
      <c r="D40" s="30">
        <v>2</v>
      </c>
      <c r="E40" s="39">
        <v>1602.3000000000002</v>
      </c>
      <c r="F40" s="57"/>
      <c r="G40" s="58"/>
      <c r="H40" s="69">
        <f t="shared" si="5"/>
        <v>0</v>
      </c>
      <c r="I40" s="65"/>
      <c r="J40" s="65"/>
      <c r="K40" s="69">
        <f t="shared" si="1"/>
        <v>0</v>
      </c>
      <c r="L40" s="65"/>
      <c r="M40" s="27">
        <f t="shared" si="6"/>
        <v>0</v>
      </c>
    </row>
    <row r="41" spans="2:13" x14ac:dyDescent="0.2">
      <c r="B41" s="34" t="s">
        <v>91</v>
      </c>
      <c r="C41" s="29">
        <v>1111.95</v>
      </c>
      <c r="D41" s="42">
        <v>2</v>
      </c>
      <c r="E41" s="39">
        <v>2223.9</v>
      </c>
      <c r="F41" s="57"/>
      <c r="G41" s="58"/>
      <c r="H41" s="69">
        <f t="shared" si="5"/>
        <v>0</v>
      </c>
      <c r="I41" s="65"/>
      <c r="J41" s="65"/>
      <c r="K41" s="69">
        <f t="shared" si="1"/>
        <v>0</v>
      </c>
      <c r="L41" s="65"/>
      <c r="M41" s="27">
        <f t="shared" si="6"/>
        <v>0</v>
      </c>
    </row>
    <row r="42" spans="2:13" x14ac:dyDescent="0.2">
      <c r="B42" s="34" t="s">
        <v>22</v>
      </c>
      <c r="C42" s="29">
        <v>597.45000000000005</v>
      </c>
      <c r="D42" s="30">
        <v>12</v>
      </c>
      <c r="E42" s="39">
        <v>7169.4000000000005</v>
      </c>
      <c r="F42" s="57"/>
      <c r="G42" s="58"/>
      <c r="H42" s="69">
        <f t="shared" si="5"/>
        <v>0</v>
      </c>
      <c r="I42" s="65"/>
      <c r="J42" s="65"/>
      <c r="K42" s="69">
        <f t="shared" si="1"/>
        <v>0</v>
      </c>
      <c r="L42" s="65"/>
      <c r="M42" s="27">
        <f t="shared" si="6"/>
        <v>0</v>
      </c>
    </row>
    <row r="43" spans="2:13" x14ac:dyDescent="0.2">
      <c r="B43" s="34" t="s">
        <v>92</v>
      </c>
      <c r="C43" s="29">
        <v>191.10000000000002</v>
      </c>
      <c r="D43" s="30">
        <v>3</v>
      </c>
      <c r="E43" s="39">
        <v>573.30000000000007</v>
      </c>
      <c r="F43" s="57"/>
      <c r="G43" s="58"/>
      <c r="H43" s="69">
        <f t="shared" si="5"/>
        <v>0</v>
      </c>
      <c r="I43" s="65"/>
      <c r="J43" s="65"/>
      <c r="K43" s="69">
        <f t="shared" si="1"/>
        <v>0</v>
      </c>
      <c r="L43" s="65"/>
      <c r="M43" s="27">
        <f t="shared" si="6"/>
        <v>0</v>
      </c>
    </row>
    <row r="44" spans="2:13" x14ac:dyDescent="0.2">
      <c r="B44" s="18" t="s">
        <v>56</v>
      </c>
      <c r="C44" s="29">
        <v>573.31999999999994</v>
      </c>
      <c r="D44" s="30">
        <v>3</v>
      </c>
      <c r="E44" s="39">
        <v>1719.9599999999998</v>
      </c>
      <c r="F44" s="57"/>
      <c r="G44" s="58"/>
      <c r="H44" s="69">
        <f t="shared" si="5"/>
        <v>0</v>
      </c>
      <c r="I44" s="65"/>
      <c r="J44" s="65"/>
      <c r="K44" s="69">
        <f t="shared" si="1"/>
        <v>0</v>
      </c>
      <c r="L44" s="65"/>
      <c r="M44" s="27">
        <f t="shared" si="6"/>
        <v>0</v>
      </c>
    </row>
    <row r="45" spans="2:13" x14ac:dyDescent="0.2">
      <c r="B45" s="18" t="s">
        <v>57</v>
      </c>
      <c r="C45" s="29">
        <v>191.8</v>
      </c>
      <c r="D45" s="30">
        <v>3</v>
      </c>
      <c r="E45" s="39">
        <v>575.40000000000009</v>
      </c>
      <c r="F45" s="57"/>
      <c r="G45" s="58"/>
      <c r="H45" s="69">
        <f t="shared" si="5"/>
        <v>0</v>
      </c>
      <c r="I45" s="65"/>
      <c r="J45" s="65"/>
      <c r="K45" s="69">
        <f t="shared" si="1"/>
        <v>0</v>
      </c>
      <c r="L45" s="65"/>
      <c r="M45" s="27">
        <f t="shared" si="6"/>
        <v>0</v>
      </c>
    </row>
    <row r="46" spans="2:13" x14ac:dyDescent="0.2">
      <c r="B46" s="34" t="s">
        <v>93</v>
      </c>
      <c r="C46" s="29">
        <v>118.65</v>
      </c>
      <c r="D46" s="30">
        <v>3</v>
      </c>
      <c r="E46" s="39">
        <v>355.95000000000005</v>
      </c>
      <c r="F46" s="57"/>
      <c r="G46" s="58"/>
      <c r="H46" s="69">
        <f t="shared" si="5"/>
        <v>0</v>
      </c>
      <c r="I46" s="65"/>
      <c r="J46" s="65"/>
      <c r="K46" s="69">
        <f t="shared" si="1"/>
        <v>0</v>
      </c>
      <c r="L46" s="65"/>
      <c r="M46" s="27">
        <f t="shared" si="6"/>
        <v>0</v>
      </c>
    </row>
    <row r="47" spans="2:13" x14ac:dyDescent="0.2">
      <c r="B47" s="34" t="s">
        <v>94</v>
      </c>
      <c r="C47" s="29">
        <v>967.05000000000007</v>
      </c>
      <c r="D47" s="30">
        <v>3</v>
      </c>
      <c r="E47" s="39">
        <v>2901.15</v>
      </c>
      <c r="F47" s="57"/>
      <c r="G47" s="58"/>
      <c r="H47" s="69">
        <f t="shared" si="5"/>
        <v>0</v>
      </c>
      <c r="I47" s="65"/>
      <c r="J47" s="65"/>
      <c r="K47" s="69">
        <f t="shared" si="1"/>
        <v>0</v>
      </c>
      <c r="L47" s="65"/>
      <c r="M47" s="27">
        <f t="shared" si="6"/>
        <v>0</v>
      </c>
    </row>
    <row r="48" spans="2:13" x14ac:dyDescent="0.2">
      <c r="B48" s="34" t="s">
        <v>95</v>
      </c>
      <c r="C48" s="29">
        <v>330.75</v>
      </c>
      <c r="D48" s="30">
        <v>10</v>
      </c>
      <c r="E48" s="39">
        <v>3307.5</v>
      </c>
      <c r="F48" s="57"/>
      <c r="G48" s="58"/>
      <c r="H48" s="69">
        <f t="shared" si="5"/>
        <v>0</v>
      </c>
      <c r="I48" s="65"/>
      <c r="J48" s="65"/>
      <c r="K48" s="69">
        <f t="shared" si="1"/>
        <v>0</v>
      </c>
      <c r="L48" s="65"/>
      <c r="M48" s="27">
        <f t="shared" si="6"/>
        <v>0</v>
      </c>
    </row>
    <row r="49" spans="2:13" x14ac:dyDescent="0.2">
      <c r="B49" s="34" t="s">
        <v>96</v>
      </c>
      <c r="C49" s="29">
        <v>508.2</v>
      </c>
      <c r="D49" s="30">
        <v>2</v>
      </c>
      <c r="E49" s="39">
        <v>1016.4</v>
      </c>
      <c r="F49" s="57"/>
      <c r="G49" s="58"/>
      <c r="H49" s="69">
        <f t="shared" si="5"/>
        <v>0</v>
      </c>
      <c r="I49" s="65"/>
      <c r="J49" s="65"/>
      <c r="K49" s="69">
        <f t="shared" si="1"/>
        <v>0</v>
      </c>
      <c r="L49" s="65"/>
      <c r="M49" s="27">
        <f t="shared" si="6"/>
        <v>0</v>
      </c>
    </row>
    <row r="50" spans="2:13" x14ac:dyDescent="0.2">
      <c r="B50" s="34" t="s">
        <v>97</v>
      </c>
      <c r="C50" s="29">
        <v>446.25</v>
      </c>
      <c r="D50" s="30">
        <v>4</v>
      </c>
      <c r="E50" s="39">
        <v>1785</v>
      </c>
      <c r="F50" s="57"/>
      <c r="G50" s="58"/>
      <c r="H50" s="69">
        <f t="shared" si="5"/>
        <v>0</v>
      </c>
      <c r="I50" s="65"/>
      <c r="J50" s="65"/>
      <c r="K50" s="69">
        <f t="shared" si="1"/>
        <v>0</v>
      </c>
      <c r="L50" s="65"/>
      <c r="M50" s="27">
        <f t="shared" si="6"/>
        <v>0</v>
      </c>
    </row>
    <row r="51" spans="2:13" x14ac:dyDescent="0.2">
      <c r="B51" s="34" t="s">
        <v>98</v>
      </c>
      <c r="C51" s="29">
        <v>349.65000000000003</v>
      </c>
      <c r="D51" s="30">
        <v>2</v>
      </c>
      <c r="E51" s="39">
        <v>699.30000000000007</v>
      </c>
      <c r="F51" s="57"/>
      <c r="G51" s="58"/>
      <c r="H51" s="69">
        <f t="shared" si="5"/>
        <v>0</v>
      </c>
      <c r="I51" s="65"/>
      <c r="J51" s="65"/>
      <c r="K51" s="69">
        <f t="shared" si="1"/>
        <v>0</v>
      </c>
      <c r="L51" s="65"/>
      <c r="M51" s="27">
        <f t="shared" si="6"/>
        <v>0</v>
      </c>
    </row>
    <row r="52" spans="2:13" x14ac:dyDescent="0.2">
      <c r="B52" s="34" t="s">
        <v>99</v>
      </c>
      <c r="C52" s="29">
        <v>162.85500000000002</v>
      </c>
      <c r="D52" s="30">
        <v>4</v>
      </c>
      <c r="E52" s="39">
        <v>651.42000000000007</v>
      </c>
      <c r="F52" s="57"/>
      <c r="G52" s="58"/>
      <c r="H52" s="69">
        <f t="shared" si="5"/>
        <v>0</v>
      </c>
      <c r="I52" s="65"/>
      <c r="J52" s="65"/>
      <c r="K52" s="69">
        <f t="shared" si="1"/>
        <v>0</v>
      </c>
      <c r="L52" s="65"/>
      <c r="M52" s="27">
        <f t="shared" si="6"/>
        <v>0</v>
      </c>
    </row>
    <row r="53" spans="2:13" x14ac:dyDescent="0.2">
      <c r="B53" s="34" t="s">
        <v>100</v>
      </c>
      <c r="C53" s="29">
        <v>449.7885</v>
      </c>
      <c r="D53" s="30">
        <v>2</v>
      </c>
      <c r="E53" s="39">
        <v>899.577</v>
      </c>
      <c r="F53" s="57"/>
      <c r="G53" s="58"/>
      <c r="H53" s="69">
        <f t="shared" si="5"/>
        <v>0</v>
      </c>
      <c r="I53" s="65"/>
      <c r="J53" s="65"/>
      <c r="K53" s="69">
        <f t="shared" si="1"/>
        <v>0</v>
      </c>
      <c r="L53" s="65"/>
      <c r="M53" s="27">
        <f t="shared" si="6"/>
        <v>0</v>
      </c>
    </row>
    <row r="54" spans="2:13" ht="13.5" thickBot="1" x14ac:dyDescent="0.25">
      <c r="B54" s="35" t="s">
        <v>101</v>
      </c>
      <c r="C54" s="36">
        <v>146.43299999999999</v>
      </c>
      <c r="D54" s="37">
        <v>10</v>
      </c>
      <c r="E54" s="40">
        <v>1464.33</v>
      </c>
      <c r="F54" s="59"/>
      <c r="G54" s="60"/>
      <c r="H54" s="70">
        <f t="shared" si="5"/>
        <v>0</v>
      </c>
      <c r="I54" s="66"/>
      <c r="J54" s="66"/>
      <c r="K54" s="70">
        <f t="shared" si="1"/>
        <v>0</v>
      </c>
      <c r="L54" s="66"/>
      <c r="M54" s="28">
        <f t="shared" si="6"/>
        <v>0</v>
      </c>
    </row>
    <row r="55" spans="2:13" ht="13.5" thickBot="1" x14ac:dyDescent="0.25">
      <c r="B55" s="19" t="s">
        <v>23</v>
      </c>
      <c r="C55" s="20"/>
      <c r="D55" s="20"/>
      <c r="E55" s="20"/>
      <c r="F55" s="53"/>
      <c r="G55" s="53"/>
      <c r="H55" s="71"/>
      <c r="I55" s="71"/>
      <c r="J55" s="71"/>
      <c r="K55" s="71"/>
      <c r="L55" s="53"/>
      <c r="M55" s="21"/>
    </row>
    <row r="56" spans="2:13" x14ac:dyDescent="0.2">
      <c r="B56" s="31" t="s">
        <v>24</v>
      </c>
      <c r="C56" s="32">
        <v>208.95</v>
      </c>
      <c r="D56" s="33">
        <v>10</v>
      </c>
      <c r="E56" s="38">
        <v>2089.5</v>
      </c>
      <c r="F56" s="55"/>
      <c r="G56" s="56"/>
      <c r="H56" s="68">
        <f t="shared" ref="H56:H64" si="7">D56*(F56+G56)</f>
        <v>0</v>
      </c>
      <c r="I56" s="64"/>
      <c r="J56" s="64"/>
      <c r="K56" s="68">
        <f t="shared" si="1"/>
        <v>0</v>
      </c>
      <c r="L56" s="64"/>
      <c r="M56" s="26">
        <f t="shared" ref="M56:M64" si="8">K56+L56</f>
        <v>0</v>
      </c>
    </row>
    <row r="57" spans="2:13" ht="25.5" x14ac:dyDescent="0.2">
      <c r="B57" s="34" t="s">
        <v>102</v>
      </c>
      <c r="C57" s="29">
        <v>601.65000000000009</v>
      </c>
      <c r="D57" s="30">
        <v>10</v>
      </c>
      <c r="E57" s="39">
        <v>6016.5000000000009</v>
      </c>
      <c r="F57" s="57"/>
      <c r="G57" s="58"/>
      <c r="H57" s="69">
        <f t="shared" si="7"/>
        <v>0</v>
      </c>
      <c r="I57" s="65"/>
      <c r="J57" s="65"/>
      <c r="K57" s="69">
        <f t="shared" si="1"/>
        <v>0</v>
      </c>
      <c r="L57" s="65"/>
      <c r="M57" s="27">
        <f t="shared" si="8"/>
        <v>0</v>
      </c>
    </row>
    <row r="58" spans="2:13" ht="25.5" x14ac:dyDescent="0.2">
      <c r="B58" s="34" t="s">
        <v>25</v>
      </c>
      <c r="C58" s="29">
        <v>194.25</v>
      </c>
      <c r="D58" s="30">
        <v>10</v>
      </c>
      <c r="E58" s="39">
        <v>1942.5</v>
      </c>
      <c r="F58" s="57"/>
      <c r="G58" s="58"/>
      <c r="H58" s="69">
        <f t="shared" si="7"/>
        <v>0</v>
      </c>
      <c r="I58" s="65"/>
      <c r="J58" s="65"/>
      <c r="K58" s="69">
        <f t="shared" si="1"/>
        <v>0</v>
      </c>
      <c r="L58" s="65"/>
      <c r="M58" s="27">
        <f t="shared" si="8"/>
        <v>0</v>
      </c>
    </row>
    <row r="59" spans="2:13" x14ac:dyDescent="0.2">
      <c r="B59" s="34" t="s">
        <v>103</v>
      </c>
      <c r="C59" s="29">
        <v>3197.2500000000005</v>
      </c>
      <c r="D59" s="30">
        <v>2</v>
      </c>
      <c r="E59" s="39">
        <v>6394.5000000000009</v>
      </c>
      <c r="F59" s="57"/>
      <c r="G59" s="58"/>
      <c r="H59" s="69">
        <f t="shared" si="7"/>
        <v>0</v>
      </c>
      <c r="I59" s="65"/>
      <c r="J59" s="65"/>
      <c r="K59" s="69">
        <f t="shared" si="1"/>
        <v>0</v>
      </c>
      <c r="L59" s="65"/>
      <c r="M59" s="27">
        <f t="shared" si="8"/>
        <v>0</v>
      </c>
    </row>
    <row r="60" spans="2:13" x14ac:dyDescent="0.2">
      <c r="B60" s="34" t="s">
        <v>104</v>
      </c>
      <c r="C60" s="29">
        <v>741.30000000000018</v>
      </c>
      <c r="D60" s="30">
        <v>1</v>
      </c>
      <c r="E60" s="39">
        <v>741.30000000000018</v>
      </c>
      <c r="F60" s="57"/>
      <c r="G60" s="58"/>
      <c r="H60" s="69">
        <f t="shared" si="7"/>
        <v>0</v>
      </c>
      <c r="I60" s="65"/>
      <c r="J60" s="65"/>
      <c r="K60" s="69">
        <f t="shared" si="1"/>
        <v>0</v>
      </c>
      <c r="L60" s="65"/>
      <c r="M60" s="27">
        <f t="shared" si="8"/>
        <v>0</v>
      </c>
    </row>
    <row r="61" spans="2:13" x14ac:dyDescent="0.2">
      <c r="B61" s="34" t="s">
        <v>105</v>
      </c>
      <c r="C61" s="29">
        <v>1258.95</v>
      </c>
      <c r="D61" s="30">
        <v>1</v>
      </c>
      <c r="E61" s="39">
        <v>1258.95</v>
      </c>
      <c r="F61" s="57"/>
      <c r="G61" s="58"/>
      <c r="H61" s="69">
        <f t="shared" si="7"/>
        <v>0</v>
      </c>
      <c r="I61" s="65"/>
      <c r="J61" s="65"/>
      <c r="K61" s="69">
        <f t="shared" si="1"/>
        <v>0</v>
      </c>
      <c r="L61" s="65"/>
      <c r="M61" s="27">
        <f t="shared" si="8"/>
        <v>0</v>
      </c>
    </row>
    <row r="62" spans="2:13" x14ac:dyDescent="0.2">
      <c r="B62" s="34" t="s">
        <v>26</v>
      </c>
      <c r="C62" s="29">
        <v>609</v>
      </c>
      <c r="D62" s="30">
        <v>10</v>
      </c>
      <c r="E62" s="39">
        <v>6090</v>
      </c>
      <c r="F62" s="57"/>
      <c r="G62" s="58"/>
      <c r="H62" s="69">
        <f t="shared" si="7"/>
        <v>0</v>
      </c>
      <c r="I62" s="65"/>
      <c r="J62" s="65"/>
      <c r="K62" s="69">
        <f t="shared" si="1"/>
        <v>0</v>
      </c>
      <c r="L62" s="65"/>
      <c r="M62" s="27">
        <f t="shared" si="8"/>
        <v>0</v>
      </c>
    </row>
    <row r="63" spans="2:13" x14ac:dyDescent="0.2">
      <c r="B63" s="34" t="s">
        <v>106</v>
      </c>
      <c r="C63" s="29">
        <v>233.10000000000002</v>
      </c>
      <c r="D63" s="30">
        <v>5</v>
      </c>
      <c r="E63" s="39">
        <v>1165.5</v>
      </c>
      <c r="F63" s="57"/>
      <c r="G63" s="58"/>
      <c r="H63" s="69">
        <f t="shared" si="7"/>
        <v>0</v>
      </c>
      <c r="I63" s="65"/>
      <c r="J63" s="65"/>
      <c r="K63" s="69">
        <f t="shared" si="1"/>
        <v>0</v>
      </c>
      <c r="L63" s="65"/>
      <c r="M63" s="27">
        <f t="shared" si="8"/>
        <v>0</v>
      </c>
    </row>
    <row r="64" spans="2:13" ht="13.5" thickBot="1" x14ac:dyDescent="0.25">
      <c r="B64" s="35" t="s">
        <v>27</v>
      </c>
      <c r="C64" s="36">
        <v>117.60000000000001</v>
      </c>
      <c r="D64" s="37">
        <v>5</v>
      </c>
      <c r="E64" s="40">
        <v>588</v>
      </c>
      <c r="F64" s="59"/>
      <c r="G64" s="60"/>
      <c r="H64" s="70">
        <f t="shared" si="7"/>
        <v>0</v>
      </c>
      <c r="I64" s="66"/>
      <c r="J64" s="66"/>
      <c r="K64" s="70">
        <f t="shared" si="1"/>
        <v>0</v>
      </c>
      <c r="L64" s="66"/>
      <c r="M64" s="28">
        <f t="shared" si="8"/>
        <v>0</v>
      </c>
    </row>
    <row r="65" spans="2:13" ht="13.5" thickBot="1" x14ac:dyDescent="0.25">
      <c r="B65" s="19" t="s">
        <v>28</v>
      </c>
      <c r="C65" s="20"/>
      <c r="D65" s="20"/>
      <c r="E65" s="20"/>
      <c r="F65" s="53"/>
      <c r="G65" s="53"/>
      <c r="H65" s="71"/>
      <c r="I65" s="71"/>
      <c r="J65" s="71"/>
      <c r="K65" s="71"/>
      <c r="L65" s="53"/>
      <c r="M65" s="21"/>
    </row>
    <row r="66" spans="2:13" ht="25.5" x14ac:dyDescent="0.2">
      <c r="B66" s="31" t="s">
        <v>29</v>
      </c>
      <c r="C66" s="32">
        <v>681.45</v>
      </c>
      <c r="D66" s="33">
        <v>5</v>
      </c>
      <c r="E66" s="38">
        <v>3407.25</v>
      </c>
      <c r="F66" s="55"/>
      <c r="G66" s="56"/>
      <c r="H66" s="68">
        <f t="shared" ref="H66:H73" si="9">D66*(F66+G66)</f>
        <v>0</v>
      </c>
      <c r="I66" s="64"/>
      <c r="J66" s="64"/>
      <c r="K66" s="68">
        <f t="shared" si="1"/>
        <v>0</v>
      </c>
      <c r="L66" s="64"/>
      <c r="M66" s="26">
        <f t="shared" ref="M66:M73" si="10">K66+L66</f>
        <v>0</v>
      </c>
    </row>
    <row r="67" spans="2:13" x14ac:dyDescent="0.2">
      <c r="B67" s="34" t="s">
        <v>30</v>
      </c>
      <c r="C67" s="29">
        <v>594.30000000000007</v>
      </c>
      <c r="D67" s="30">
        <v>5</v>
      </c>
      <c r="E67" s="39">
        <v>2971.5000000000005</v>
      </c>
      <c r="F67" s="57"/>
      <c r="G67" s="58"/>
      <c r="H67" s="69">
        <f t="shared" si="9"/>
        <v>0</v>
      </c>
      <c r="I67" s="65"/>
      <c r="J67" s="65"/>
      <c r="K67" s="69">
        <f t="shared" si="1"/>
        <v>0</v>
      </c>
      <c r="L67" s="65"/>
      <c r="M67" s="27">
        <f t="shared" si="10"/>
        <v>0</v>
      </c>
    </row>
    <row r="68" spans="2:13" x14ac:dyDescent="0.2">
      <c r="B68" s="18" t="s">
        <v>107</v>
      </c>
      <c r="C68" s="29">
        <v>854.59500000000003</v>
      </c>
      <c r="D68" s="17">
        <v>5</v>
      </c>
      <c r="E68" s="39">
        <v>4272.9750000000004</v>
      </c>
      <c r="F68" s="57"/>
      <c r="G68" s="58"/>
      <c r="H68" s="69">
        <f t="shared" si="9"/>
        <v>0</v>
      </c>
      <c r="I68" s="65"/>
      <c r="J68" s="65"/>
      <c r="K68" s="69">
        <f t="shared" si="1"/>
        <v>0</v>
      </c>
      <c r="L68" s="65"/>
      <c r="M68" s="27">
        <f t="shared" si="10"/>
        <v>0</v>
      </c>
    </row>
    <row r="69" spans="2:13" x14ac:dyDescent="0.2">
      <c r="B69" s="18" t="s">
        <v>58</v>
      </c>
      <c r="C69" s="41">
        <v>805</v>
      </c>
      <c r="D69" s="17">
        <v>121</v>
      </c>
      <c r="E69" s="39">
        <v>97405</v>
      </c>
      <c r="F69" s="57"/>
      <c r="G69" s="58"/>
      <c r="H69" s="69">
        <f t="shared" si="9"/>
        <v>0</v>
      </c>
      <c r="I69" s="65"/>
      <c r="J69" s="65"/>
      <c r="K69" s="69">
        <f t="shared" ref="K69:K73" si="11">H69+I69+J69</f>
        <v>0</v>
      </c>
      <c r="L69" s="65"/>
      <c r="M69" s="27">
        <f t="shared" si="10"/>
        <v>0</v>
      </c>
    </row>
    <row r="70" spans="2:13" x14ac:dyDescent="0.2">
      <c r="B70" s="34" t="s">
        <v>108</v>
      </c>
      <c r="C70" s="29">
        <v>154.35000000000002</v>
      </c>
      <c r="D70" s="30">
        <v>10</v>
      </c>
      <c r="E70" s="39">
        <v>1543.5000000000002</v>
      </c>
      <c r="F70" s="57"/>
      <c r="G70" s="58"/>
      <c r="H70" s="69">
        <f t="shared" si="9"/>
        <v>0</v>
      </c>
      <c r="I70" s="65"/>
      <c r="J70" s="65"/>
      <c r="K70" s="69">
        <f t="shared" si="11"/>
        <v>0</v>
      </c>
      <c r="L70" s="65"/>
      <c r="M70" s="27">
        <f t="shared" si="10"/>
        <v>0</v>
      </c>
    </row>
    <row r="71" spans="2:13" x14ac:dyDescent="0.2">
      <c r="B71" s="34" t="s">
        <v>109</v>
      </c>
      <c r="C71" s="29">
        <v>154.35000000000002</v>
      </c>
      <c r="D71" s="30">
        <v>10</v>
      </c>
      <c r="E71" s="39">
        <v>1543.5000000000002</v>
      </c>
      <c r="F71" s="57"/>
      <c r="G71" s="58"/>
      <c r="H71" s="69">
        <f t="shared" si="9"/>
        <v>0</v>
      </c>
      <c r="I71" s="65"/>
      <c r="J71" s="65"/>
      <c r="K71" s="69">
        <f t="shared" si="11"/>
        <v>0</v>
      </c>
      <c r="L71" s="65"/>
      <c r="M71" s="27">
        <f t="shared" si="10"/>
        <v>0</v>
      </c>
    </row>
    <row r="72" spans="2:13" x14ac:dyDescent="0.2">
      <c r="B72" s="18" t="s">
        <v>110</v>
      </c>
      <c r="C72" s="29">
        <v>9776.9700000000012</v>
      </c>
      <c r="D72" s="17">
        <v>5</v>
      </c>
      <c r="E72" s="39">
        <v>48884.850000000006</v>
      </c>
      <c r="F72" s="57"/>
      <c r="G72" s="58"/>
      <c r="H72" s="69">
        <f t="shared" si="9"/>
        <v>0</v>
      </c>
      <c r="I72" s="65"/>
      <c r="J72" s="65"/>
      <c r="K72" s="69">
        <f t="shared" si="11"/>
        <v>0</v>
      </c>
      <c r="L72" s="65"/>
      <c r="M72" s="27">
        <f t="shared" si="10"/>
        <v>0</v>
      </c>
    </row>
    <row r="73" spans="2:13" ht="13.5" thickBot="1" x14ac:dyDescent="0.25">
      <c r="B73" s="35" t="s">
        <v>111</v>
      </c>
      <c r="C73" s="36">
        <v>9887.85</v>
      </c>
      <c r="D73" s="37">
        <v>5</v>
      </c>
      <c r="E73" s="40">
        <v>49439.25</v>
      </c>
      <c r="F73" s="59"/>
      <c r="G73" s="60"/>
      <c r="H73" s="70">
        <f t="shared" si="9"/>
        <v>0</v>
      </c>
      <c r="I73" s="66"/>
      <c r="J73" s="66"/>
      <c r="K73" s="70">
        <f t="shared" si="11"/>
        <v>0</v>
      </c>
      <c r="L73" s="66"/>
      <c r="M73" s="28">
        <f t="shared" si="10"/>
        <v>0</v>
      </c>
    </row>
    <row r="74" spans="2:13" ht="13.5" thickBot="1" x14ac:dyDescent="0.25">
      <c r="B74" s="15" t="s">
        <v>31</v>
      </c>
      <c r="C74" s="16"/>
      <c r="D74" s="16"/>
      <c r="E74" s="16"/>
      <c r="F74" s="53"/>
      <c r="G74" s="53"/>
      <c r="H74" s="71"/>
      <c r="I74" s="71"/>
      <c r="J74" s="71"/>
      <c r="K74" s="71"/>
      <c r="L74" s="53"/>
      <c r="M74" s="21"/>
    </row>
    <row r="75" spans="2:13" x14ac:dyDescent="0.2">
      <c r="B75" s="31" t="s">
        <v>112</v>
      </c>
      <c r="C75" s="32">
        <v>345.45</v>
      </c>
      <c r="D75" s="33">
        <v>10</v>
      </c>
      <c r="E75" s="38">
        <v>3454.5</v>
      </c>
      <c r="F75" s="55"/>
      <c r="G75" s="56"/>
      <c r="H75" s="68">
        <f t="shared" ref="H75:H81" si="12">D75*(F75+G75)</f>
        <v>0</v>
      </c>
      <c r="I75" s="64"/>
      <c r="J75" s="64"/>
      <c r="K75" s="68">
        <f t="shared" ref="K75:K81" si="13">H75+I75+J75</f>
        <v>0</v>
      </c>
      <c r="L75" s="64"/>
      <c r="M75" s="26">
        <f t="shared" ref="M75:M81" si="14">K75+L75</f>
        <v>0</v>
      </c>
    </row>
    <row r="76" spans="2:13" x14ac:dyDescent="0.2">
      <c r="B76" s="34" t="s">
        <v>32</v>
      </c>
      <c r="C76" s="29">
        <v>2405.5500000000002</v>
      </c>
      <c r="D76" s="30">
        <v>5</v>
      </c>
      <c r="E76" s="39">
        <v>12027.75</v>
      </c>
      <c r="F76" s="57"/>
      <c r="G76" s="58"/>
      <c r="H76" s="69">
        <f t="shared" si="12"/>
        <v>0</v>
      </c>
      <c r="I76" s="65"/>
      <c r="J76" s="65"/>
      <c r="K76" s="69">
        <f t="shared" si="13"/>
        <v>0</v>
      </c>
      <c r="L76" s="65"/>
      <c r="M76" s="27">
        <f t="shared" si="14"/>
        <v>0</v>
      </c>
    </row>
    <row r="77" spans="2:13" x14ac:dyDescent="0.2">
      <c r="B77" s="34" t="s">
        <v>113</v>
      </c>
      <c r="C77" s="29">
        <v>1180.1790000000001</v>
      </c>
      <c r="D77" s="30">
        <v>5</v>
      </c>
      <c r="E77" s="39">
        <v>5900.8950000000004</v>
      </c>
      <c r="F77" s="57"/>
      <c r="G77" s="58"/>
      <c r="H77" s="69">
        <f t="shared" si="12"/>
        <v>0</v>
      </c>
      <c r="I77" s="65"/>
      <c r="J77" s="65"/>
      <c r="K77" s="69">
        <f t="shared" si="13"/>
        <v>0</v>
      </c>
      <c r="L77" s="65"/>
      <c r="M77" s="27">
        <f t="shared" si="14"/>
        <v>0</v>
      </c>
    </row>
    <row r="78" spans="2:13" x14ac:dyDescent="0.2">
      <c r="B78" s="34" t="s">
        <v>114</v>
      </c>
      <c r="C78" s="29">
        <v>546</v>
      </c>
      <c r="D78" s="30">
        <v>10</v>
      </c>
      <c r="E78" s="39">
        <v>5460</v>
      </c>
      <c r="F78" s="57"/>
      <c r="G78" s="58"/>
      <c r="H78" s="69">
        <f t="shared" si="12"/>
        <v>0</v>
      </c>
      <c r="I78" s="65"/>
      <c r="J78" s="65"/>
      <c r="K78" s="69">
        <f t="shared" si="13"/>
        <v>0</v>
      </c>
      <c r="L78" s="65"/>
      <c r="M78" s="27">
        <f t="shared" si="14"/>
        <v>0</v>
      </c>
    </row>
    <row r="79" spans="2:13" x14ac:dyDescent="0.2">
      <c r="B79" s="34" t="s">
        <v>115</v>
      </c>
      <c r="C79" s="29">
        <v>173.56500000000003</v>
      </c>
      <c r="D79" s="30">
        <v>10</v>
      </c>
      <c r="E79" s="39">
        <v>1735.6500000000003</v>
      </c>
      <c r="F79" s="57"/>
      <c r="G79" s="58"/>
      <c r="H79" s="69">
        <f t="shared" si="12"/>
        <v>0</v>
      </c>
      <c r="I79" s="65"/>
      <c r="J79" s="65"/>
      <c r="K79" s="69">
        <f t="shared" si="13"/>
        <v>0</v>
      </c>
      <c r="L79" s="65"/>
      <c r="M79" s="27">
        <f t="shared" si="14"/>
        <v>0</v>
      </c>
    </row>
    <row r="80" spans="2:13" x14ac:dyDescent="0.2">
      <c r="B80" s="34" t="s">
        <v>116</v>
      </c>
      <c r="C80" s="29">
        <v>1734.6000000000001</v>
      </c>
      <c r="D80" s="30">
        <v>5</v>
      </c>
      <c r="E80" s="39">
        <v>8673</v>
      </c>
      <c r="F80" s="57"/>
      <c r="G80" s="58"/>
      <c r="H80" s="69">
        <f t="shared" si="12"/>
        <v>0</v>
      </c>
      <c r="I80" s="65"/>
      <c r="J80" s="65"/>
      <c r="K80" s="69">
        <f t="shared" si="13"/>
        <v>0</v>
      </c>
      <c r="L80" s="65"/>
      <c r="M80" s="27">
        <f t="shared" si="14"/>
        <v>0</v>
      </c>
    </row>
    <row r="81" spans="2:13" ht="13.5" thickBot="1" x14ac:dyDescent="0.25">
      <c r="B81" s="35" t="s">
        <v>117</v>
      </c>
      <c r="C81" s="36">
        <v>1795.5</v>
      </c>
      <c r="D81" s="37">
        <v>5</v>
      </c>
      <c r="E81" s="40">
        <v>8977.5</v>
      </c>
      <c r="F81" s="59"/>
      <c r="G81" s="60"/>
      <c r="H81" s="70">
        <f t="shared" si="12"/>
        <v>0</v>
      </c>
      <c r="I81" s="66"/>
      <c r="J81" s="66"/>
      <c r="K81" s="70">
        <f t="shared" si="13"/>
        <v>0</v>
      </c>
      <c r="L81" s="66"/>
      <c r="M81" s="28">
        <f t="shared" si="14"/>
        <v>0</v>
      </c>
    </row>
    <row r="82" spans="2:13" ht="13.5" thickBot="1" x14ac:dyDescent="0.25">
      <c r="B82" s="19" t="s">
        <v>33</v>
      </c>
      <c r="C82" s="20"/>
      <c r="D82" s="20"/>
      <c r="E82" s="20"/>
      <c r="F82" s="53"/>
      <c r="G82" s="53"/>
      <c r="H82" s="71"/>
      <c r="I82" s="71"/>
      <c r="J82" s="71"/>
      <c r="K82" s="71"/>
      <c r="L82" s="53"/>
      <c r="M82" s="21"/>
    </row>
    <row r="83" spans="2:13" x14ac:dyDescent="0.2">
      <c r="B83" s="31" t="s">
        <v>118</v>
      </c>
      <c r="C83" s="43">
        <v>373.149</v>
      </c>
      <c r="D83" s="33">
        <v>33</v>
      </c>
      <c r="E83" s="38">
        <v>12313.916999999999</v>
      </c>
      <c r="F83" s="55"/>
      <c r="G83" s="56"/>
      <c r="H83" s="68">
        <f t="shared" ref="H83:H93" si="15">D83*(F83+G83)</f>
        <v>0</v>
      </c>
      <c r="I83" s="64"/>
      <c r="J83" s="64"/>
      <c r="K83" s="68">
        <f t="shared" ref="K83:K93" si="16">H83+I83+J83</f>
        <v>0</v>
      </c>
      <c r="L83" s="64"/>
      <c r="M83" s="26">
        <f t="shared" ref="M83:M93" si="17">K83+L83</f>
        <v>0</v>
      </c>
    </row>
    <row r="84" spans="2:13" x14ac:dyDescent="0.2">
      <c r="B84" s="34" t="s">
        <v>119</v>
      </c>
      <c r="C84" s="29">
        <v>140.70000000000002</v>
      </c>
      <c r="D84" s="30">
        <v>33</v>
      </c>
      <c r="E84" s="39">
        <v>4643.1000000000004</v>
      </c>
      <c r="F84" s="57"/>
      <c r="G84" s="58"/>
      <c r="H84" s="69">
        <f t="shared" si="15"/>
        <v>0</v>
      </c>
      <c r="I84" s="65"/>
      <c r="J84" s="65"/>
      <c r="K84" s="69">
        <f t="shared" si="16"/>
        <v>0</v>
      </c>
      <c r="L84" s="65"/>
      <c r="M84" s="27">
        <f t="shared" si="17"/>
        <v>0</v>
      </c>
    </row>
    <row r="85" spans="2:13" x14ac:dyDescent="0.2">
      <c r="B85" s="34" t="s">
        <v>120</v>
      </c>
      <c r="C85" s="29">
        <v>147</v>
      </c>
      <c r="D85" s="30">
        <v>21</v>
      </c>
      <c r="E85" s="39">
        <v>3087</v>
      </c>
      <c r="F85" s="57"/>
      <c r="G85" s="58"/>
      <c r="H85" s="69">
        <f t="shared" si="15"/>
        <v>0</v>
      </c>
      <c r="I85" s="65"/>
      <c r="J85" s="65"/>
      <c r="K85" s="69">
        <f t="shared" si="16"/>
        <v>0</v>
      </c>
      <c r="L85" s="65"/>
      <c r="M85" s="27">
        <f t="shared" si="17"/>
        <v>0</v>
      </c>
    </row>
    <row r="86" spans="2:13" x14ac:dyDescent="0.2">
      <c r="B86" s="34" t="s">
        <v>121</v>
      </c>
      <c r="C86" s="29">
        <v>196.35000000000002</v>
      </c>
      <c r="D86" s="30">
        <v>5</v>
      </c>
      <c r="E86" s="39">
        <v>981.75000000000011</v>
      </c>
      <c r="F86" s="57"/>
      <c r="G86" s="58"/>
      <c r="H86" s="69">
        <f t="shared" si="15"/>
        <v>0</v>
      </c>
      <c r="I86" s="65"/>
      <c r="J86" s="65"/>
      <c r="K86" s="69">
        <f t="shared" si="16"/>
        <v>0</v>
      </c>
      <c r="L86" s="65"/>
      <c r="M86" s="27">
        <f t="shared" si="17"/>
        <v>0</v>
      </c>
    </row>
    <row r="87" spans="2:13" x14ac:dyDescent="0.2">
      <c r="B87" s="34" t="s">
        <v>122</v>
      </c>
      <c r="C87" s="29">
        <v>486.68549999999999</v>
      </c>
      <c r="D87" s="30">
        <v>5</v>
      </c>
      <c r="E87" s="39">
        <v>2433.4274999999998</v>
      </c>
      <c r="F87" s="57"/>
      <c r="G87" s="58"/>
      <c r="H87" s="69">
        <f t="shared" si="15"/>
        <v>0</v>
      </c>
      <c r="I87" s="65"/>
      <c r="J87" s="65"/>
      <c r="K87" s="69">
        <f t="shared" si="16"/>
        <v>0</v>
      </c>
      <c r="L87" s="65"/>
      <c r="M87" s="27">
        <f t="shared" si="17"/>
        <v>0</v>
      </c>
    </row>
    <row r="88" spans="2:13" x14ac:dyDescent="0.2">
      <c r="B88" s="34" t="s">
        <v>123</v>
      </c>
      <c r="C88" s="29">
        <v>628.65600000000006</v>
      </c>
      <c r="D88" s="30">
        <v>15</v>
      </c>
      <c r="E88" s="39">
        <v>9429.84</v>
      </c>
      <c r="F88" s="57"/>
      <c r="G88" s="58"/>
      <c r="H88" s="69">
        <f t="shared" si="15"/>
        <v>0</v>
      </c>
      <c r="I88" s="65"/>
      <c r="J88" s="65"/>
      <c r="K88" s="69">
        <f t="shared" si="16"/>
        <v>0</v>
      </c>
      <c r="L88" s="65"/>
      <c r="M88" s="27">
        <f t="shared" si="17"/>
        <v>0</v>
      </c>
    </row>
    <row r="89" spans="2:13" x14ac:dyDescent="0.2">
      <c r="B89" s="34" t="s">
        <v>124</v>
      </c>
      <c r="C89" s="29">
        <v>384.30000000000007</v>
      </c>
      <c r="D89" s="30">
        <v>4</v>
      </c>
      <c r="E89" s="39">
        <v>1537.2000000000003</v>
      </c>
      <c r="F89" s="57"/>
      <c r="G89" s="58"/>
      <c r="H89" s="69">
        <f t="shared" si="15"/>
        <v>0</v>
      </c>
      <c r="I89" s="65"/>
      <c r="J89" s="65"/>
      <c r="K89" s="69">
        <f t="shared" si="16"/>
        <v>0</v>
      </c>
      <c r="L89" s="65"/>
      <c r="M89" s="27">
        <f t="shared" si="17"/>
        <v>0</v>
      </c>
    </row>
    <row r="90" spans="2:13" x14ac:dyDescent="0.2">
      <c r="B90" s="34" t="s">
        <v>125</v>
      </c>
      <c r="C90" s="29">
        <v>596.80950000000007</v>
      </c>
      <c r="D90" s="30">
        <v>66</v>
      </c>
      <c r="E90" s="39">
        <v>39389.427000000003</v>
      </c>
      <c r="F90" s="57"/>
      <c r="G90" s="58"/>
      <c r="H90" s="69">
        <f t="shared" si="15"/>
        <v>0</v>
      </c>
      <c r="I90" s="65"/>
      <c r="J90" s="65"/>
      <c r="K90" s="69">
        <f t="shared" si="16"/>
        <v>0</v>
      </c>
      <c r="L90" s="65"/>
      <c r="M90" s="27">
        <f t="shared" si="17"/>
        <v>0</v>
      </c>
    </row>
    <row r="91" spans="2:13" x14ac:dyDescent="0.2">
      <c r="B91" s="34" t="s">
        <v>126</v>
      </c>
      <c r="C91" s="29">
        <v>473.55000000000007</v>
      </c>
      <c r="D91" s="30">
        <v>8</v>
      </c>
      <c r="E91" s="39">
        <v>3788.4000000000005</v>
      </c>
      <c r="F91" s="57"/>
      <c r="G91" s="58"/>
      <c r="H91" s="69">
        <f t="shared" si="15"/>
        <v>0</v>
      </c>
      <c r="I91" s="65"/>
      <c r="J91" s="65"/>
      <c r="K91" s="69">
        <f t="shared" si="16"/>
        <v>0</v>
      </c>
      <c r="L91" s="65"/>
      <c r="M91" s="27">
        <f t="shared" si="17"/>
        <v>0</v>
      </c>
    </row>
    <row r="92" spans="2:13" x14ac:dyDescent="0.2">
      <c r="B92" s="34" t="s">
        <v>34</v>
      </c>
      <c r="C92" s="29">
        <v>2615.5500000000002</v>
      </c>
      <c r="D92" s="30">
        <v>41</v>
      </c>
      <c r="E92" s="39">
        <v>107237.55</v>
      </c>
      <c r="F92" s="57"/>
      <c r="G92" s="58"/>
      <c r="H92" s="69">
        <f t="shared" si="15"/>
        <v>0</v>
      </c>
      <c r="I92" s="65"/>
      <c r="J92" s="65"/>
      <c r="K92" s="69">
        <f t="shared" si="16"/>
        <v>0</v>
      </c>
      <c r="L92" s="65"/>
      <c r="M92" s="27">
        <f t="shared" si="17"/>
        <v>0</v>
      </c>
    </row>
    <row r="93" spans="2:13" ht="13.5" thickBot="1" x14ac:dyDescent="0.25">
      <c r="B93" s="35" t="s">
        <v>35</v>
      </c>
      <c r="C93" s="36">
        <v>1047.9000000000001</v>
      </c>
      <c r="D93" s="37">
        <v>20</v>
      </c>
      <c r="E93" s="40">
        <v>20958</v>
      </c>
      <c r="F93" s="59"/>
      <c r="G93" s="60"/>
      <c r="H93" s="70">
        <f t="shared" si="15"/>
        <v>0</v>
      </c>
      <c r="I93" s="66"/>
      <c r="J93" s="66"/>
      <c r="K93" s="70">
        <f t="shared" si="16"/>
        <v>0</v>
      </c>
      <c r="L93" s="66"/>
      <c r="M93" s="28">
        <f t="shared" si="17"/>
        <v>0</v>
      </c>
    </row>
    <row r="94" spans="2:13" ht="13.5" thickBot="1" x14ac:dyDescent="0.25">
      <c r="B94" s="19" t="s">
        <v>59</v>
      </c>
      <c r="C94" s="20"/>
      <c r="D94" s="20"/>
      <c r="E94" s="20"/>
      <c r="F94" s="53"/>
      <c r="G94" s="53"/>
      <c r="H94" s="71"/>
      <c r="I94" s="71"/>
      <c r="J94" s="71"/>
      <c r="K94" s="71"/>
      <c r="L94" s="53"/>
      <c r="M94" s="21"/>
    </row>
    <row r="95" spans="2:13" ht="13.5" thickBot="1" x14ac:dyDescent="0.25">
      <c r="B95" s="22" t="s">
        <v>60</v>
      </c>
      <c r="C95" s="44">
        <v>65.45</v>
      </c>
      <c r="D95" s="23">
        <v>620</v>
      </c>
      <c r="E95" s="25">
        <v>40579</v>
      </c>
      <c r="F95" s="78"/>
      <c r="G95" s="54"/>
      <c r="H95" s="72">
        <f t="shared" ref="H95" si="18">D95*(F95+G95)</f>
        <v>0</v>
      </c>
      <c r="I95" s="67"/>
      <c r="J95" s="67"/>
      <c r="K95" s="72">
        <f t="shared" ref="K95" si="19">H95+I95+J95</f>
        <v>0</v>
      </c>
      <c r="L95" s="67"/>
      <c r="M95" s="24">
        <f>K95+L95</f>
        <v>0</v>
      </c>
    </row>
    <row r="96" spans="2:13" x14ac:dyDescent="0.2">
      <c r="B96" s="7" t="s">
        <v>146</v>
      </c>
      <c r="E96" s="14"/>
    </row>
    <row r="97" spans="4:13" ht="15" x14ac:dyDescent="0.25">
      <c r="D97" s="87" t="s">
        <v>143</v>
      </c>
      <c r="E97" s="88"/>
      <c r="F97" s="88"/>
      <c r="G97" s="89"/>
      <c r="H97" s="51">
        <f>SUM(H4:H95)</f>
        <v>0</v>
      </c>
      <c r="I97" s="51">
        <f t="shared" ref="I97:M97" si="20">SUM(I4:I95)</f>
        <v>0</v>
      </c>
      <c r="J97" s="51">
        <f t="shared" si="20"/>
        <v>0</v>
      </c>
      <c r="K97" s="51">
        <f t="shared" si="20"/>
        <v>0</v>
      </c>
      <c r="L97" s="51">
        <f t="shared" si="20"/>
        <v>0</v>
      </c>
      <c r="M97" s="51">
        <f t="shared" si="20"/>
        <v>0</v>
      </c>
    </row>
  </sheetData>
  <sheetProtection sheet="1" objects="1" scenarios="1"/>
  <mergeCells count="13">
    <mergeCell ref="L1:L2"/>
    <mergeCell ref="M1:M2"/>
    <mergeCell ref="H1:H2"/>
    <mergeCell ref="G1:G2"/>
    <mergeCell ref="D97:G97"/>
    <mergeCell ref="I1:I2"/>
    <mergeCell ref="J1:J2"/>
    <mergeCell ref="K1:K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 Ofertas</vt:lpstr>
      <vt:lpstr>Suministro y sustitución Lote 2</vt:lpstr>
      <vt:lpstr>Trabajos Reacond 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2021-04-23T10:46:35Z</dcterms:modified>
</cp:coreProperties>
</file>