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/>
  <xr:revisionPtr revIDLastSave="0" documentId="8_{B29167F3-4C40-46E9-9748-E9DE7CF2441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OTE 1" sheetId="5" r:id="rId1"/>
    <sheet name="LOTE 2" sheetId="2" r:id="rId2"/>
    <sheet name="LOTE 3" sheetId="6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6" l="1"/>
  <c r="K16" i="6"/>
  <c r="K15" i="6"/>
  <c r="K14" i="6" l="1"/>
  <c r="J14" i="6"/>
  <c r="K13" i="6"/>
  <c r="J13" i="6"/>
  <c r="K12" i="6"/>
  <c r="J12" i="6"/>
  <c r="K11" i="6"/>
  <c r="J11" i="6"/>
  <c r="K10" i="6"/>
  <c r="J10" i="6"/>
  <c r="K9" i="6"/>
  <c r="J9" i="6"/>
  <c r="K8" i="6"/>
  <c r="J8" i="6"/>
  <c r="K7" i="6"/>
  <c r="J7" i="6"/>
  <c r="K6" i="6"/>
  <c r="J6" i="6"/>
  <c r="K5" i="6"/>
  <c r="J5" i="6"/>
  <c r="K18" i="6" l="1"/>
  <c r="K19" i="6"/>
  <c r="K20" i="6" s="1"/>
  <c r="J9" i="5"/>
  <c r="K9" i="5"/>
  <c r="J10" i="5"/>
  <c r="K10" i="5"/>
  <c r="J11" i="5"/>
  <c r="K11" i="5"/>
  <c r="J12" i="5"/>
  <c r="K12" i="5"/>
  <c r="J13" i="5"/>
  <c r="K13" i="5"/>
  <c r="J14" i="5"/>
  <c r="K14" i="5"/>
  <c r="J15" i="5"/>
  <c r="K15" i="5"/>
  <c r="J16" i="5"/>
  <c r="K16" i="5"/>
  <c r="J17" i="5"/>
  <c r="K17" i="5"/>
  <c r="J18" i="5"/>
  <c r="K18" i="5"/>
  <c r="J19" i="5"/>
  <c r="K19" i="5"/>
  <c r="J20" i="5"/>
  <c r="K20" i="5"/>
  <c r="J21" i="5"/>
  <c r="K21" i="5"/>
  <c r="J22" i="5"/>
  <c r="K22" i="5"/>
  <c r="J23" i="5"/>
  <c r="K23" i="5"/>
  <c r="K6" i="2" l="1"/>
  <c r="K7" i="2"/>
  <c r="K8" i="2"/>
  <c r="K9" i="2"/>
  <c r="K10" i="2"/>
  <c r="K11" i="2"/>
  <c r="K12" i="2"/>
  <c r="J12" i="2"/>
  <c r="J11" i="2"/>
  <c r="J10" i="2"/>
  <c r="J9" i="2"/>
  <c r="J8" i="2"/>
  <c r="J7" i="2"/>
  <c r="J6" i="2"/>
  <c r="K5" i="2"/>
  <c r="J5" i="2"/>
  <c r="J6" i="5"/>
  <c r="J7" i="5"/>
  <c r="J8" i="5"/>
  <c r="J5" i="5"/>
  <c r="K13" i="2" l="1"/>
  <c r="K14" i="2" s="1"/>
  <c r="K15" i="2" s="1"/>
  <c r="K6" i="5"/>
  <c r="K7" i="5"/>
  <c r="K8" i="5"/>
  <c r="K5" i="5"/>
  <c r="K24" i="5" l="1"/>
  <c r="K25" i="5" s="1"/>
  <c r="K26" i="5" s="1"/>
</calcChain>
</file>

<file path=xl/sharedStrings.xml><?xml version="1.0" encoding="utf-8"?>
<sst xmlns="http://schemas.openxmlformats.org/spreadsheetml/2006/main" count="258" uniqueCount="124">
  <si>
    <t>REF. METRO</t>
  </si>
  <si>
    <t>DENOMINACIÓN</t>
  </si>
  <si>
    <t>UN</t>
  </si>
  <si>
    <t>PAQ</t>
  </si>
  <si>
    <t>-</t>
  </si>
  <si>
    <t>CANTIDAD</t>
  </si>
  <si>
    <t>CONDICIONES DE SUMINISTRO</t>
  </si>
  <si>
    <t>DATOS ADICIONALES DEL MATERIAL</t>
  </si>
  <si>
    <t>POSICIÓN</t>
  </si>
  <si>
    <t>PRECIO UNITARIO (*)</t>
  </si>
  <si>
    <t>TOTAL</t>
  </si>
  <si>
    <t>IMPORTE DEL IVA</t>
  </si>
  <si>
    <t>IMPORTE OFERTADO  (IVA INCLUIDO)</t>
  </si>
  <si>
    <t>IMPORTE OFERTADO LOTE 1 (SIN IVA)</t>
  </si>
  <si>
    <t>IMPORTE OFERTADO LOTE 2 (SIN IVA)</t>
  </si>
  <si>
    <r>
      <t xml:space="preserve">Los </t>
    </r>
    <r>
      <rPr>
        <b/>
        <i/>
        <sz val="11"/>
        <color theme="1"/>
        <rFont val="Calibri"/>
        <family val="2"/>
        <scheme val="minor"/>
      </rPr>
      <t>precios unitarios</t>
    </r>
    <r>
      <rPr>
        <sz val="11"/>
        <color theme="1"/>
        <rFont val="Calibri"/>
        <family val="2"/>
        <scheme val="minor"/>
      </rPr>
      <t xml:space="preserve"> serán </t>
    </r>
    <r>
      <rPr>
        <b/>
        <sz val="11"/>
        <color theme="1"/>
        <rFont val="Calibri"/>
        <family val="2"/>
        <scheme val="minor"/>
      </rPr>
      <t>SIN IVA</t>
    </r>
    <r>
      <rPr>
        <sz val="11"/>
        <color theme="1"/>
        <rFont val="Calibri"/>
        <family val="2"/>
        <scheme val="minor"/>
      </rPr>
      <t>.</t>
    </r>
  </si>
  <si>
    <t>EMPAQUETADO</t>
  </si>
  <si>
    <t>Paquetes de 10 unidades.</t>
  </si>
  <si>
    <t>Paquetes de 5 unidades.</t>
  </si>
  <si>
    <t>MICRO VENTANA PASAMANOS KONE - SCHMERSAL</t>
  </si>
  <si>
    <t>Fabricante: SCHMERSAL
Referencia: ZS 236-02Z-2107</t>
  </si>
  <si>
    <t>Esta posición se suminitrará en 1 única entrega.</t>
  </si>
  <si>
    <t>ZUMBADOR MAGELIS 10 mA 24 Vdc</t>
  </si>
  <si>
    <t>PAPEL REPOLARIZADO 50 mm</t>
  </si>
  <si>
    <t>Modelo homologado                                                                                   Marca:IMOS
Ref.: F810-50-W1003</t>
  </si>
  <si>
    <t>ROL</t>
  </si>
  <si>
    <t>VENTILADOR ZIEHL S4D400AA0611</t>
  </si>
  <si>
    <t xml:space="preserve">Esta posición se suminitrará en 1 única entrega. </t>
  </si>
  <si>
    <t>El empaquetado podrá ser en caja, bolsa, retráctil, etc., y en todo caso ajustado al volumen del material</t>
  </si>
  <si>
    <t>VENTILADOR PROCESADOR METROVISION TIPO 5</t>
  </si>
  <si>
    <t>Módelo válido:                                                                                                      Fabricante: EVERFLOW
Referencia: F129025SU ó equivalente de 12V de cuatro hilos con conector para control por PWM y de medidas 90x90x25</t>
  </si>
  <si>
    <t>VENTILADOR FRONTAL PC METROVISIÓN TIPO 5</t>
  </si>
  <si>
    <t>CONDENSADOR MOTOR 10µF 450V</t>
  </si>
  <si>
    <t>LAMP.TELF.LILIPUT T 5'5 * 5X30 30v 40mA</t>
  </si>
  <si>
    <t>Deberá suministrarse en paquete de 10 un. El empaquetado podrá ser en caja, bolsa, retráctil, etc., y en todo caso ajustado al volumen del material.</t>
  </si>
  <si>
    <t>DIODO ZENER ZX12 12V</t>
  </si>
  <si>
    <t>TRAFO DE IMPULSOS A 1,2/2</t>
  </si>
  <si>
    <t>Se entregarán en cajas con 6 unidades</t>
  </si>
  <si>
    <t>DIODO D251N20B C/TUERCA M-12 DIN 6926 8.</t>
  </si>
  <si>
    <t>Esta posición se suminitrará en 1 única entrega. Deberán suministrarse hechos conjunto, cada diodo con su tuerca.</t>
  </si>
  <si>
    <t>DIODO ADT/MM0869490000</t>
  </si>
  <si>
    <t>Modelo homologado                                                                                     Fabricante: SEMIKRON                                                                                                Modelo: SKR 26/16.</t>
  </si>
  <si>
    <t>VENTILADOR PAPST 4314 24V DC</t>
  </si>
  <si>
    <t>Modelo válido de referencia:                                                                     Fabricante: EBM PAPST                                                                                  Referencia 4314                                                                                                                   Se aceptará equivalente que cumpla con las mismas características del modelo válido de referencia</t>
  </si>
  <si>
    <t>DIODO DSAI 35-18A             REF.323004</t>
  </si>
  <si>
    <t>Modelo válido de referencia IXYS DSAI35-18 A con tuerca y arandela dentada</t>
  </si>
  <si>
    <t>Se deberán suministrar todos los elementos que forman el material, embalados individualmente formando un conjunto</t>
  </si>
  <si>
    <t>BOCINA SCI 535 A1-F SONITRON</t>
  </si>
  <si>
    <t>Modelo homologado                                                                                                       fabricante: SONITRON                                                                                                      Modelo: SCI 535 A1-F</t>
  </si>
  <si>
    <t>VENTILADOR SUPERIOR CAJA PROYECTOR CMM</t>
  </si>
  <si>
    <t>Modelo válido de referencia:                                                                     Fabricante: EBM PAPST                                                                                  Referencia 4414F                                                                                                                   Se aceptará equivalente que cumpla con las mismas características del modelo válido de referencia</t>
  </si>
  <si>
    <t>VENTILADOR AXIAL 220V  4650N</t>
  </si>
  <si>
    <t>Modelo válido de referencia:                                                                     Fabricante: EBM PAPST                                                                                  Referencia 4650N                                                                                                                   Se aceptará equivalente que cumpla con las mismas características del modelo válido de referencia</t>
  </si>
  <si>
    <t>SEMAFORO BICOLOR THYSSEN   REF.72882</t>
  </si>
  <si>
    <t>Modelo homologado:                                                                                  Fabricante: RLS INNOVATIONS                                                                                 Modelo:RGS6031 22-28 V AC/DC                                                                           referencia:80-000560</t>
  </si>
  <si>
    <t>VENTILADOR HEL. 230V 59m3/h 11W  780072</t>
  </si>
  <si>
    <t>Modelo válido de referencia                                                                       Fabricante EBM-PAPST                                                                                       Modelo: 3956                                                                                                                  Se aceptará equivalente que cumpla con las mismas características del modelo válido de referencia</t>
  </si>
  <si>
    <t>FUENTE ALIMENT TFT-TVCC ANDEN 12 V 4 A</t>
  </si>
  <si>
    <t>Modelo Homologado                                                                    Fabricante: MEAN WELL                                                                Modelo: GST90A12P1M con conector de 2,5 mm</t>
  </si>
  <si>
    <t>UPS RIELLO 800 VA VSR-800</t>
  </si>
  <si>
    <t>Modelo homologado                                                                 Fabricante : RIELLO                                                                              Modelo: VSR 800 (deben incorporar una tarjeta de red NETMAN 204)</t>
  </si>
  <si>
    <t>DOCUMENTACION DEL MATERIAL                                        En el albarán de entrega deberán detallarse los números de serie de cada uno de los elementos enviados en este pedido.</t>
  </si>
  <si>
    <t>F.A. HIRSCHMANN RPS30 220 Vac - 24 Vdc</t>
  </si>
  <si>
    <t>Modelo homologado                                                                         Fabricante: HIRSCHMANN                                                                Modelo: RPS30                                                                              referencia 943 662-003</t>
  </si>
  <si>
    <t>A.S. FUENTE ALIMENTAC. +5V -5V +12V -12V</t>
  </si>
  <si>
    <t>Modelo homologado                                                                  Fabricante: MEAN WELL                                                            Referencia: RQ-125B</t>
  </si>
  <si>
    <t>FUENTE ALIMENTACION  MONETICA RQ-65B</t>
  </si>
  <si>
    <t>Modelo homologado                                                                       Fabricante: MEAN WELL                                                            Referencia: RQ-65B</t>
  </si>
  <si>
    <t>FUENTE ALIMENTACION MONETICA 24V 4,5A</t>
  </si>
  <si>
    <t>Modelo homologado                                                                 Fabricante: MEAN WELL
Referencia: LRS-100-24</t>
  </si>
  <si>
    <t>RECTIFICADOR 220Vca/24Vcc 13A RSP-320-24</t>
  </si>
  <si>
    <t>Modelo homologado                                                                 Fabricante: MEAN WELL
Referencia: RSP-320-24</t>
  </si>
  <si>
    <t>CONVERTIDOR DC-DC-110VCC-24VCC</t>
  </si>
  <si>
    <t>Modelo homologado                                                                    Fabricante: VICOR
Referencia: VE-JT3-CY</t>
  </si>
  <si>
    <t>DOCUMENTACION DE CALIDAD                                                 Junto con el albarán se deberá entregar un certificado con los números de serie y modelo suministrados.</t>
  </si>
  <si>
    <t>CONECTOR N (M) RADIANTE 1/2" NM-RA12-011</t>
  </si>
  <si>
    <t>Modelo válido de referencia:                                                       Fabricante: RFS
Modelo: NM-RA12-011</t>
  </si>
  <si>
    <t>CONECTOR BNC MACHO RG-11 CRIMPAR</t>
  </si>
  <si>
    <t>Deberá suministrarse en paquete de 5 un. El empaquetado podrá ser en caja, bolsa, retráctil, etc., y en todo caso ajustado al volumen del material.</t>
  </si>
  <si>
    <t>CONECTOR BNC MACHO RG-6 CRIMPAR</t>
  </si>
  <si>
    <t>CONECTOR SUBD 9 MACHO</t>
  </si>
  <si>
    <t>Modelo homologado                                                                 CONECTOR HARTING compuesto por:
- 1 Pastilla macho 09670095601
- 3 pines 09670008576
- 1 unidad ref.61030013010
- 1 unidad ref.61030000066
- 1 unidad ref.61030000052</t>
  </si>
  <si>
    <t>DOCUMENTACION DE CALIDAD
Junto con el albarán deberá entregarse un certificado o declaración de conformidad de las unidades suministradas respecto al plano y/o especificación del producto.                                                                                       Cada conector se debe entregar embalado individualmente con todos sus elementos formando un conjunto</t>
  </si>
  <si>
    <t>CARCASA CUBIERTA HARTING</t>
  </si>
  <si>
    <t>Modelo homologado                                                               Fabricante: HARTING
Referencia: 09 30 010 1531</t>
  </si>
  <si>
    <t>Esta posición se suminitrará en 1 única entrega</t>
  </si>
  <si>
    <t>JUNTA CONECTOR X9 COD.641M585</t>
  </si>
  <si>
    <t>Modelo válido de referencia:                                                       Fabricante: SCP
Modelo: SCP 10-35920-22</t>
  </si>
  <si>
    <t>CONDICIONES DE ENTREGA Deberá suministrarse en paquetes de 10 Un. DOCUMENTACION DE CALIDAD Junto con el albarán de entrega se deberá adjuntar Certificado de Confor midad respecto el plano o especificación del producto, correspondiente a  las unidades suministradas</t>
  </si>
  <si>
    <t>CONECTOR ACODADO M53108A-18-5-18-20-P</t>
  </si>
  <si>
    <t xml:space="preserve">Modelo válido de referencia:                                                     Fabricante AMPHENOL                                                                          Referencia: MS3108A-18-20P                                                                  se admite conector MIL 5015 de otra marca que sea totalmente equivalente al modelo válido de referencia. </t>
  </si>
  <si>
    <t>CONTACTO ORO HEMBRA 16 S    REF.783094.3</t>
  </si>
  <si>
    <t>Modelos homologados
Fabricante: Siemens
Referencia:783094.3
Fabricante: SCP
Refeferencia:  SCP10-40556-G117
Este repuesto está sometido a un requisito de homologación previa, por lo que los productos ofertados deberán estar homologados previamente a la licitación/ petición de oferta.</t>
  </si>
  <si>
    <t>Deberá suministrarse en paquetes de 10 un</t>
  </si>
  <si>
    <t>CONECTOR AEREO 1     COD.211MU40362B0102</t>
  </si>
  <si>
    <t>Modelo valido de referencia:                                                                     Fabricante: GLENAIR
Referencia: FRITS4106RGBF18-1SB0N409 con tapón antipolvo IT90376-18R</t>
  </si>
  <si>
    <t>Cada conector se debe entregar embalado individualmente con todos sus elementos formando un conjunto</t>
  </si>
  <si>
    <t>CONECTOR SENSOR VELOCIDAD</t>
  </si>
  <si>
    <t xml:space="preserve">Modelo válido de referencia:                                                     Fabricante AMPHENOL                                                                          MReferencia: 97-3106A-10SL-4SN1 + MS3057-4A se admite conector MIL de otra marca que sea totalmente equivalente al modelo válido de referencia. </t>
  </si>
  <si>
    <t>CONJUNTO CONECTOR MOVIL PANEL - M A.A.</t>
  </si>
  <si>
    <t xml:space="preserve">CONECTORES HOMOLOGADOS.                                                                            cada unidad de pedido es un conjunto de cinco conectores, las
referencias que integran cada uno de los cinco conectores son las sigientes:
CONECTOR Nº1
- 1 ficha macho de 24 vías, AMP 206837-1
- 11 pines hembra, AMP 163084-2
- 1 soporte de cables, AMP 206512-1
CONECTOR Nº2
- 1 aislante macho HAN K12. Ref. 09 32 012 3001
- 6 pines macho de 4mm2, HARTING 09 32 000 6107
- 6 pines macho de 6 mm2, HARTING 09 32 000 6108
- 1 carcasa HAN 16E codo Pg29, ref. 09 30 016 0521
CONECTOR Nº3
- 1 Aislante macho HAN 32EE, ref.09 32 032 3001
- 24 pines macho 0,75-1mm2, ref.09 33 000 6118
- 1 carcasa HAN 16E codo Pg29, ref. 09 30 016 0521
CONECTOR Nº4
- 1 Aislante macho HAN 46EE, ref.09 32 046 3001
- 43 pines macho 1,5 mm2, ref. 09 33 000 6104
- 3 pines macho 2,5 mm2, ref. 09 33 000 6102
- 1 carcasa HPR 24 codo Pg36, ref. 09 40 024 0504
CONECTOR Nº5
- 1 Aislante HEMBRA HAN 46EE, ref.09 32 046 3101
- 46 pines hembra 1,5 mm2, ref. 09 33 000 6216
- 1 carcasa HPR 24 codo Pg36, ref. 09 40 024 0504
</t>
  </si>
  <si>
    <t>Esta posición se suminitrará en 1 única entrega. Cada conector se debe empaquetar individualmente conteniendo todas sus referencias formando un conjunto y a su vez los cinco conectores que conforman esta posición se deben suministrar dentro de una misma bolsa formando la unidad de pedido.</t>
  </si>
  <si>
    <t>Cada conector se debe empaquetar individualmente conteniendo todas sus referencias formando un conjunto y a su vez los cinco conectores que conforman esta posición se deben suministrar dentro de una misma bolsa formando la unidad de pedido.</t>
  </si>
  <si>
    <t>CARCASA SUB-D 9 POLOS</t>
  </si>
  <si>
    <t>Carcasa SUB-D9 metálica.                                                             Modelo válido de referencia                                                  Fabricante INOTEC (Conecta)                                                                                                                             Modelo: DG09MS-90</t>
  </si>
  <si>
    <t>CONECTOR MOVIL 5 POLOS</t>
  </si>
  <si>
    <t>Modelo homologado                                                              Fabricante: HARTING
Referencia: 09 12 005 3101</t>
  </si>
  <si>
    <t>Zumbador Piezocerámico. Tensión nominal  12 Vdc. Tensión de trabajo 3-24 Vdc. Corriente máxima 10 mA. 24 Vdc). Nivel sonido mínimo 90 Db a 30 cm. (24 Vdc). Frecuencia de resonancia 3 KHz. Temperatura de trabajo -20º +70 ºC. Longitud del cable 90 mm.  Sonido  Continuo
Modelo válido de referencia:
Fabricante: ELECTRO DH
Referencia: 35201/I
Se aceptará equivalente de otra marca que cumpla con las mismas caracteristicas.</t>
  </si>
  <si>
    <t>Modelos válidos:                                                                                                     Fabricante: ZIEHL  Modelo: S4D400AA0611                                                                                                    Fabricante: EBM-PAPST  Modelo: S4D400-AP12-84</t>
  </si>
  <si>
    <t>Módelo válido de referencia:                                                                                                      Fabricante: ADDA
Referencia: AD1212HB-A73-GL-LF ó equivalente de 12V de tres hilos  y de medidas 120x120x25</t>
  </si>
  <si>
    <t>Condensador 10uF 450 Vac
Dimensiónes: 70mm. x Ø35mm.
Salida: Faston simple (2 faston 6,3mm. x 0,8mm.)
Modelo válido de referencia:
Fabricante: COMAR
Referencia: MKA 450-10                                                                                                Se aceptará equivalente que cumpla con las mismas características del modelo válido de referencia</t>
  </si>
  <si>
    <t>Diodo zener  12 voltios                                                                                                 Modelo válido de referencia                      Fabricante: ITT                                                  Modelo: ZX12</t>
  </si>
  <si>
    <t>Lámpara de casquillo telefónico T5,5 de 30V 40 mA medidas 5x30mm</t>
  </si>
  <si>
    <t>Modelos Homologados:                                                                                                              Marca: VAC                                                                 Modelo: ZKB 480/208-03-220H FD.                                                                       Marca: ROYALTECH                                                Modelo: ZKB15</t>
  </si>
  <si>
    <t>Modelo homologado:                                          Diodo INFINEON D251N20B con tuerca DIN 6926 M12 calidad 8 (tuerca hexagonal con brida, autoblocante con inserto de nylon, calidad 8)</t>
  </si>
  <si>
    <t>ANEXO II - OFERTA ECONÓMICA - LOTE 1 ELECTRÓNICA GENERAL Y DE POTENCIA</t>
  </si>
  <si>
    <t>ANEXO II - OFERTA ECONÓMICA - LOTE 2 SISTEMAS DE ALIMENTACIÓN</t>
  </si>
  <si>
    <t>ANEXO II - OFERTA ECONÓMICA - LOTE 2 CONECTORES</t>
  </si>
  <si>
    <r>
      <rPr>
        <b/>
        <sz val="10"/>
        <color rgb="FFFF0000"/>
        <rFont val="Calibri"/>
        <family val="2"/>
        <scheme val="minor"/>
      </rPr>
      <t>No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se admitirán ofertas parciales de cada lote</t>
    </r>
    <r>
      <rPr>
        <sz val="10"/>
        <color theme="1"/>
        <rFont val="Calibri"/>
        <family val="2"/>
        <scheme val="minor"/>
      </rPr>
      <t>. Para que se tenga en consideración la oferta, se deberán ofertar todos los repuestos incluidos en el lote</t>
    </r>
  </si>
  <si>
    <t xml:space="preserve"> NOTAS: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</si>
  <si>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i/>
        <sz val="10"/>
        <color rgb="FFFF0000"/>
        <rFont val="Calibri"/>
        <family val="2"/>
        <scheme val="minor"/>
      </rPr>
      <t>No</t>
    </r>
    <r>
      <rPr>
        <b/>
        <i/>
        <sz val="10"/>
        <color theme="1"/>
        <rFont val="Calibri"/>
        <family val="2"/>
        <scheme val="minor"/>
      </rPr>
      <t xml:space="preserve"> se admitirán precios con más de dos cifras decimales.</t>
    </r>
  </si>
  <si>
    <r>
      <t xml:space="preserve">Los </t>
    </r>
    <r>
      <rPr>
        <b/>
        <i/>
        <sz val="11"/>
        <color theme="1"/>
        <rFont val="Calibri"/>
        <family val="2"/>
        <scheme val="minor"/>
      </rPr>
      <t xml:space="preserve">precios unitarios </t>
    </r>
    <r>
      <rPr>
        <sz val="11"/>
        <color theme="1"/>
        <rFont val="Calibri"/>
        <family val="2"/>
        <scheme val="minor"/>
      </rPr>
      <t xml:space="preserve">deberán incluir el precio del producto más todos aquellos gastos adicionales como pueden ser: portes, envase, embalaje, seguros, etc. </t>
    </r>
  </si>
  <si>
    <r>
      <t xml:space="preserve">El </t>
    </r>
    <r>
      <rPr>
        <b/>
        <sz val="11"/>
        <color theme="1"/>
        <rFont val="Calibri"/>
        <family val="2"/>
        <scheme val="minor"/>
      </rPr>
      <t xml:space="preserve">importe ofertado </t>
    </r>
    <r>
      <rPr>
        <sz val="11"/>
        <color theme="1"/>
        <rFont val="Calibri"/>
        <family val="2"/>
        <scheme val="minor"/>
      </rPr>
      <t xml:space="preserve">de cada lote deberá ser coincidente con el indicado en el </t>
    </r>
    <r>
      <rPr>
        <b/>
        <sz val="11"/>
        <color theme="1"/>
        <rFont val="Calibri"/>
        <family val="2"/>
        <scheme val="minor"/>
      </rPr>
      <t>MODELO DE PROPOSICIÓN ECONÓMICA</t>
    </r>
    <r>
      <rPr>
        <sz val="11"/>
        <color theme="1"/>
        <rFont val="Calibri"/>
        <family val="2"/>
        <scheme val="minor"/>
      </rPr>
      <t xml:space="preserve"> del </t>
    </r>
    <r>
      <rPr>
        <i/>
        <sz val="11"/>
        <color theme="1"/>
        <rFont val="Calibri"/>
        <family val="2"/>
        <scheme val="minor"/>
      </rPr>
      <t>Pliego de Condiciones Particulares</t>
    </r>
    <r>
      <rPr>
        <sz val="11"/>
        <color theme="1"/>
        <rFont val="Calibri"/>
        <family val="2"/>
        <scheme val="minor"/>
      </rPr>
      <t>.</t>
    </r>
  </si>
  <si>
    <r>
      <t xml:space="preserve">Los </t>
    </r>
    <r>
      <rPr>
        <b/>
        <i/>
        <sz val="11"/>
        <color theme="1"/>
        <rFont val="Calibri"/>
        <family val="2"/>
        <scheme val="minor"/>
      </rPr>
      <t xml:space="preserve">precios unitarios </t>
    </r>
    <r>
      <rPr>
        <sz val="11"/>
        <color theme="1"/>
        <rFont val="Calibri"/>
        <family val="2"/>
        <scheme val="minor"/>
      </rPr>
      <t xml:space="preserve">serán únicos durante la vigencia del contrato. Este </t>
    </r>
    <r>
      <rPr>
        <b/>
        <sz val="11"/>
        <color theme="1"/>
        <rFont val="Calibri"/>
        <family val="2"/>
        <scheme val="minor"/>
      </rPr>
      <t>Anexo II OFERTA ECONOMICA</t>
    </r>
    <r>
      <rPr>
        <sz val="11"/>
        <color theme="1"/>
        <rFont val="Calibri"/>
        <family val="2"/>
        <scheme val="minor"/>
      </rPr>
      <t xml:space="preserve"> está preparado para calcular automáticamente el </t>
    </r>
    <r>
      <rPr>
        <b/>
        <i/>
        <sz val="11"/>
        <color theme="1"/>
        <rFont val="Calibri"/>
        <family val="2"/>
        <scheme val="minor"/>
      </rPr>
      <t>importe ofertado de cada lote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</si>
</sst>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9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sz val="10"/>
      <color rgb="FF1F497D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rgb="FF000000"/>
      <name val="Calibri"/>
      <family val="2"/>
    </font>
    <font>
      <b/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rgb="FF4F81BD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rgb="FF4F81BD"/>
      </left>
      <right/>
      <top/>
      <bottom style="medium">
        <color rgb="FF4F81BD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9">
    <xf numFmtId="0" fontId="0" fillId="0" borderId="0" xfId="0"/>
    <xf numFmtId="0" fontId="1" fillId="2" borderId="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</xf>
    <xf numFmtId="0" fontId="5" fillId="4" borderId="6" xfId="0" applyFont="1" applyFill="1" applyBorder="1" applyAlignment="1" applyProtection="1">
      <alignment horizontal="center" vertical="center" wrapText="1"/>
    </xf>
    <xf numFmtId="164" fontId="6" fillId="0" borderId="7" xfId="1" applyNumberFormat="1" applyFont="1" applyBorder="1" applyAlignment="1" applyProtection="1">
      <alignment horizontal="center" vertical="center" wrapText="1"/>
      <protection locked="0"/>
    </xf>
    <xf numFmtId="44" fontId="6" fillId="5" borderId="7" xfId="1" applyFont="1" applyFill="1" applyBorder="1" applyAlignment="1" applyProtection="1">
      <alignment horizontal="center" vertical="center" wrapText="1"/>
    </xf>
    <xf numFmtId="44" fontId="9" fillId="5" borderId="8" xfId="0" applyNumberFormat="1" applyFont="1" applyFill="1" applyBorder="1" applyAlignment="1" applyProtection="1">
      <alignment vertical="center"/>
    </xf>
    <xf numFmtId="0" fontId="11" fillId="6" borderId="0" xfId="0" applyFont="1" applyFill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wrapText="1"/>
    </xf>
    <xf numFmtId="0" fontId="1" fillId="2" borderId="5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wrapText="1"/>
    </xf>
    <xf numFmtId="0" fontId="10" fillId="6" borderId="0" xfId="0" applyFont="1" applyFill="1" applyAlignment="1" applyProtection="1">
      <alignment horizontal="left" vertical="center"/>
    </xf>
    <xf numFmtId="0" fontId="1" fillId="2" borderId="5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wrapText="1"/>
    </xf>
    <xf numFmtId="0" fontId="2" fillId="3" borderId="7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left" vertical="center" wrapText="1"/>
    </xf>
    <xf numFmtId="0" fontId="2" fillId="7" borderId="5" xfId="0" applyFont="1" applyFill="1" applyBorder="1" applyAlignment="1" applyProtection="1">
      <alignment vertical="center" wrapText="1"/>
    </xf>
    <xf numFmtId="0" fontId="2" fillId="7" borderId="4" xfId="0" applyFont="1" applyFill="1" applyBorder="1" applyAlignment="1" applyProtection="1">
      <alignment horizontal="left" vertical="center" wrapText="1"/>
    </xf>
    <xf numFmtId="0" fontId="3" fillId="7" borderId="5" xfId="0" applyFont="1" applyFill="1" applyBorder="1" applyAlignment="1" applyProtection="1">
      <alignment horizontal="center" vertical="center"/>
    </xf>
    <xf numFmtId="0" fontId="2" fillId="7" borderId="5" xfId="0" applyFont="1" applyFill="1" applyBorder="1" applyAlignment="1" applyProtection="1">
      <alignment horizontal="left" vertical="center" wrapText="1"/>
    </xf>
    <xf numFmtId="0" fontId="2" fillId="7" borderId="7" xfId="0" applyFont="1" applyFill="1" applyBorder="1" applyAlignment="1" applyProtection="1">
      <alignment horizontal="center" vertical="center"/>
    </xf>
    <xf numFmtId="0" fontId="2" fillId="7" borderId="11" xfId="0" applyFont="1" applyFill="1" applyBorder="1" applyAlignment="1" applyProtection="1">
      <alignment horizontal="left" vertical="center" wrapText="1"/>
    </xf>
    <xf numFmtId="49" fontId="2" fillId="7" borderId="5" xfId="0" applyNumberFormat="1" applyFont="1" applyFill="1" applyBorder="1" applyAlignment="1" applyProtection="1">
      <alignment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7" borderId="11" xfId="0" applyFont="1" applyFill="1" applyBorder="1" applyAlignment="1" applyProtection="1">
      <alignment horizontal="left" vertical="center"/>
    </xf>
    <xf numFmtId="0" fontId="15" fillId="7" borderId="5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7" borderId="7" xfId="0" applyFont="1" applyFill="1" applyBorder="1" applyAlignment="1" applyProtection="1">
      <alignment horizontal="center" vertical="center" wrapText="1"/>
    </xf>
    <xf numFmtId="0" fontId="10" fillId="6" borderId="0" xfId="0" applyFont="1" applyFill="1" applyAlignment="1" applyProtection="1">
      <alignment horizontal="left" vertical="center"/>
    </xf>
    <xf numFmtId="0" fontId="10" fillId="6" borderId="0" xfId="0" applyFont="1" applyFill="1" applyAlignment="1" applyProtection="1">
      <alignment horizontal="left" vertical="top"/>
    </xf>
    <xf numFmtId="0" fontId="17" fillId="6" borderId="0" xfId="0" applyFont="1" applyFill="1" applyAlignment="1" applyProtection="1">
      <alignment horizontal="left" vertical="top"/>
    </xf>
    <xf numFmtId="0" fontId="10" fillId="6" borderId="0" xfId="0" applyFont="1" applyFill="1" applyAlignment="1" applyProtection="1">
      <alignment horizontal="left" vertical="top"/>
    </xf>
    <xf numFmtId="0" fontId="10" fillId="6" borderId="0" xfId="0" applyFont="1" applyFill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8" fillId="4" borderId="3" xfId="0" applyFont="1" applyFill="1" applyBorder="1" applyAlignment="1" applyProtection="1">
      <alignment horizontal="center" wrapText="1"/>
    </xf>
    <xf numFmtId="0" fontId="8" fillId="4" borderId="1" xfId="0" applyFont="1" applyFill="1" applyBorder="1" applyAlignment="1" applyProtection="1">
      <alignment horizontal="center" wrapText="1"/>
    </xf>
    <xf numFmtId="0" fontId="8" fillId="4" borderId="2" xfId="0" applyFont="1" applyFill="1" applyBorder="1" applyAlignment="1" applyProtection="1">
      <alignment horizont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4"/>
  <sheetViews>
    <sheetView tabSelected="1" zoomScale="70" zoomScaleNormal="70" workbookViewId="0">
      <pane ySplit="4" topLeftCell="A5" activePane="bottomLeft" state="frozen"/>
      <selection pane="bottomLeft" activeCell="A4" sqref="A4"/>
    </sheetView>
  </sheetViews>
  <sheetFormatPr baseColWidth="10" defaultColWidth="11.5703125" defaultRowHeight="15" x14ac:dyDescent="0.25"/>
  <cols>
    <col min="1" max="2" width="11.5703125" style="9"/>
    <col min="3" max="3" width="41.7109375" style="9" customWidth="1"/>
    <col min="4" max="4" width="43.28515625" style="10" customWidth="1"/>
    <col min="5" max="5" width="58.28515625" style="10" customWidth="1"/>
    <col min="6" max="7" width="8.140625" style="9" customWidth="1"/>
    <col min="8" max="8" width="25.140625" style="9" customWidth="1"/>
    <col min="9" max="9" width="18.7109375" style="11" customWidth="1"/>
    <col min="10" max="10" width="8.7109375" style="11" customWidth="1"/>
    <col min="11" max="11" width="18.7109375" style="11" customWidth="1"/>
    <col min="12" max="17" width="11.5703125" style="11"/>
    <col min="18" max="16384" width="11.5703125" style="9"/>
  </cols>
  <sheetData>
    <row r="1" spans="1:11" ht="15.75" thickBot="1" x14ac:dyDescent="0.3"/>
    <row r="2" spans="1:11" ht="15.75" thickBot="1" x14ac:dyDescent="0.3">
      <c r="B2" s="38" t="s">
        <v>115</v>
      </c>
      <c r="C2" s="39"/>
      <c r="D2" s="39"/>
      <c r="E2" s="39"/>
      <c r="F2" s="39"/>
      <c r="G2" s="39"/>
      <c r="H2" s="8"/>
    </row>
    <row r="3" spans="1:11" ht="15.75" thickBot="1" x14ac:dyDescent="0.3"/>
    <row r="4" spans="1:11" ht="44.25" customHeight="1" thickBot="1" x14ac:dyDescent="0.3">
      <c r="A4" s="12" t="s">
        <v>8</v>
      </c>
      <c r="B4" s="12" t="s">
        <v>0</v>
      </c>
      <c r="C4" s="12" t="s">
        <v>1</v>
      </c>
      <c r="D4" s="1" t="s">
        <v>7</v>
      </c>
      <c r="E4" s="1" t="s">
        <v>6</v>
      </c>
      <c r="F4" s="40" t="s">
        <v>5</v>
      </c>
      <c r="G4" s="40"/>
      <c r="H4" s="1" t="s">
        <v>16</v>
      </c>
      <c r="I4" s="44" t="s">
        <v>9</v>
      </c>
      <c r="J4" s="45"/>
      <c r="K4" s="3" t="s">
        <v>10</v>
      </c>
    </row>
    <row r="5" spans="1:11" ht="66.599999999999994" customHeight="1" thickBot="1" x14ac:dyDescent="0.3">
      <c r="A5" s="2">
        <v>1</v>
      </c>
      <c r="B5" s="17">
        <v>15854</v>
      </c>
      <c r="C5" s="18" t="s">
        <v>19</v>
      </c>
      <c r="D5" s="19" t="s">
        <v>20</v>
      </c>
      <c r="E5" s="20" t="s">
        <v>21</v>
      </c>
      <c r="F5" s="21">
        <v>4</v>
      </c>
      <c r="G5" s="21" t="s">
        <v>2</v>
      </c>
      <c r="H5" s="21" t="s">
        <v>4</v>
      </c>
      <c r="I5" s="4"/>
      <c r="J5" s="5" t="str">
        <f>CONCATENATE("por ", G5, ".")</f>
        <v>por UN.</v>
      </c>
      <c r="K5" s="5">
        <f>I5*F5</f>
        <v>0</v>
      </c>
    </row>
    <row r="6" spans="1:11" ht="199.9" customHeight="1" thickBot="1" x14ac:dyDescent="0.3">
      <c r="A6" s="2">
        <v>2</v>
      </c>
      <c r="B6" s="17">
        <v>17090</v>
      </c>
      <c r="C6" s="18" t="s">
        <v>22</v>
      </c>
      <c r="D6" s="19" t="s">
        <v>107</v>
      </c>
      <c r="E6" s="22" t="s">
        <v>21</v>
      </c>
      <c r="F6" s="21">
        <v>40</v>
      </c>
      <c r="G6" s="21" t="s">
        <v>2</v>
      </c>
      <c r="H6" s="21" t="s">
        <v>4</v>
      </c>
      <c r="I6" s="4"/>
      <c r="J6" s="5" t="str">
        <f t="shared" ref="J6:J8" si="0">CONCATENATE("por ", G6, ".")</f>
        <v>por UN.</v>
      </c>
      <c r="K6" s="5">
        <f t="shared" ref="K6:K8" si="1">I6*F6</f>
        <v>0</v>
      </c>
    </row>
    <row r="7" spans="1:11" ht="59.45" customHeight="1" thickBot="1" x14ac:dyDescent="0.3">
      <c r="A7" s="2">
        <v>3</v>
      </c>
      <c r="B7" s="23">
        <v>17870</v>
      </c>
      <c r="C7" s="24" t="s">
        <v>23</v>
      </c>
      <c r="D7" s="19" t="s">
        <v>24</v>
      </c>
      <c r="E7" s="22" t="s">
        <v>21</v>
      </c>
      <c r="F7" s="21">
        <v>45</v>
      </c>
      <c r="G7" s="21" t="s">
        <v>25</v>
      </c>
      <c r="H7" s="21" t="s">
        <v>4</v>
      </c>
      <c r="I7" s="4"/>
      <c r="J7" s="5" t="str">
        <f t="shared" si="0"/>
        <v>por ROL.</v>
      </c>
      <c r="K7" s="5">
        <f t="shared" si="1"/>
        <v>0</v>
      </c>
    </row>
    <row r="8" spans="1:11" ht="88.9" customHeight="1" thickBot="1" x14ac:dyDescent="0.3">
      <c r="A8" s="2">
        <v>4</v>
      </c>
      <c r="B8" s="17">
        <v>18607</v>
      </c>
      <c r="C8" s="18" t="s">
        <v>26</v>
      </c>
      <c r="D8" s="25" t="s">
        <v>108</v>
      </c>
      <c r="E8" s="20" t="s">
        <v>27</v>
      </c>
      <c r="F8" s="21">
        <v>7</v>
      </c>
      <c r="G8" s="21" t="s">
        <v>2</v>
      </c>
      <c r="H8" s="26" t="s">
        <v>28</v>
      </c>
      <c r="I8" s="4"/>
      <c r="J8" s="5" t="str">
        <f t="shared" si="0"/>
        <v>por UN.</v>
      </c>
      <c r="K8" s="5">
        <f t="shared" si="1"/>
        <v>0</v>
      </c>
    </row>
    <row r="9" spans="1:11" ht="112.9" customHeight="1" thickBot="1" x14ac:dyDescent="0.3">
      <c r="A9" s="2">
        <v>5</v>
      </c>
      <c r="B9" s="17">
        <v>19108</v>
      </c>
      <c r="C9" s="18" t="s">
        <v>29</v>
      </c>
      <c r="D9" s="19" t="s">
        <v>30</v>
      </c>
      <c r="E9" s="20" t="s">
        <v>21</v>
      </c>
      <c r="F9" s="21">
        <v>10</v>
      </c>
      <c r="G9" s="21" t="s">
        <v>2</v>
      </c>
      <c r="H9" s="21" t="s">
        <v>4</v>
      </c>
      <c r="I9" s="4"/>
      <c r="J9" s="5" t="str">
        <f t="shared" ref="J9:J23" si="2">CONCATENATE("por ", G9, ".")</f>
        <v>por UN.</v>
      </c>
      <c r="K9" s="5">
        <f t="shared" ref="K9:K23" si="3">I9*F9</f>
        <v>0</v>
      </c>
    </row>
    <row r="10" spans="1:11" ht="105.6" customHeight="1" thickBot="1" x14ac:dyDescent="0.3">
      <c r="A10" s="2">
        <v>6</v>
      </c>
      <c r="B10" s="17">
        <v>19111</v>
      </c>
      <c r="C10" s="18" t="s">
        <v>31</v>
      </c>
      <c r="D10" s="19" t="s">
        <v>109</v>
      </c>
      <c r="E10" s="22" t="s">
        <v>21</v>
      </c>
      <c r="F10" s="21">
        <v>5</v>
      </c>
      <c r="G10" s="21" t="s">
        <v>2</v>
      </c>
      <c r="H10" s="21" t="s">
        <v>4</v>
      </c>
      <c r="I10" s="4"/>
      <c r="J10" s="5" t="str">
        <f t="shared" si="2"/>
        <v>por UN.</v>
      </c>
      <c r="K10" s="5">
        <f t="shared" si="3"/>
        <v>0</v>
      </c>
    </row>
    <row r="11" spans="1:11" ht="139.9" customHeight="1" thickBot="1" x14ac:dyDescent="0.3">
      <c r="A11" s="2">
        <v>7</v>
      </c>
      <c r="B11" s="23">
        <v>30308</v>
      </c>
      <c r="C11" s="24" t="s">
        <v>32</v>
      </c>
      <c r="D11" s="19" t="s">
        <v>110</v>
      </c>
      <c r="E11" s="22" t="s">
        <v>21</v>
      </c>
      <c r="F11" s="21">
        <v>4</v>
      </c>
      <c r="G11" s="21" t="s">
        <v>2</v>
      </c>
      <c r="H11" s="21" t="s">
        <v>4</v>
      </c>
      <c r="I11" s="4"/>
      <c r="J11" s="5" t="str">
        <f t="shared" si="2"/>
        <v>por UN.</v>
      </c>
      <c r="K11" s="5">
        <f t="shared" si="3"/>
        <v>0</v>
      </c>
    </row>
    <row r="12" spans="1:11" ht="144.6" customHeight="1" thickBot="1" x14ac:dyDescent="0.3">
      <c r="A12" s="2">
        <v>8</v>
      </c>
      <c r="B12" s="17">
        <v>33138</v>
      </c>
      <c r="C12" s="18" t="s">
        <v>33</v>
      </c>
      <c r="D12" s="19" t="s">
        <v>112</v>
      </c>
      <c r="E12" s="22" t="s">
        <v>21</v>
      </c>
      <c r="F12" s="21">
        <v>20</v>
      </c>
      <c r="G12" s="21" t="s">
        <v>3</v>
      </c>
      <c r="H12" s="26" t="s">
        <v>34</v>
      </c>
      <c r="I12" s="4"/>
      <c r="J12" s="5" t="str">
        <f t="shared" si="2"/>
        <v>por PAQ.</v>
      </c>
      <c r="K12" s="5">
        <f t="shared" si="3"/>
        <v>0</v>
      </c>
    </row>
    <row r="13" spans="1:11" ht="100.9" customHeight="1" thickBot="1" x14ac:dyDescent="0.3">
      <c r="A13" s="2">
        <v>9</v>
      </c>
      <c r="B13" s="17">
        <v>76514</v>
      </c>
      <c r="C13" s="27" t="s">
        <v>35</v>
      </c>
      <c r="D13" s="19" t="s">
        <v>111</v>
      </c>
      <c r="E13" s="22" t="s">
        <v>21</v>
      </c>
      <c r="F13" s="21">
        <v>5</v>
      </c>
      <c r="G13" s="21" t="s">
        <v>2</v>
      </c>
      <c r="H13" s="21" t="s">
        <v>4</v>
      </c>
      <c r="I13" s="4"/>
      <c r="J13" s="5" t="str">
        <f t="shared" si="2"/>
        <v>por UN.</v>
      </c>
      <c r="K13" s="5">
        <f t="shared" si="3"/>
        <v>0</v>
      </c>
    </row>
    <row r="14" spans="1:11" ht="109.15" customHeight="1" thickBot="1" x14ac:dyDescent="0.3">
      <c r="A14" s="2">
        <v>10</v>
      </c>
      <c r="B14" s="17">
        <v>76802</v>
      </c>
      <c r="C14" s="27" t="s">
        <v>36</v>
      </c>
      <c r="D14" s="19" t="s">
        <v>113</v>
      </c>
      <c r="E14" s="22" t="s">
        <v>37</v>
      </c>
      <c r="F14" s="21">
        <v>30</v>
      </c>
      <c r="G14" s="21" t="s">
        <v>2</v>
      </c>
      <c r="H14" s="21" t="s">
        <v>4</v>
      </c>
      <c r="I14" s="4"/>
      <c r="J14" s="5" t="str">
        <f t="shared" si="2"/>
        <v>por UN.</v>
      </c>
      <c r="K14" s="5">
        <f t="shared" si="3"/>
        <v>0</v>
      </c>
    </row>
    <row r="15" spans="1:11" ht="85.9" customHeight="1" thickBot="1" x14ac:dyDescent="0.3">
      <c r="A15" s="2">
        <v>11</v>
      </c>
      <c r="B15" s="17">
        <v>77204</v>
      </c>
      <c r="C15" s="27" t="s">
        <v>38</v>
      </c>
      <c r="D15" s="19" t="s">
        <v>114</v>
      </c>
      <c r="E15" s="22" t="s">
        <v>39</v>
      </c>
      <c r="F15" s="21">
        <v>6</v>
      </c>
      <c r="G15" s="21" t="s">
        <v>2</v>
      </c>
      <c r="H15" s="21" t="s">
        <v>4</v>
      </c>
      <c r="I15" s="4"/>
      <c r="J15" s="5" t="str">
        <f t="shared" si="2"/>
        <v>por UN.</v>
      </c>
      <c r="K15" s="5">
        <f t="shared" si="3"/>
        <v>0</v>
      </c>
    </row>
    <row r="16" spans="1:11" ht="77.45" customHeight="1" thickBot="1" x14ac:dyDescent="0.3">
      <c r="A16" s="2">
        <v>12</v>
      </c>
      <c r="B16" s="23">
        <v>86949</v>
      </c>
      <c r="C16" s="24" t="s">
        <v>40</v>
      </c>
      <c r="D16" s="19" t="s">
        <v>41</v>
      </c>
      <c r="E16" s="22" t="s">
        <v>21</v>
      </c>
      <c r="F16" s="21">
        <v>4</v>
      </c>
      <c r="G16" s="21" t="s">
        <v>2</v>
      </c>
      <c r="H16" s="21" t="s">
        <v>4</v>
      </c>
      <c r="I16" s="4"/>
      <c r="J16" s="5" t="str">
        <f t="shared" si="2"/>
        <v>por UN.</v>
      </c>
      <c r="K16" s="5">
        <f t="shared" si="3"/>
        <v>0</v>
      </c>
    </row>
    <row r="17" spans="1:13" ht="91.9" customHeight="1" thickBot="1" x14ac:dyDescent="0.3">
      <c r="A17" s="2">
        <v>13</v>
      </c>
      <c r="B17" s="23">
        <v>86994</v>
      </c>
      <c r="C17" s="24" t="s">
        <v>42</v>
      </c>
      <c r="D17" s="19" t="s">
        <v>43</v>
      </c>
      <c r="E17" s="22" t="s">
        <v>21</v>
      </c>
      <c r="F17" s="21">
        <v>4</v>
      </c>
      <c r="G17" s="21" t="s">
        <v>2</v>
      </c>
      <c r="H17" s="21" t="s">
        <v>4</v>
      </c>
      <c r="I17" s="4"/>
      <c r="J17" s="5" t="str">
        <f t="shared" si="2"/>
        <v>por UN.</v>
      </c>
      <c r="K17" s="5">
        <f t="shared" si="3"/>
        <v>0</v>
      </c>
    </row>
    <row r="18" spans="1:13" ht="86.45" customHeight="1" thickBot="1" x14ac:dyDescent="0.3">
      <c r="A18" s="2">
        <v>14</v>
      </c>
      <c r="B18" s="17">
        <v>88244</v>
      </c>
      <c r="C18" s="27" t="s">
        <v>44</v>
      </c>
      <c r="D18" s="19" t="s">
        <v>45</v>
      </c>
      <c r="E18" s="22" t="s">
        <v>46</v>
      </c>
      <c r="F18" s="21">
        <v>10</v>
      </c>
      <c r="G18" s="21" t="s">
        <v>2</v>
      </c>
      <c r="H18" s="21" t="s">
        <v>4</v>
      </c>
      <c r="I18" s="4"/>
      <c r="J18" s="5" t="str">
        <f t="shared" si="2"/>
        <v>por UN.</v>
      </c>
      <c r="K18" s="5">
        <f t="shared" si="3"/>
        <v>0</v>
      </c>
    </row>
    <row r="19" spans="1:13" ht="68.45" customHeight="1" thickBot="1" x14ac:dyDescent="0.3">
      <c r="A19" s="2">
        <v>15</v>
      </c>
      <c r="B19" s="23">
        <v>89731</v>
      </c>
      <c r="C19" s="24" t="s">
        <v>47</v>
      </c>
      <c r="D19" s="19" t="s">
        <v>48</v>
      </c>
      <c r="E19" s="22" t="s">
        <v>21</v>
      </c>
      <c r="F19" s="21">
        <v>6</v>
      </c>
      <c r="G19" s="21" t="s">
        <v>2</v>
      </c>
      <c r="H19" s="21" t="s">
        <v>4</v>
      </c>
      <c r="I19" s="4"/>
      <c r="J19" s="5" t="str">
        <f t="shared" si="2"/>
        <v>por UN.</v>
      </c>
      <c r="K19" s="5">
        <f t="shared" si="3"/>
        <v>0</v>
      </c>
    </row>
    <row r="20" spans="1:13" ht="90.6" customHeight="1" thickBot="1" x14ac:dyDescent="0.3">
      <c r="A20" s="2">
        <v>16</v>
      </c>
      <c r="B20" s="17">
        <v>110949</v>
      </c>
      <c r="C20" s="18" t="s">
        <v>49</v>
      </c>
      <c r="D20" s="19" t="s">
        <v>50</v>
      </c>
      <c r="E20" s="22" t="s">
        <v>21</v>
      </c>
      <c r="F20" s="21">
        <v>10</v>
      </c>
      <c r="G20" s="21" t="s">
        <v>2</v>
      </c>
      <c r="H20" s="21" t="s">
        <v>4</v>
      </c>
      <c r="I20" s="4"/>
      <c r="J20" s="5" t="str">
        <f t="shared" si="2"/>
        <v>por UN.</v>
      </c>
      <c r="K20" s="5">
        <f t="shared" si="3"/>
        <v>0</v>
      </c>
    </row>
    <row r="21" spans="1:13" ht="96.6" customHeight="1" thickBot="1" x14ac:dyDescent="0.3">
      <c r="A21" s="2">
        <v>17</v>
      </c>
      <c r="B21" s="17">
        <v>111863</v>
      </c>
      <c r="C21" s="18" t="s">
        <v>51</v>
      </c>
      <c r="D21" s="19" t="s">
        <v>52</v>
      </c>
      <c r="E21" s="22" t="s">
        <v>21</v>
      </c>
      <c r="F21" s="21">
        <v>40</v>
      </c>
      <c r="G21" s="21" t="s">
        <v>2</v>
      </c>
      <c r="H21" s="21" t="s">
        <v>4</v>
      </c>
      <c r="I21" s="4"/>
      <c r="J21" s="5" t="str">
        <f t="shared" si="2"/>
        <v>por UN.</v>
      </c>
      <c r="K21" s="5">
        <f t="shared" si="3"/>
        <v>0</v>
      </c>
    </row>
    <row r="22" spans="1:13" ht="114" customHeight="1" thickBot="1" x14ac:dyDescent="0.3">
      <c r="A22" s="2">
        <v>18</v>
      </c>
      <c r="B22" s="23">
        <v>116313</v>
      </c>
      <c r="C22" s="24" t="s">
        <v>53</v>
      </c>
      <c r="D22" s="19" t="s">
        <v>54</v>
      </c>
      <c r="E22" s="22" t="s">
        <v>21</v>
      </c>
      <c r="F22" s="21">
        <v>6</v>
      </c>
      <c r="G22" s="21" t="s">
        <v>2</v>
      </c>
      <c r="H22" s="21" t="s">
        <v>4</v>
      </c>
      <c r="I22" s="4"/>
      <c r="J22" s="5" t="str">
        <f t="shared" si="2"/>
        <v>por UN.</v>
      </c>
      <c r="K22" s="5">
        <f t="shared" si="3"/>
        <v>0</v>
      </c>
    </row>
    <row r="23" spans="1:13" ht="87.6" customHeight="1" thickBot="1" x14ac:dyDescent="0.3">
      <c r="A23" s="2">
        <v>19</v>
      </c>
      <c r="B23" s="23">
        <v>281615</v>
      </c>
      <c r="C23" s="24" t="s">
        <v>55</v>
      </c>
      <c r="D23" s="19" t="s">
        <v>56</v>
      </c>
      <c r="E23" s="22" t="s">
        <v>21</v>
      </c>
      <c r="F23" s="21">
        <v>20</v>
      </c>
      <c r="G23" s="21" t="s">
        <v>2</v>
      </c>
      <c r="H23" s="21" t="s">
        <v>4</v>
      </c>
      <c r="I23" s="4"/>
      <c r="J23" s="5" t="str">
        <f t="shared" si="2"/>
        <v>por UN.</v>
      </c>
      <c r="K23" s="5">
        <f t="shared" si="3"/>
        <v>0</v>
      </c>
    </row>
    <row r="24" spans="1:13" ht="15" customHeight="1" thickBot="1" x14ac:dyDescent="0.3">
      <c r="E24" s="41" t="s">
        <v>13</v>
      </c>
      <c r="F24" s="42"/>
      <c r="G24" s="42"/>
      <c r="H24" s="42"/>
      <c r="I24" s="43"/>
      <c r="J24" s="13"/>
      <c r="K24" s="6">
        <f>SUM(K5:K23)</f>
        <v>0</v>
      </c>
    </row>
    <row r="25" spans="1:13" ht="15" customHeight="1" thickBot="1" x14ac:dyDescent="0.3">
      <c r="E25" s="41" t="s">
        <v>11</v>
      </c>
      <c r="F25" s="42"/>
      <c r="G25" s="42"/>
      <c r="H25" s="42"/>
      <c r="I25" s="43"/>
      <c r="J25" s="13"/>
      <c r="K25" s="6">
        <f>K24*0.21</f>
        <v>0</v>
      </c>
    </row>
    <row r="26" spans="1:13" ht="15" customHeight="1" thickBot="1" x14ac:dyDescent="0.3">
      <c r="E26" s="41" t="s">
        <v>12</v>
      </c>
      <c r="F26" s="42"/>
      <c r="G26" s="42"/>
      <c r="H26" s="42"/>
      <c r="I26" s="43"/>
      <c r="J26" s="13"/>
      <c r="K26" s="6">
        <f>K25+K24</f>
        <v>0</v>
      </c>
    </row>
    <row r="28" spans="1:13" ht="21" customHeight="1" x14ac:dyDescent="0.25">
      <c r="B28" s="36" t="s">
        <v>119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</row>
    <row r="29" spans="1:13" ht="15.6" customHeight="1" x14ac:dyDescent="0.25">
      <c r="B29" s="35" t="s">
        <v>120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</row>
    <row r="30" spans="1:13" x14ac:dyDescent="0.25">
      <c r="B30" s="7" t="s">
        <v>118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3" x14ac:dyDescent="0.25">
      <c r="B31" s="37" t="s">
        <v>15</v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</row>
    <row r="32" spans="1:13" x14ac:dyDescent="0.25">
      <c r="B32" s="37" t="s">
        <v>121</v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</row>
    <row r="33" spans="2:13" x14ac:dyDescent="0.25">
      <c r="B33" s="37" t="s">
        <v>123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2:13" x14ac:dyDescent="0.25">
      <c r="B34" s="37" t="s">
        <v>122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</sheetData>
  <sheetProtection algorithmName="SHA-512" hashValue="Ju1enZkEZUnySuJDXRDNT7EA3MCmByOcTFhTaPXOVN/MS0Qx4IVDZoYPIUmi0dzlajec/nLvKkclxDy9xWYfPw==" saltValue="NJrjSY71ep9da4+4LjzZIQ==" spinCount="100000" sheet="1" objects="1" scenarios="1"/>
  <mergeCells count="11">
    <mergeCell ref="B2:G2"/>
    <mergeCell ref="F4:G4"/>
    <mergeCell ref="E24:I24"/>
    <mergeCell ref="E25:I25"/>
    <mergeCell ref="E26:I26"/>
    <mergeCell ref="I4:J4"/>
    <mergeCell ref="B28:M28"/>
    <mergeCell ref="B31:M31"/>
    <mergeCell ref="B32:M32"/>
    <mergeCell ref="B33:M33"/>
    <mergeCell ref="B34:M34"/>
  </mergeCells>
  <pageMargins left="0.7" right="0.7" top="0.75" bottom="0.75" header="0.3" footer="0.3"/>
  <pageSetup paperSize="9" scale="23" orientation="portrait" r:id="rId1"/>
  <ignoredErrors>
    <ignoredError sqref="J5:J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3"/>
  <sheetViews>
    <sheetView zoomScale="85" zoomScaleNormal="85" workbookViewId="0">
      <pane ySplit="4" topLeftCell="A14" activePane="bottomLeft" state="frozen"/>
      <selection pane="bottomLeft" activeCell="A4" sqref="A4"/>
    </sheetView>
  </sheetViews>
  <sheetFormatPr baseColWidth="10" defaultColWidth="11.5703125" defaultRowHeight="15" x14ac:dyDescent="0.25"/>
  <cols>
    <col min="1" max="2" width="11.5703125" style="9"/>
    <col min="3" max="3" width="44.5703125" style="9" bestFit="1" customWidth="1"/>
    <col min="4" max="4" width="36.85546875" style="10" bestFit="1" customWidth="1"/>
    <col min="5" max="5" width="38.5703125" style="10" customWidth="1"/>
    <col min="6" max="7" width="8.140625" style="9" customWidth="1"/>
    <col min="8" max="8" width="22" style="9" customWidth="1"/>
    <col min="9" max="9" width="18.7109375" style="11" customWidth="1"/>
    <col min="10" max="10" width="8.7109375" style="11" customWidth="1"/>
    <col min="11" max="11" width="14.85546875" style="11" customWidth="1"/>
    <col min="12" max="17" width="11.5703125" style="11"/>
    <col min="18" max="16384" width="11.5703125" style="9"/>
  </cols>
  <sheetData>
    <row r="1" spans="1:11" ht="15.75" thickBot="1" x14ac:dyDescent="0.3"/>
    <row r="2" spans="1:11" ht="15.75" thickBot="1" x14ac:dyDescent="0.3">
      <c r="B2" s="38" t="s">
        <v>116</v>
      </c>
      <c r="C2" s="39"/>
      <c r="D2" s="39"/>
      <c r="E2" s="39"/>
      <c r="F2" s="39"/>
      <c r="G2" s="39"/>
      <c r="H2" s="39"/>
      <c r="I2" s="46"/>
    </row>
    <row r="3" spans="1:11" ht="15.75" thickBot="1" x14ac:dyDescent="0.3"/>
    <row r="4" spans="1:11" ht="44.25" customHeight="1" thickBot="1" x14ac:dyDescent="0.3">
      <c r="A4" s="12" t="s">
        <v>8</v>
      </c>
      <c r="B4" s="12" t="s">
        <v>0</v>
      </c>
      <c r="C4" s="12" t="s">
        <v>1</v>
      </c>
      <c r="D4" s="1" t="s">
        <v>7</v>
      </c>
      <c r="E4" s="1" t="s">
        <v>6</v>
      </c>
      <c r="F4" s="40" t="s">
        <v>5</v>
      </c>
      <c r="G4" s="40"/>
      <c r="H4" s="1" t="s">
        <v>16</v>
      </c>
      <c r="I4" s="44" t="s">
        <v>9</v>
      </c>
      <c r="J4" s="45"/>
      <c r="K4" s="3" t="s">
        <v>10</v>
      </c>
    </row>
    <row r="5" spans="1:11" s="11" customFormat="1" ht="60.6" customHeight="1" thickBot="1" x14ac:dyDescent="0.3">
      <c r="A5" s="2">
        <v>1</v>
      </c>
      <c r="B5" s="17">
        <v>10921</v>
      </c>
      <c r="C5" s="27" t="s">
        <v>57</v>
      </c>
      <c r="D5" s="19" t="s">
        <v>58</v>
      </c>
      <c r="E5" s="20" t="s">
        <v>21</v>
      </c>
      <c r="F5" s="21">
        <v>20</v>
      </c>
      <c r="G5" s="21" t="s">
        <v>2</v>
      </c>
      <c r="H5" s="21" t="s">
        <v>4</v>
      </c>
      <c r="I5" s="4"/>
      <c r="J5" s="5" t="str">
        <f>CONCATENATE("por ", G5, ".")</f>
        <v>por UN.</v>
      </c>
      <c r="K5" s="5">
        <f>I5*F5</f>
        <v>0</v>
      </c>
    </row>
    <row r="6" spans="1:11" s="11" customFormat="1" ht="64.150000000000006" customHeight="1" thickBot="1" x14ac:dyDescent="0.3">
      <c r="A6" s="2">
        <v>2</v>
      </c>
      <c r="B6" s="28">
        <v>18737</v>
      </c>
      <c r="C6" s="18" t="s">
        <v>59</v>
      </c>
      <c r="D6" s="19" t="s">
        <v>60</v>
      </c>
      <c r="E6" s="22" t="s">
        <v>61</v>
      </c>
      <c r="F6" s="26">
        <v>4</v>
      </c>
      <c r="G6" s="26" t="s">
        <v>2</v>
      </c>
      <c r="H6" s="26" t="s">
        <v>4</v>
      </c>
      <c r="I6" s="4"/>
      <c r="J6" s="5" t="str">
        <f t="shared" ref="J6:J12" si="0">CONCATENATE("por ", G6, ".")</f>
        <v>por UN.</v>
      </c>
      <c r="K6" s="5">
        <f t="shared" ref="K6:K12" si="1">I6*F6</f>
        <v>0</v>
      </c>
    </row>
    <row r="7" spans="1:11" s="11" customFormat="1" ht="95.45" customHeight="1" thickBot="1" x14ac:dyDescent="0.3">
      <c r="A7" s="2">
        <v>3</v>
      </c>
      <c r="B7" s="17">
        <v>19402</v>
      </c>
      <c r="C7" s="27" t="s">
        <v>62</v>
      </c>
      <c r="D7" s="19" t="s">
        <v>63</v>
      </c>
      <c r="E7" s="20" t="s">
        <v>21</v>
      </c>
      <c r="F7" s="21">
        <v>2</v>
      </c>
      <c r="G7" s="21" t="s">
        <v>2</v>
      </c>
      <c r="H7" s="21" t="s">
        <v>4</v>
      </c>
      <c r="I7" s="4"/>
      <c r="J7" s="5" t="str">
        <f t="shared" si="0"/>
        <v>por UN.</v>
      </c>
      <c r="K7" s="5">
        <f t="shared" si="1"/>
        <v>0</v>
      </c>
    </row>
    <row r="8" spans="1:11" s="11" customFormat="1" ht="97.9" customHeight="1" thickBot="1" x14ac:dyDescent="0.3">
      <c r="A8" s="2">
        <v>4</v>
      </c>
      <c r="B8" s="23">
        <v>111525</v>
      </c>
      <c r="C8" s="29" t="s">
        <v>64</v>
      </c>
      <c r="D8" s="19" t="s">
        <v>65</v>
      </c>
      <c r="E8" s="20" t="s">
        <v>21</v>
      </c>
      <c r="F8" s="21">
        <v>4</v>
      </c>
      <c r="G8" s="21" t="s">
        <v>2</v>
      </c>
      <c r="H8" s="21" t="s">
        <v>4</v>
      </c>
      <c r="I8" s="4"/>
      <c r="J8" s="5" t="str">
        <f t="shared" si="0"/>
        <v>por UN.</v>
      </c>
      <c r="K8" s="5">
        <f t="shared" si="1"/>
        <v>0</v>
      </c>
    </row>
    <row r="9" spans="1:11" s="11" customFormat="1" ht="84.6" customHeight="1" thickBot="1" x14ac:dyDescent="0.3">
      <c r="A9" s="2">
        <v>5</v>
      </c>
      <c r="B9" s="23">
        <v>111833</v>
      </c>
      <c r="C9" s="29" t="s">
        <v>66</v>
      </c>
      <c r="D9" s="19" t="s">
        <v>67</v>
      </c>
      <c r="E9" s="20" t="s">
        <v>21</v>
      </c>
      <c r="F9" s="21">
        <v>8</v>
      </c>
      <c r="G9" s="21" t="s">
        <v>2</v>
      </c>
      <c r="H9" s="21" t="s">
        <v>4</v>
      </c>
      <c r="I9" s="4"/>
      <c r="J9" s="5" t="str">
        <f t="shared" si="0"/>
        <v>por UN.</v>
      </c>
      <c r="K9" s="5">
        <f t="shared" si="1"/>
        <v>0</v>
      </c>
    </row>
    <row r="10" spans="1:11" s="11" customFormat="1" ht="86.45" customHeight="1" thickBot="1" x14ac:dyDescent="0.3">
      <c r="A10" s="2">
        <v>6</v>
      </c>
      <c r="B10" s="28">
        <v>111834</v>
      </c>
      <c r="C10" s="18" t="s">
        <v>68</v>
      </c>
      <c r="D10" s="19" t="s">
        <v>69</v>
      </c>
      <c r="E10" s="22" t="s">
        <v>21</v>
      </c>
      <c r="F10" s="26">
        <v>30</v>
      </c>
      <c r="G10" s="26" t="s">
        <v>2</v>
      </c>
      <c r="H10" s="26" t="s">
        <v>4</v>
      </c>
      <c r="I10" s="4"/>
      <c r="J10" s="5" t="str">
        <f t="shared" si="0"/>
        <v>por UN.</v>
      </c>
      <c r="K10" s="5">
        <f t="shared" si="1"/>
        <v>0</v>
      </c>
    </row>
    <row r="11" spans="1:11" s="11" customFormat="1" ht="82.9" customHeight="1" thickBot="1" x14ac:dyDescent="0.3">
      <c r="A11" s="2">
        <v>7</v>
      </c>
      <c r="B11" s="17">
        <v>115518</v>
      </c>
      <c r="C11" s="27" t="s">
        <v>70</v>
      </c>
      <c r="D11" s="19" t="s">
        <v>71</v>
      </c>
      <c r="E11" s="20" t="s">
        <v>21</v>
      </c>
      <c r="F11" s="21">
        <v>2</v>
      </c>
      <c r="G11" s="21" t="s">
        <v>2</v>
      </c>
      <c r="H11" s="21" t="s">
        <v>4</v>
      </c>
      <c r="I11" s="4"/>
      <c r="J11" s="5" t="str">
        <f t="shared" si="0"/>
        <v>por UN.</v>
      </c>
      <c r="K11" s="5">
        <f t="shared" si="1"/>
        <v>0</v>
      </c>
    </row>
    <row r="12" spans="1:11" s="11" customFormat="1" ht="94.15" customHeight="1" thickBot="1" x14ac:dyDescent="0.3">
      <c r="A12" s="2">
        <v>8</v>
      </c>
      <c r="B12" s="17">
        <v>276757</v>
      </c>
      <c r="C12" s="27" t="s">
        <v>72</v>
      </c>
      <c r="D12" s="19" t="s">
        <v>73</v>
      </c>
      <c r="E12" s="20" t="s">
        <v>74</v>
      </c>
      <c r="F12" s="21">
        <v>30</v>
      </c>
      <c r="G12" s="21" t="s">
        <v>2</v>
      </c>
      <c r="H12" s="21" t="s">
        <v>4</v>
      </c>
      <c r="I12" s="4"/>
      <c r="J12" s="5" t="str">
        <f t="shared" si="0"/>
        <v>por UN.</v>
      </c>
      <c r="K12" s="5">
        <f t="shared" si="1"/>
        <v>0</v>
      </c>
    </row>
    <row r="13" spans="1:11" ht="15.75" thickBot="1" x14ac:dyDescent="0.3">
      <c r="E13" s="41" t="s">
        <v>14</v>
      </c>
      <c r="F13" s="42"/>
      <c r="G13" s="42"/>
      <c r="H13" s="42"/>
      <c r="I13" s="43"/>
      <c r="J13" s="13"/>
      <c r="K13" s="6">
        <f>SUM(K5:K12)</f>
        <v>0</v>
      </c>
    </row>
    <row r="14" spans="1:11" ht="15.75" thickBot="1" x14ac:dyDescent="0.3">
      <c r="E14" s="41" t="s">
        <v>11</v>
      </c>
      <c r="F14" s="42"/>
      <c r="G14" s="42"/>
      <c r="H14" s="42"/>
      <c r="I14" s="43"/>
      <c r="J14" s="13"/>
      <c r="K14" s="6">
        <f>K13*0.21</f>
        <v>0</v>
      </c>
    </row>
    <row r="15" spans="1:11" ht="15.75" thickBot="1" x14ac:dyDescent="0.3">
      <c r="E15" s="41" t="s">
        <v>12</v>
      </c>
      <c r="F15" s="42"/>
      <c r="G15" s="42"/>
      <c r="H15" s="42"/>
      <c r="I15" s="43"/>
      <c r="J15" s="13"/>
      <c r="K15" s="6">
        <f>K14+K13</f>
        <v>0</v>
      </c>
    </row>
    <row r="17" spans="2:13" x14ac:dyDescent="0.25">
      <c r="B17" s="36" t="s">
        <v>119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</row>
    <row r="18" spans="2:13" x14ac:dyDescent="0.25">
      <c r="B18" s="35" t="s">
        <v>120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2:13" x14ac:dyDescent="0.25">
      <c r="B19" s="7" t="s">
        <v>118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2:13" x14ac:dyDescent="0.25">
      <c r="B20" s="37" t="s">
        <v>15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</row>
    <row r="21" spans="2:13" x14ac:dyDescent="0.25">
      <c r="B21" s="37" t="s">
        <v>121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2:13" x14ac:dyDescent="0.25">
      <c r="B22" s="37" t="s">
        <v>123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</row>
    <row r="23" spans="2:13" x14ac:dyDescent="0.25">
      <c r="B23" s="37" t="s">
        <v>122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</row>
  </sheetData>
  <sheetProtection algorithmName="SHA-512" hashValue="DZdptCC5REinrFRhLPyd3qW27XuAMa+8H+GgBoobUfF0DGiIyT9zQr5wrZEaTjz4DC7vHSAnjyz5GEZeueMOzA==" saltValue="X5+2DVNjYDs6Y6aNCGvZ+w==" spinCount="100000" sheet="1" objects="1" scenarios="1"/>
  <mergeCells count="11">
    <mergeCell ref="B23:M23"/>
    <mergeCell ref="B2:I2"/>
    <mergeCell ref="F4:G4"/>
    <mergeCell ref="I4:J4"/>
    <mergeCell ref="E13:I13"/>
    <mergeCell ref="E14:I14"/>
    <mergeCell ref="B22:M22"/>
    <mergeCell ref="E15:I15"/>
    <mergeCell ref="B17:M17"/>
    <mergeCell ref="B20:M20"/>
    <mergeCell ref="B21:M21"/>
  </mergeCells>
  <pageMargins left="0.7" right="0.7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0F0E5-2C8A-43B7-9FE5-5D28F4FBE693}">
  <dimension ref="A1:Q28"/>
  <sheetViews>
    <sheetView topLeftCell="A19" zoomScale="78" zoomScaleNormal="78" workbookViewId="0">
      <selection activeCell="A4" sqref="A4"/>
    </sheetView>
  </sheetViews>
  <sheetFormatPr baseColWidth="10" defaultColWidth="11.5703125" defaultRowHeight="15" x14ac:dyDescent="0.25"/>
  <cols>
    <col min="1" max="2" width="11.5703125" style="9"/>
    <col min="3" max="3" width="44.5703125" style="9" bestFit="1" customWidth="1"/>
    <col min="4" max="4" width="47.85546875" style="10" customWidth="1"/>
    <col min="5" max="5" width="38.5703125" style="10" customWidth="1"/>
    <col min="6" max="7" width="8.140625" style="9" customWidth="1"/>
    <col min="8" max="8" width="22" style="9" customWidth="1"/>
    <col min="9" max="9" width="18.7109375" style="11" customWidth="1"/>
    <col min="10" max="10" width="8.7109375" style="11" customWidth="1"/>
    <col min="11" max="11" width="14.85546875" style="11" customWidth="1"/>
    <col min="12" max="17" width="11.5703125" style="11"/>
    <col min="18" max="16384" width="11.5703125" style="9"/>
  </cols>
  <sheetData>
    <row r="1" spans="1:11" ht="15.75" thickBot="1" x14ac:dyDescent="0.3"/>
    <row r="2" spans="1:11" ht="15.75" thickBot="1" x14ac:dyDescent="0.3">
      <c r="B2" s="38" t="s">
        <v>117</v>
      </c>
      <c r="C2" s="39"/>
      <c r="D2" s="39"/>
      <c r="E2" s="39"/>
      <c r="F2" s="39"/>
      <c r="G2" s="39"/>
      <c r="H2" s="39"/>
      <c r="I2" s="46"/>
    </row>
    <row r="3" spans="1:11" ht="15.75" thickBot="1" x14ac:dyDescent="0.3"/>
    <row r="4" spans="1:11" ht="44.25" customHeight="1" thickBot="1" x14ac:dyDescent="0.3">
      <c r="A4" s="15" t="s">
        <v>8</v>
      </c>
      <c r="B4" s="15" t="s">
        <v>0</v>
      </c>
      <c r="C4" s="15" t="s">
        <v>1</v>
      </c>
      <c r="D4" s="1" t="s">
        <v>7</v>
      </c>
      <c r="E4" s="1" t="s">
        <v>6</v>
      </c>
      <c r="F4" s="47" t="s">
        <v>5</v>
      </c>
      <c r="G4" s="48"/>
      <c r="H4" s="1" t="s">
        <v>16</v>
      </c>
      <c r="I4" s="44" t="s">
        <v>9</v>
      </c>
      <c r="J4" s="45"/>
      <c r="K4" s="3" t="s">
        <v>10</v>
      </c>
    </row>
    <row r="5" spans="1:11" s="11" customFormat="1" ht="60.6" customHeight="1" thickBot="1" x14ac:dyDescent="0.3">
      <c r="A5" s="31">
        <v>1</v>
      </c>
      <c r="B5" s="28">
        <v>10880</v>
      </c>
      <c r="C5" s="18" t="s">
        <v>75</v>
      </c>
      <c r="D5" s="19" t="s">
        <v>76</v>
      </c>
      <c r="E5" s="20" t="s">
        <v>21</v>
      </c>
      <c r="F5" s="26">
        <v>8</v>
      </c>
      <c r="G5" s="26" t="s">
        <v>2</v>
      </c>
      <c r="H5" s="26" t="s">
        <v>4</v>
      </c>
      <c r="I5" s="4"/>
      <c r="J5" s="5" t="str">
        <f>CONCATENATE("por ", G5, ".")</f>
        <v>por UN.</v>
      </c>
      <c r="K5" s="5">
        <f>I5*F5</f>
        <v>0</v>
      </c>
    </row>
    <row r="6" spans="1:11" s="11" customFormat="1" ht="55.15" customHeight="1" thickBot="1" x14ac:dyDescent="0.3">
      <c r="A6" s="31">
        <v>2</v>
      </c>
      <c r="B6" s="28">
        <v>18114</v>
      </c>
      <c r="C6" s="18" t="s">
        <v>77</v>
      </c>
      <c r="D6" s="19"/>
      <c r="E6" s="22" t="s">
        <v>78</v>
      </c>
      <c r="F6" s="26">
        <v>10</v>
      </c>
      <c r="G6" s="26" t="s">
        <v>3</v>
      </c>
      <c r="H6" s="26" t="s">
        <v>18</v>
      </c>
      <c r="I6" s="4"/>
      <c r="J6" s="5" t="str">
        <f t="shared" ref="J6:J14" si="0">CONCATENATE("por ", G6, ".")</f>
        <v>por PAQ.</v>
      </c>
      <c r="K6" s="5">
        <f t="shared" ref="K6:K17" si="1">I6*F6</f>
        <v>0</v>
      </c>
    </row>
    <row r="7" spans="1:11" s="11" customFormat="1" ht="146.44999999999999" customHeight="1" thickBot="1" x14ac:dyDescent="0.3">
      <c r="A7" s="31">
        <v>3</v>
      </c>
      <c r="B7" s="32">
        <v>18115</v>
      </c>
      <c r="C7" s="24" t="s">
        <v>79</v>
      </c>
      <c r="D7" s="19"/>
      <c r="E7" s="22" t="s">
        <v>78</v>
      </c>
      <c r="F7" s="26">
        <v>10</v>
      </c>
      <c r="G7" s="26" t="s">
        <v>3</v>
      </c>
      <c r="H7" s="26" t="s">
        <v>18</v>
      </c>
      <c r="I7" s="4"/>
      <c r="J7" s="5" t="str">
        <f t="shared" si="0"/>
        <v>por PAQ.</v>
      </c>
      <c r="K7" s="5">
        <f t="shared" si="1"/>
        <v>0</v>
      </c>
    </row>
    <row r="8" spans="1:11" s="11" customFormat="1" ht="120.6" customHeight="1" thickBot="1" x14ac:dyDescent="0.3">
      <c r="A8" s="31">
        <v>4</v>
      </c>
      <c r="B8" s="28">
        <v>87303</v>
      </c>
      <c r="C8" s="18" t="s">
        <v>80</v>
      </c>
      <c r="D8" s="19" t="s">
        <v>81</v>
      </c>
      <c r="E8" s="20" t="s">
        <v>82</v>
      </c>
      <c r="F8" s="26">
        <v>35</v>
      </c>
      <c r="G8" s="26" t="s">
        <v>2</v>
      </c>
      <c r="H8" s="26" t="s">
        <v>4</v>
      </c>
      <c r="I8" s="4"/>
      <c r="J8" s="5" t="str">
        <f t="shared" si="0"/>
        <v>por UN.</v>
      </c>
      <c r="K8" s="5">
        <f t="shared" si="1"/>
        <v>0</v>
      </c>
    </row>
    <row r="9" spans="1:11" s="11" customFormat="1" ht="94.15" customHeight="1" thickBot="1" x14ac:dyDescent="0.3">
      <c r="A9" s="31">
        <v>5</v>
      </c>
      <c r="B9" s="28">
        <v>87887</v>
      </c>
      <c r="C9" s="18" t="s">
        <v>83</v>
      </c>
      <c r="D9" s="19" t="s">
        <v>84</v>
      </c>
      <c r="E9" s="22" t="s">
        <v>85</v>
      </c>
      <c r="F9" s="26">
        <v>5</v>
      </c>
      <c r="G9" s="26" t="s">
        <v>2</v>
      </c>
      <c r="H9" s="26" t="s">
        <v>4</v>
      </c>
      <c r="I9" s="4"/>
      <c r="J9" s="5" t="str">
        <f t="shared" si="0"/>
        <v>por UN.</v>
      </c>
      <c r="K9" s="5">
        <f t="shared" si="1"/>
        <v>0</v>
      </c>
    </row>
    <row r="10" spans="1:11" s="11" customFormat="1" ht="111" customHeight="1" thickBot="1" x14ac:dyDescent="0.3">
      <c r="A10" s="31">
        <v>6</v>
      </c>
      <c r="B10" s="28">
        <v>89431</v>
      </c>
      <c r="C10" s="18" t="s">
        <v>86</v>
      </c>
      <c r="D10" s="19" t="s">
        <v>87</v>
      </c>
      <c r="E10" s="22" t="s">
        <v>88</v>
      </c>
      <c r="F10" s="26">
        <v>2</v>
      </c>
      <c r="G10" s="26" t="s">
        <v>3</v>
      </c>
      <c r="H10" s="26" t="s">
        <v>17</v>
      </c>
      <c r="I10" s="4"/>
      <c r="J10" s="5" t="str">
        <f t="shared" si="0"/>
        <v>por PAQ.</v>
      </c>
      <c r="K10" s="5">
        <f t="shared" si="1"/>
        <v>0</v>
      </c>
    </row>
    <row r="11" spans="1:11" s="11" customFormat="1" ht="94.9" customHeight="1" thickBot="1" x14ac:dyDescent="0.3">
      <c r="A11" s="31">
        <v>7</v>
      </c>
      <c r="B11" s="32">
        <v>89785</v>
      </c>
      <c r="C11" s="24" t="s">
        <v>89</v>
      </c>
      <c r="D11" s="19" t="s">
        <v>90</v>
      </c>
      <c r="E11" s="22" t="s">
        <v>21</v>
      </c>
      <c r="F11" s="26">
        <v>12</v>
      </c>
      <c r="G11" s="26" t="s">
        <v>2</v>
      </c>
      <c r="H11" s="26" t="s">
        <v>4</v>
      </c>
      <c r="I11" s="4"/>
      <c r="J11" s="5" t="str">
        <f t="shared" si="0"/>
        <v>por UN.</v>
      </c>
      <c r="K11" s="5">
        <f t="shared" si="1"/>
        <v>0</v>
      </c>
    </row>
    <row r="12" spans="1:11" s="11" customFormat="1" ht="141" customHeight="1" thickBot="1" x14ac:dyDescent="0.3">
      <c r="A12" s="31">
        <v>8</v>
      </c>
      <c r="B12" s="32">
        <v>89797</v>
      </c>
      <c r="C12" s="24" t="s">
        <v>91</v>
      </c>
      <c r="D12" s="19" t="s">
        <v>92</v>
      </c>
      <c r="E12" s="22" t="s">
        <v>93</v>
      </c>
      <c r="F12" s="26">
        <v>40</v>
      </c>
      <c r="G12" s="26" t="s">
        <v>2</v>
      </c>
      <c r="H12" s="22" t="s">
        <v>93</v>
      </c>
      <c r="I12" s="4"/>
      <c r="J12" s="5" t="str">
        <f t="shared" si="0"/>
        <v>por UN.</v>
      </c>
      <c r="K12" s="5">
        <f t="shared" si="1"/>
        <v>0</v>
      </c>
    </row>
    <row r="13" spans="1:11" s="11" customFormat="1" ht="68.45" customHeight="1" thickBot="1" x14ac:dyDescent="0.3">
      <c r="A13" s="31">
        <v>9</v>
      </c>
      <c r="B13" s="28">
        <v>271007</v>
      </c>
      <c r="C13" s="18" t="s">
        <v>94</v>
      </c>
      <c r="D13" s="19" t="s">
        <v>95</v>
      </c>
      <c r="E13" s="22" t="s">
        <v>96</v>
      </c>
      <c r="F13" s="26">
        <v>8</v>
      </c>
      <c r="G13" s="26" t="s">
        <v>2</v>
      </c>
      <c r="H13" s="26" t="s">
        <v>4</v>
      </c>
      <c r="I13" s="4"/>
      <c r="J13" s="5" t="str">
        <f t="shared" si="0"/>
        <v>por UN.</v>
      </c>
      <c r="K13" s="5">
        <f t="shared" si="1"/>
        <v>0</v>
      </c>
    </row>
    <row r="14" spans="1:11" s="11" customFormat="1" ht="107.45" customHeight="1" thickBot="1" x14ac:dyDescent="0.3">
      <c r="A14" s="31">
        <v>10</v>
      </c>
      <c r="B14" s="28">
        <v>271017</v>
      </c>
      <c r="C14" s="18" t="s">
        <v>97</v>
      </c>
      <c r="D14" s="19" t="s">
        <v>98</v>
      </c>
      <c r="E14" s="22" t="s">
        <v>96</v>
      </c>
      <c r="F14" s="26">
        <v>30</v>
      </c>
      <c r="G14" s="26" t="s">
        <v>2</v>
      </c>
      <c r="H14" s="26" t="s">
        <v>4</v>
      </c>
      <c r="I14" s="4"/>
      <c r="J14" s="5" t="str">
        <f t="shared" si="0"/>
        <v>por UN.</v>
      </c>
      <c r="K14" s="5">
        <f t="shared" si="1"/>
        <v>0</v>
      </c>
    </row>
    <row r="15" spans="1:11" s="11" customFormat="1" ht="392.45" customHeight="1" thickBot="1" x14ac:dyDescent="0.3">
      <c r="A15" s="31">
        <v>11</v>
      </c>
      <c r="B15" s="28">
        <v>286416</v>
      </c>
      <c r="C15" s="18" t="s">
        <v>99</v>
      </c>
      <c r="D15" s="19" t="s">
        <v>100</v>
      </c>
      <c r="E15" s="22" t="s">
        <v>101</v>
      </c>
      <c r="F15" s="26">
        <v>2</v>
      </c>
      <c r="G15" s="26" t="s">
        <v>2</v>
      </c>
      <c r="H15" s="30" t="s">
        <v>102</v>
      </c>
      <c r="I15" s="4"/>
      <c r="J15" s="5"/>
      <c r="K15" s="5">
        <f t="shared" si="1"/>
        <v>0</v>
      </c>
    </row>
    <row r="16" spans="1:11" s="11" customFormat="1" ht="67.900000000000006" customHeight="1" thickBot="1" x14ac:dyDescent="0.3">
      <c r="A16" s="31">
        <v>12</v>
      </c>
      <c r="B16" s="32">
        <v>381432</v>
      </c>
      <c r="C16" s="24" t="s">
        <v>103</v>
      </c>
      <c r="D16" s="19" t="s">
        <v>104</v>
      </c>
      <c r="E16" s="22" t="s">
        <v>21</v>
      </c>
      <c r="F16" s="26">
        <v>10</v>
      </c>
      <c r="G16" s="26" t="s">
        <v>2</v>
      </c>
      <c r="H16" s="26" t="s">
        <v>4</v>
      </c>
      <c r="I16" s="4"/>
      <c r="J16" s="5"/>
      <c r="K16" s="5">
        <f t="shared" si="1"/>
        <v>0</v>
      </c>
    </row>
    <row r="17" spans="1:13" s="11" customFormat="1" ht="111" customHeight="1" thickBot="1" x14ac:dyDescent="0.3">
      <c r="A17" s="31">
        <v>13</v>
      </c>
      <c r="B17" s="28">
        <v>381435</v>
      </c>
      <c r="C17" s="18" t="s">
        <v>105</v>
      </c>
      <c r="D17" s="19" t="s">
        <v>106</v>
      </c>
      <c r="E17" s="22" t="s">
        <v>21</v>
      </c>
      <c r="F17" s="26">
        <v>5</v>
      </c>
      <c r="G17" s="26" t="s">
        <v>2</v>
      </c>
      <c r="H17" s="26" t="s">
        <v>4</v>
      </c>
      <c r="I17" s="4"/>
      <c r="J17" s="5"/>
      <c r="K17" s="5">
        <f t="shared" si="1"/>
        <v>0</v>
      </c>
    </row>
    <row r="18" spans="1:13" ht="15.75" thickBot="1" x14ac:dyDescent="0.3">
      <c r="E18" s="41" t="s">
        <v>14</v>
      </c>
      <c r="F18" s="42"/>
      <c r="G18" s="42"/>
      <c r="H18" s="42"/>
      <c r="I18" s="43"/>
      <c r="J18" s="16"/>
      <c r="K18" s="6">
        <f>SUM(K5:K17)</f>
        <v>0</v>
      </c>
    </row>
    <row r="19" spans="1:13" ht="15.75" thickBot="1" x14ac:dyDescent="0.3">
      <c r="E19" s="41" t="s">
        <v>11</v>
      </c>
      <c r="F19" s="42"/>
      <c r="G19" s="42"/>
      <c r="H19" s="42"/>
      <c r="I19" s="43"/>
      <c r="J19" s="16"/>
      <c r="K19" s="6">
        <f>K18*0.21</f>
        <v>0</v>
      </c>
    </row>
    <row r="20" spans="1:13" ht="15.75" thickBot="1" x14ac:dyDescent="0.3">
      <c r="E20" s="41" t="s">
        <v>12</v>
      </c>
      <c r="F20" s="42"/>
      <c r="G20" s="42"/>
      <c r="H20" s="42"/>
      <c r="I20" s="43"/>
      <c r="J20" s="16"/>
      <c r="K20" s="6">
        <f>K19+K18</f>
        <v>0</v>
      </c>
    </row>
    <row r="22" spans="1:13" x14ac:dyDescent="0.25">
      <c r="B22" s="36" t="s">
        <v>119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</row>
    <row r="23" spans="1:13" x14ac:dyDescent="0.25">
      <c r="B23" s="35" t="s">
        <v>120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</row>
    <row r="24" spans="1:13" x14ac:dyDescent="0.25">
      <c r="B24" s="7" t="s">
        <v>118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 x14ac:dyDescent="0.25">
      <c r="B25" s="37" t="s">
        <v>15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</row>
    <row r="26" spans="1:13" x14ac:dyDescent="0.25">
      <c r="B26" s="37" t="s">
        <v>121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1:13" x14ac:dyDescent="0.25">
      <c r="B27" s="37" t="s">
        <v>123</v>
      </c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</row>
    <row r="28" spans="1:13" x14ac:dyDescent="0.25">
      <c r="B28" s="37" t="s">
        <v>122</v>
      </c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</row>
  </sheetData>
  <sheetProtection algorithmName="SHA-512" hashValue="QWtE/hYbnhSiuNYirOqvYYVwPiwZhBYlgKGobyL8wIX16MW2w6KHe75kr+esoibsrCo90vhVoA0kiPQ/qrJPXA==" saltValue="BIfB65KqXP8TvBeomfFRvw==" spinCount="100000" sheet="1" objects="1" scenarios="1"/>
  <mergeCells count="11">
    <mergeCell ref="B28:M28"/>
    <mergeCell ref="E20:I20"/>
    <mergeCell ref="B2:I2"/>
    <mergeCell ref="F4:G4"/>
    <mergeCell ref="I4:J4"/>
    <mergeCell ref="E18:I18"/>
    <mergeCell ref="E19:I19"/>
    <mergeCell ref="B22:M22"/>
    <mergeCell ref="B25:M25"/>
    <mergeCell ref="B26:M26"/>
    <mergeCell ref="B27:M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LOTE 1</vt:lpstr>
      <vt:lpstr>LOTE 2</vt:lpstr>
      <vt:lpstr>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2020-02-04T09:52:15Z</dcterms:modified>
</cp:coreProperties>
</file>