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bookViews>
    <workbookView xWindow="0" yWindow="0" windowWidth="22335" windowHeight="11205"/>
  </bookViews>
  <sheets>
    <sheet name="Hoja1" sheetId="1" r:id="rId1"/>
  </sheets>
  <definedNames>
    <definedName name="_xlnm._FilterDatabase" localSheetId="0" hidden="1">Hoja1!$B$1:$B$57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I32" i="1" s="1"/>
  <c r="H30" i="1"/>
  <c r="J27" i="1"/>
  <c r="J26" i="1"/>
  <c r="J25" i="1"/>
  <c r="I28" i="1" s="1"/>
  <c r="H24" i="1"/>
  <c r="J21" i="1"/>
  <c r="I22" i="1" s="1"/>
  <c r="H20" i="1"/>
  <c r="J17" i="1"/>
  <c r="J16" i="1"/>
  <c r="J15" i="1"/>
  <c r="J14" i="1"/>
  <c r="H13" i="1"/>
  <c r="J10" i="1"/>
  <c r="J9" i="1"/>
  <c r="J8" i="1"/>
  <c r="J7" i="1"/>
  <c r="J6" i="1"/>
  <c r="J5" i="1"/>
  <c r="H4" i="1"/>
  <c r="I18" i="1" l="1"/>
  <c r="J18" i="1" s="1"/>
  <c r="J13" i="1" s="1"/>
  <c r="I11" i="1"/>
  <c r="I4" i="1" s="1"/>
  <c r="I30" i="1"/>
  <c r="J32" i="1"/>
  <c r="J30" i="1" s="1"/>
  <c r="I24" i="1"/>
  <c r="J28" i="1"/>
  <c r="J24" i="1" s="1"/>
  <c r="I20" i="1"/>
  <c r="J22" i="1"/>
  <c r="J20" i="1" s="1"/>
  <c r="J11" i="1" l="1"/>
  <c r="J4" i="1" s="1"/>
  <c r="I34" i="1" s="1"/>
  <c r="J34" i="1" s="1"/>
  <c r="J36" i="1" s="1"/>
  <c r="J37" i="1" s="1"/>
  <c r="J38" i="1" s="1"/>
  <c r="J39" i="1" s="1"/>
  <c r="J40" i="1" s="1"/>
  <c r="I13" i="1"/>
  <c r="E30" i="1" l="1"/>
  <c r="G31" i="1"/>
  <c r="F32" i="1" s="1"/>
  <c r="E24" i="1"/>
  <c r="G27" i="1"/>
  <c r="G26" i="1"/>
  <c r="G25" i="1"/>
  <c r="F28" i="1" s="1"/>
  <c r="E20" i="1"/>
  <c r="G21" i="1"/>
  <c r="F22" i="1" s="1"/>
  <c r="E13" i="1"/>
  <c r="G17" i="1"/>
  <c r="G16" i="1"/>
  <c r="G15" i="1"/>
  <c r="G14" i="1"/>
  <c r="F18" i="1" s="1"/>
  <c r="E4" i="1"/>
  <c r="G10" i="1"/>
  <c r="G9" i="1"/>
  <c r="G8" i="1"/>
  <c r="G7" i="1"/>
  <c r="G6" i="1"/>
  <c r="G5" i="1"/>
  <c r="F11" i="1" l="1"/>
  <c r="G11" i="1" s="1"/>
  <c r="G4" i="1" s="1"/>
  <c r="F20" i="1"/>
  <c r="G22" i="1"/>
  <c r="G20" i="1" s="1"/>
  <c r="F24" i="1"/>
  <c r="G28" i="1"/>
  <c r="G24" i="1" s="1"/>
  <c r="G18" i="1"/>
  <c r="G13" i="1" s="1"/>
  <c r="F13" i="1"/>
  <c r="G32" i="1"/>
  <c r="G30" i="1" s="1"/>
  <c r="F30" i="1"/>
  <c r="F34" i="1" l="1"/>
  <c r="G34" i="1" s="1"/>
  <c r="G36" i="1" s="1"/>
  <c r="G37" i="1" s="1"/>
  <c r="G38" i="1" s="1"/>
  <c r="G39" i="1" s="1"/>
  <c r="G40" i="1" s="1"/>
  <c r="F4" i="1"/>
</calcChain>
</file>

<file path=xl/comments1.xml><?xml version="1.0" encoding="utf-8"?>
<comments xmlns="http://schemas.openxmlformats.org/spreadsheetml/2006/main">
  <authors>
    <author>Cárdaba Prada, Luis María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>IVA no incluido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<sst xmlns="http://schemas.openxmlformats.org/spreadsheetml/2006/main" count="113" uniqueCount="76">
  <si>
    <t>IMP. PASAMANOS DOBLES EN LÍNEA 1 (LOTE 1)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</si>
  <si>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</si>
  <si>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</si>
  <si>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</si>
  <si>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</si>
  <si>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</si>
  <si>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</si>
  <si>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</si>
  <si>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</si>
  <si>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</si>
  <si>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</si>
  <si>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</si>
  <si>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DEMOLICIONES Y DESMONTAJES</t>
  </si>
  <si>
    <t>EGC0020</t>
  </si>
  <si>
    <t>Partida</t>
  </si>
  <si>
    <t>m</t>
  </si>
  <si>
    <t>CORTE DE PAVIMENTO DE TERRAZO O BALDOSA CON RADIAL (NOCTURNO)</t>
  </si>
  <si>
    <t>EGC0040</t>
  </si>
  <si>
    <t>m2</t>
  </si>
  <si>
    <t>DEMOLICIÓN DE SOLADO DE PAVIMENTO HASTA 10 CM DE ESPESOR (NOCTURNO)</t>
  </si>
  <si>
    <t>ED0650</t>
  </si>
  <si>
    <t>DESMONTAJE DE PANEL DE CHAPA VITRIFICADA EN ZONA DE OBRAS. (NOCTURNO)</t>
  </si>
  <si>
    <t>EGC0340</t>
  </si>
  <si>
    <t>RETIRADA PAVIMENTO FLEXIBLE (NOCTURNO)</t>
  </si>
  <si>
    <t>EGC0100</t>
  </si>
  <si>
    <t>RETIRADA DE BARANDILLA. (NOCTURNO)</t>
  </si>
  <si>
    <t>EGC0180</t>
  </si>
  <si>
    <t>RETIRADA DE PASAMANOS. (NOCTURNO)</t>
  </si>
  <si>
    <t>Total 01</t>
  </si>
  <si>
    <t>02</t>
  </si>
  <si>
    <t>ALBAÑILERÍA Y SOLADOS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</si>
  <si>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</si>
  <si>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</si>
  <si>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</si>
  <si>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</si>
  <si>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EP0280</t>
  </si>
  <si>
    <t>SOL.GRANITO GRIS  ESP=3CM PULIDO</t>
  </si>
  <si>
    <t>EP0300</t>
  </si>
  <si>
    <t>SOLADO BALDOSA TIPO COMPACTO PAMESA</t>
  </si>
  <si>
    <t>Total 02</t>
  </si>
  <si>
    <t>03</t>
  </si>
  <si>
    <t>SEÑALIZACIÓN</t>
  </si>
  <si>
    <t>EGG0380</t>
  </si>
  <si>
    <t>u</t>
  </si>
  <si>
    <t>SUMINISTRO E INSTALACIÓN DE ETIQUETA BRAILLE (NOCTURNO)</t>
  </si>
  <si>
    <t>Total 03</t>
  </si>
  <si>
    <t>04</t>
  </si>
  <si>
    <t>CERRAJERÍA</t>
  </si>
  <si>
    <t>EGB0380</t>
  </si>
  <si>
    <t>SUMINISTRO E INSTALACIÓN DE BARANDILLA CON PASAMANOS DOBLE (NOCTURNO)</t>
  </si>
  <si>
    <t>EGB0400</t>
  </si>
  <si>
    <t>SUMINISTRO E INSTALACIÓN DE BARANDILLA CON PROTECCIÓN Y PASAMANOS DOBLE (NOCTURNO)</t>
  </si>
  <si>
    <t>EGB0485</t>
  </si>
  <si>
    <t>SUMINISTRO E INSTALACIÓN DE PASAMANOS DOBLE EN ACERO PARA ENREJADO ORNAMENTAL (NOCTURNO)</t>
  </si>
  <si>
    <t>Total 04</t>
  </si>
  <si>
    <t>05</t>
  </si>
  <si>
    <t>GESTIÓN AMBIENTAL</t>
  </si>
  <si>
    <t>00001111</t>
  </si>
  <si>
    <t>ESTUDIO DE GESTIÓN AMBIENTAL</t>
  </si>
  <si>
    <t>Total 05</t>
  </si>
  <si>
    <t>TOTAL PRESUPUESTO EJECUCIÓN MATERIAL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</si>
  <si>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</si>
  <si>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</si>
  <si>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</si>
  <si>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</si>
  <si>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</si>
  <si>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</si>
  <si>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1, La oferta sin iva no podrá superar la base imponible</t>
  </si>
  <si>
    <t>2, La oferta con IVA no podrá superar el presupuesto base de licitación</t>
  </si>
  <si>
    <t>3. Los precios por partida ofertados podrán ser superiores a los presupuestados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</si>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</sst>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9" fontId="9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9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5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horizontal="left" vertical="center"/>
    </xf>
    <xf numFmtId="4" fontId="10" fillId="6" borderId="2" xfId="0" applyNumberFormat="1" applyFont="1" applyFill="1" applyBorder="1" applyAlignment="1" applyProtection="1">
      <alignment vertical="top"/>
      <protection locked="0"/>
    </xf>
    <xf numFmtId="4" fontId="2" fillId="6" borderId="3" xfId="0" applyNumberFormat="1" applyFont="1" applyFill="1" applyBorder="1" applyAlignment="1" applyProtection="1">
      <alignment horizontal="right" vertical="center"/>
    </xf>
    <xf numFmtId="49" fontId="5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vertical="top"/>
    </xf>
    <xf numFmtId="49" fontId="2" fillId="6" borderId="0" xfId="0" applyNumberFormat="1" applyFont="1" applyFill="1" applyBorder="1" applyAlignment="1">
      <alignment horizontal="left" vertical="center"/>
    </xf>
    <xf numFmtId="4" fontId="10" fillId="6" borderId="0" xfId="0" applyNumberFormat="1" applyFont="1" applyFill="1" applyBorder="1" applyAlignment="1" applyProtection="1">
      <alignment vertical="top"/>
      <protection locked="0"/>
    </xf>
    <xf numFmtId="4" fontId="2" fillId="6" borderId="5" xfId="0" applyNumberFormat="1" applyFont="1" applyFill="1" applyBorder="1" applyAlignment="1" applyProtection="1">
      <alignment horizontal="right" vertical="center"/>
    </xf>
    <xf numFmtId="49" fontId="5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vertical="top"/>
    </xf>
    <xf numFmtId="49" fontId="2" fillId="6" borderId="7" xfId="0" applyNumberFormat="1" applyFont="1" applyFill="1" applyBorder="1" applyAlignment="1">
      <alignment horizontal="left" vertical="center"/>
    </xf>
    <xf numFmtId="4" fontId="10" fillId="6" borderId="7" xfId="0" applyNumberFormat="1" applyFont="1" applyFill="1" applyBorder="1" applyAlignment="1" applyProtection="1">
      <alignment vertical="top"/>
      <protection locked="0"/>
    </xf>
    <xf numFmtId="4" fontId="2" fillId="6" borderId="8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>
      <alignment vertical="top"/>
    </xf>
    <xf numFmtId="0" fontId="11" fillId="0" borderId="9" xfId="0" applyFont="1" applyFill="1" applyBorder="1" applyAlignment="1">
      <alignment horizontal="left" wrapText="1"/>
    </xf>
    <xf numFmtId="0" fontId="11" fillId="0" borderId="9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horizontal="left"/>
      <protection locked="0"/>
    </xf>
    <xf numFmtId="0" fontId="11" fillId="0" borderId="9" xfId="0" applyFont="1" applyBorder="1" applyAlignment="1" applyProtection="1">
      <alignment horizontal="left"/>
      <protection locked="0"/>
    </xf>
    <xf numFmtId="4" fontId="7" fillId="0" borderId="0" xfId="0" applyNumberFormat="1" applyFont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7"/>
  <sheetViews>
    <sheetView tabSelected="1" workbookViewId="0">
      <pane xSplit="4" ySplit="3" topLeftCell="E16" activePane="bottomRight" state="frozen"/>
      <selection pane="topRight" activeCell="E1" sqref="E1"/>
      <selection pane="bottomLeft" activeCell="A4" sqref="A4"/>
      <selection pane="bottomRight" activeCell="I31" sqref="I31"/>
    </sheetView>
  </sheetViews>
  <sheetFormatPr baseColWidth="10" defaultRowHeight="15" x14ac:dyDescent="0.25"/>
  <cols>
    <col min="1" max="1" width="7.85546875" customWidth="1"/>
    <col min="2" max="2" width="6.5703125" customWidth="1"/>
    <col min="3" max="3" width="3.7109375" customWidth="1"/>
    <col min="4" max="4" width="32.85546875" customWidth="1"/>
    <col min="5" max="5" width="7.85546875" customWidth="1"/>
    <col min="6" max="6" width="8.7109375" customWidth="1"/>
    <col min="7" max="7" width="9.85546875" customWidth="1"/>
    <col min="8" max="8" width="7.85546875" hidden="1" customWidth="1"/>
    <col min="9" max="9" width="8.7109375" customWidth="1"/>
    <col min="10" max="10" width="9.4257812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E11</f>
        <v>1</v>
      </c>
      <c r="F4" s="7">
        <f t="shared" si="0"/>
        <v>21310.080000000002</v>
      </c>
      <c r="G4" s="7">
        <f t="shared" si="0"/>
        <v>21310.080000000002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ht="22.5" x14ac:dyDescent="0.25">
      <c r="A5" s="8" t="s">
        <v>13</v>
      </c>
      <c r="B5" s="9" t="s">
        <v>14</v>
      </c>
      <c r="C5" s="9" t="s">
        <v>15</v>
      </c>
      <c r="D5" s="18" t="s">
        <v>16</v>
      </c>
      <c r="E5" s="10">
        <v>190.8</v>
      </c>
      <c r="F5" s="10">
        <v>8.65</v>
      </c>
      <c r="G5" s="11">
        <f t="shared" ref="G5:G11" si="1">ROUND(E5*F5,2)</f>
        <v>1650.42</v>
      </c>
      <c r="H5" s="10">
        <v>190.8</v>
      </c>
      <c r="I5" s="64">
        <v>0</v>
      </c>
      <c r="J5" s="11">
        <f t="shared" ref="J5:J11" si="2">ROUND(H5*I5,2)</f>
        <v>0</v>
      </c>
    </row>
    <row r="6" spans="1:10" ht="22.5" x14ac:dyDescent="0.25">
      <c r="A6" s="8" t="s">
        <v>17</v>
      </c>
      <c r="B6" s="9" t="s">
        <v>14</v>
      </c>
      <c r="C6" s="9" t="s">
        <v>18</v>
      </c>
      <c r="D6" s="18" t="s">
        <v>19</v>
      </c>
      <c r="E6" s="10">
        <v>24.56</v>
      </c>
      <c r="F6" s="10">
        <v>26.28</v>
      </c>
      <c r="G6" s="11">
        <f t="shared" si="1"/>
        <v>645.44000000000005</v>
      </c>
      <c r="H6" s="10">
        <v>24.56</v>
      </c>
      <c r="I6" s="64">
        <v>0</v>
      </c>
      <c r="J6" s="11">
        <f t="shared" si="2"/>
        <v>0</v>
      </c>
    </row>
    <row r="7" spans="1:10" ht="22.5" x14ac:dyDescent="0.25">
      <c r="A7" s="8" t="s">
        <v>20</v>
      </c>
      <c r="B7" s="9" t="s">
        <v>14</v>
      </c>
      <c r="C7" s="9" t="s">
        <v>18</v>
      </c>
      <c r="D7" s="18" t="s">
        <v>21</v>
      </c>
      <c r="E7" s="10">
        <v>268</v>
      </c>
      <c r="F7" s="10">
        <v>13.81</v>
      </c>
      <c r="G7" s="11">
        <f t="shared" si="1"/>
        <v>3701.08</v>
      </c>
      <c r="H7" s="10">
        <v>268</v>
      </c>
      <c r="I7" s="64">
        <v>0</v>
      </c>
      <c r="J7" s="11">
        <f t="shared" si="2"/>
        <v>0</v>
      </c>
    </row>
    <row r="8" spans="1:10" x14ac:dyDescent="0.25">
      <c r="A8" s="8" t="s">
        <v>22</v>
      </c>
      <c r="B8" s="9" t="s">
        <v>14</v>
      </c>
      <c r="C8" s="9" t="s">
        <v>18</v>
      </c>
      <c r="D8" s="18" t="s">
        <v>23</v>
      </c>
      <c r="E8" s="10">
        <v>10</v>
      </c>
      <c r="F8" s="10">
        <v>21.78</v>
      </c>
      <c r="G8" s="11">
        <f t="shared" si="1"/>
        <v>217.8</v>
      </c>
      <c r="H8" s="10">
        <v>10</v>
      </c>
      <c r="I8" s="64">
        <v>0</v>
      </c>
      <c r="J8" s="11">
        <f t="shared" si="2"/>
        <v>0</v>
      </c>
    </row>
    <row r="9" spans="1:10" x14ac:dyDescent="0.25">
      <c r="A9" s="8" t="s">
        <v>24</v>
      </c>
      <c r="B9" s="9" t="s">
        <v>14</v>
      </c>
      <c r="C9" s="9" t="s">
        <v>15</v>
      </c>
      <c r="D9" s="18" t="s">
        <v>25</v>
      </c>
      <c r="E9" s="10">
        <v>529.5</v>
      </c>
      <c r="F9" s="10">
        <v>19.68</v>
      </c>
      <c r="G9" s="11">
        <f t="shared" si="1"/>
        <v>10420.56</v>
      </c>
      <c r="H9" s="10">
        <v>529.5</v>
      </c>
      <c r="I9" s="64">
        <v>0</v>
      </c>
      <c r="J9" s="11">
        <f t="shared" si="2"/>
        <v>0</v>
      </c>
    </row>
    <row r="10" spans="1:10" x14ac:dyDescent="0.25">
      <c r="A10" s="8" t="s">
        <v>26</v>
      </c>
      <c r="B10" s="9" t="s">
        <v>14</v>
      </c>
      <c r="C10" s="9" t="s">
        <v>15</v>
      </c>
      <c r="D10" s="18" t="s">
        <v>27</v>
      </c>
      <c r="E10" s="10">
        <v>297</v>
      </c>
      <c r="F10" s="10">
        <v>15.74</v>
      </c>
      <c r="G10" s="11">
        <f t="shared" si="1"/>
        <v>4674.78</v>
      </c>
      <c r="H10" s="10">
        <v>297</v>
      </c>
      <c r="I10" s="64">
        <v>0</v>
      </c>
      <c r="J10" s="11">
        <f t="shared" si="2"/>
        <v>0</v>
      </c>
    </row>
    <row r="11" spans="1:10" x14ac:dyDescent="0.25">
      <c r="A11" s="12"/>
      <c r="B11" s="12"/>
      <c r="C11" s="12"/>
      <c r="D11" s="19" t="s">
        <v>28</v>
      </c>
      <c r="E11" s="13">
        <v>1</v>
      </c>
      <c r="F11" s="14">
        <f>SUM(G5:G10)</f>
        <v>21310.080000000002</v>
      </c>
      <c r="G11" s="14">
        <f t="shared" si="1"/>
        <v>21310.080000000002</v>
      </c>
      <c r="H11" s="13">
        <v>1</v>
      </c>
      <c r="I11" s="14">
        <f>SUM(J5:J10)</f>
        <v>0</v>
      </c>
      <c r="J11" s="14">
        <f t="shared" si="2"/>
        <v>0</v>
      </c>
    </row>
    <row r="12" spans="1:10" ht="0.95" customHeight="1" x14ac:dyDescent="0.25">
      <c r="A12" s="15"/>
      <c r="B12" s="15"/>
      <c r="C12" s="15"/>
      <c r="D12" s="20"/>
      <c r="E12" s="15"/>
      <c r="F12" s="15"/>
      <c r="G12" s="15"/>
      <c r="H12" s="15"/>
      <c r="I12" s="15"/>
      <c r="J12" s="15"/>
    </row>
    <row r="13" spans="1:10" x14ac:dyDescent="0.25">
      <c r="A13" s="5" t="s">
        <v>29</v>
      </c>
      <c r="B13" s="5" t="s">
        <v>10</v>
      </c>
      <c r="C13" s="5" t="s">
        <v>11</v>
      </c>
      <c r="D13" s="17" t="s">
        <v>30</v>
      </c>
      <c r="E13" s="6">
        <f t="shared" ref="E13:J13" si="3">E18</f>
        <v>1</v>
      </c>
      <c r="F13" s="7">
        <f t="shared" si="3"/>
        <v>1738.67</v>
      </c>
      <c r="G13" s="7">
        <f t="shared" si="3"/>
        <v>1738.67</v>
      </c>
      <c r="H13" s="6">
        <f t="shared" si="3"/>
        <v>1</v>
      </c>
      <c r="I13" s="7">
        <f t="shared" si="3"/>
        <v>0</v>
      </c>
      <c r="J13" s="7">
        <f t="shared" si="3"/>
        <v>0</v>
      </c>
    </row>
    <row r="14" spans="1:10" ht="22.5" x14ac:dyDescent="0.25">
      <c r="A14" s="8" t="s">
        <v>31</v>
      </c>
      <c r="B14" s="9" t="s">
        <v>14</v>
      </c>
      <c r="C14" s="9" t="s">
        <v>18</v>
      </c>
      <c r="D14" s="18" t="s">
        <v>32</v>
      </c>
      <c r="E14" s="10">
        <v>24.56</v>
      </c>
      <c r="F14" s="10">
        <v>21.18</v>
      </c>
      <c r="G14" s="11">
        <f>ROUND(E14*F14,2)</f>
        <v>520.17999999999995</v>
      </c>
      <c r="H14" s="10">
        <v>24.56</v>
      </c>
      <c r="I14" s="64">
        <v>0</v>
      </c>
      <c r="J14" s="11">
        <f>ROUND(H14*I14,2)</f>
        <v>0</v>
      </c>
    </row>
    <row r="15" spans="1:10" ht="33.75" x14ac:dyDescent="0.25">
      <c r="A15" s="8" t="s">
        <v>33</v>
      </c>
      <c r="B15" s="9" t="s">
        <v>14</v>
      </c>
      <c r="C15" s="9" t="s">
        <v>18</v>
      </c>
      <c r="D15" s="18" t="s">
        <v>34</v>
      </c>
      <c r="E15" s="10">
        <v>3.28</v>
      </c>
      <c r="F15" s="10">
        <v>70.13</v>
      </c>
      <c r="G15" s="11">
        <f>ROUND(E15*F15,2)</f>
        <v>230.03</v>
      </c>
      <c r="H15" s="10">
        <v>3.28</v>
      </c>
      <c r="I15" s="64">
        <v>0</v>
      </c>
      <c r="J15" s="11">
        <f>ROUND(H15*I15,2)</f>
        <v>0</v>
      </c>
    </row>
    <row r="16" spans="1:10" x14ac:dyDescent="0.25">
      <c r="A16" s="8" t="s">
        <v>35</v>
      </c>
      <c r="B16" s="9" t="s">
        <v>14</v>
      </c>
      <c r="C16" s="9" t="s">
        <v>18</v>
      </c>
      <c r="D16" s="18" t="s">
        <v>36</v>
      </c>
      <c r="E16" s="10">
        <v>7.76</v>
      </c>
      <c r="F16" s="10">
        <v>57.95</v>
      </c>
      <c r="G16" s="11">
        <f>ROUND(E16*F16,2)</f>
        <v>449.69</v>
      </c>
      <c r="H16" s="10">
        <v>7.76</v>
      </c>
      <c r="I16" s="64">
        <v>0</v>
      </c>
      <c r="J16" s="11">
        <f>ROUND(H16*I16,2)</f>
        <v>0</v>
      </c>
    </row>
    <row r="17" spans="1:10" x14ac:dyDescent="0.25">
      <c r="A17" s="8" t="s">
        <v>37</v>
      </c>
      <c r="B17" s="9" t="s">
        <v>14</v>
      </c>
      <c r="C17" s="9" t="s">
        <v>18</v>
      </c>
      <c r="D17" s="18" t="s">
        <v>38</v>
      </c>
      <c r="E17" s="10">
        <v>13.52</v>
      </c>
      <c r="F17" s="10">
        <v>39.85</v>
      </c>
      <c r="G17" s="11">
        <f>ROUND(E17*F17,2)</f>
        <v>538.77</v>
      </c>
      <c r="H17" s="10">
        <v>13.52</v>
      </c>
      <c r="I17" s="64">
        <v>0</v>
      </c>
      <c r="J17" s="11">
        <f>ROUND(H17*I17,2)</f>
        <v>0</v>
      </c>
    </row>
    <row r="18" spans="1:10" x14ac:dyDescent="0.25">
      <c r="A18" s="12"/>
      <c r="B18" s="12"/>
      <c r="C18" s="12"/>
      <c r="D18" s="19" t="s">
        <v>39</v>
      </c>
      <c r="E18" s="13">
        <v>1</v>
      </c>
      <c r="F18" s="14">
        <f>SUM(G14:G17)</f>
        <v>1738.67</v>
      </c>
      <c r="G18" s="14">
        <f>ROUND(E18*F18,2)</f>
        <v>1738.67</v>
      </c>
      <c r="H18" s="13">
        <v>1</v>
      </c>
      <c r="I18" s="14">
        <f>SUM(J14:J17)</f>
        <v>0</v>
      </c>
      <c r="J18" s="14">
        <f>ROUND(H18*I18,2)</f>
        <v>0</v>
      </c>
    </row>
    <row r="19" spans="1:10" ht="0.95" customHeight="1" x14ac:dyDescent="0.25">
      <c r="A19" s="15"/>
      <c r="B19" s="15"/>
      <c r="C19" s="15"/>
      <c r="D19" s="20"/>
      <c r="E19" s="15"/>
      <c r="F19" s="15"/>
      <c r="G19" s="15"/>
      <c r="H19" s="15"/>
      <c r="I19" s="15"/>
      <c r="J19" s="15"/>
    </row>
    <row r="20" spans="1:10" x14ac:dyDescent="0.25">
      <c r="A20" s="5" t="s">
        <v>40</v>
      </c>
      <c r="B20" s="5" t="s">
        <v>10</v>
      </c>
      <c r="C20" s="5" t="s">
        <v>11</v>
      </c>
      <c r="D20" s="17" t="s">
        <v>41</v>
      </c>
      <c r="E20" s="6">
        <f t="shared" ref="E20:J20" si="4">E22</f>
        <v>1</v>
      </c>
      <c r="F20" s="7">
        <f t="shared" si="4"/>
        <v>3899.28</v>
      </c>
      <c r="G20" s="7">
        <f t="shared" si="4"/>
        <v>3899.28</v>
      </c>
      <c r="H20" s="6">
        <f t="shared" si="4"/>
        <v>1</v>
      </c>
      <c r="I20" s="7">
        <f t="shared" si="4"/>
        <v>0</v>
      </c>
      <c r="J20" s="7">
        <f t="shared" si="4"/>
        <v>0</v>
      </c>
    </row>
    <row r="21" spans="1:10" ht="22.5" x14ac:dyDescent="0.25">
      <c r="A21" s="8" t="s">
        <v>42</v>
      </c>
      <c r="B21" s="9" t="s">
        <v>14</v>
      </c>
      <c r="C21" s="9" t="s">
        <v>43</v>
      </c>
      <c r="D21" s="18" t="s">
        <v>44</v>
      </c>
      <c r="E21" s="10">
        <v>132</v>
      </c>
      <c r="F21" s="10">
        <v>29.54</v>
      </c>
      <c r="G21" s="11">
        <f>ROUND(E21*F21,2)</f>
        <v>3899.28</v>
      </c>
      <c r="H21" s="10">
        <v>132</v>
      </c>
      <c r="I21" s="64">
        <v>0</v>
      </c>
      <c r="J21" s="11">
        <f>ROUND(H21*I21,2)</f>
        <v>0</v>
      </c>
    </row>
    <row r="22" spans="1:10" x14ac:dyDescent="0.25">
      <c r="A22" s="12"/>
      <c r="B22" s="12"/>
      <c r="C22" s="12"/>
      <c r="D22" s="19" t="s">
        <v>45</v>
      </c>
      <c r="E22" s="13">
        <v>1</v>
      </c>
      <c r="F22" s="14">
        <f>G21</f>
        <v>3899.28</v>
      </c>
      <c r="G22" s="14">
        <f>ROUND(E22*F22,2)</f>
        <v>3899.28</v>
      </c>
      <c r="H22" s="13">
        <v>1</v>
      </c>
      <c r="I22" s="14">
        <f>J21</f>
        <v>0</v>
      </c>
      <c r="J22" s="14">
        <f>ROUND(H22*I22,2)</f>
        <v>0</v>
      </c>
    </row>
    <row r="23" spans="1:10" ht="0.95" customHeight="1" x14ac:dyDescent="0.25">
      <c r="A23" s="15"/>
      <c r="B23" s="15"/>
      <c r="C23" s="15"/>
      <c r="D23" s="20"/>
      <c r="E23" s="15"/>
      <c r="F23" s="15"/>
      <c r="G23" s="15"/>
      <c r="H23" s="15"/>
      <c r="I23" s="15"/>
      <c r="J23" s="15"/>
    </row>
    <row r="24" spans="1:10" x14ac:dyDescent="0.25">
      <c r="A24" s="5" t="s">
        <v>46</v>
      </c>
      <c r="B24" s="5" t="s">
        <v>10</v>
      </c>
      <c r="C24" s="5" t="s">
        <v>11</v>
      </c>
      <c r="D24" s="17" t="s">
        <v>47</v>
      </c>
      <c r="E24" s="6">
        <f t="shared" ref="E24:J24" si="5">E28</f>
        <v>1</v>
      </c>
      <c r="F24" s="7">
        <f t="shared" si="5"/>
        <v>214824.79</v>
      </c>
      <c r="G24" s="7">
        <f t="shared" si="5"/>
        <v>214824.79</v>
      </c>
      <c r="H24" s="6">
        <f t="shared" si="5"/>
        <v>1</v>
      </c>
      <c r="I24" s="7">
        <f t="shared" si="5"/>
        <v>0</v>
      </c>
      <c r="J24" s="7">
        <f t="shared" si="5"/>
        <v>0</v>
      </c>
    </row>
    <row r="25" spans="1:10" ht="22.5" x14ac:dyDescent="0.25">
      <c r="A25" s="8" t="s">
        <v>48</v>
      </c>
      <c r="B25" s="9" t="s">
        <v>14</v>
      </c>
      <c r="C25" s="9" t="s">
        <v>15</v>
      </c>
      <c r="D25" s="18" t="s">
        <v>49</v>
      </c>
      <c r="E25" s="10">
        <v>514</v>
      </c>
      <c r="F25" s="10">
        <v>249.56</v>
      </c>
      <c r="G25" s="11">
        <f>ROUND(E25*F25,2)</f>
        <v>128273.84</v>
      </c>
      <c r="H25" s="10">
        <v>514</v>
      </c>
      <c r="I25" s="64">
        <v>0</v>
      </c>
      <c r="J25" s="11">
        <f>ROUND(H25*I25,2)</f>
        <v>0</v>
      </c>
    </row>
    <row r="26" spans="1:10" ht="33.75" x14ac:dyDescent="0.25">
      <c r="A26" s="8" t="s">
        <v>50</v>
      </c>
      <c r="B26" s="9" t="s">
        <v>14</v>
      </c>
      <c r="C26" s="9" t="s">
        <v>15</v>
      </c>
      <c r="D26" s="18" t="s">
        <v>51</v>
      </c>
      <c r="E26" s="10">
        <v>170.5</v>
      </c>
      <c r="F26" s="10">
        <v>304.95</v>
      </c>
      <c r="G26" s="11">
        <f>ROUND(E26*F26,2)</f>
        <v>51993.98</v>
      </c>
      <c r="H26" s="10">
        <v>170.5</v>
      </c>
      <c r="I26" s="64">
        <v>0</v>
      </c>
      <c r="J26" s="11">
        <f>ROUND(H26*I26,2)</f>
        <v>0</v>
      </c>
    </row>
    <row r="27" spans="1:10" ht="33.75" x14ac:dyDescent="0.25">
      <c r="A27" s="8" t="s">
        <v>52</v>
      </c>
      <c r="B27" s="9" t="s">
        <v>14</v>
      </c>
      <c r="C27" s="9" t="s">
        <v>15</v>
      </c>
      <c r="D27" s="18" t="s">
        <v>53</v>
      </c>
      <c r="E27" s="10">
        <v>553</v>
      </c>
      <c r="F27" s="10">
        <v>62.49</v>
      </c>
      <c r="G27" s="11">
        <f>ROUND(E27*F27,2)</f>
        <v>34556.97</v>
      </c>
      <c r="H27" s="10">
        <v>553</v>
      </c>
      <c r="I27" s="64">
        <v>0</v>
      </c>
      <c r="J27" s="11">
        <f>ROUND(H27*I27,2)</f>
        <v>0</v>
      </c>
    </row>
    <row r="28" spans="1:10" x14ac:dyDescent="0.25">
      <c r="A28" s="12"/>
      <c r="B28" s="12"/>
      <c r="C28" s="12"/>
      <c r="D28" s="19" t="s">
        <v>54</v>
      </c>
      <c r="E28" s="13">
        <v>1</v>
      </c>
      <c r="F28" s="14">
        <f>SUM(G25:G27)</f>
        <v>214824.79</v>
      </c>
      <c r="G28" s="14">
        <f>ROUND(E28*F28,2)</f>
        <v>214824.79</v>
      </c>
      <c r="H28" s="13">
        <v>1</v>
      </c>
      <c r="I28" s="14">
        <f>SUM(J25:J27)</f>
        <v>0</v>
      </c>
      <c r="J28" s="14">
        <f>ROUND(H28*I28,2)</f>
        <v>0</v>
      </c>
    </row>
    <row r="29" spans="1:10" ht="0.95" customHeight="1" x14ac:dyDescent="0.25">
      <c r="A29" s="15"/>
      <c r="B29" s="15"/>
      <c r="C29" s="15"/>
      <c r="D29" s="20"/>
      <c r="E29" s="15"/>
      <c r="F29" s="15"/>
      <c r="G29" s="15"/>
      <c r="H29" s="15"/>
      <c r="I29" s="15"/>
      <c r="J29" s="15"/>
    </row>
    <row r="30" spans="1:10" x14ac:dyDescent="0.25">
      <c r="A30" s="5" t="s">
        <v>55</v>
      </c>
      <c r="B30" s="5" t="s">
        <v>10</v>
      </c>
      <c r="C30" s="5" t="s">
        <v>11</v>
      </c>
      <c r="D30" s="17" t="s">
        <v>56</v>
      </c>
      <c r="E30" s="6">
        <f t="shared" ref="E30:J30" si="6">E32</f>
        <v>1</v>
      </c>
      <c r="F30" s="7">
        <f t="shared" si="6"/>
        <v>-406.67</v>
      </c>
      <c r="G30" s="7">
        <f t="shared" si="6"/>
        <v>-406.67</v>
      </c>
      <c r="H30" s="6">
        <f t="shared" si="6"/>
        <v>1</v>
      </c>
      <c r="I30" s="7">
        <f t="shared" si="6"/>
        <v>0</v>
      </c>
      <c r="J30" s="7">
        <f t="shared" si="6"/>
        <v>0</v>
      </c>
    </row>
    <row r="31" spans="1:10" x14ac:dyDescent="0.25">
      <c r="A31" s="8" t="s">
        <v>57</v>
      </c>
      <c r="B31" s="9" t="s">
        <v>14</v>
      </c>
      <c r="C31" s="9" t="s">
        <v>11</v>
      </c>
      <c r="D31" s="18" t="s">
        <v>58</v>
      </c>
      <c r="E31" s="10">
        <v>1</v>
      </c>
      <c r="F31" s="10">
        <v>-406.67</v>
      </c>
      <c r="G31" s="11">
        <f>ROUND(E31*F31,2)</f>
        <v>-406.67</v>
      </c>
      <c r="H31" s="10">
        <v>1</v>
      </c>
      <c r="I31" s="64">
        <v>0</v>
      </c>
      <c r="J31" s="11">
        <f>ROUND(H31*I31,2)</f>
        <v>0</v>
      </c>
    </row>
    <row r="32" spans="1:10" x14ac:dyDescent="0.25">
      <c r="A32" s="12"/>
      <c r="B32" s="12"/>
      <c r="C32" s="12"/>
      <c r="D32" s="19" t="s">
        <v>59</v>
      </c>
      <c r="E32" s="13">
        <v>1</v>
      </c>
      <c r="F32" s="14">
        <f>G31</f>
        <v>-406.67</v>
      </c>
      <c r="G32" s="14">
        <f>ROUND(E32*F32,2)</f>
        <v>-406.67</v>
      </c>
      <c r="H32" s="13">
        <v>1</v>
      </c>
      <c r="I32" s="14">
        <f>J31</f>
        <v>0</v>
      </c>
      <c r="J32" s="14">
        <f>ROUND(H32*I32,2)</f>
        <v>0</v>
      </c>
    </row>
    <row r="33" spans="1:10" ht="0.95" customHeight="1" x14ac:dyDescent="0.25">
      <c r="A33" s="15"/>
      <c r="B33" s="15"/>
      <c r="C33" s="15"/>
      <c r="D33" s="20"/>
      <c r="E33" s="15"/>
      <c r="F33" s="15"/>
      <c r="G33" s="15"/>
      <c r="H33" s="15"/>
      <c r="I33" s="15"/>
      <c r="J33" s="15"/>
    </row>
    <row r="34" spans="1:10" x14ac:dyDescent="0.25">
      <c r="A34" s="12"/>
      <c r="B34" s="12"/>
      <c r="C34" s="12"/>
      <c r="D34" s="19" t="s">
        <v>60</v>
      </c>
      <c r="E34" s="13">
        <v>1</v>
      </c>
      <c r="F34" s="14">
        <f>G4+G13+G20+G24+G30</f>
        <v>241366.15</v>
      </c>
      <c r="G34" s="14">
        <f>ROUND(E34*F34,2)</f>
        <v>241366.15</v>
      </c>
      <c r="H34" s="13">
        <v>1</v>
      </c>
      <c r="I34" s="14">
        <f>J4+J13+J20+J24+J30</f>
        <v>0</v>
      </c>
      <c r="J34" s="14">
        <f>ROUND(H34*I34,2)</f>
        <v>0</v>
      </c>
    </row>
    <row r="35" spans="1:10" ht="0.95" customHeight="1" x14ac:dyDescent="0.25">
      <c r="A35" s="15"/>
      <c r="B35" s="15"/>
      <c r="C35" s="15"/>
      <c r="D35" s="20"/>
      <c r="E35" s="15"/>
      <c r="F35" s="15"/>
      <c r="G35" s="15"/>
      <c r="H35" s="15"/>
      <c r="I35" s="15"/>
      <c r="J35" s="15"/>
    </row>
    <row r="36" spans="1:10" x14ac:dyDescent="0.25">
      <c r="A36" s="21"/>
      <c r="B36" s="22"/>
      <c r="C36" s="22"/>
      <c r="D36" s="23" t="s">
        <v>61</v>
      </c>
      <c r="E36" s="21"/>
      <c r="F36" s="22"/>
      <c r="G36" s="24">
        <f>G34</f>
        <v>241366.15</v>
      </c>
      <c r="H36" s="22"/>
      <c r="I36" s="21"/>
      <c r="J36" s="24">
        <f>J34</f>
        <v>0</v>
      </c>
    </row>
    <row r="37" spans="1:10" x14ac:dyDescent="0.25">
      <c r="A37" s="25"/>
      <c r="B37" s="26"/>
      <c r="C37" s="26"/>
      <c r="D37" s="27" t="s">
        <v>62</v>
      </c>
      <c r="E37" s="28">
        <v>0.19</v>
      </c>
      <c r="F37" s="26"/>
      <c r="G37" s="29">
        <f>G36*E37</f>
        <v>45859.57</v>
      </c>
      <c r="H37" s="30"/>
      <c r="I37" s="31">
        <v>0.19</v>
      </c>
      <c r="J37" s="29">
        <f>J36*I37</f>
        <v>0</v>
      </c>
    </row>
    <row r="38" spans="1:10" x14ac:dyDescent="0.25">
      <c r="A38" s="25"/>
      <c r="B38" s="26"/>
      <c r="C38" s="26"/>
      <c r="D38" s="27" t="s">
        <v>63</v>
      </c>
      <c r="E38" s="25"/>
      <c r="F38" s="26"/>
      <c r="G38" s="29">
        <f>G36+G37</f>
        <v>287225.71999999997</v>
      </c>
      <c r="H38" s="26"/>
      <c r="I38" s="25"/>
      <c r="J38" s="29">
        <f>J36+J37</f>
        <v>0</v>
      </c>
    </row>
    <row r="39" spans="1:10" x14ac:dyDescent="0.25">
      <c r="A39" s="25"/>
      <c r="B39" s="26"/>
      <c r="C39" s="26"/>
      <c r="D39" s="27" t="s">
        <v>64</v>
      </c>
      <c r="E39" s="28">
        <v>0.21</v>
      </c>
      <c r="F39" s="26"/>
      <c r="G39" s="29">
        <f>21*G38%</f>
        <v>60317.4</v>
      </c>
      <c r="H39" s="26"/>
      <c r="I39" s="28">
        <v>0.21</v>
      </c>
      <c r="J39" s="29">
        <f>E39*J38</f>
        <v>0</v>
      </c>
    </row>
    <row r="40" spans="1:10" x14ac:dyDescent="0.25">
      <c r="A40" s="32"/>
      <c r="B40" s="33"/>
      <c r="C40" s="33"/>
      <c r="D40" s="34" t="s">
        <v>65</v>
      </c>
      <c r="E40" s="32"/>
      <c r="F40" s="33"/>
      <c r="G40" s="35">
        <f>G38+G39</f>
        <v>347543.12</v>
      </c>
      <c r="H40" s="33"/>
      <c r="I40" s="32"/>
      <c r="J40" s="35">
        <f>J38+J39</f>
        <v>0</v>
      </c>
    </row>
    <row r="41" spans="1:10" x14ac:dyDescent="0.25">
      <c r="A41" s="36"/>
      <c r="B41" s="36"/>
      <c r="C41" s="36"/>
      <c r="D41" s="37"/>
      <c r="E41" s="36"/>
      <c r="F41" s="36"/>
      <c r="G41" s="38"/>
      <c r="H41" s="36"/>
      <c r="I41" s="36"/>
      <c r="J41" s="38"/>
    </row>
    <row r="42" spans="1:10" ht="15.75" x14ac:dyDescent="0.25">
      <c r="A42" s="39" t="s">
        <v>66</v>
      </c>
      <c r="B42" s="40"/>
      <c r="C42" s="40"/>
      <c r="D42" s="41"/>
      <c r="E42" s="41"/>
      <c r="F42" s="41"/>
      <c r="G42" s="41"/>
      <c r="H42" s="42"/>
      <c r="I42" s="42"/>
      <c r="J42" s="43"/>
    </row>
    <row r="43" spans="1:10" ht="18.75" x14ac:dyDescent="0.25">
      <c r="A43" s="44" t="s">
        <v>67</v>
      </c>
      <c r="B43" s="45"/>
      <c r="C43" s="45"/>
      <c r="D43" s="46"/>
      <c r="E43" s="46"/>
      <c r="F43" s="46"/>
      <c r="G43" s="46"/>
      <c r="H43" s="47"/>
      <c r="I43" s="47"/>
      <c r="J43" s="48"/>
    </row>
    <row r="44" spans="1:10" ht="18.75" x14ac:dyDescent="0.25">
      <c r="A44" s="49" t="s">
        <v>68</v>
      </c>
      <c r="B44" s="50"/>
      <c r="C44" s="50"/>
      <c r="D44" s="51"/>
      <c r="E44" s="51"/>
      <c r="F44" s="51"/>
      <c r="G44" s="51"/>
      <c r="H44" s="52"/>
      <c r="I44" s="52"/>
      <c r="J44" s="53"/>
    </row>
    <row r="45" spans="1:10" ht="18.75" x14ac:dyDescent="0.25">
      <c r="A45" s="54" t="s">
        <v>69</v>
      </c>
      <c r="B45" s="55"/>
      <c r="C45" s="55"/>
      <c r="D45" s="56"/>
      <c r="E45" s="56"/>
      <c r="F45" s="56"/>
      <c r="G45" s="56"/>
      <c r="H45" s="57"/>
      <c r="I45" s="57"/>
      <c r="J45" s="58"/>
    </row>
    <row r="46" spans="1:10" ht="15.75" x14ac:dyDescent="0.25">
      <c r="A46" s="59"/>
      <c r="B46" s="40"/>
      <c r="C46" s="40"/>
      <c r="D46" s="41"/>
      <c r="E46" s="41"/>
      <c r="F46" s="41"/>
      <c r="G46" s="41"/>
      <c r="H46" s="42"/>
      <c r="I46" s="42"/>
      <c r="J46" s="43"/>
    </row>
    <row r="48" spans="1:10" x14ac:dyDescent="0.25">
      <c r="A48" s="60" t="s">
        <v>70</v>
      </c>
      <c r="B48" s="61"/>
      <c r="C48" s="61"/>
      <c r="D48" s="61"/>
      <c r="E48" s="61"/>
      <c r="F48" s="61"/>
      <c r="G48" s="61"/>
      <c r="H48" s="61"/>
      <c r="I48" s="61"/>
      <c r="J48" s="61"/>
    </row>
    <row r="49" spans="1:10" ht="15.75" customHeight="1" x14ac:dyDescent="0.25">
      <c r="A49" s="60"/>
      <c r="B49" s="61"/>
      <c r="C49" s="61"/>
      <c r="D49" s="61"/>
      <c r="E49" s="61"/>
      <c r="F49" s="61"/>
      <c r="G49" s="61"/>
      <c r="H49" s="61"/>
      <c r="I49" s="61"/>
      <c r="J49" s="61"/>
    </row>
    <row r="50" spans="1:10" x14ac:dyDescent="0.25">
      <c r="A50" s="60" t="s">
        <v>71</v>
      </c>
      <c r="B50" s="61"/>
      <c r="C50" s="61"/>
      <c r="D50" s="61"/>
      <c r="E50" s="61"/>
      <c r="F50" s="61"/>
      <c r="G50" s="61"/>
      <c r="H50" s="61"/>
      <c r="I50" s="61"/>
      <c r="J50" s="61"/>
    </row>
    <row r="51" spans="1:10" x14ac:dyDescent="0.25">
      <c r="A51" s="60"/>
      <c r="B51" s="61"/>
      <c r="C51" s="61"/>
      <c r="D51" s="61"/>
      <c r="E51" s="61"/>
      <c r="F51" s="61"/>
      <c r="G51" s="61"/>
      <c r="H51" s="61"/>
      <c r="I51" s="61"/>
      <c r="J51" s="61"/>
    </row>
    <row r="52" spans="1:10" x14ac:dyDescent="0.25">
      <c r="A52" s="62" t="s">
        <v>72</v>
      </c>
      <c r="B52" s="62"/>
      <c r="C52" s="62"/>
      <c r="D52" s="62" t="s">
        <v>73</v>
      </c>
      <c r="E52" s="62"/>
      <c r="F52" s="62"/>
      <c r="G52" s="62"/>
      <c r="H52" s="62"/>
      <c r="I52" s="62"/>
      <c r="J52" s="62"/>
    </row>
    <row r="53" spans="1:10" x14ac:dyDescent="0.25">
      <c r="A53" s="62"/>
      <c r="B53" s="62"/>
      <c r="C53" s="62"/>
      <c r="D53" s="62"/>
      <c r="E53" s="62"/>
      <c r="F53" s="62"/>
      <c r="G53" s="62"/>
      <c r="H53" s="62"/>
      <c r="I53" s="62"/>
      <c r="J53" s="62"/>
    </row>
    <row r="54" spans="1:10" x14ac:dyDescent="0.25">
      <c r="A54" s="63" t="s">
        <v>74</v>
      </c>
      <c r="B54" s="63"/>
      <c r="C54" s="63"/>
      <c r="D54" s="63" t="s">
        <v>75</v>
      </c>
      <c r="E54" s="63"/>
      <c r="F54" s="63"/>
      <c r="G54" s="63"/>
      <c r="H54" s="63"/>
      <c r="I54" s="63"/>
      <c r="J54" s="63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x14ac:dyDescent="0.25">
      <c r="A56" s="63"/>
      <c r="B56" s="63"/>
      <c r="C56" s="63"/>
      <c r="D56" s="63"/>
      <c r="E56" s="63"/>
      <c r="F56" s="63"/>
      <c r="G56" s="63"/>
      <c r="H56" s="63"/>
      <c r="I56" s="63"/>
      <c r="J56" s="63"/>
    </row>
    <row r="57" spans="1:10" x14ac:dyDescent="0.25">
      <c r="A57" s="63"/>
      <c r="B57" s="63"/>
      <c r="C57" s="63"/>
      <c r="D57" s="63"/>
      <c r="E57" s="63"/>
      <c r="F57" s="63"/>
      <c r="G57" s="63"/>
      <c r="H57" s="63"/>
      <c r="I57" s="63"/>
      <c r="J57" s="63"/>
    </row>
  </sheetData>
  <sheetProtection algorithmName="SHA-512" hashValue="Rwu+gVDzZk9yOPX2pZcWoTTsV6X1JX7qdejGOV4uoGGPPUmv9Er5eZaUQSAVoDg4nq4XDTbIUIJ1NZkXXN42Sw==" saltValue="uGqnyK8N4i3nvaCqGNtNxg==" spinCount="100000" sheet="1" objects="1" scenarios="1" selectLockedCells="1"/>
  <mergeCells count="8">
    <mergeCell ref="A54:C57"/>
    <mergeCell ref="D54:J57"/>
    <mergeCell ref="A48:A49"/>
    <mergeCell ref="B48:J49"/>
    <mergeCell ref="A50:A51"/>
    <mergeCell ref="B50:J51"/>
    <mergeCell ref="A52:C53"/>
    <mergeCell ref="D52:J53"/>
  </mergeCells>
  <dataValidations count="3">
    <dataValidation type="list" allowBlank="1" showInputMessage="1" showErrorMessage="1" sqref="B4:B35">
      <formula1>"Capítulo,Partida,Mano de obra,Maquinaria,Material,Otros,Tarea,"</formula1>
    </dataValidation>
    <dataValidation type="whole" allowBlank="1" showErrorMessage="1" errorTitle="ERROR" error="El valor debe estar comprendido entre 0 y 19%" sqref="H37">
      <formula1>0</formula1>
      <formula2>19</formula2>
    </dataValidation>
    <dataValidation type="decimal" allowBlank="1" showErrorMessage="1" errorTitle="ERROR" error="El BI+GG debe estar comprendido entre el 0 y 19%" sqref="I37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2019-09-23T10:30:29Z</dcterms:created>
  <dcterms:modified xsi:type="dcterms:W3CDTF">2019-09-23T11:22:37Z</dcterms:modified>
</cp:coreProperties>
</file>