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TRABAJO\__PRESUPUESTOS\__PRESUPUESTROS PRESTO\SE LOPEZ HOYOS IO_18-150P\"/>
    </mc:Choice>
  </mc:AlternateContent>
  <xr:revisionPtr revIDLastSave="0" documentId="13_ncr:1_{3D2F5CAE-348B-44DE-B2A4-20C6E968849E}" xr6:coauthVersionLast="36" xr6:coauthVersionMax="36" xr10:uidLastSave="{00000000-0000-0000-0000-000000000000}"/>
  <bookViews>
    <workbookView xWindow="0" yWindow="0" windowWidth="9468" windowHeight="10536" xr2:uid="{6B46886B-90C9-49D1-B6D0-ACFB1153E46C}"/>
  </bookViews>
  <sheets>
    <sheet name="CTR LOPEZ DE HOYOS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298" i="1"/>
  <c r="F299" i="1"/>
  <c r="E300" i="1" s="1"/>
  <c r="C285" i="1"/>
  <c r="C291" i="1"/>
  <c r="F293" i="1"/>
  <c r="F292" i="1"/>
  <c r="C286" i="1"/>
  <c r="F288" i="1"/>
  <c r="F287" i="1"/>
  <c r="C277" i="1"/>
  <c r="F282" i="1"/>
  <c r="F281" i="1"/>
  <c r="F280" i="1"/>
  <c r="F279" i="1"/>
  <c r="F278" i="1"/>
  <c r="C98" i="1"/>
  <c r="C211" i="1"/>
  <c r="C262" i="1"/>
  <c r="F270" i="1"/>
  <c r="F269" i="1"/>
  <c r="F268" i="1"/>
  <c r="F267" i="1"/>
  <c r="F266" i="1"/>
  <c r="F265" i="1"/>
  <c r="F264" i="1"/>
  <c r="F263" i="1"/>
  <c r="C254" i="1"/>
  <c r="F259" i="1"/>
  <c r="F258" i="1"/>
  <c r="F257" i="1"/>
  <c r="F256" i="1"/>
  <c r="F255" i="1"/>
  <c r="C248" i="1"/>
  <c r="F251" i="1"/>
  <c r="F250" i="1"/>
  <c r="F249" i="1"/>
  <c r="C244" i="1"/>
  <c r="F245" i="1"/>
  <c r="E246" i="1" s="1"/>
  <c r="C228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C219" i="1"/>
  <c r="F225" i="1"/>
  <c r="F224" i="1"/>
  <c r="F223" i="1"/>
  <c r="F222" i="1"/>
  <c r="F221" i="1"/>
  <c r="F220" i="1"/>
  <c r="C212" i="1"/>
  <c r="F216" i="1"/>
  <c r="F215" i="1"/>
  <c r="F214" i="1"/>
  <c r="F213" i="1"/>
  <c r="C170" i="1"/>
  <c r="C203" i="1"/>
  <c r="F206" i="1"/>
  <c r="F205" i="1"/>
  <c r="F204" i="1"/>
  <c r="C171" i="1"/>
  <c r="C190" i="1"/>
  <c r="F198" i="1"/>
  <c r="F197" i="1"/>
  <c r="F196" i="1"/>
  <c r="F195" i="1"/>
  <c r="F194" i="1"/>
  <c r="F193" i="1"/>
  <c r="F192" i="1"/>
  <c r="F191" i="1"/>
  <c r="C172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C142" i="1"/>
  <c r="C156" i="1"/>
  <c r="F165" i="1"/>
  <c r="F164" i="1"/>
  <c r="F163" i="1"/>
  <c r="F162" i="1"/>
  <c r="F161" i="1"/>
  <c r="F160" i="1"/>
  <c r="F159" i="1"/>
  <c r="F158" i="1"/>
  <c r="F157" i="1"/>
  <c r="C150" i="1"/>
  <c r="F153" i="1"/>
  <c r="F152" i="1"/>
  <c r="F151" i="1"/>
  <c r="C143" i="1"/>
  <c r="F147" i="1"/>
  <c r="F146" i="1"/>
  <c r="F145" i="1"/>
  <c r="F144" i="1"/>
  <c r="C137" i="1"/>
  <c r="F139" i="1"/>
  <c r="F138" i="1"/>
  <c r="C131" i="1"/>
  <c r="F134" i="1"/>
  <c r="F133" i="1"/>
  <c r="F132" i="1"/>
  <c r="C123" i="1"/>
  <c r="F128" i="1"/>
  <c r="F127" i="1"/>
  <c r="F126" i="1"/>
  <c r="F125" i="1"/>
  <c r="F124" i="1"/>
  <c r="C113" i="1"/>
  <c r="F120" i="1"/>
  <c r="F119" i="1"/>
  <c r="F118" i="1"/>
  <c r="F117" i="1"/>
  <c r="F116" i="1"/>
  <c r="F115" i="1"/>
  <c r="F114" i="1"/>
  <c r="C109" i="1"/>
  <c r="F110" i="1"/>
  <c r="E111" i="1" s="1"/>
  <c r="C99" i="1"/>
  <c r="F106" i="1"/>
  <c r="F105" i="1"/>
  <c r="F104" i="1"/>
  <c r="F103" i="1"/>
  <c r="F102" i="1"/>
  <c r="F101" i="1"/>
  <c r="F100" i="1"/>
  <c r="C5" i="1"/>
  <c r="C86" i="1"/>
  <c r="F93" i="1"/>
  <c r="F92" i="1"/>
  <c r="F91" i="1"/>
  <c r="F90" i="1"/>
  <c r="F89" i="1"/>
  <c r="F88" i="1"/>
  <c r="F87" i="1"/>
  <c r="C77" i="1"/>
  <c r="F83" i="1"/>
  <c r="F82" i="1"/>
  <c r="F81" i="1"/>
  <c r="F80" i="1"/>
  <c r="F79" i="1"/>
  <c r="F78" i="1"/>
  <c r="C65" i="1"/>
  <c r="F74" i="1"/>
  <c r="F73" i="1"/>
  <c r="F72" i="1"/>
  <c r="F71" i="1"/>
  <c r="F70" i="1"/>
  <c r="F69" i="1"/>
  <c r="F68" i="1"/>
  <c r="F67" i="1"/>
  <c r="F66" i="1"/>
  <c r="C60" i="1"/>
  <c r="F62" i="1"/>
  <c r="F61" i="1"/>
  <c r="C49" i="1"/>
  <c r="F57" i="1"/>
  <c r="F56" i="1"/>
  <c r="F55" i="1"/>
  <c r="F54" i="1"/>
  <c r="F53" i="1"/>
  <c r="F52" i="1"/>
  <c r="F51" i="1"/>
  <c r="F50" i="1"/>
  <c r="C36" i="1"/>
  <c r="F46" i="1"/>
  <c r="F45" i="1"/>
  <c r="F44" i="1"/>
  <c r="F43" i="1"/>
  <c r="F42" i="1"/>
  <c r="F41" i="1"/>
  <c r="F40" i="1"/>
  <c r="F39" i="1"/>
  <c r="F38" i="1"/>
  <c r="F37" i="1"/>
  <c r="C30" i="1"/>
  <c r="F33" i="1"/>
  <c r="F32" i="1"/>
  <c r="F31" i="1"/>
  <c r="C20" i="1"/>
  <c r="F27" i="1"/>
  <c r="F26" i="1"/>
  <c r="F25" i="1"/>
  <c r="F24" i="1"/>
  <c r="F23" i="1"/>
  <c r="F22" i="1"/>
  <c r="F21" i="1"/>
  <c r="C6" i="1"/>
  <c r="F17" i="1"/>
  <c r="F16" i="1"/>
  <c r="F15" i="1"/>
  <c r="F14" i="1"/>
  <c r="F13" i="1"/>
  <c r="F12" i="1"/>
  <c r="F11" i="1"/>
  <c r="F10" i="1"/>
  <c r="F9" i="1"/>
  <c r="F8" i="1"/>
  <c r="F7" i="1"/>
  <c r="E294" i="1" l="1"/>
  <c r="E291" i="1" s="1"/>
  <c r="E226" i="1"/>
  <c r="E219" i="1" s="1"/>
  <c r="E207" i="1"/>
  <c r="E203" i="1" s="1"/>
  <c r="E166" i="1"/>
  <c r="E156" i="1" s="1"/>
  <c r="E140" i="1"/>
  <c r="F140" i="1" s="1"/>
  <c r="F137" i="1" s="1"/>
  <c r="E135" i="1"/>
  <c r="E131" i="1" s="1"/>
  <c r="E107" i="1"/>
  <c r="F107" i="1" s="1"/>
  <c r="F99" i="1" s="1"/>
  <c r="E84" i="1"/>
  <c r="E77" i="1" s="1"/>
  <c r="E289" i="1"/>
  <c r="E286" i="1" s="1"/>
  <c r="E154" i="1"/>
  <c r="F154" i="1" s="1"/>
  <c r="F150" i="1" s="1"/>
  <c r="E94" i="1"/>
  <c r="E86" i="1" s="1"/>
  <c r="E58" i="1"/>
  <c r="F58" i="1" s="1"/>
  <c r="F49" i="1" s="1"/>
  <c r="E75" i="1"/>
  <c r="E65" i="1" s="1"/>
  <c r="E121" i="1"/>
  <c r="E113" i="1" s="1"/>
  <c r="E129" i="1"/>
  <c r="F129" i="1" s="1"/>
  <c r="F123" i="1" s="1"/>
  <c r="E271" i="1"/>
  <c r="F271" i="1" s="1"/>
  <c r="F262" i="1" s="1"/>
  <c r="E283" i="1"/>
  <c r="E277" i="1" s="1"/>
  <c r="E18" i="1"/>
  <c r="E6" i="1" s="1"/>
  <c r="E28" i="1"/>
  <c r="F28" i="1" s="1"/>
  <c r="F20" i="1" s="1"/>
  <c r="E34" i="1"/>
  <c r="F34" i="1" s="1"/>
  <c r="F30" i="1" s="1"/>
  <c r="E47" i="1"/>
  <c r="E36" i="1" s="1"/>
  <c r="E63" i="1"/>
  <c r="F63" i="1" s="1"/>
  <c r="F60" i="1" s="1"/>
  <c r="E148" i="1"/>
  <c r="F148" i="1" s="1"/>
  <c r="F143" i="1" s="1"/>
  <c r="E188" i="1"/>
  <c r="F188" i="1" s="1"/>
  <c r="F172" i="1" s="1"/>
  <c r="E199" i="1"/>
  <c r="F199" i="1" s="1"/>
  <c r="F190" i="1" s="1"/>
  <c r="E217" i="1"/>
  <c r="F217" i="1" s="1"/>
  <c r="F212" i="1" s="1"/>
  <c r="E242" i="1"/>
  <c r="F242" i="1" s="1"/>
  <c r="F228" i="1" s="1"/>
  <c r="E252" i="1"/>
  <c r="E248" i="1" s="1"/>
  <c r="E260" i="1"/>
  <c r="F260" i="1" s="1"/>
  <c r="F254" i="1" s="1"/>
  <c r="E99" i="1"/>
  <c r="E109" i="1"/>
  <c r="F111" i="1"/>
  <c r="F109" i="1" s="1"/>
  <c r="F135" i="1"/>
  <c r="F131" i="1" s="1"/>
  <c r="E137" i="1"/>
  <c r="E244" i="1"/>
  <c r="F246" i="1"/>
  <c r="F244" i="1" s="1"/>
  <c r="F294" i="1"/>
  <c r="F291" i="1" s="1"/>
  <c r="E298" i="1"/>
  <c r="F300" i="1"/>
  <c r="F298" i="1" s="1"/>
  <c r="F207" i="1"/>
  <c r="F203" i="1" s="1"/>
  <c r="F289" i="1" l="1"/>
  <c r="F286" i="1" s="1"/>
  <c r="E296" i="1" s="1"/>
  <c r="E285" i="1" s="1"/>
  <c r="F226" i="1"/>
  <c r="F219" i="1" s="1"/>
  <c r="F166" i="1"/>
  <c r="F156" i="1" s="1"/>
  <c r="E150" i="1"/>
  <c r="E143" i="1"/>
  <c r="F94" i="1"/>
  <c r="F86" i="1" s="1"/>
  <c r="F84" i="1"/>
  <c r="F77" i="1" s="1"/>
  <c r="E123" i="1"/>
  <c r="F252" i="1"/>
  <c r="F248" i="1" s="1"/>
  <c r="E49" i="1"/>
  <c r="F283" i="1"/>
  <c r="F277" i="1" s="1"/>
  <c r="E262" i="1"/>
  <c r="E254" i="1"/>
  <c r="E228" i="1"/>
  <c r="E190" i="1"/>
  <c r="E172" i="1"/>
  <c r="F75" i="1"/>
  <c r="F65" i="1" s="1"/>
  <c r="E60" i="1"/>
  <c r="F47" i="1"/>
  <c r="F36" i="1" s="1"/>
  <c r="E30" i="1"/>
  <c r="E20" i="1"/>
  <c r="E212" i="1"/>
  <c r="F18" i="1"/>
  <c r="F6" i="1" s="1"/>
  <c r="E201" i="1"/>
  <c r="F201" i="1" s="1"/>
  <c r="F171" i="1" s="1"/>
  <c r="E209" i="1" s="1"/>
  <c r="F121" i="1"/>
  <c r="F113" i="1" s="1"/>
  <c r="E168" i="1"/>
  <c r="E142" i="1" s="1"/>
  <c r="E273" i="1" l="1"/>
  <c r="E211" i="1" s="1"/>
  <c r="F296" i="1"/>
  <c r="F285" i="1" s="1"/>
  <c r="E171" i="1"/>
  <c r="F168" i="1"/>
  <c r="F142" i="1" s="1"/>
  <c r="E96" i="1"/>
  <c r="F96" i="1" s="1"/>
  <c r="F5" i="1" s="1"/>
  <c r="E170" i="1"/>
  <c r="F209" i="1"/>
  <c r="F170" i="1" s="1"/>
  <c r="F273" i="1" l="1"/>
  <c r="F211" i="1" s="1"/>
  <c r="E275" i="1" s="1"/>
  <c r="F275" i="1" s="1"/>
  <c r="F98" i="1" s="1"/>
  <c r="E302" i="1" s="1"/>
  <c r="F302" i="1" s="1"/>
  <c r="E5" i="1"/>
  <c r="E98" i="1" l="1"/>
  <c r="F4" i="1"/>
  <c r="E304" i="1" s="1"/>
  <c r="F304" i="1" s="1"/>
  <c r="F307" i="1" s="1"/>
  <c r="E4" i="1"/>
  <c r="F309" i="1" l="1"/>
  <c r="F310" i="1"/>
  <c r="F312" i="1" l="1"/>
  <c r="F314" i="1" s="1"/>
  <c r="F3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BDE63DD6-BB2E-4602-817A-B0205C30388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7DDADE25-E385-48AE-9C35-D923FF6B9C5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76B7D88F-58D5-4E5F-BF77-2EAC70DBA00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BF58B6D8-857A-4524-91B7-47393528EBD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70E154E3-386C-458E-9F48-3826C616BB0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874ACA4E-7A4D-45A5-B8B7-3D2147279CA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<sst xmlns="http://schemas.openxmlformats.org/spreadsheetml/2006/main" count="715" uniqueCount="505">
  <si>
    <t>REFORMA DEL CENTRO DE TRACCIÓN DE LÓPEZ DE HOYOS DE LÍNEA 4 DE METRO DE MADRID</t>
  </si>
  <si>
    <t>Presupuesto</t>
  </si>
  <si>
    <t>Código</t>
  </si>
  <si>
    <t>Ud</t>
  </si>
  <si>
    <t>Resumen</t>
  </si>
  <si>
    <t>CanPres</t>
  </si>
  <si>
    <t>Pres</t>
  </si>
  <si>
    <t>ImpPres</t>
  </si>
  <si>
    <t>1</t>
  </si>
  <si>
    <t/>
  </si>
  <si>
    <t>1.1</t>
  </si>
  <si>
    <t>OBRA CIVIL</t>
  </si>
  <si>
    <t>01.01.01</t>
  </si>
  <si>
    <t>DESMONTAJES Y DEMOLICIONES</t>
  </si>
  <si>
    <t>01.02</t>
  </si>
  <si>
    <t>m²</t>
  </si>
  <si>
    <t>DESMONTAJE DE CARPINTERÍAS METÁLICAS</t>
  </si>
  <si>
    <t>01.03</t>
  </si>
  <si>
    <t>DEMOLICIÓN DE ESTRUCTURAS METÁLICAS</t>
  </si>
  <si>
    <t>01.04</t>
  </si>
  <si>
    <t>DEMOLICIÓN FÁB.LADRILLO MACIZO 1/2 PIE C/MARTILLO ELÉCTRICO</t>
  </si>
  <si>
    <t>01.05</t>
  </si>
  <si>
    <t>DEMOLICIÓN FÁB.LADRILLO MACIZO 1 PIE C/MARTILLO ELÉCTRICO</t>
  </si>
  <si>
    <t>01.06</t>
  </si>
  <si>
    <t>DEMOLICIÓN DE SOLADO DE TERRAZO O CERÁMICO</t>
  </si>
  <si>
    <t>01.07</t>
  </si>
  <si>
    <t>DEMOLICIÓN DE FORJADO C/COMPRESOR</t>
  </si>
  <si>
    <t>01.08</t>
  </si>
  <si>
    <t>LAVADO Y RASCADO PINTURAS VIEJAS</t>
  </si>
  <si>
    <t>01.09</t>
  </si>
  <si>
    <t>PICADO ENFOSCADOS CEMENTO V/H C/MARTILLO</t>
  </si>
  <si>
    <t>01.10</t>
  </si>
  <si>
    <t>m³</t>
  </si>
  <si>
    <t>DEMOLICIÓN MURO H.ARMADO CON COMPRESOR</t>
  </si>
  <si>
    <t>01.11</t>
  </si>
  <si>
    <t>ud</t>
  </si>
  <si>
    <t>CALO PARA PASO DE INSTALACIONES  D&gt;100 MM</t>
  </si>
  <si>
    <t>01.12</t>
  </si>
  <si>
    <t>DESMONTAJE DE PLACAS DE FIBROCEMENTO</t>
  </si>
  <si>
    <t>Total 01.01.01</t>
  </si>
  <si>
    <t>01.01.02</t>
  </si>
  <si>
    <t>SANEAMIENTO E IMPERMEABILIZACION</t>
  </si>
  <si>
    <t>02.01</t>
  </si>
  <si>
    <t>IMPERMEABILIZACION IN SITU CON EPOXI SISTEMA TEIMLAM O EQUIVALENTE</t>
  </si>
  <si>
    <t>02.02</t>
  </si>
  <si>
    <t>LIMPIEZA DEL SANEAMIENTO Y DRENAJES</t>
  </si>
  <si>
    <t>02.03</t>
  </si>
  <si>
    <t>LIMPIEZA Y DESATRANCO ARQUETA</t>
  </si>
  <si>
    <t>02.04</t>
  </si>
  <si>
    <t>IMPERMEABILIZACIÓN DE CANALES</t>
  </si>
  <si>
    <t>02.05</t>
  </si>
  <si>
    <t>dm²</t>
  </si>
  <si>
    <t>SELLADO HUECOS CABLES CON ESPUMA EI 90</t>
  </si>
  <si>
    <t>02.06</t>
  </si>
  <si>
    <t>m</t>
  </si>
  <si>
    <t>REPARACIÓN ESTRUCTURAL FISURA MURO HORMIGÓN</t>
  </si>
  <si>
    <t>02.07</t>
  </si>
  <si>
    <t>IMPERMEABILIZACIÓN DE GRIETA EN HORMIGÓN</t>
  </si>
  <si>
    <t>Total 01.01.02</t>
  </si>
  <si>
    <t>01.01.03</t>
  </si>
  <si>
    <t>ESTRUCTURAS</t>
  </si>
  <si>
    <t>03.02</t>
  </si>
  <si>
    <t xml:space="preserve"> CALCULO ESTRUCTURAL</t>
  </si>
  <si>
    <t>03.03</t>
  </si>
  <si>
    <t>FORMACIÓN LOSA MACIZA Y PILARES</t>
  </si>
  <si>
    <t>03.04</t>
  </si>
  <si>
    <t>kg</t>
  </si>
  <si>
    <t>ACERO S275 JR EN ESTRUCTURA SOLDADA</t>
  </si>
  <si>
    <t>Total 01.01.03</t>
  </si>
  <si>
    <t>01.01.04</t>
  </si>
  <si>
    <t>ALBAÑILERÍA, SOLADOS Y REVESTIMIENTOS</t>
  </si>
  <si>
    <t>EVP0140</t>
  </si>
  <si>
    <t>PULIDO Y ABRILLANTADO TERRAZO</t>
  </si>
  <si>
    <t>EVP0360</t>
  </si>
  <si>
    <t>SOLADO DE TERRAZO U/INTENSO MICROGRANO 40X40</t>
  </si>
  <si>
    <t>I30TBB005</t>
  </si>
  <si>
    <t>m2</t>
  </si>
  <si>
    <t>S/i de Revestimiento de superficies antideslizante.</t>
  </si>
  <si>
    <t>04.04</t>
  </si>
  <si>
    <t>FÁB.LADRILLO MACIZO PERFORADO 7CM 1/2P MORTERO M-5</t>
  </si>
  <si>
    <t>04.05</t>
  </si>
  <si>
    <t>TABICÓN DE LADRILLO H/D DE 25X12X7 CM</t>
  </si>
  <si>
    <t>04.06</t>
  </si>
  <si>
    <t>ENFOSCADO MAESTREADO HIDRÓFUGO M-10 VERTICAL (2cm)</t>
  </si>
  <si>
    <t>04.07</t>
  </si>
  <si>
    <t>ANCLAJE ESTRUCTURAL D16MM + RESINA EPOXI</t>
  </si>
  <si>
    <t>04.09</t>
  </si>
  <si>
    <t>FORJADO BOVEDILLA Y VIGUETA IPN-120,16+4 B-60</t>
  </si>
  <si>
    <t>04.10</t>
  </si>
  <si>
    <t>PA</t>
  </si>
  <si>
    <t>REFORMA HABITÁCULO VENTILACIÓN</t>
  </si>
  <si>
    <t>04.11</t>
  </si>
  <si>
    <t>ADECUACIÓN ESCALERA ACCESO</t>
  </si>
  <si>
    <t>Total 01.01.04</t>
  </si>
  <si>
    <t>01.01.05</t>
  </si>
  <si>
    <t>CARPINTERÍA METÁLICA</t>
  </si>
  <si>
    <t>05.02</t>
  </si>
  <si>
    <t>PUERTA CORTAFUEGO EI2-120-C5 UNA HOJA.</t>
  </si>
  <si>
    <t>05.03</t>
  </si>
  <si>
    <t>PUERTA CORTAFUEGO EI2-60-C5 DOS HOJAS (ANCHO ESPECIAL)</t>
  </si>
  <si>
    <t>05.04</t>
  </si>
  <si>
    <t>CARRILES PARA TRANSFORMADOR (UPN-160)</t>
  </si>
  <si>
    <t>05.06</t>
  </si>
  <si>
    <t>VENTANA CORREDERA ALUMINIO. R.P.T. LAC. COLOR</t>
  </si>
  <si>
    <t>05.07</t>
  </si>
  <si>
    <t>TRAMEX DE POLIESTER REFORZADO</t>
  </si>
  <si>
    <t>05.08</t>
  </si>
  <si>
    <t>CARGADERO PERFIL (L.100) ACERO LAMINADO S275</t>
  </si>
  <si>
    <t>05.10</t>
  </si>
  <si>
    <t>ESTRUCTURA PARA COLOCACIÓN DE FILTROS EN VENTOSA</t>
  </si>
  <si>
    <t>05.11</t>
  </si>
  <si>
    <t>BANCADAS DE CELDAS DE ALTA/BAJA TENSIÓN</t>
  </si>
  <si>
    <t>Total 01.01.05</t>
  </si>
  <si>
    <t>01.01.06</t>
  </si>
  <si>
    <t>PINTURAS</t>
  </si>
  <si>
    <t>06.01</t>
  </si>
  <si>
    <t>PINTURA PLÁSTICA ACRIL.MATE SUPERIOR</t>
  </si>
  <si>
    <t>06.02</t>
  </si>
  <si>
    <t>ESMALTE SINTÉTICO MATE S/METAL I/MINIO</t>
  </si>
  <si>
    <t>Total 01.01.06</t>
  </si>
  <si>
    <t>01.01.07</t>
  </si>
  <si>
    <t>DETECCIÓN Y SEÑALIZACIÓN</t>
  </si>
  <si>
    <t>07.01</t>
  </si>
  <si>
    <t>BUS DE DETECCIÓN DE INCENDIOS</t>
  </si>
  <si>
    <t>07.02</t>
  </si>
  <si>
    <t>RETENEDOR PARA PUERTA</t>
  </si>
  <si>
    <t>07.03</t>
  </si>
  <si>
    <t>TRANSPONDER 4Z/2S</t>
  </si>
  <si>
    <t>07.04</t>
  </si>
  <si>
    <t>FUENTE DE ALIMENTACIÓN AUXILIAR</t>
  </si>
  <si>
    <t>07.05</t>
  </si>
  <si>
    <t>PROGRAMACIÓN DE LA CENTRAL DE DETECCIÓN DE INCENDIOS</t>
  </si>
  <si>
    <t>07.06</t>
  </si>
  <si>
    <t>CARTEL DE SEÑALIZACIÓN FOTOLUMINISCENTE DE 594 X 210 MM CON MARCO</t>
  </si>
  <si>
    <t>07.07</t>
  </si>
  <si>
    <t>CARTEL DE SEÑALIZACIÓN FOTOLUMINISCENTE DE 210X297 MM C/MARCO</t>
  </si>
  <si>
    <t>07.08</t>
  </si>
  <si>
    <t>CARTEL DE SEÑALIZACIÓN FOTOLUMINISCENTE DE 210X210 MM C/MARCO</t>
  </si>
  <si>
    <t>07.09</t>
  </si>
  <si>
    <t>CINTA ANTIDESLIZANTE 50MM AMARILLO/NEGRO</t>
  </si>
  <si>
    <t>Total 01.01.07</t>
  </si>
  <si>
    <t>01.01.08</t>
  </si>
  <si>
    <t>SUSTITUCIÓN DE REJILLAS EN CALZADA</t>
  </si>
  <si>
    <t>I30TBD022</t>
  </si>
  <si>
    <t>Demolición y picado de pavimento asfáltico en calzada, y formación de base de hormigón hasta 20 cm.</t>
  </si>
  <si>
    <t>I30TBD026</t>
  </si>
  <si>
    <t>Ejecución de pavimento asfáltico en calzada y formación de base de hormigón hasta 20 cm.</t>
  </si>
  <si>
    <t>I30TBD023</t>
  </si>
  <si>
    <t>S/i de rejilla prensada para zona peatonal de 15x75mm. Portante 60X5 mm, dentada, separadora 30x5 mm. Galvanizada.</t>
  </si>
  <si>
    <t>I30TBD024</t>
  </si>
  <si>
    <t>S/i de UPN-120 en cerco de rejilla de calzada.</t>
  </si>
  <si>
    <t>I30TBD025</t>
  </si>
  <si>
    <t>S/i de rejilla prensada para zona de calzada de 30x75mm. Portante 60X5 mm, dent., separadora 30x5 mm. Galvanizada.</t>
  </si>
  <si>
    <t>I30TAA055</t>
  </si>
  <si>
    <t>u</t>
  </si>
  <si>
    <t>Gestión y pago de tasas, licencias y permisos, estudios. Balizacimiento y señalización en calzada, etc.</t>
  </si>
  <si>
    <t>Total 01.01.08</t>
  </si>
  <si>
    <t>01.01.09</t>
  </si>
  <si>
    <t>VARIOS</t>
  </si>
  <si>
    <t>08.01</t>
  </si>
  <si>
    <t>CUADRO ELÉCTRICO DE OBRA</t>
  </si>
  <si>
    <t>08.02</t>
  </si>
  <si>
    <t>CARTEL INDICADOR DE OBRA A REALIZAR.</t>
  </si>
  <si>
    <t>08.03</t>
  </si>
  <si>
    <t>LIMPIEZA GENERAL FIN DE OBRA</t>
  </si>
  <si>
    <t>08.04</t>
  </si>
  <si>
    <t>LIMPIEZA VENTOSA POZO VENTILACIÓN</t>
  </si>
  <si>
    <t>08.06</t>
  </si>
  <si>
    <t>VENTILACIÓN DE OBRA</t>
  </si>
  <si>
    <t>08.07</t>
  </si>
  <si>
    <t>ALUMBRADO PROVISIONAL DE OBRA</t>
  </si>
  <si>
    <t>08.08</t>
  </si>
  <si>
    <t>ANDAMIO TUBULAR (H&lt;8M)</t>
  </si>
  <si>
    <t>Total 01.01.09</t>
  </si>
  <si>
    <t>Total 1.1</t>
  </si>
  <si>
    <t>1.2</t>
  </si>
  <si>
    <t>EQUIPAMIENTO CENTRO DE TRACCIÓN DE LÓPEZ DE HOYOS</t>
  </si>
  <si>
    <t>01.02.01</t>
  </si>
  <si>
    <t>CELDAS DE ALTERNA DE 15 KV</t>
  </si>
  <si>
    <t>I30PAB005</t>
  </si>
  <si>
    <t>s/i Cabina blindada aislada en SF6, doble barra, de 15/24 kV para entrada/salida de 15 kV .</t>
  </si>
  <si>
    <t>I30PAB010</t>
  </si>
  <si>
    <t>s/i Cabina blindada aislada en SF6, doble barra, de 15/24 kV para Alimentación Compañía (UF/IB) de 15 kV .</t>
  </si>
  <si>
    <t>I30PAB015</t>
  </si>
  <si>
    <t>s/i Cabina blindada aislada en SF6, doble barra, de 15/24 kV para Alimentación a CT de 15 kV .</t>
  </si>
  <si>
    <t>I30PAB020</t>
  </si>
  <si>
    <t>s/i Cabina blindada aislada en SF6, doble barra, de 15/24 kV para protección de grupo transformador-rectificador de 15 kV .</t>
  </si>
  <si>
    <t>I30PAB025</t>
  </si>
  <si>
    <t>s/i Cabina blindada aislada en SF6, doble barra, de 15/24 kV para unión de barras de 15 kV .</t>
  </si>
  <si>
    <t>I30PAB030</t>
  </si>
  <si>
    <t>s/i Cabina blindada aislada en SF6, doble barra, de 15/24 kV para servicios auxiliares del CTR (Grupo GR.31) .</t>
  </si>
  <si>
    <t>I30PAV145</t>
  </si>
  <si>
    <t>Estudio y parametrización de las protecciones de 15 kV instaladas.</t>
  </si>
  <si>
    <t>Total 01.02.01</t>
  </si>
  <si>
    <t>01.02.02</t>
  </si>
  <si>
    <t>CUADRO DE SERVICIOS COMUNES GR.10</t>
  </si>
  <si>
    <t>I30PDC001</t>
  </si>
  <si>
    <t>s/i Cuadro de servicios comunes del CTR (GR.10)</t>
  </si>
  <si>
    <t>Total 01.02.02</t>
  </si>
  <si>
    <t>01.02.03</t>
  </si>
  <si>
    <t>TRANSFORMADORES</t>
  </si>
  <si>
    <t>I30PCF005</t>
  </si>
  <si>
    <t>S/i Transformador de 100 KVA ( 15000/400-230 Vca ) servicios auxiliares.</t>
  </si>
  <si>
    <t>I30PCV005</t>
  </si>
  <si>
    <t>S/i Puerta de acceso a cuarto de transformador.</t>
  </si>
  <si>
    <t>I30PCV011</t>
  </si>
  <si>
    <t>S/i de cerramiento cortafuegos con puerta de paso, para cuartos de TRFs.</t>
  </si>
  <si>
    <t>I30TBD015</t>
  </si>
  <si>
    <t>S/i de puerta cortafuego/acústica, de dos hojas con puerta de paso, para instalación en CTR.</t>
  </si>
  <si>
    <t>I30PCV100</t>
  </si>
  <si>
    <t>Suministro de Diplori para desplazamiento de equipamiento.</t>
  </si>
  <si>
    <t>I30PCV015</t>
  </si>
  <si>
    <t>S/i Cerradura electromagnética para puertas de acceso a cuartos de TRFs.</t>
  </si>
  <si>
    <t>I30PCV025</t>
  </si>
  <si>
    <t>Desmontaje y montaje de TRF de tracción en obra (incluye material de instalación).</t>
  </si>
  <si>
    <t>Total 01.02.03</t>
  </si>
  <si>
    <t>01.02.04</t>
  </si>
  <si>
    <t>CELDAS DE CONTINUA</t>
  </si>
  <si>
    <t>I30PBD001</t>
  </si>
  <si>
    <t>S/i Cabina pref. secc-rectificador bitensión de doble cuerpo  600/1500 Vcc - 2000kW</t>
  </si>
  <si>
    <t>I30PBD005</t>
  </si>
  <si>
    <t>S/i Cabina prefabricada de feeder bitensión 600/1500 Vcc, y 4500 A.</t>
  </si>
  <si>
    <t>I30PBD010</t>
  </si>
  <si>
    <t>S/i Cabina prefabricada de feeder de bypass bitensión 600/1500 Vcc, y 4500 A.</t>
  </si>
  <si>
    <t>I30PBD105</t>
  </si>
  <si>
    <t>S/i Cabina prefabricada de seccionadores de salida de feeder 600/1500 Vcc, y 4500 A.</t>
  </si>
  <si>
    <t>I30PBV015</t>
  </si>
  <si>
    <t>Estudio y parametrización de las protecciones de corriente continua instaladas.</t>
  </si>
  <si>
    <t>Total 01.02.04</t>
  </si>
  <si>
    <t>01.02.05</t>
  </si>
  <si>
    <t>DESCARGADOR DE TENSIÓN, FALLOS A ESTRUCTURAS Y ARRASTRES</t>
  </si>
  <si>
    <t>I30PDA010</t>
  </si>
  <si>
    <t>S/i de descargador de intervalos, para vigilancia tensiones Carril/Tierra.</t>
  </si>
  <si>
    <t>I30PDA001</t>
  </si>
  <si>
    <t>s/i Armario de protección contra fallos a estructuras y gestión de arrastres del CTR.</t>
  </si>
  <si>
    <t>I30PDA120</t>
  </si>
  <si>
    <t>Ingeniería, pruebas y puesta en servicio de los sistemas de arrastres y descargador de intervalos.</t>
  </si>
  <si>
    <t>Total 01.02.05</t>
  </si>
  <si>
    <t>01.02.06</t>
  </si>
  <si>
    <t>GESTIÓN DE LA MEDIDA DE ENERGÍA ELÉCTRICA</t>
  </si>
  <si>
    <t>I30CBD010</t>
  </si>
  <si>
    <t>Traslado de armario de medida fiscal existente.</t>
  </si>
  <si>
    <t>I30CBV010</t>
  </si>
  <si>
    <t>Integración y reprogramación de la instalación de medida de energía.</t>
  </si>
  <si>
    <t>Total 01.02.06</t>
  </si>
  <si>
    <t>01.02.07</t>
  </si>
  <si>
    <t>CABLEADO DE ALTA Y BAJA TENSIÓN</t>
  </si>
  <si>
    <t>01.02.07.01</t>
  </si>
  <si>
    <t>CABLES CATENARIA</t>
  </si>
  <si>
    <t>I41KWX070T</t>
  </si>
  <si>
    <t>Desmontaje y desconexión de los cables feeder de Centro de Tracción a catenaria. En horario nocturno túnel.</t>
  </si>
  <si>
    <t>I41KWX080T</t>
  </si>
  <si>
    <t>Conexión de los cables feeder de Centro de Tracción a catenaria. En horario nocturno túnel.</t>
  </si>
  <si>
    <t>I41KDX001S</t>
  </si>
  <si>
    <t>Suministro e instalación de cable cubierto de Al. 3 kV. de 1x630 mm², clasificación (CPR): Cca-s1b, d1, a1.</t>
  </si>
  <si>
    <t>I41KDX005NT</t>
  </si>
  <si>
    <t>Inst/noct/túnel de cable cubierto de Al. 3 kV. de 1x630 mm², clasificación (CPR): Cca-s1b, d1, a1.</t>
  </si>
  <si>
    <t>Total 01.02.07.01</t>
  </si>
  <si>
    <t>01.02.07.02</t>
  </si>
  <si>
    <t>CABLES DE POTENCIA</t>
  </si>
  <si>
    <t>I30ABA005</t>
  </si>
  <si>
    <t>S/i de cable de  RZ1-K (AS) (1 x 240 mm² Cu.) 1,8/3 kV.</t>
  </si>
  <si>
    <t>I30ABA020</t>
  </si>
  <si>
    <t>S/i de cable tipo RZ1-K (AS) de (1 x 400 mm² Cu) 1.8/3 kV.</t>
  </si>
  <si>
    <t>I30ABA090</t>
  </si>
  <si>
    <t>S/i de cableado de baja tensión para mando y control del CTR.</t>
  </si>
  <si>
    <t>Total 01.02.07.02</t>
  </si>
  <si>
    <t>01.02.07.03</t>
  </si>
  <si>
    <t>CABLES DE ALTA TENSIÓN</t>
  </si>
  <si>
    <t>I30ABV005N</t>
  </si>
  <si>
    <t>Trabajos de maniobra, seccionamiento y p.t. de cables de AT/BT. (H. Nocturno estación)</t>
  </si>
  <si>
    <t>I30ABB020</t>
  </si>
  <si>
    <t>S/i de cable de 1 x 150 mm² Al,  12/20 kV.</t>
  </si>
  <si>
    <t>I30ABB350</t>
  </si>
  <si>
    <t>S/i de cable de 3 x 150 mm² Al,  12/20 kV. Con p.p. de empalmes.</t>
  </si>
  <si>
    <t>I30ABB340</t>
  </si>
  <si>
    <t>S/i de cable de (1x3x120) mm² Al, 12/20 kV.</t>
  </si>
  <si>
    <t>I30ABF040</t>
  </si>
  <si>
    <t>Corte y preparación de cable de 15 Kv hasta 3x240 mm.</t>
  </si>
  <si>
    <t>I30ABD070</t>
  </si>
  <si>
    <t>S/i de empalme mixto (papel impregnado-seco). para cable de 3x150 mm² 12/20 kV.</t>
  </si>
  <si>
    <t>I30ABD030</t>
  </si>
  <si>
    <t>S/i de empalme de cable tripolar hasta 240 mm² Al. y 12/20 kV.</t>
  </si>
  <si>
    <t>I30ABD100</t>
  </si>
  <si>
    <t>S/i kit de terminales contráctiles en frío para conexión de cable tripolar hasta 240 mm² Al,  12/20 kV.</t>
  </si>
  <si>
    <t>I30TAE002</t>
  </si>
  <si>
    <t>Pruebas de rigidez dieléctrica por empresa homologada, de cable de A.T. de 12/20 kV.</t>
  </si>
  <si>
    <t>Total 01.02.07.03</t>
  </si>
  <si>
    <t>Total 01.02.07</t>
  </si>
  <si>
    <t>01.02.08</t>
  </si>
  <si>
    <t>CONTROL Y TELEMANDO</t>
  </si>
  <si>
    <t>01.02.08A</t>
  </si>
  <si>
    <t>CONTROL Y TELEMANDO EN CENTRO DE TRACCIÓN</t>
  </si>
  <si>
    <t>01.02.08B</t>
  </si>
  <si>
    <t>COMUNICACIÓN DEL CTR CON LA RED MULTISERVICIO DE METRO (RIM)</t>
  </si>
  <si>
    <t>I30ABC005</t>
  </si>
  <si>
    <t>S/i de cable de 16 F.O. mixto (8+8).</t>
  </si>
  <si>
    <t>I30ABE001</t>
  </si>
  <si>
    <t>Ejecución de paso de bóveda en túnel para F.O.</t>
  </si>
  <si>
    <t>I30ABC030</t>
  </si>
  <si>
    <t>Ejecución de empalme por arco de fusión de 1 F.O.</t>
  </si>
  <si>
    <t>I30ABC015</t>
  </si>
  <si>
    <t>S/i de adaptador para conector ST para fibra multimodo.</t>
  </si>
  <si>
    <t>I30ABC025</t>
  </si>
  <si>
    <t>S/i de adaptador para conector FC/PC para fibra monomodo.</t>
  </si>
  <si>
    <t>I30ABC020</t>
  </si>
  <si>
    <t>S/i de "Pigtail" de 2,5 m. con conector ST en un extremo.</t>
  </si>
  <si>
    <t>I30ABC100</t>
  </si>
  <si>
    <t>Pruebas y medidas finales de cable de F.O mixto (8+8)</t>
  </si>
  <si>
    <t>I30ABC200</t>
  </si>
  <si>
    <t>Elaboración de documentación técnica del tendido de F.O.</t>
  </si>
  <si>
    <t>I30ABC035</t>
  </si>
  <si>
    <t>S/i de latiguillos de hasta 15 m.</t>
  </si>
  <si>
    <t>I30ABC040</t>
  </si>
  <si>
    <t>S/i de cableado horizontal UTP Cat. 6 PVC.</t>
  </si>
  <si>
    <t>I30ABC010</t>
  </si>
  <si>
    <t>S/i de bandeja organizadora de empalmes y/o terminación de F.O.</t>
  </si>
  <si>
    <t>I30CAA111</t>
  </si>
  <si>
    <t>S/i de Switch de acceso a la red RIM</t>
  </si>
  <si>
    <t>I30CAA112</t>
  </si>
  <si>
    <t>S/i de fuente de alimentación para Switch de acceso a la red RIM</t>
  </si>
  <si>
    <t>I30CAG001</t>
  </si>
  <si>
    <t>S/i de punto de acceso WIFI</t>
  </si>
  <si>
    <t>I30CAG005</t>
  </si>
  <si>
    <t>S/i de punto de conexión de red (roseta+cable)</t>
  </si>
  <si>
    <t>Total 01.02.08B</t>
  </si>
  <si>
    <t>1.2.8.2</t>
  </si>
  <si>
    <t>CONTROL DEL CENTRO DE TRACCIÓN</t>
  </si>
  <si>
    <t>I30CAA012</t>
  </si>
  <si>
    <t>s/i de hardware del Puesto Principal de Control (P.P.C.) para el CTR. (control IEC-61850).</t>
  </si>
  <si>
    <t>I30CAA013</t>
  </si>
  <si>
    <t>s/i de software de control para el CTR. (control IEC-61850).</t>
  </si>
  <si>
    <t>I30CAA182</t>
  </si>
  <si>
    <t>s/i de red física para control IEC-61850 Edición2, a instalar en el CTR.</t>
  </si>
  <si>
    <t>I30CAA100</t>
  </si>
  <si>
    <t>S/i de alimentación redundante a 24v para el anillo de F.O. del control IEC-61850 Edición2, del CTR.</t>
  </si>
  <si>
    <t>I30CAA142</t>
  </si>
  <si>
    <t>S/i de switch gest. de seguridad IEC-61850 Edición 2, de comunicación del anillo de F.O. interno del CTR</t>
  </si>
  <si>
    <t>I30CAA156</t>
  </si>
  <si>
    <t>S/i de pasarela y firewall para IEC-61850 Ed2. Ciberseguridad y mensajería GOOSE, para comunicación del CTR.</t>
  </si>
  <si>
    <t>I30CAF045</t>
  </si>
  <si>
    <t>Pruebas y puesta en servicio del sistema de control local del centro de tracción (CTR).</t>
  </si>
  <si>
    <t>I30CAA275</t>
  </si>
  <si>
    <t>s/i de pulsadores de disparo general de emergencia "Seta" en el CTR.</t>
  </si>
  <si>
    <t>Total 1.2.8.2</t>
  </si>
  <si>
    <t>Total 01.02.08A</t>
  </si>
  <si>
    <t>CONTROL Y TELEMANDO EN EL DESPACHO DE CARGAS (PUESTO CENTRAL)</t>
  </si>
  <si>
    <t>I30CAB010</t>
  </si>
  <si>
    <t>Adaptación del software de control del servidor Dº Cargas por implantación del CTR</t>
  </si>
  <si>
    <t>I30CAF035</t>
  </si>
  <si>
    <t>Pruebas y puesta en servicio desde el Puesto Central (Dº Cargas) del telemando del CTR.</t>
  </si>
  <si>
    <t>I30CAB030</t>
  </si>
  <si>
    <t>Adaptación y configuración del nodo de comunicaciones de la red RIM multiservicio.</t>
  </si>
  <si>
    <t>Total 1.2.8.3</t>
  </si>
  <si>
    <t>Total 01.02.08</t>
  </si>
  <si>
    <t>01.02.09</t>
  </si>
  <si>
    <t>INSTALACIONES AUXILIARES</t>
  </si>
  <si>
    <t>01.02.09.01</t>
  </si>
  <si>
    <t>ALUMBRADO</t>
  </si>
  <si>
    <t>I30AAA010</t>
  </si>
  <si>
    <t>S/i Alumbrado y fuerza (normal/emergencia) en superficie  en CTR.</t>
  </si>
  <si>
    <t>I30AAA025</t>
  </si>
  <si>
    <t>S/i de luminarias LED para el centro de tracción.</t>
  </si>
  <si>
    <t>I30AAA045</t>
  </si>
  <si>
    <t>S/i Cuadro secundario para acometida de emergencia del CTR.</t>
  </si>
  <si>
    <t>I30AAA052</t>
  </si>
  <si>
    <t>S/i de linterna recargable LED de señalización.</t>
  </si>
  <si>
    <t>Total 01.02.09.01</t>
  </si>
  <si>
    <t>01.02.09.02</t>
  </si>
  <si>
    <t>VENTILACIÓN</t>
  </si>
  <si>
    <t>I30AAB045</t>
  </si>
  <si>
    <t>S/i de 2 ventiladores de 25.000  m3/h, difusor acústico con válvula de mariposa y conductos.</t>
  </si>
  <si>
    <t>I30AAB050</t>
  </si>
  <si>
    <t>S/i Cuadro de mando-protección de ventilación y mecanismo para toma de aire.</t>
  </si>
  <si>
    <t>I30AAB055</t>
  </si>
  <si>
    <t>S/i Silenciador (montaje en cámara de descarga) para sistema de ventilación forzada del CTR.</t>
  </si>
  <si>
    <t>I30AAB065</t>
  </si>
  <si>
    <t>S/i Silenciador rectangular para conductos de ventilación del CTR.</t>
  </si>
  <si>
    <t>I30AAB095</t>
  </si>
  <si>
    <t>S/i Puerta metálica de acero galvanizado estanca al aire 0,9 x 2,0 m de una hoja.</t>
  </si>
  <si>
    <t>I30AAB005</t>
  </si>
  <si>
    <t>Ejecución de estudio y mediciones acústIcas en el centro de tracción.</t>
  </si>
  <si>
    <t>Total 01.02.09.02</t>
  </si>
  <si>
    <t>01.02.09.03</t>
  </si>
  <si>
    <t>ANTI-INTRUSION Y CONTROL DE ACCESOS</t>
  </si>
  <si>
    <t>I30AAG005</t>
  </si>
  <si>
    <t>S/i Centralita anti-intrusión tipo Galaxy.</t>
  </si>
  <si>
    <t>I30AAG050</t>
  </si>
  <si>
    <t>Configuración del sistema anti-intrusión en SAGE.</t>
  </si>
  <si>
    <t>I30AAG090</t>
  </si>
  <si>
    <t>Pruebas y programación del sistema anti-intrusión.</t>
  </si>
  <si>
    <t>I30AAG095</t>
  </si>
  <si>
    <t>Documentación técnica del sistema anti-intrusión.</t>
  </si>
  <si>
    <t>I30AAH005</t>
  </si>
  <si>
    <t>S/i de sistema de control de accesos en el CTR.</t>
  </si>
  <si>
    <t>I30AAH010</t>
  </si>
  <si>
    <t>S/i Cerradura electromecánica tipo maestrable.</t>
  </si>
  <si>
    <t>I30AAH015</t>
  </si>
  <si>
    <t>S/i Material auxiliar para control de accesos.</t>
  </si>
  <si>
    <t>I30AAH020</t>
  </si>
  <si>
    <t>S/i Conjunto de accesorios para el sistema de control de accesos del CTR.</t>
  </si>
  <si>
    <t>I30AAH025</t>
  </si>
  <si>
    <t>S/i de cableado de los sistemas de control de accesos y anti-intrusión.</t>
  </si>
  <si>
    <t>I30AAH080</t>
  </si>
  <si>
    <t>Integración en Control_ID y TCE.</t>
  </si>
  <si>
    <t>I30AAG200</t>
  </si>
  <si>
    <t>S/i de cámara compacta para exteriores, HDTV, mini domo IP.</t>
  </si>
  <si>
    <t>I30AAH090</t>
  </si>
  <si>
    <t>Pruebas y programación del sistema de control de accesos.</t>
  </si>
  <si>
    <t>I30AAH095</t>
  </si>
  <si>
    <t>Documentación técnica del sistema del control de accesos.</t>
  </si>
  <si>
    <t>Total 01.02.09.03</t>
  </si>
  <si>
    <t>01.02.09.04</t>
  </si>
  <si>
    <t>EQUIPOS ALIMENTACION ININTERRUMPIDA</t>
  </si>
  <si>
    <t>I30AAE020</t>
  </si>
  <si>
    <t>S/i Equipo DUAL automático rectificador-cargador de baterías.</t>
  </si>
  <si>
    <t>Total 01.02.09.04</t>
  </si>
  <si>
    <t>01.02.09.05</t>
  </si>
  <si>
    <t>PCI Y EQUIPOS DE SEGURIDAD</t>
  </si>
  <si>
    <t>I30AAC003</t>
  </si>
  <si>
    <t>Adaptación de la instalación de PCI, por reforma del CTR.</t>
  </si>
  <si>
    <t>I30AAC004</t>
  </si>
  <si>
    <t>Entrega de documentación Final de Obra, Certificado y Registro de la instalación de PCI.</t>
  </si>
  <si>
    <t>I30AAF015</t>
  </si>
  <si>
    <t>S/i Equipo de seguridad para el CTR.</t>
  </si>
  <si>
    <t>Total 01.02.09.05</t>
  </si>
  <si>
    <t>01.02.09.06</t>
  </si>
  <si>
    <t>INSTALACIÓN DE TIERRAS Y VARIOS</t>
  </si>
  <si>
    <t>I30AAJ005</t>
  </si>
  <si>
    <t>S/i de puesta a tierra unificada para el CTR.</t>
  </si>
  <si>
    <t>I30AAI030</t>
  </si>
  <si>
    <t>S/i de carteles de señalización fotoluminiscente del CTR.</t>
  </si>
  <si>
    <t>I30AAI020</t>
  </si>
  <si>
    <t>S/i de rótulos serigrafiados para el CTR.</t>
  </si>
  <si>
    <t>I30AAV010</t>
  </si>
  <si>
    <t>S/i de mobiliario para el CTR.</t>
  </si>
  <si>
    <t>I30AAV005</t>
  </si>
  <si>
    <t>Estudio de mediciones magnéticas en el CTR.</t>
  </si>
  <si>
    <t>Total 01.02.09.06</t>
  </si>
  <si>
    <t>01.02.09.07</t>
  </si>
  <si>
    <t>CANALIZACIONES</t>
  </si>
  <si>
    <t>I30ABE012</t>
  </si>
  <si>
    <t>S/i de bandeja de escalera aislante sin halógenos, de 135x500 mm</t>
  </si>
  <si>
    <t>I30ABE014</t>
  </si>
  <si>
    <t>S/i de bandeja aislante perforada sin halógenos, de 60x300 mm</t>
  </si>
  <si>
    <t>I30ABE015</t>
  </si>
  <si>
    <t>S/i de bandeja aislante perforada sin halógenos, de 100x400 mm</t>
  </si>
  <si>
    <t>I30ABE050</t>
  </si>
  <si>
    <t>S/i de rail aislante de 25x50x2000 mm., sin halógenos.</t>
  </si>
  <si>
    <t>I30ABE051</t>
  </si>
  <si>
    <t>S/i de ficha abrazadera multimedida de 8 a 90 mm de diámetro. Libre de halógenos.</t>
  </si>
  <si>
    <t>I30ABE110</t>
  </si>
  <si>
    <t>S/i Ficha abrazadera para cable de 3x150/240 mm² de la firma KOZ modelo ST-75/100.</t>
  </si>
  <si>
    <t>I30ABE120</t>
  </si>
  <si>
    <t>S/i Ficha abrazadera para cable de 3(1x150/400) mm² de la firma KOZ modelo TR-38/53.</t>
  </si>
  <si>
    <t>I30ABE060</t>
  </si>
  <si>
    <t>S/i de conjunto de pasacables para sellado de cableado del CTR.</t>
  </si>
  <si>
    <t>Total 01.02.09.07</t>
  </si>
  <si>
    <t>Total 01.02.09</t>
  </si>
  <si>
    <t>Total 1.2</t>
  </si>
  <si>
    <t>1.3</t>
  </si>
  <si>
    <t>DESMONTAJES Y ACTUACIONES PROVISIONALES</t>
  </si>
  <si>
    <t>I30AZB020</t>
  </si>
  <si>
    <t>Desmontaje y traslado del equipamiento del CTR.</t>
  </si>
  <si>
    <t>I30AZB025</t>
  </si>
  <si>
    <t>Trabajos de desamiantado de elementos que contengan MCA en el CTR.</t>
  </si>
  <si>
    <t>I30AZA010</t>
  </si>
  <si>
    <t>Acometida provisional de energía (suministro de compañía o equipo electrógeno)</t>
  </si>
  <si>
    <t>I30AZV010</t>
  </si>
  <si>
    <t>Unidad de cerramiento y preparación de pozos en superficie.</t>
  </si>
  <si>
    <t>I30AZB100</t>
  </si>
  <si>
    <t>Limpieza final del centro de tracción (CTR).</t>
  </si>
  <si>
    <t>Total 1.3</t>
  </si>
  <si>
    <t>1.4</t>
  </si>
  <si>
    <t>LEGALIZACIÓN, FORMACIÓN, CIBERSEGURIDAD</t>
  </si>
  <si>
    <t>1.4.1</t>
  </si>
  <si>
    <t>LEGALIZACIÓN, DOCUMENTACIÓN Y FOMACIÓN</t>
  </si>
  <si>
    <t>I30TAB010</t>
  </si>
  <si>
    <t>Legalización de la totalidad de las instalaciones de AT Y BT.</t>
  </si>
  <si>
    <t>I30TAC100</t>
  </si>
  <si>
    <t>Entrega de la documentación final de la obra y formación específica.</t>
  </si>
  <si>
    <t>Total 1.4.1</t>
  </si>
  <si>
    <t>1.4.2</t>
  </si>
  <si>
    <t>CIBERSEGURIDAD</t>
  </si>
  <si>
    <t>I30CAH005</t>
  </si>
  <si>
    <t>Pruebas de Ciberseguridad en fábrica (FAT) de los equipos (1 de cada tipología)</t>
  </si>
  <si>
    <t>I30CAH010</t>
  </si>
  <si>
    <t>Pruebas SAT (en el propio CTR) de verificación de Ciberseguridad.</t>
  </si>
  <si>
    <t>Total 1.4.2</t>
  </si>
  <si>
    <t>Total 1.4</t>
  </si>
  <si>
    <t>1.5</t>
  </si>
  <si>
    <t>ESTUDIO DE SEGURIDAD Y SALUD</t>
  </si>
  <si>
    <t>SS0LOTE2</t>
  </si>
  <si>
    <t>Estudio de Seguridad y Salud en el trabajo.</t>
  </si>
  <si>
    <t>Total 1.5</t>
  </si>
  <si>
    <t>Total IO_18-150P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</si>
  <si>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</si>
  <si>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</si>
  <si>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</si>
  <si>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</si>
  <si>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</si>
  <si>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</si>
  <si>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1.2.8.1</t>
  </si>
  <si>
    <t>TOTAL</t>
  </si>
  <si>
    <t>PROYECTO DE REFORMA INTEGRAL Y DESAMIANTADO DEL CENTRO DE TRACCIÓN DE LÓPEZ DE HOYOS DE METRO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</si>
</sst>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1BBE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8">
    <xf numFmtId="0" fontId="0" fillId="0" borderId="0" xfId="0"/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6" fillId="6" borderId="2" xfId="0" applyFont="1" applyFill="1" applyBorder="1" applyAlignment="1">
      <alignment horizontal="center" vertical="distributed"/>
    </xf>
    <xf numFmtId="0" fontId="6" fillId="6" borderId="3" xfId="0" applyFont="1" applyFill="1" applyBorder="1" applyAlignment="1">
      <alignment horizontal="center" vertical="distributed"/>
    </xf>
    <xf numFmtId="44" fontId="6" fillId="6" borderId="3" xfId="0" applyNumberFormat="1" applyFont="1" applyFill="1" applyBorder="1" applyAlignment="1">
      <alignment horizontal="center" vertical="center"/>
    </xf>
    <xf numFmtId="44" fontId="6" fillId="6" borderId="4" xfId="0" applyNumberFormat="1" applyFont="1" applyFill="1" applyBorder="1" applyAlignment="1">
      <alignment horizontal="center" vertical="distributed"/>
    </xf>
    <xf numFmtId="0" fontId="7" fillId="0" borderId="0" xfId="0" applyFont="1" applyAlignment="1">
      <alignment horizontal="center" vertical="distributed"/>
    </xf>
    <xf numFmtId="0" fontId="4" fillId="7" borderId="1" xfId="0" applyFont="1" applyFill="1" applyBorder="1" applyAlignment="1">
      <alignment vertical="top"/>
    </xf>
    <xf numFmtId="0" fontId="0" fillId="7" borderId="1" xfId="0" applyFont="1" applyFill="1" applyBorder="1" applyAlignment="1">
      <alignment vertical="top"/>
    </xf>
    <xf numFmtId="0" fontId="8" fillId="7" borderId="5" xfId="0" applyFont="1" applyFill="1" applyBorder="1" applyAlignment="1">
      <alignment vertical="top"/>
    </xf>
    <xf numFmtId="0" fontId="8" fillId="7" borderId="6" xfId="0" applyFont="1" applyFill="1" applyBorder="1" applyAlignment="1">
      <alignment vertical="top"/>
    </xf>
    <xf numFmtId="44" fontId="8" fillId="7" borderId="6" xfId="0" applyNumberFormat="1" applyFont="1" applyFill="1" applyBorder="1" applyAlignment="1">
      <alignment vertical="center"/>
    </xf>
    <xf numFmtId="44" fontId="8" fillId="7" borderId="7" xfId="0" applyNumberFormat="1" applyFont="1" applyFill="1" applyBorder="1" applyAlignment="1">
      <alignment vertical="top"/>
    </xf>
    <xf numFmtId="0" fontId="0" fillId="0" borderId="0" xfId="0" applyFont="1"/>
    <xf numFmtId="0" fontId="9" fillId="7" borderId="1" xfId="0" applyFont="1" applyFill="1" applyBorder="1" applyAlignment="1">
      <alignment vertical="top"/>
    </xf>
    <xf numFmtId="0" fontId="9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center" vertical="top"/>
    </xf>
    <xf numFmtId="44" fontId="10" fillId="7" borderId="1" xfId="0" applyNumberFormat="1" applyFont="1" applyFill="1" applyBorder="1" applyAlignment="1">
      <alignment horizontal="center" vertical="center"/>
    </xf>
    <xf numFmtId="44" fontId="10" fillId="7" borderId="1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vertical="top"/>
    </xf>
    <xf numFmtId="49" fontId="4" fillId="8" borderId="1" xfId="0" applyNumberFormat="1" applyFont="1" applyFill="1" applyBorder="1" applyAlignment="1">
      <alignment vertical="top" wrapText="1"/>
    </xf>
    <xf numFmtId="3" fontId="11" fillId="8" borderId="1" xfId="0" applyNumberFormat="1" applyFont="1" applyFill="1" applyBorder="1" applyAlignment="1">
      <alignment vertical="top"/>
    </xf>
    <xf numFmtId="49" fontId="11" fillId="8" borderId="1" xfId="0" applyNumberFormat="1" applyFont="1" applyFill="1" applyBorder="1" applyAlignment="1">
      <alignment vertical="top"/>
    </xf>
    <xf numFmtId="44" fontId="8" fillId="8" borderId="1" xfId="0" applyNumberFormat="1" applyFont="1" applyFill="1" applyBorder="1" applyAlignment="1">
      <alignment vertical="center"/>
    </xf>
    <xf numFmtId="44" fontId="11" fillId="8" borderId="1" xfId="0" applyNumberFormat="1" applyFont="1" applyFill="1" applyBorder="1" applyAlignment="1">
      <alignment vertical="top"/>
    </xf>
    <xf numFmtId="49" fontId="4" fillId="9" borderId="1" xfId="0" applyNumberFormat="1" applyFont="1" applyFill="1" applyBorder="1" applyAlignment="1">
      <alignment vertical="top"/>
    </xf>
    <xf numFmtId="49" fontId="4" fillId="9" borderId="1" xfId="0" applyNumberFormat="1" applyFont="1" applyFill="1" applyBorder="1" applyAlignment="1">
      <alignment vertical="top" wrapText="1"/>
    </xf>
    <xf numFmtId="164" fontId="11" fillId="9" borderId="1" xfId="0" applyNumberFormat="1" applyFont="1" applyFill="1" applyBorder="1" applyAlignment="1">
      <alignment vertical="top"/>
    </xf>
    <xf numFmtId="49" fontId="11" fillId="9" borderId="1" xfId="0" applyNumberFormat="1" applyFont="1" applyFill="1" applyBorder="1" applyAlignment="1">
      <alignment vertical="top"/>
    </xf>
    <xf numFmtId="44" fontId="8" fillId="9" borderId="1" xfId="0" applyNumberFormat="1" applyFont="1" applyFill="1" applyBorder="1" applyAlignment="1">
      <alignment vertical="center"/>
    </xf>
    <xf numFmtId="44" fontId="11" fillId="9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vertical="top"/>
    </xf>
    <xf numFmtId="44" fontId="8" fillId="10" borderId="1" xfId="0" applyNumberFormat="1" applyFont="1" applyFill="1" applyBorder="1" applyAlignment="1">
      <alignment vertical="center"/>
    </xf>
    <xf numFmtId="44" fontId="11" fillId="10" borderId="1" xfId="0" applyNumberFormat="1" applyFont="1" applyFill="1" applyBorder="1" applyAlignment="1">
      <alignment vertical="top"/>
    </xf>
    <xf numFmtId="49" fontId="0" fillId="11" borderId="1" xfId="0" applyNumberFormat="1" applyFont="1" applyFill="1" applyBorder="1" applyAlignment="1">
      <alignment vertical="top"/>
    </xf>
    <xf numFmtId="49" fontId="0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44" fontId="12" fillId="12" borderId="1" xfId="0" applyNumberFormat="1" applyFont="1" applyFill="1" applyBorder="1" applyAlignment="1" applyProtection="1">
      <alignment horizontal="center" vertical="center"/>
      <protection locked="0"/>
    </xf>
    <xf numFmtId="44" fontId="8" fillId="10" borderId="1" xfId="0" applyNumberFormat="1" applyFont="1" applyFill="1" applyBorder="1" applyAlignment="1">
      <alignment vertical="top"/>
    </xf>
    <xf numFmtId="0" fontId="0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44" fontId="11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/>
    </xf>
    <xf numFmtId="44" fontId="8" fillId="3" borderId="1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top"/>
    </xf>
    <xf numFmtId="49" fontId="4" fillId="4" borderId="1" xfId="0" applyNumberFormat="1" applyFont="1" applyFill="1" applyBorder="1" applyAlignment="1">
      <alignment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vertical="top"/>
    </xf>
    <xf numFmtId="44" fontId="11" fillId="4" borderId="1" xfId="0" applyNumberFormat="1" applyFont="1" applyFill="1" applyBorder="1" applyAlignment="1">
      <alignment vertical="center"/>
    </xf>
    <xf numFmtId="49" fontId="4" fillId="5" borderId="1" xfId="0" applyNumberFormat="1" applyFont="1" applyFill="1" applyBorder="1" applyAlignment="1">
      <alignment vertical="top"/>
    </xf>
    <xf numFmtId="49" fontId="4" fillId="5" borderId="1" xfId="0" applyNumberFormat="1" applyFont="1" applyFill="1" applyBorder="1" applyAlignment="1">
      <alignment vertical="top" wrapText="1"/>
    </xf>
    <xf numFmtId="164" fontId="11" fillId="5" borderId="1" xfId="0" applyNumberFormat="1" applyFont="1" applyFill="1" applyBorder="1" applyAlignment="1">
      <alignment vertical="top"/>
    </xf>
    <xf numFmtId="49" fontId="11" fillId="5" borderId="1" xfId="0" applyNumberFormat="1" applyFont="1" applyFill="1" applyBorder="1" applyAlignment="1">
      <alignment vertical="top"/>
    </xf>
    <xf numFmtId="44" fontId="11" fillId="5" borderId="1" xfId="0" applyNumberFormat="1" applyFont="1" applyFill="1" applyBorder="1" applyAlignment="1">
      <alignment vertical="center"/>
    </xf>
    <xf numFmtId="0" fontId="4" fillId="8" borderId="8" xfId="0" applyFont="1" applyFill="1" applyBorder="1" applyProtection="1"/>
    <xf numFmtId="0" fontId="8" fillId="8" borderId="9" xfId="0" applyFont="1" applyFill="1" applyBorder="1" applyProtection="1"/>
    <xf numFmtId="0" fontId="8" fillId="8" borderId="9" xfId="0" applyFont="1" applyFill="1" applyBorder="1" applyAlignment="1" applyProtection="1">
      <alignment horizontal="center"/>
    </xf>
    <xf numFmtId="165" fontId="11" fillId="8" borderId="10" xfId="0" applyNumberFormat="1" applyFont="1" applyFill="1" applyBorder="1" applyAlignment="1" applyProtection="1">
      <alignment vertical="top"/>
    </xf>
    <xf numFmtId="0" fontId="4" fillId="0" borderId="11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11" fillId="0" borderId="12" xfId="0" applyFont="1" applyBorder="1" applyProtection="1"/>
    <xf numFmtId="0" fontId="4" fillId="8" borderId="13" xfId="0" applyFont="1" applyFill="1" applyBorder="1" applyProtection="1"/>
    <xf numFmtId="0" fontId="8" fillId="8" borderId="14" xfId="0" applyFont="1" applyFill="1" applyBorder="1" applyProtection="1"/>
    <xf numFmtId="0" fontId="8" fillId="8" borderId="14" xfId="0" applyFont="1" applyFill="1" applyBorder="1" applyAlignment="1" applyProtection="1">
      <alignment horizontal="center"/>
    </xf>
    <xf numFmtId="10" fontId="11" fillId="8" borderId="1" xfId="1" applyNumberFormat="1" applyFont="1" applyFill="1" applyBorder="1" applyAlignment="1" applyProtection="1">
      <alignment vertical="center"/>
      <protection locked="0"/>
    </xf>
    <xf numFmtId="165" fontId="11" fillId="8" borderId="15" xfId="0" applyNumberFormat="1" applyFont="1" applyFill="1" applyBorder="1" applyProtection="1"/>
    <xf numFmtId="0" fontId="4" fillId="0" borderId="13" xfId="0" applyFont="1" applyBorder="1" applyProtection="1"/>
    <xf numFmtId="0" fontId="8" fillId="0" borderId="14" xfId="0" applyFont="1" applyBorder="1" applyProtection="1"/>
    <xf numFmtId="0" fontId="8" fillId="0" borderId="14" xfId="0" applyFont="1" applyBorder="1" applyAlignment="1" applyProtection="1">
      <alignment horizontal="center"/>
    </xf>
    <xf numFmtId="0" fontId="11" fillId="0" borderId="14" xfId="0" applyFont="1" applyBorder="1" applyProtection="1"/>
    <xf numFmtId="0" fontId="11" fillId="0" borderId="15" xfId="0" applyFont="1" applyBorder="1" applyProtection="1"/>
    <xf numFmtId="0" fontId="4" fillId="13" borderId="13" xfId="0" applyFont="1" applyFill="1" applyBorder="1" applyProtection="1"/>
    <xf numFmtId="0" fontId="8" fillId="13" borderId="14" xfId="0" applyFont="1" applyFill="1" applyBorder="1" applyProtection="1"/>
    <xf numFmtId="0" fontId="8" fillId="13" borderId="14" xfId="0" applyFont="1" applyFill="1" applyBorder="1" applyAlignment="1" applyProtection="1">
      <alignment horizontal="center"/>
    </xf>
    <xf numFmtId="0" fontId="11" fillId="13" borderId="14" xfId="0" applyFont="1" applyFill="1" applyBorder="1" applyProtection="1"/>
    <xf numFmtId="165" fontId="11" fillId="13" borderId="15" xfId="0" applyNumberFormat="1" applyFont="1" applyFill="1" applyBorder="1" applyProtection="1"/>
    <xf numFmtId="10" fontId="11" fillId="13" borderId="1" xfId="1" applyNumberFormat="1" applyFont="1" applyFill="1" applyBorder="1" applyAlignment="1" applyProtection="1">
      <alignment vertical="center"/>
    </xf>
    <xf numFmtId="0" fontId="8" fillId="0" borderId="15" xfId="0" applyFont="1" applyBorder="1" applyProtection="1"/>
    <xf numFmtId="0" fontId="4" fillId="13" borderId="16" xfId="0" applyFont="1" applyFill="1" applyBorder="1" applyProtection="1"/>
    <xf numFmtId="0" fontId="8" fillId="13" borderId="17" xfId="0" applyFont="1" applyFill="1" applyBorder="1" applyProtection="1"/>
    <xf numFmtId="0" fontId="8" fillId="13" borderId="17" xfId="0" applyFont="1" applyFill="1" applyBorder="1" applyAlignment="1" applyProtection="1">
      <alignment horizontal="center"/>
    </xf>
    <xf numFmtId="165" fontId="11" fillId="13" borderId="18" xfId="0" applyNumberFormat="1" applyFont="1" applyFill="1" applyBorder="1" applyProtection="1"/>
    <xf numFmtId="49" fontId="4" fillId="14" borderId="1" xfId="0" applyNumberFormat="1" applyFont="1" applyFill="1" applyBorder="1" applyAlignment="1">
      <alignment vertical="top"/>
    </xf>
    <xf numFmtId="49" fontId="4" fillId="14" borderId="1" xfId="0" applyNumberFormat="1" applyFont="1" applyFill="1" applyBorder="1" applyAlignment="1">
      <alignment vertical="top" wrapText="1"/>
    </xf>
    <xf numFmtId="164" fontId="11" fillId="14" borderId="1" xfId="0" applyNumberFormat="1" applyFont="1" applyFill="1" applyBorder="1" applyAlignment="1">
      <alignment vertical="top"/>
    </xf>
    <xf numFmtId="49" fontId="11" fillId="14" borderId="1" xfId="0" applyNumberFormat="1" applyFont="1" applyFill="1" applyBorder="1" applyAlignment="1">
      <alignment vertical="top"/>
    </xf>
    <xf numFmtId="44" fontId="8" fillId="14" borderId="1" xfId="0" applyNumberFormat="1" applyFont="1" applyFill="1" applyBorder="1" applyAlignment="1">
      <alignment vertical="center"/>
    </xf>
    <xf numFmtId="44" fontId="11" fillId="14" borderId="1" xfId="0" applyNumberFormat="1" applyFont="1" applyFill="1" applyBorder="1" applyAlignment="1">
      <alignment vertical="top"/>
    </xf>
    <xf numFmtId="0" fontId="5" fillId="6" borderId="1" xfId="0" applyFont="1" applyFill="1" applyBorder="1" applyAlignment="1">
      <alignment horizontal="center" vertical="distributed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F2A5E-D6FD-4D11-8FA6-BD036A4A906E}">
  <dimension ref="A1:F316"/>
  <sheetViews>
    <sheetView tabSelected="1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I9" sqref="I9"/>
    </sheetView>
  </sheetViews>
  <sheetFormatPr baseColWidth="10" defaultRowHeight="14.4" x14ac:dyDescent="0.3"/>
  <cols>
    <col min="1" max="1" width="11.109375" customWidth="1"/>
    <col min="2" max="2" width="80.21875" bestFit="1" customWidth="1"/>
    <col min="3" max="3" width="9" bestFit="1" customWidth="1"/>
    <col min="4" max="4" width="4.109375" bestFit="1" customWidth="1"/>
    <col min="5" max="5" width="14.33203125" bestFit="1" customWidth="1"/>
    <col min="6" max="6" width="14.44140625" bestFit="1" customWidth="1"/>
  </cols>
  <sheetData>
    <row r="1" spans="1:6" s="7" customFormat="1" ht="40.200000000000003" customHeight="1" x14ac:dyDescent="0.3">
      <c r="A1" s="97" t="s">
        <v>504</v>
      </c>
      <c r="B1" s="97"/>
      <c r="C1" s="3"/>
      <c r="D1" s="4"/>
      <c r="E1" s="5"/>
      <c r="F1" s="6"/>
    </row>
    <row r="2" spans="1:6" s="14" customFormat="1" x14ac:dyDescent="0.3">
      <c r="A2" s="8" t="s">
        <v>1</v>
      </c>
      <c r="B2" s="9"/>
      <c r="C2" s="10"/>
      <c r="D2" s="11"/>
      <c r="E2" s="12"/>
      <c r="F2" s="13"/>
    </row>
    <row r="3" spans="1:6" s="14" customFormat="1" x14ac:dyDescent="0.3">
      <c r="A3" s="15" t="s">
        <v>2</v>
      </c>
      <c r="B3" s="16" t="s">
        <v>4</v>
      </c>
      <c r="C3" s="17" t="s">
        <v>5</v>
      </c>
      <c r="D3" s="17" t="s">
        <v>3</v>
      </c>
      <c r="E3" s="18" t="s">
        <v>6</v>
      </c>
      <c r="F3" s="19" t="s">
        <v>7</v>
      </c>
    </row>
    <row r="4" spans="1:6" s="14" customFormat="1" x14ac:dyDescent="0.3">
      <c r="A4" s="20" t="s">
        <v>8</v>
      </c>
      <c r="B4" s="21" t="s">
        <v>0</v>
      </c>
      <c r="C4" s="22">
        <f>C302</f>
        <v>1</v>
      </c>
      <c r="D4" s="23" t="s">
        <v>9</v>
      </c>
      <c r="E4" s="24">
        <f>E302</f>
        <v>0</v>
      </c>
      <c r="F4" s="25">
        <f>F302</f>
        <v>0</v>
      </c>
    </row>
    <row r="5" spans="1:6" s="14" customFormat="1" x14ac:dyDescent="0.3">
      <c r="A5" s="26" t="s">
        <v>10</v>
      </c>
      <c r="B5" s="27" t="s">
        <v>11</v>
      </c>
      <c r="C5" s="28">
        <f>C96</f>
        <v>1</v>
      </c>
      <c r="D5" s="29" t="s">
        <v>9</v>
      </c>
      <c r="E5" s="30">
        <f>E96</f>
        <v>0</v>
      </c>
      <c r="F5" s="31">
        <f>F96</f>
        <v>0</v>
      </c>
    </row>
    <row r="6" spans="1:6" s="14" customFormat="1" x14ac:dyDescent="0.3">
      <c r="A6" s="32" t="s">
        <v>12</v>
      </c>
      <c r="B6" s="33" t="s">
        <v>13</v>
      </c>
      <c r="C6" s="34">
        <f>C18</f>
        <v>1</v>
      </c>
      <c r="D6" s="35" t="s">
        <v>9</v>
      </c>
      <c r="E6" s="36">
        <f>E18</f>
        <v>0</v>
      </c>
      <c r="F6" s="37">
        <f>F18</f>
        <v>0</v>
      </c>
    </row>
    <row r="7" spans="1:6" s="14" customFormat="1" x14ac:dyDescent="0.3">
      <c r="A7" s="38" t="s">
        <v>14</v>
      </c>
      <c r="B7" s="39" t="s">
        <v>16</v>
      </c>
      <c r="C7" s="40">
        <v>78.680000000000007</v>
      </c>
      <c r="D7" s="41" t="s">
        <v>15</v>
      </c>
      <c r="E7" s="42">
        <v>0</v>
      </c>
      <c r="F7" s="43">
        <f t="shared" ref="F7:F18" si="0">ROUND(C7*E7,2)</f>
        <v>0</v>
      </c>
    </row>
    <row r="8" spans="1:6" s="14" customFormat="1" x14ac:dyDescent="0.3">
      <c r="A8" s="38" t="s">
        <v>17</v>
      </c>
      <c r="B8" s="39" t="s">
        <v>18</v>
      </c>
      <c r="C8" s="40">
        <v>4850</v>
      </c>
      <c r="D8" s="41" t="s">
        <v>15</v>
      </c>
      <c r="E8" s="42">
        <v>0</v>
      </c>
      <c r="F8" s="43">
        <f t="shared" si="0"/>
        <v>0</v>
      </c>
    </row>
    <row r="9" spans="1:6" s="14" customFormat="1" x14ac:dyDescent="0.3">
      <c r="A9" s="38" t="s">
        <v>19</v>
      </c>
      <c r="B9" s="39" t="s">
        <v>20</v>
      </c>
      <c r="C9" s="40">
        <v>169.2</v>
      </c>
      <c r="D9" s="41" t="s">
        <v>15</v>
      </c>
      <c r="E9" s="42">
        <v>0</v>
      </c>
      <c r="F9" s="43">
        <f t="shared" si="0"/>
        <v>0</v>
      </c>
    </row>
    <row r="10" spans="1:6" s="14" customFormat="1" x14ac:dyDescent="0.3">
      <c r="A10" s="38" t="s">
        <v>21</v>
      </c>
      <c r="B10" s="39" t="s">
        <v>22</v>
      </c>
      <c r="C10" s="40">
        <v>39.700000000000003</v>
      </c>
      <c r="D10" s="41" t="s">
        <v>15</v>
      </c>
      <c r="E10" s="42">
        <v>0</v>
      </c>
      <c r="F10" s="43">
        <f t="shared" si="0"/>
        <v>0</v>
      </c>
    </row>
    <row r="11" spans="1:6" s="14" customFormat="1" x14ac:dyDescent="0.3">
      <c r="A11" s="38" t="s">
        <v>23</v>
      </c>
      <c r="B11" s="39" t="s">
        <v>24</v>
      </c>
      <c r="C11" s="40">
        <v>21.35</v>
      </c>
      <c r="D11" s="41" t="s">
        <v>15</v>
      </c>
      <c r="E11" s="42">
        <v>0</v>
      </c>
      <c r="F11" s="43">
        <f t="shared" si="0"/>
        <v>0</v>
      </c>
    </row>
    <row r="12" spans="1:6" s="14" customFormat="1" x14ac:dyDescent="0.3">
      <c r="A12" s="38" t="s">
        <v>25</v>
      </c>
      <c r="B12" s="39" t="s">
        <v>26</v>
      </c>
      <c r="C12" s="40">
        <v>26.35</v>
      </c>
      <c r="D12" s="41" t="s">
        <v>15</v>
      </c>
      <c r="E12" s="42">
        <v>0</v>
      </c>
      <c r="F12" s="43">
        <f t="shared" si="0"/>
        <v>0</v>
      </c>
    </row>
    <row r="13" spans="1:6" s="14" customFormat="1" x14ac:dyDescent="0.3">
      <c r="A13" s="38" t="s">
        <v>27</v>
      </c>
      <c r="B13" s="39" t="s">
        <v>28</v>
      </c>
      <c r="C13" s="40">
        <v>1127.5999999999999</v>
      </c>
      <c r="D13" s="41" t="s">
        <v>15</v>
      </c>
      <c r="E13" s="42">
        <v>0</v>
      </c>
      <c r="F13" s="43">
        <f t="shared" si="0"/>
        <v>0</v>
      </c>
    </row>
    <row r="14" spans="1:6" s="14" customFormat="1" x14ac:dyDescent="0.3">
      <c r="A14" s="38" t="s">
        <v>29</v>
      </c>
      <c r="B14" s="39" t="s">
        <v>30</v>
      </c>
      <c r="C14" s="40">
        <v>415.53</v>
      </c>
      <c r="D14" s="41" t="s">
        <v>15</v>
      </c>
      <c r="E14" s="42">
        <v>0</v>
      </c>
      <c r="F14" s="43">
        <f t="shared" si="0"/>
        <v>0</v>
      </c>
    </row>
    <row r="15" spans="1:6" s="14" customFormat="1" x14ac:dyDescent="0.3">
      <c r="A15" s="38" t="s">
        <v>31</v>
      </c>
      <c r="B15" s="39" t="s">
        <v>33</v>
      </c>
      <c r="C15" s="40">
        <v>12</v>
      </c>
      <c r="D15" s="41" t="s">
        <v>32</v>
      </c>
      <c r="E15" s="42">
        <v>0</v>
      </c>
      <c r="F15" s="43">
        <f t="shared" si="0"/>
        <v>0</v>
      </c>
    </row>
    <row r="16" spans="1:6" s="14" customFormat="1" x14ac:dyDescent="0.3">
      <c r="A16" s="38" t="s">
        <v>34</v>
      </c>
      <c r="B16" s="39" t="s">
        <v>36</v>
      </c>
      <c r="C16" s="40">
        <v>50</v>
      </c>
      <c r="D16" s="41" t="s">
        <v>35</v>
      </c>
      <c r="E16" s="42">
        <v>0</v>
      </c>
      <c r="F16" s="43">
        <f t="shared" si="0"/>
        <v>0</v>
      </c>
    </row>
    <row r="17" spans="1:6" s="14" customFormat="1" x14ac:dyDescent="0.3">
      <c r="A17" s="38" t="s">
        <v>37</v>
      </c>
      <c r="B17" s="39" t="s">
        <v>38</v>
      </c>
      <c r="C17" s="40">
        <v>116</v>
      </c>
      <c r="D17" s="41" t="s">
        <v>15</v>
      </c>
      <c r="E17" s="42">
        <v>0</v>
      </c>
      <c r="F17" s="43">
        <f t="shared" si="0"/>
        <v>0</v>
      </c>
    </row>
    <row r="18" spans="1:6" s="14" customFormat="1" x14ac:dyDescent="0.3">
      <c r="A18" s="44"/>
      <c r="B18" s="45" t="s">
        <v>39</v>
      </c>
      <c r="C18" s="40">
        <v>1</v>
      </c>
      <c r="D18" s="46"/>
      <c r="E18" s="47">
        <f>SUM(F7:F17)</f>
        <v>0</v>
      </c>
      <c r="F18" s="37">
        <f t="shared" si="0"/>
        <v>0</v>
      </c>
    </row>
    <row r="19" spans="1:6" s="14" customFormat="1" ht="1.05" customHeight="1" x14ac:dyDescent="0.3">
      <c r="A19" s="48"/>
      <c r="B19" s="49"/>
      <c r="C19" s="50"/>
      <c r="D19" s="50"/>
      <c r="E19" s="51"/>
      <c r="F19" s="43"/>
    </row>
    <row r="20" spans="1:6" s="14" customFormat="1" x14ac:dyDescent="0.3">
      <c r="A20" s="32" t="s">
        <v>40</v>
      </c>
      <c r="B20" s="33" t="s">
        <v>41</v>
      </c>
      <c r="C20" s="34">
        <f>C28</f>
        <v>1</v>
      </c>
      <c r="D20" s="35" t="s">
        <v>9</v>
      </c>
      <c r="E20" s="36">
        <f>E28</f>
        <v>0</v>
      </c>
      <c r="F20" s="37">
        <f>F28</f>
        <v>0</v>
      </c>
    </row>
    <row r="21" spans="1:6" s="14" customFormat="1" x14ac:dyDescent="0.3">
      <c r="A21" s="38" t="s">
        <v>42</v>
      </c>
      <c r="B21" s="39" t="s">
        <v>43</v>
      </c>
      <c r="C21" s="40">
        <v>125</v>
      </c>
      <c r="D21" s="41" t="s">
        <v>15</v>
      </c>
      <c r="E21" s="42">
        <v>0</v>
      </c>
      <c r="F21" s="43">
        <f t="shared" ref="F21:F28" si="1">ROUND(C21*E21,2)</f>
        <v>0</v>
      </c>
    </row>
    <row r="22" spans="1:6" s="14" customFormat="1" x14ac:dyDescent="0.3">
      <c r="A22" s="38" t="s">
        <v>44</v>
      </c>
      <c r="B22" s="39" t="s">
        <v>45</v>
      </c>
      <c r="C22" s="40">
        <v>1</v>
      </c>
      <c r="D22" s="41" t="s">
        <v>35</v>
      </c>
      <c r="E22" s="42">
        <v>0</v>
      </c>
      <c r="F22" s="43">
        <f t="shared" si="1"/>
        <v>0</v>
      </c>
    </row>
    <row r="23" spans="1:6" s="14" customFormat="1" x14ac:dyDescent="0.3">
      <c r="A23" s="38" t="s">
        <v>46</v>
      </c>
      <c r="B23" s="39" t="s">
        <v>47</v>
      </c>
      <c r="C23" s="40">
        <v>7</v>
      </c>
      <c r="D23" s="41" t="s">
        <v>35</v>
      </c>
      <c r="E23" s="42">
        <v>0</v>
      </c>
      <c r="F23" s="43">
        <f t="shared" si="1"/>
        <v>0</v>
      </c>
    </row>
    <row r="24" spans="1:6" s="14" customFormat="1" x14ac:dyDescent="0.3">
      <c r="A24" s="38" t="s">
        <v>48</v>
      </c>
      <c r="B24" s="39" t="s">
        <v>49</v>
      </c>
      <c r="C24" s="40">
        <v>72</v>
      </c>
      <c r="D24" s="41" t="s">
        <v>15</v>
      </c>
      <c r="E24" s="42">
        <v>0</v>
      </c>
      <c r="F24" s="43">
        <f t="shared" si="1"/>
        <v>0</v>
      </c>
    </row>
    <row r="25" spans="1:6" s="14" customFormat="1" x14ac:dyDescent="0.3">
      <c r="A25" s="38" t="s">
        <v>50</v>
      </c>
      <c r="B25" s="39" t="s">
        <v>52</v>
      </c>
      <c r="C25" s="40">
        <v>55</v>
      </c>
      <c r="D25" s="41" t="s">
        <v>51</v>
      </c>
      <c r="E25" s="42">
        <v>0</v>
      </c>
      <c r="F25" s="43">
        <f t="shared" si="1"/>
        <v>0</v>
      </c>
    </row>
    <row r="26" spans="1:6" s="14" customFormat="1" x14ac:dyDescent="0.3">
      <c r="A26" s="38" t="s">
        <v>53</v>
      </c>
      <c r="B26" s="39" t="s">
        <v>55</v>
      </c>
      <c r="C26" s="40">
        <v>60</v>
      </c>
      <c r="D26" s="41" t="s">
        <v>54</v>
      </c>
      <c r="E26" s="42">
        <v>0</v>
      </c>
      <c r="F26" s="43">
        <f t="shared" si="1"/>
        <v>0</v>
      </c>
    </row>
    <row r="27" spans="1:6" s="14" customFormat="1" x14ac:dyDescent="0.3">
      <c r="A27" s="38" t="s">
        <v>56</v>
      </c>
      <c r="B27" s="39" t="s">
        <v>57</v>
      </c>
      <c r="C27" s="40">
        <v>60</v>
      </c>
      <c r="D27" s="41" t="s">
        <v>54</v>
      </c>
      <c r="E27" s="42">
        <v>0</v>
      </c>
      <c r="F27" s="43">
        <f t="shared" si="1"/>
        <v>0</v>
      </c>
    </row>
    <row r="28" spans="1:6" s="14" customFormat="1" x14ac:dyDescent="0.3">
      <c r="A28" s="44"/>
      <c r="B28" s="45" t="s">
        <v>58</v>
      </c>
      <c r="C28" s="40">
        <v>1</v>
      </c>
      <c r="D28" s="46"/>
      <c r="E28" s="47">
        <f>SUM(F21:F27)</f>
        <v>0</v>
      </c>
      <c r="F28" s="37">
        <f t="shared" si="1"/>
        <v>0</v>
      </c>
    </row>
    <row r="29" spans="1:6" s="14" customFormat="1" ht="1.05" customHeight="1" x14ac:dyDescent="0.3">
      <c r="A29" s="48"/>
      <c r="B29" s="49"/>
      <c r="C29" s="50"/>
      <c r="D29" s="50"/>
      <c r="E29" s="51"/>
      <c r="F29" s="43"/>
    </row>
    <row r="30" spans="1:6" s="14" customFormat="1" x14ac:dyDescent="0.3">
      <c r="A30" s="32" t="s">
        <v>59</v>
      </c>
      <c r="B30" s="33" t="s">
        <v>60</v>
      </c>
      <c r="C30" s="34">
        <f>C34</f>
        <v>1</v>
      </c>
      <c r="D30" s="35" t="s">
        <v>9</v>
      </c>
      <c r="E30" s="36">
        <f>E34</f>
        <v>0</v>
      </c>
      <c r="F30" s="37">
        <f>F34</f>
        <v>0</v>
      </c>
    </row>
    <row r="31" spans="1:6" s="14" customFormat="1" x14ac:dyDescent="0.3">
      <c r="A31" s="38" t="s">
        <v>61</v>
      </c>
      <c r="B31" s="39" t="s">
        <v>62</v>
      </c>
      <c r="C31" s="40">
        <v>1</v>
      </c>
      <c r="D31" s="41" t="s">
        <v>35</v>
      </c>
      <c r="E31" s="42">
        <v>0</v>
      </c>
      <c r="F31" s="43">
        <f>ROUND(C31*E31,2)</f>
        <v>0</v>
      </c>
    </row>
    <row r="32" spans="1:6" s="14" customFormat="1" x14ac:dyDescent="0.3">
      <c r="A32" s="38" t="s">
        <v>63</v>
      </c>
      <c r="B32" s="39" t="s">
        <v>64</v>
      </c>
      <c r="C32" s="40">
        <v>42</v>
      </c>
      <c r="D32" s="41" t="s">
        <v>15</v>
      </c>
      <c r="E32" s="42">
        <v>0</v>
      </c>
      <c r="F32" s="43">
        <f>ROUND(C32*E32,2)</f>
        <v>0</v>
      </c>
    </row>
    <row r="33" spans="1:6" s="14" customFormat="1" x14ac:dyDescent="0.3">
      <c r="A33" s="38" t="s">
        <v>65</v>
      </c>
      <c r="B33" s="39" t="s">
        <v>67</v>
      </c>
      <c r="C33" s="40">
        <v>2000</v>
      </c>
      <c r="D33" s="41" t="s">
        <v>66</v>
      </c>
      <c r="E33" s="42">
        <v>0</v>
      </c>
      <c r="F33" s="43">
        <f>ROUND(C33*E33,2)</f>
        <v>0</v>
      </c>
    </row>
    <row r="34" spans="1:6" s="14" customFormat="1" x14ac:dyDescent="0.3">
      <c r="A34" s="44"/>
      <c r="B34" s="45" t="s">
        <v>68</v>
      </c>
      <c r="C34" s="40">
        <v>1</v>
      </c>
      <c r="D34" s="46"/>
      <c r="E34" s="47">
        <f>SUM(F31:F33)</f>
        <v>0</v>
      </c>
      <c r="F34" s="37">
        <f>ROUND(C34*E34,2)</f>
        <v>0</v>
      </c>
    </row>
    <row r="35" spans="1:6" s="14" customFormat="1" ht="1.05" customHeight="1" x14ac:dyDescent="0.3">
      <c r="A35" s="48"/>
      <c r="B35" s="49"/>
      <c r="C35" s="50"/>
      <c r="D35" s="50"/>
      <c r="E35" s="51"/>
      <c r="F35" s="43"/>
    </row>
    <row r="36" spans="1:6" s="14" customFormat="1" x14ac:dyDescent="0.3">
      <c r="A36" s="32" t="s">
        <v>69</v>
      </c>
      <c r="B36" s="33" t="s">
        <v>70</v>
      </c>
      <c r="C36" s="34">
        <f>C47</f>
        <v>1</v>
      </c>
      <c r="D36" s="35" t="s">
        <v>9</v>
      </c>
      <c r="E36" s="36">
        <f>E47</f>
        <v>0</v>
      </c>
      <c r="F36" s="37">
        <f>F47</f>
        <v>0</v>
      </c>
    </row>
    <row r="37" spans="1:6" s="14" customFormat="1" x14ac:dyDescent="0.3">
      <c r="A37" s="38" t="s">
        <v>71</v>
      </c>
      <c r="B37" s="39" t="s">
        <v>72</v>
      </c>
      <c r="C37" s="40">
        <v>450</v>
      </c>
      <c r="D37" s="41" t="s">
        <v>15</v>
      </c>
      <c r="E37" s="42">
        <v>0</v>
      </c>
      <c r="F37" s="43">
        <f t="shared" ref="F37:F47" si="2">ROUND(C37*E37,2)</f>
        <v>0</v>
      </c>
    </row>
    <row r="38" spans="1:6" s="14" customFormat="1" x14ac:dyDescent="0.3">
      <c r="A38" s="38" t="s">
        <v>73</v>
      </c>
      <c r="B38" s="39" t="s">
        <v>74</v>
      </c>
      <c r="C38" s="40">
        <v>105.5</v>
      </c>
      <c r="D38" s="41" t="s">
        <v>15</v>
      </c>
      <c r="E38" s="42">
        <v>0</v>
      </c>
      <c r="F38" s="43">
        <f t="shared" si="2"/>
        <v>0</v>
      </c>
    </row>
    <row r="39" spans="1:6" s="14" customFormat="1" x14ac:dyDescent="0.3">
      <c r="A39" s="38" t="s">
        <v>75</v>
      </c>
      <c r="B39" s="39" t="s">
        <v>77</v>
      </c>
      <c r="C39" s="40">
        <v>230</v>
      </c>
      <c r="D39" s="41" t="s">
        <v>76</v>
      </c>
      <c r="E39" s="42">
        <v>0</v>
      </c>
      <c r="F39" s="43">
        <f t="shared" si="2"/>
        <v>0</v>
      </c>
    </row>
    <row r="40" spans="1:6" s="14" customFormat="1" x14ac:dyDescent="0.3">
      <c r="A40" s="38" t="s">
        <v>78</v>
      </c>
      <c r="B40" s="39" t="s">
        <v>79</v>
      </c>
      <c r="C40" s="40">
        <v>98.75</v>
      </c>
      <c r="D40" s="41" t="s">
        <v>15</v>
      </c>
      <c r="E40" s="42">
        <v>0</v>
      </c>
      <c r="F40" s="43">
        <f t="shared" si="2"/>
        <v>0</v>
      </c>
    </row>
    <row r="41" spans="1:6" s="14" customFormat="1" x14ac:dyDescent="0.3">
      <c r="A41" s="38" t="s">
        <v>80</v>
      </c>
      <c r="B41" s="39" t="s">
        <v>81</v>
      </c>
      <c r="C41" s="40">
        <v>40</v>
      </c>
      <c r="D41" s="41" t="s">
        <v>15</v>
      </c>
      <c r="E41" s="42">
        <v>0</v>
      </c>
      <c r="F41" s="43">
        <f t="shared" si="2"/>
        <v>0</v>
      </c>
    </row>
    <row r="42" spans="1:6" s="14" customFormat="1" x14ac:dyDescent="0.3">
      <c r="A42" s="38" t="s">
        <v>82</v>
      </c>
      <c r="B42" s="39" t="s">
        <v>83</v>
      </c>
      <c r="C42" s="40">
        <v>199</v>
      </c>
      <c r="D42" s="41" t="s">
        <v>15</v>
      </c>
      <c r="E42" s="42">
        <v>0</v>
      </c>
      <c r="F42" s="43">
        <f t="shared" si="2"/>
        <v>0</v>
      </c>
    </row>
    <row r="43" spans="1:6" s="14" customFormat="1" x14ac:dyDescent="0.3">
      <c r="A43" s="38" t="s">
        <v>84</v>
      </c>
      <c r="B43" s="39" t="s">
        <v>85</v>
      </c>
      <c r="C43" s="40">
        <v>25</v>
      </c>
      <c r="D43" s="41" t="s">
        <v>35</v>
      </c>
      <c r="E43" s="42">
        <v>0</v>
      </c>
      <c r="F43" s="43">
        <f t="shared" si="2"/>
        <v>0</v>
      </c>
    </row>
    <row r="44" spans="1:6" s="14" customFormat="1" x14ac:dyDescent="0.3">
      <c r="A44" s="38" t="s">
        <v>86</v>
      </c>
      <c r="B44" s="39" t="s">
        <v>87</v>
      </c>
      <c r="C44" s="40">
        <v>19</v>
      </c>
      <c r="D44" s="41" t="s">
        <v>15</v>
      </c>
      <c r="E44" s="42">
        <v>0</v>
      </c>
      <c r="F44" s="43">
        <f t="shared" si="2"/>
        <v>0</v>
      </c>
    </row>
    <row r="45" spans="1:6" s="14" customFormat="1" x14ac:dyDescent="0.3">
      <c r="A45" s="38" t="s">
        <v>88</v>
      </c>
      <c r="B45" s="39" t="s">
        <v>90</v>
      </c>
      <c r="C45" s="40">
        <v>1</v>
      </c>
      <c r="D45" s="41" t="s">
        <v>89</v>
      </c>
      <c r="E45" s="42">
        <v>0</v>
      </c>
      <c r="F45" s="43">
        <f t="shared" si="2"/>
        <v>0</v>
      </c>
    </row>
    <row r="46" spans="1:6" s="14" customFormat="1" x14ac:dyDescent="0.3">
      <c r="A46" s="38" t="s">
        <v>91</v>
      </c>
      <c r="B46" s="39" t="s">
        <v>92</v>
      </c>
      <c r="C46" s="40">
        <v>1</v>
      </c>
      <c r="D46" s="41" t="s">
        <v>35</v>
      </c>
      <c r="E46" s="42">
        <v>0</v>
      </c>
      <c r="F46" s="43">
        <f t="shared" si="2"/>
        <v>0</v>
      </c>
    </row>
    <row r="47" spans="1:6" s="14" customFormat="1" x14ac:dyDescent="0.3">
      <c r="A47" s="44"/>
      <c r="B47" s="45" t="s">
        <v>93</v>
      </c>
      <c r="C47" s="40">
        <v>1</v>
      </c>
      <c r="D47" s="46"/>
      <c r="E47" s="47">
        <f>SUM(F37:F46)</f>
        <v>0</v>
      </c>
      <c r="F47" s="37">
        <f t="shared" si="2"/>
        <v>0</v>
      </c>
    </row>
    <row r="48" spans="1:6" s="14" customFormat="1" ht="1.05" customHeight="1" x14ac:dyDescent="0.3">
      <c r="A48" s="48"/>
      <c r="B48" s="49"/>
      <c r="C48" s="50"/>
      <c r="D48" s="50"/>
      <c r="E48" s="51"/>
      <c r="F48" s="43"/>
    </row>
    <row r="49" spans="1:6" s="14" customFormat="1" x14ac:dyDescent="0.3">
      <c r="A49" s="32" t="s">
        <v>94</v>
      </c>
      <c r="B49" s="33" t="s">
        <v>95</v>
      </c>
      <c r="C49" s="34">
        <f>C58</f>
        <v>1</v>
      </c>
      <c r="D49" s="35" t="s">
        <v>9</v>
      </c>
      <c r="E49" s="36">
        <f>E58</f>
        <v>0</v>
      </c>
      <c r="F49" s="37">
        <f>F58</f>
        <v>0</v>
      </c>
    </row>
    <row r="50" spans="1:6" s="14" customFormat="1" x14ac:dyDescent="0.3">
      <c r="A50" s="38" t="s">
        <v>96</v>
      </c>
      <c r="B50" s="39" t="s">
        <v>97</v>
      </c>
      <c r="C50" s="40">
        <v>4</v>
      </c>
      <c r="D50" s="41" t="s">
        <v>35</v>
      </c>
      <c r="E50" s="42">
        <v>0</v>
      </c>
      <c r="F50" s="43">
        <f t="shared" ref="F50:F58" si="3">ROUND(C50*E50,2)</f>
        <v>0</v>
      </c>
    </row>
    <row r="51" spans="1:6" s="14" customFormat="1" x14ac:dyDescent="0.3">
      <c r="A51" s="38" t="s">
        <v>98</v>
      </c>
      <c r="B51" s="39" t="s">
        <v>99</v>
      </c>
      <c r="C51" s="40">
        <v>6.32</v>
      </c>
      <c r="D51" s="41" t="s">
        <v>15</v>
      </c>
      <c r="E51" s="42">
        <v>0</v>
      </c>
      <c r="F51" s="43">
        <f t="shared" si="3"/>
        <v>0</v>
      </c>
    </row>
    <row r="52" spans="1:6" s="14" customFormat="1" x14ac:dyDescent="0.3">
      <c r="A52" s="38" t="s">
        <v>100</v>
      </c>
      <c r="B52" s="39" t="s">
        <v>101</v>
      </c>
      <c r="C52" s="40">
        <v>90</v>
      </c>
      <c r="D52" s="41" t="s">
        <v>54</v>
      </c>
      <c r="E52" s="42">
        <v>0</v>
      </c>
      <c r="F52" s="43">
        <f t="shared" si="3"/>
        <v>0</v>
      </c>
    </row>
    <row r="53" spans="1:6" s="14" customFormat="1" x14ac:dyDescent="0.3">
      <c r="A53" s="38" t="s">
        <v>102</v>
      </c>
      <c r="B53" s="39" t="s">
        <v>103</v>
      </c>
      <c r="C53" s="40">
        <v>2.25</v>
      </c>
      <c r="D53" s="41" t="s">
        <v>15</v>
      </c>
      <c r="E53" s="42">
        <v>0</v>
      </c>
      <c r="F53" s="43">
        <f t="shared" si="3"/>
        <v>0</v>
      </c>
    </row>
    <row r="54" spans="1:6" s="14" customFormat="1" x14ac:dyDescent="0.3">
      <c r="A54" s="38" t="s">
        <v>104</v>
      </c>
      <c r="B54" s="39" t="s">
        <v>105</v>
      </c>
      <c r="C54" s="40">
        <v>25</v>
      </c>
      <c r="D54" s="41" t="s">
        <v>15</v>
      </c>
      <c r="E54" s="42">
        <v>0</v>
      </c>
      <c r="F54" s="43">
        <f t="shared" si="3"/>
        <v>0</v>
      </c>
    </row>
    <row r="55" spans="1:6" s="14" customFormat="1" x14ac:dyDescent="0.3">
      <c r="A55" s="38" t="s">
        <v>106</v>
      </c>
      <c r="B55" s="39" t="s">
        <v>107</v>
      </c>
      <c r="C55" s="40">
        <v>488.5</v>
      </c>
      <c r="D55" s="41" t="s">
        <v>66</v>
      </c>
      <c r="E55" s="42">
        <v>0</v>
      </c>
      <c r="F55" s="43">
        <f t="shared" si="3"/>
        <v>0</v>
      </c>
    </row>
    <row r="56" spans="1:6" s="14" customFormat="1" x14ac:dyDescent="0.3">
      <c r="A56" s="38" t="s">
        <v>108</v>
      </c>
      <c r="B56" s="39" t="s">
        <v>109</v>
      </c>
      <c r="C56" s="40">
        <v>1</v>
      </c>
      <c r="D56" s="41" t="s">
        <v>35</v>
      </c>
      <c r="E56" s="42">
        <v>0</v>
      </c>
      <c r="F56" s="43">
        <f t="shared" si="3"/>
        <v>0</v>
      </c>
    </row>
    <row r="57" spans="1:6" s="14" customFormat="1" x14ac:dyDescent="0.3">
      <c r="A57" s="38" t="s">
        <v>110</v>
      </c>
      <c r="B57" s="39" t="s">
        <v>111</v>
      </c>
      <c r="C57" s="40">
        <v>42.25</v>
      </c>
      <c r="D57" s="41" t="s">
        <v>15</v>
      </c>
      <c r="E57" s="42">
        <v>0</v>
      </c>
      <c r="F57" s="43">
        <f t="shared" si="3"/>
        <v>0</v>
      </c>
    </row>
    <row r="58" spans="1:6" s="14" customFormat="1" x14ac:dyDescent="0.3">
      <c r="A58" s="44"/>
      <c r="B58" s="45" t="s">
        <v>112</v>
      </c>
      <c r="C58" s="40">
        <v>1</v>
      </c>
      <c r="D58" s="46"/>
      <c r="E58" s="47">
        <f>SUM(F50:F57)</f>
        <v>0</v>
      </c>
      <c r="F58" s="37">
        <f t="shared" si="3"/>
        <v>0</v>
      </c>
    </row>
    <row r="59" spans="1:6" s="14" customFormat="1" ht="1.05" customHeight="1" x14ac:dyDescent="0.3">
      <c r="A59" s="48"/>
      <c r="B59" s="49"/>
      <c r="C59" s="50"/>
      <c r="D59" s="50"/>
      <c r="E59" s="51"/>
      <c r="F59" s="43"/>
    </row>
    <row r="60" spans="1:6" s="14" customFormat="1" x14ac:dyDescent="0.3">
      <c r="A60" s="32" t="s">
        <v>113</v>
      </c>
      <c r="B60" s="33" t="s">
        <v>114</v>
      </c>
      <c r="C60" s="34">
        <f>C63</f>
        <v>1</v>
      </c>
      <c r="D60" s="35" t="s">
        <v>9</v>
      </c>
      <c r="E60" s="36">
        <f>E63</f>
        <v>0</v>
      </c>
      <c r="F60" s="37">
        <f>F63</f>
        <v>0</v>
      </c>
    </row>
    <row r="61" spans="1:6" s="14" customFormat="1" x14ac:dyDescent="0.3">
      <c r="A61" s="38" t="s">
        <v>115</v>
      </c>
      <c r="B61" s="39" t="s">
        <v>116</v>
      </c>
      <c r="C61" s="40">
        <v>1146.05</v>
      </c>
      <c r="D61" s="41" t="s">
        <v>15</v>
      </c>
      <c r="E61" s="42">
        <v>0</v>
      </c>
      <c r="F61" s="43">
        <f>ROUND(C61*E61,2)</f>
        <v>0</v>
      </c>
    </row>
    <row r="62" spans="1:6" s="14" customFormat="1" x14ac:dyDescent="0.3">
      <c r="A62" s="38" t="s">
        <v>117</v>
      </c>
      <c r="B62" s="39" t="s">
        <v>118</v>
      </c>
      <c r="C62" s="40">
        <v>100</v>
      </c>
      <c r="D62" s="41" t="s">
        <v>15</v>
      </c>
      <c r="E62" s="42">
        <v>0</v>
      </c>
      <c r="F62" s="43">
        <f>ROUND(C62*E62,2)</f>
        <v>0</v>
      </c>
    </row>
    <row r="63" spans="1:6" s="14" customFormat="1" x14ac:dyDescent="0.3">
      <c r="A63" s="44"/>
      <c r="B63" s="45" t="s">
        <v>119</v>
      </c>
      <c r="C63" s="40">
        <v>1</v>
      </c>
      <c r="D63" s="46"/>
      <c r="E63" s="47">
        <f>SUM(F61:F62)</f>
        <v>0</v>
      </c>
      <c r="F63" s="37">
        <f>ROUND(C63*E63,2)</f>
        <v>0</v>
      </c>
    </row>
    <row r="64" spans="1:6" s="14" customFormat="1" ht="1.05" customHeight="1" x14ac:dyDescent="0.3">
      <c r="A64" s="48"/>
      <c r="B64" s="49"/>
      <c r="C64" s="50"/>
      <c r="D64" s="50"/>
      <c r="E64" s="51"/>
      <c r="F64" s="43"/>
    </row>
    <row r="65" spans="1:6" s="14" customFormat="1" x14ac:dyDescent="0.3">
      <c r="A65" s="32" t="s">
        <v>120</v>
      </c>
      <c r="B65" s="33" t="s">
        <v>121</v>
      </c>
      <c r="C65" s="34">
        <f>C75</f>
        <v>1</v>
      </c>
      <c r="D65" s="35" t="s">
        <v>9</v>
      </c>
      <c r="E65" s="36">
        <f>E75</f>
        <v>0</v>
      </c>
      <c r="F65" s="37">
        <f>F75</f>
        <v>0</v>
      </c>
    </row>
    <row r="66" spans="1:6" s="14" customFormat="1" x14ac:dyDescent="0.3">
      <c r="A66" s="38" t="s">
        <v>122</v>
      </c>
      <c r="B66" s="39" t="s">
        <v>123</v>
      </c>
      <c r="C66" s="40">
        <v>100</v>
      </c>
      <c r="D66" s="41" t="s">
        <v>54</v>
      </c>
      <c r="E66" s="42">
        <v>0</v>
      </c>
      <c r="F66" s="43">
        <f t="shared" ref="F66:F75" si="4">ROUND(C66*E66,2)</f>
        <v>0</v>
      </c>
    </row>
    <row r="67" spans="1:6" s="14" customFormat="1" x14ac:dyDescent="0.3">
      <c r="A67" s="38" t="s">
        <v>124</v>
      </c>
      <c r="B67" s="39" t="s">
        <v>125</v>
      </c>
      <c r="C67" s="40">
        <v>2</v>
      </c>
      <c r="D67" s="41" t="s">
        <v>35</v>
      </c>
      <c r="E67" s="42">
        <v>0</v>
      </c>
      <c r="F67" s="43">
        <f t="shared" si="4"/>
        <v>0</v>
      </c>
    </row>
    <row r="68" spans="1:6" s="14" customFormat="1" x14ac:dyDescent="0.3">
      <c r="A68" s="38" t="s">
        <v>126</v>
      </c>
      <c r="B68" s="39" t="s">
        <v>127</v>
      </c>
      <c r="C68" s="40">
        <v>1</v>
      </c>
      <c r="D68" s="41" t="s">
        <v>35</v>
      </c>
      <c r="E68" s="42">
        <v>0</v>
      </c>
      <c r="F68" s="43">
        <f t="shared" si="4"/>
        <v>0</v>
      </c>
    </row>
    <row r="69" spans="1:6" s="14" customFormat="1" x14ac:dyDescent="0.3">
      <c r="A69" s="38" t="s">
        <v>128</v>
      </c>
      <c r="B69" s="39" t="s">
        <v>129</v>
      </c>
      <c r="C69" s="40">
        <v>1</v>
      </c>
      <c r="D69" s="41" t="s">
        <v>35</v>
      </c>
      <c r="E69" s="42">
        <v>0</v>
      </c>
      <c r="F69" s="43">
        <f t="shared" si="4"/>
        <v>0</v>
      </c>
    </row>
    <row r="70" spans="1:6" s="14" customFormat="1" x14ac:dyDescent="0.3">
      <c r="A70" s="38" t="s">
        <v>130</v>
      </c>
      <c r="B70" s="39" t="s">
        <v>131</v>
      </c>
      <c r="C70" s="40">
        <v>1</v>
      </c>
      <c r="D70" s="41" t="s">
        <v>35</v>
      </c>
      <c r="E70" s="42">
        <v>0</v>
      </c>
      <c r="F70" s="43">
        <f t="shared" si="4"/>
        <v>0</v>
      </c>
    </row>
    <row r="71" spans="1:6" s="14" customFormat="1" x14ac:dyDescent="0.3">
      <c r="A71" s="38" t="s">
        <v>132</v>
      </c>
      <c r="B71" s="39" t="s">
        <v>133</v>
      </c>
      <c r="C71" s="40">
        <v>15</v>
      </c>
      <c r="D71" s="41" t="s">
        <v>35</v>
      </c>
      <c r="E71" s="42">
        <v>0</v>
      </c>
      <c r="F71" s="43">
        <f t="shared" si="4"/>
        <v>0</v>
      </c>
    </row>
    <row r="72" spans="1:6" s="14" customFormat="1" x14ac:dyDescent="0.3">
      <c r="A72" s="38" t="s">
        <v>134</v>
      </c>
      <c r="B72" s="39" t="s">
        <v>135</v>
      </c>
      <c r="C72" s="40">
        <v>5</v>
      </c>
      <c r="D72" s="41" t="s">
        <v>35</v>
      </c>
      <c r="E72" s="42">
        <v>0</v>
      </c>
      <c r="F72" s="43">
        <f t="shared" si="4"/>
        <v>0</v>
      </c>
    </row>
    <row r="73" spans="1:6" s="14" customFormat="1" x14ac:dyDescent="0.3">
      <c r="A73" s="38" t="s">
        <v>136</v>
      </c>
      <c r="B73" s="39" t="s">
        <v>137</v>
      </c>
      <c r="C73" s="40">
        <v>10</v>
      </c>
      <c r="D73" s="41" t="s">
        <v>35</v>
      </c>
      <c r="E73" s="42">
        <v>0</v>
      </c>
      <c r="F73" s="43">
        <f t="shared" si="4"/>
        <v>0</v>
      </c>
    </row>
    <row r="74" spans="1:6" s="14" customFormat="1" x14ac:dyDescent="0.3">
      <c r="A74" s="38" t="s">
        <v>138</v>
      </c>
      <c r="B74" s="39" t="s">
        <v>139</v>
      </c>
      <c r="C74" s="40">
        <v>15</v>
      </c>
      <c r="D74" s="41" t="s">
        <v>54</v>
      </c>
      <c r="E74" s="42">
        <v>0</v>
      </c>
      <c r="F74" s="43">
        <f t="shared" si="4"/>
        <v>0</v>
      </c>
    </row>
    <row r="75" spans="1:6" s="14" customFormat="1" x14ac:dyDescent="0.3">
      <c r="A75" s="44"/>
      <c r="B75" s="45" t="s">
        <v>140</v>
      </c>
      <c r="C75" s="40">
        <v>1</v>
      </c>
      <c r="D75" s="46"/>
      <c r="E75" s="47">
        <f>SUM(F66:F74)</f>
        <v>0</v>
      </c>
      <c r="F75" s="37">
        <f t="shared" si="4"/>
        <v>0</v>
      </c>
    </row>
    <row r="76" spans="1:6" s="14" customFormat="1" ht="1.05" customHeight="1" x14ac:dyDescent="0.3">
      <c r="A76" s="48"/>
      <c r="B76" s="49"/>
      <c r="C76" s="50"/>
      <c r="D76" s="50"/>
      <c r="E76" s="51"/>
      <c r="F76" s="43"/>
    </row>
    <row r="77" spans="1:6" s="14" customFormat="1" x14ac:dyDescent="0.3">
      <c r="A77" s="32" t="s">
        <v>141</v>
      </c>
      <c r="B77" s="33" t="s">
        <v>142</v>
      </c>
      <c r="C77" s="34">
        <f>C84</f>
        <v>1</v>
      </c>
      <c r="D77" s="35" t="s">
        <v>9</v>
      </c>
      <c r="E77" s="36">
        <f>E84</f>
        <v>0</v>
      </c>
      <c r="F77" s="37">
        <f>F84</f>
        <v>0</v>
      </c>
    </row>
    <row r="78" spans="1:6" s="14" customFormat="1" ht="28.8" x14ac:dyDescent="0.3">
      <c r="A78" s="38" t="s">
        <v>143</v>
      </c>
      <c r="B78" s="39" t="s">
        <v>144</v>
      </c>
      <c r="C78" s="40">
        <v>16</v>
      </c>
      <c r="D78" s="41" t="s">
        <v>15</v>
      </c>
      <c r="E78" s="42">
        <v>0</v>
      </c>
      <c r="F78" s="43">
        <f t="shared" ref="F78:F84" si="5">ROUND(C78*E78,2)</f>
        <v>0</v>
      </c>
    </row>
    <row r="79" spans="1:6" s="14" customFormat="1" x14ac:dyDescent="0.3">
      <c r="A79" s="38" t="s">
        <v>145</v>
      </c>
      <c r="B79" s="39" t="s">
        <v>146</v>
      </c>
      <c r="C79" s="40">
        <v>16</v>
      </c>
      <c r="D79" s="41" t="s">
        <v>15</v>
      </c>
      <c r="E79" s="42">
        <v>0</v>
      </c>
      <c r="F79" s="43">
        <f t="shared" si="5"/>
        <v>0</v>
      </c>
    </row>
    <row r="80" spans="1:6" s="14" customFormat="1" ht="28.8" x14ac:dyDescent="0.3">
      <c r="A80" s="38" t="s">
        <v>147</v>
      </c>
      <c r="B80" s="39" t="s">
        <v>148</v>
      </c>
      <c r="C80" s="40">
        <v>16</v>
      </c>
      <c r="D80" s="41" t="s">
        <v>15</v>
      </c>
      <c r="E80" s="42">
        <v>0</v>
      </c>
      <c r="F80" s="43">
        <f t="shared" si="5"/>
        <v>0</v>
      </c>
    </row>
    <row r="81" spans="1:6" s="14" customFormat="1" x14ac:dyDescent="0.3">
      <c r="A81" s="38" t="s">
        <v>149</v>
      </c>
      <c r="B81" s="39" t="s">
        <v>150</v>
      </c>
      <c r="C81" s="40">
        <v>30</v>
      </c>
      <c r="D81" s="41" t="s">
        <v>54</v>
      </c>
      <c r="E81" s="42">
        <v>0</v>
      </c>
      <c r="F81" s="43">
        <f t="shared" si="5"/>
        <v>0</v>
      </c>
    </row>
    <row r="82" spans="1:6" s="14" customFormat="1" ht="28.8" x14ac:dyDescent="0.3">
      <c r="A82" s="38" t="s">
        <v>151</v>
      </c>
      <c r="B82" s="39" t="s">
        <v>152</v>
      </c>
      <c r="C82" s="40">
        <v>16</v>
      </c>
      <c r="D82" s="41" t="s">
        <v>15</v>
      </c>
      <c r="E82" s="42">
        <v>0</v>
      </c>
      <c r="F82" s="43">
        <f t="shared" si="5"/>
        <v>0</v>
      </c>
    </row>
    <row r="83" spans="1:6" s="14" customFormat="1" ht="28.8" x14ac:dyDescent="0.3">
      <c r="A83" s="38" t="s">
        <v>153</v>
      </c>
      <c r="B83" s="39" t="s">
        <v>155</v>
      </c>
      <c r="C83" s="40">
        <v>1</v>
      </c>
      <c r="D83" s="41" t="s">
        <v>154</v>
      </c>
      <c r="E83" s="42">
        <v>0</v>
      </c>
      <c r="F83" s="43">
        <f t="shared" si="5"/>
        <v>0</v>
      </c>
    </row>
    <row r="84" spans="1:6" s="14" customFormat="1" x14ac:dyDescent="0.3">
      <c r="A84" s="44"/>
      <c r="B84" s="45" t="s">
        <v>156</v>
      </c>
      <c r="C84" s="40">
        <v>1</v>
      </c>
      <c r="D84" s="46"/>
      <c r="E84" s="47">
        <f>SUM(F78:F83)</f>
        <v>0</v>
      </c>
      <c r="F84" s="37">
        <f t="shared" si="5"/>
        <v>0</v>
      </c>
    </row>
    <row r="85" spans="1:6" s="14" customFormat="1" ht="1.05" customHeight="1" x14ac:dyDescent="0.3">
      <c r="A85" s="48"/>
      <c r="B85" s="49"/>
      <c r="C85" s="50"/>
      <c r="D85" s="50"/>
      <c r="E85" s="51"/>
      <c r="F85" s="43"/>
    </row>
    <row r="86" spans="1:6" s="14" customFormat="1" x14ac:dyDescent="0.3">
      <c r="A86" s="32" t="s">
        <v>157</v>
      </c>
      <c r="B86" s="33" t="s">
        <v>158</v>
      </c>
      <c r="C86" s="34">
        <f>C94</f>
        <v>1</v>
      </c>
      <c r="D86" s="35" t="s">
        <v>9</v>
      </c>
      <c r="E86" s="36">
        <f>E94</f>
        <v>0</v>
      </c>
      <c r="F86" s="37">
        <f>F94</f>
        <v>0</v>
      </c>
    </row>
    <row r="87" spans="1:6" s="14" customFormat="1" x14ac:dyDescent="0.3">
      <c r="A87" s="38" t="s">
        <v>159</v>
      </c>
      <c r="B87" s="39" t="s">
        <v>160</v>
      </c>
      <c r="C87" s="40">
        <v>1</v>
      </c>
      <c r="D87" s="41" t="s">
        <v>35</v>
      </c>
      <c r="E87" s="42">
        <v>0</v>
      </c>
      <c r="F87" s="43">
        <f t="shared" ref="F87:F94" si="6">ROUND(C87*E87,2)</f>
        <v>0</v>
      </c>
    </row>
    <row r="88" spans="1:6" s="14" customFormat="1" x14ac:dyDescent="0.3">
      <c r="A88" s="38" t="s">
        <v>161</v>
      </c>
      <c r="B88" s="39" t="s">
        <v>162</v>
      </c>
      <c r="C88" s="40">
        <v>4</v>
      </c>
      <c r="D88" s="41" t="s">
        <v>35</v>
      </c>
      <c r="E88" s="42">
        <v>0</v>
      </c>
      <c r="F88" s="43">
        <f t="shared" si="6"/>
        <v>0</v>
      </c>
    </row>
    <row r="89" spans="1:6" s="14" customFormat="1" x14ac:dyDescent="0.3">
      <c r="A89" s="38" t="s">
        <v>163</v>
      </c>
      <c r="B89" s="39" t="s">
        <v>164</v>
      </c>
      <c r="C89" s="40">
        <v>1</v>
      </c>
      <c r="D89" s="41" t="s">
        <v>35</v>
      </c>
      <c r="E89" s="42">
        <v>0</v>
      </c>
      <c r="F89" s="43">
        <f t="shared" si="6"/>
        <v>0</v>
      </c>
    </row>
    <row r="90" spans="1:6" s="14" customFormat="1" x14ac:dyDescent="0.3">
      <c r="A90" s="38" t="s">
        <v>165</v>
      </c>
      <c r="B90" s="39" t="s">
        <v>166</v>
      </c>
      <c r="C90" s="40">
        <v>1</v>
      </c>
      <c r="D90" s="41" t="s">
        <v>35</v>
      </c>
      <c r="E90" s="42">
        <v>0</v>
      </c>
      <c r="F90" s="43">
        <f t="shared" si="6"/>
        <v>0</v>
      </c>
    </row>
    <row r="91" spans="1:6" s="14" customFormat="1" x14ac:dyDescent="0.3">
      <c r="A91" s="38" t="s">
        <v>167</v>
      </c>
      <c r="B91" s="39" t="s">
        <v>168</v>
      </c>
      <c r="C91" s="40">
        <v>1</v>
      </c>
      <c r="D91" s="41" t="s">
        <v>35</v>
      </c>
      <c r="E91" s="42">
        <v>0</v>
      </c>
      <c r="F91" s="43">
        <f t="shared" si="6"/>
        <v>0</v>
      </c>
    </row>
    <row r="92" spans="1:6" s="14" customFormat="1" x14ac:dyDescent="0.3">
      <c r="A92" s="38" t="s">
        <v>169</v>
      </c>
      <c r="B92" s="39" t="s">
        <v>170</v>
      </c>
      <c r="C92" s="40">
        <v>1</v>
      </c>
      <c r="D92" s="41" t="s">
        <v>35</v>
      </c>
      <c r="E92" s="42">
        <v>0</v>
      </c>
      <c r="F92" s="43">
        <f t="shared" si="6"/>
        <v>0</v>
      </c>
    </row>
    <row r="93" spans="1:6" s="14" customFormat="1" x14ac:dyDescent="0.3">
      <c r="A93" s="38" t="s">
        <v>171</v>
      </c>
      <c r="B93" s="39" t="s">
        <v>172</v>
      </c>
      <c r="C93" s="40">
        <v>1</v>
      </c>
      <c r="D93" s="41" t="s">
        <v>35</v>
      </c>
      <c r="E93" s="42">
        <v>0</v>
      </c>
      <c r="F93" s="43">
        <f t="shared" si="6"/>
        <v>0</v>
      </c>
    </row>
    <row r="94" spans="1:6" s="14" customFormat="1" x14ac:dyDescent="0.3">
      <c r="A94" s="44"/>
      <c r="B94" s="45" t="s">
        <v>173</v>
      </c>
      <c r="C94" s="40">
        <v>1</v>
      </c>
      <c r="D94" s="46"/>
      <c r="E94" s="47">
        <f>SUM(F87:F93)</f>
        <v>0</v>
      </c>
      <c r="F94" s="37">
        <f t="shared" si="6"/>
        <v>0</v>
      </c>
    </row>
    <row r="95" spans="1:6" ht="1.05" customHeight="1" x14ac:dyDescent="0.3">
      <c r="A95" s="1"/>
      <c r="B95" s="2"/>
      <c r="C95" s="1"/>
      <c r="D95" s="1"/>
      <c r="E95" s="1"/>
      <c r="F95" s="1"/>
    </row>
    <row r="96" spans="1:6" s="14" customFormat="1" x14ac:dyDescent="0.3">
      <c r="A96" s="44"/>
      <c r="B96" s="45" t="s">
        <v>174</v>
      </c>
      <c r="C96" s="40">
        <v>1</v>
      </c>
      <c r="D96" s="46"/>
      <c r="E96" s="47">
        <f>F6+F20+F30+F36+F49+F60+F65+F77+F86</f>
        <v>0</v>
      </c>
      <c r="F96" s="37">
        <f>ROUND(C96*E96,2)</f>
        <v>0</v>
      </c>
    </row>
    <row r="97" spans="1:6" ht="0.6" customHeight="1" x14ac:dyDescent="0.3">
      <c r="A97" s="1"/>
      <c r="B97" s="2"/>
      <c r="C97" s="1"/>
      <c r="D97" s="1"/>
      <c r="E97" s="1"/>
      <c r="F97" s="1"/>
    </row>
    <row r="98" spans="1:6" s="14" customFormat="1" x14ac:dyDescent="0.3">
      <c r="A98" s="26" t="s">
        <v>175</v>
      </c>
      <c r="B98" s="27" t="s">
        <v>176</v>
      </c>
      <c r="C98" s="28">
        <f>C275</f>
        <v>1</v>
      </c>
      <c r="D98" s="29" t="s">
        <v>9</v>
      </c>
      <c r="E98" s="30">
        <f>E275</f>
        <v>0</v>
      </c>
      <c r="F98" s="31">
        <f>F275</f>
        <v>0</v>
      </c>
    </row>
    <row r="99" spans="1:6" s="14" customFormat="1" x14ac:dyDescent="0.3">
      <c r="A99" s="32" t="s">
        <v>177</v>
      </c>
      <c r="B99" s="33" t="s">
        <v>178</v>
      </c>
      <c r="C99" s="34">
        <f>C107</f>
        <v>1</v>
      </c>
      <c r="D99" s="35" t="s">
        <v>9</v>
      </c>
      <c r="E99" s="36">
        <f>E107</f>
        <v>0</v>
      </c>
      <c r="F99" s="37">
        <f>F107</f>
        <v>0</v>
      </c>
    </row>
    <row r="100" spans="1:6" s="14" customFormat="1" x14ac:dyDescent="0.3">
      <c r="A100" s="38" t="s">
        <v>179</v>
      </c>
      <c r="B100" s="39" t="s">
        <v>180</v>
      </c>
      <c r="C100" s="40">
        <v>3</v>
      </c>
      <c r="D100" s="41" t="s">
        <v>154</v>
      </c>
      <c r="E100" s="42">
        <v>0</v>
      </c>
      <c r="F100" s="43">
        <f t="shared" ref="F100:F107" si="7">ROUND(C100*E100,2)</f>
        <v>0</v>
      </c>
    </row>
    <row r="101" spans="1:6" s="14" customFormat="1" ht="28.8" x14ac:dyDescent="0.3">
      <c r="A101" s="38" t="s">
        <v>181</v>
      </c>
      <c r="B101" s="39" t="s">
        <v>182</v>
      </c>
      <c r="C101" s="40">
        <v>2</v>
      </c>
      <c r="D101" s="41" t="s">
        <v>154</v>
      </c>
      <c r="E101" s="42">
        <v>0</v>
      </c>
      <c r="F101" s="43">
        <f t="shared" si="7"/>
        <v>0</v>
      </c>
    </row>
    <row r="102" spans="1:6" s="14" customFormat="1" x14ac:dyDescent="0.3">
      <c r="A102" s="38" t="s">
        <v>183</v>
      </c>
      <c r="B102" s="39" t="s">
        <v>184</v>
      </c>
      <c r="C102" s="40">
        <v>2</v>
      </c>
      <c r="D102" s="41" t="s">
        <v>154</v>
      </c>
      <c r="E102" s="42">
        <v>0</v>
      </c>
      <c r="F102" s="43">
        <f t="shared" si="7"/>
        <v>0</v>
      </c>
    </row>
    <row r="103" spans="1:6" s="14" customFormat="1" ht="28.8" x14ac:dyDescent="0.3">
      <c r="A103" s="38" t="s">
        <v>185</v>
      </c>
      <c r="B103" s="39" t="s">
        <v>186</v>
      </c>
      <c r="C103" s="40">
        <v>2</v>
      </c>
      <c r="D103" s="41" t="s">
        <v>154</v>
      </c>
      <c r="E103" s="42">
        <v>0</v>
      </c>
      <c r="F103" s="43">
        <f t="shared" si="7"/>
        <v>0</v>
      </c>
    </row>
    <row r="104" spans="1:6" s="14" customFormat="1" x14ac:dyDescent="0.3">
      <c r="A104" s="38" t="s">
        <v>187</v>
      </c>
      <c r="B104" s="39" t="s">
        <v>188</v>
      </c>
      <c r="C104" s="40">
        <v>1</v>
      </c>
      <c r="D104" s="41" t="s">
        <v>154</v>
      </c>
      <c r="E104" s="42">
        <v>0</v>
      </c>
      <c r="F104" s="43">
        <f t="shared" si="7"/>
        <v>0</v>
      </c>
    </row>
    <row r="105" spans="1:6" s="14" customFormat="1" ht="28.8" x14ac:dyDescent="0.3">
      <c r="A105" s="38" t="s">
        <v>189</v>
      </c>
      <c r="B105" s="39" t="s">
        <v>190</v>
      </c>
      <c r="C105" s="40">
        <v>1</v>
      </c>
      <c r="D105" s="41" t="s">
        <v>154</v>
      </c>
      <c r="E105" s="42">
        <v>0</v>
      </c>
      <c r="F105" s="43">
        <f t="shared" si="7"/>
        <v>0</v>
      </c>
    </row>
    <row r="106" spans="1:6" s="14" customFormat="1" x14ac:dyDescent="0.3">
      <c r="A106" s="38" t="s">
        <v>191</v>
      </c>
      <c r="B106" s="39" t="s">
        <v>192</v>
      </c>
      <c r="C106" s="40">
        <v>1</v>
      </c>
      <c r="D106" s="41" t="s">
        <v>154</v>
      </c>
      <c r="E106" s="42">
        <v>0</v>
      </c>
      <c r="F106" s="43">
        <f t="shared" si="7"/>
        <v>0</v>
      </c>
    </row>
    <row r="107" spans="1:6" s="14" customFormat="1" x14ac:dyDescent="0.3">
      <c r="A107" s="44"/>
      <c r="B107" s="45" t="s">
        <v>193</v>
      </c>
      <c r="C107" s="40">
        <v>1</v>
      </c>
      <c r="D107" s="46"/>
      <c r="E107" s="47">
        <f>SUM(F100:F106)</f>
        <v>0</v>
      </c>
      <c r="F107" s="37">
        <f t="shared" si="7"/>
        <v>0</v>
      </c>
    </row>
    <row r="108" spans="1:6" s="14" customFormat="1" ht="1.05" customHeight="1" x14ac:dyDescent="0.3">
      <c r="A108" s="48"/>
      <c r="B108" s="49"/>
      <c r="C108" s="50"/>
      <c r="D108" s="50"/>
      <c r="E108" s="51"/>
      <c r="F108" s="43"/>
    </row>
    <row r="109" spans="1:6" s="14" customFormat="1" x14ac:dyDescent="0.3">
      <c r="A109" s="32" t="s">
        <v>194</v>
      </c>
      <c r="B109" s="33" t="s">
        <v>195</v>
      </c>
      <c r="C109" s="34">
        <f>C111</f>
        <v>1</v>
      </c>
      <c r="D109" s="35" t="s">
        <v>9</v>
      </c>
      <c r="E109" s="36">
        <f>E111</f>
        <v>0</v>
      </c>
      <c r="F109" s="37">
        <f>F111</f>
        <v>0</v>
      </c>
    </row>
    <row r="110" spans="1:6" s="14" customFormat="1" x14ac:dyDescent="0.3">
      <c r="A110" s="38" t="s">
        <v>196</v>
      </c>
      <c r="B110" s="39" t="s">
        <v>197</v>
      </c>
      <c r="C110" s="40">
        <v>1</v>
      </c>
      <c r="D110" s="41" t="s">
        <v>154</v>
      </c>
      <c r="E110" s="42">
        <v>0</v>
      </c>
      <c r="F110" s="43">
        <f>ROUND(C110*E110,2)</f>
        <v>0</v>
      </c>
    </row>
    <row r="111" spans="1:6" s="14" customFormat="1" x14ac:dyDescent="0.3">
      <c r="A111" s="44"/>
      <c r="B111" s="45" t="s">
        <v>198</v>
      </c>
      <c r="C111" s="40">
        <v>1</v>
      </c>
      <c r="D111" s="46"/>
      <c r="E111" s="47">
        <f>F110</f>
        <v>0</v>
      </c>
      <c r="F111" s="37">
        <f>ROUND(C111*E111,2)</f>
        <v>0</v>
      </c>
    </row>
    <row r="112" spans="1:6" s="14" customFormat="1" ht="1.05" customHeight="1" x14ac:dyDescent="0.3">
      <c r="A112" s="48"/>
      <c r="B112" s="49"/>
      <c r="C112" s="50"/>
      <c r="D112" s="50"/>
      <c r="E112" s="51"/>
      <c r="F112" s="43"/>
    </row>
    <row r="113" spans="1:6" s="14" customFormat="1" x14ac:dyDescent="0.3">
      <c r="A113" s="32" t="s">
        <v>199</v>
      </c>
      <c r="B113" s="33" t="s">
        <v>200</v>
      </c>
      <c r="C113" s="34">
        <f>C121</f>
        <v>1</v>
      </c>
      <c r="D113" s="35" t="s">
        <v>9</v>
      </c>
      <c r="E113" s="36">
        <f>E121</f>
        <v>0</v>
      </c>
      <c r="F113" s="37">
        <f>F121</f>
        <v>0</v>
      </c>
    </row>
    <row r="114" spans="1:6" s="14" customFormat="1" x14ac:dyDescent="0.3">
      <c r="A114" s="38" t="s">
        <v>201</v>
      </c>
      <c r="B114" s="39" t="s">
        <v>202</v>
      </c>
      <c r="C114" s="40">
        <v>1</v>
      </c>
      <c r="D114" s="41" t="s">
        <v>154</v>
      </c>
      <c r="E114" s="42">
        <v>0</v>
      </c>
      <c r="F114" s="43">
        <f t="shared" ref="F114:F121" si="8">ROUND(C114*E114,2)</f>
        <v>0</v>
      </c>
    </row>
    <row r="115" spans="1:6" s="14" customFormat="1" x14ac:dyDescent="0.3">
      <c r="A115" s="38" t="s">
        <v>203</v>
      </c>
      <c r="B115" s="39" t="s">
        <v>204</v>
      </c>
      <c r="C115" s="40">
        <v>1</v>
      </c>
      <c r="D115" s="41" t="s">
        <v>154</v>
      </c>
      <c r="E115" s="42">
        <v>0</v>
      </c>
      <c r="F115" s="43">
        <f t="shared" si="8"/>
        <v>0</v>
      </c>
    </row>
    <row r="116" spans="1:6" s="14" customFormat="1" x14ac:dyDescent="0.3">
      <c r="A116" s="38" t="s">
        <v>205</v>
      </c>
      <c r="B116" s="39" t="s">
        <v>206</v>
      </c>
      <c r="C116" s="40">
        <v>3</v>
      </c>
      <c r="D116" s="41" t="s">
        <v>154</v>
      </c>
      <c r="E116" s="42">
        <v>0</v>
      </c>
      <c r="F116" s="43">
        <f t="shared" si="8"/>
        <v>0</v>
      </c>
    </row>
    <row r="117" spans="1:6" s="14" customFormat="1" x14ac:dyDescent="0.3">
      <c r="A117" s="38" t="s">
        <v>207</v>
      </c>
      <c r="B117" s="39" t="s">
        <v>208</v>
      </c>
      <c r="C117" s="40">
        <v>1</v>
      </c>
      <c r="D117" s="41" t="s">
        <v>154</v>
      </c>
      <c r="E117" s="42">
        <v>0</v>
      </c>
      <c r="F117" s="43">
        <f t="shared" si="8"/>
        <v>0</v>
      </c>
    </row>
    <row r="118" spans="1:6" s="14" customFormat="1" x14ac:dyDescent="0.3">
      <c r="A118" s="38" t="s">
        <v>209</v>
      </c>
      <c r="B118" s="39" t="s">
        <v>210</v>
      </c>
      <c r="C118" s="40">
        <v>1</v>
      </c>
      <c r="D118" s="41" t="s">
        <v>154</v>
      </c>
      <c r="E118" s="42">
        <v>0</v>
      </c>
      <c r="F118" s="43">
        <f t="shared" si="8"/>
        <v>0</v>
      </c>
    </row>
    <row r="119" spans="1:6" s="14" customFormat="1" x14ac:dyDescent="0.3">
      <c r="A119" s="38" t="s">
        <v>211</v>
      </c>
      <c r="B119" s="39" t="s">
        <v>212</v>
      </c>
      <c r="C119" s="40">
        <v>1</v>
      </c>
      <c r="D119" s="41" t="s">
        <v>154</v>
      </c>
      <c r="E119" s="42">
        <v>0</v>
      </c>
      <c r="F119" s="43">
        <f t="shared" si="8"/>
        <v>0</v>
      </c>
    </row>
    <row r="120" spans="1:6" s="14" customFormat="1" x14ac:dyDescent="0.3">
      <c r="A120" s="38" t="s">
        <v>213</v>
      </c>
      <c r="B120" s="39" t="s">
        <v>214</v>
      </c>
      <c r="C120" s="40">
        <v>2</v>
      </c>
      <c r="D120" s="41" t="s">
        <v>154</v>
      </c>
      <c r="E120" s="42">
        <v>0</v>
      </c>
      <c r="F120" s="43">
        <f t="shared" si="8"/>
        <v>0</v>
      </c>
    </row>
    <row r="121" spans="1:6" s="14" customFormat="1" x14ac:dyDescent="0.3">
      <c r="A121" s="44"/>
      <c r="B121" s="45" t="s">
        <v>215</v>
      </c>
      <c r="C121" s="40">
        <v>1</v>
      </c>
      <c r="D121" s="46"/>
      <c r="E121" s="47">
        <f>SUM(F114:F120)</f>
        <v>0</v>
      </c>
      <c r="F121" s="37">
        <f t="shared" si="8"/>
        <v>0</v>
      </c>
    </row>
    <row r="122" spans="1:6" s="14" customFormat="1" ht="1.05" customHeight="1" x14ac:dyDescent="0.3">
      <c r="A122" s="48"/>
      <c r="B122" s="49"/>
      <c r="C122" s="50"/>
      <c r="D122" s="50"/>
      <c r="E122" s="51"/>
      <c r="F122" s="43"/>
    </row>
    <row r="123" spans="1:6" s="14" customFormat="1" x14ac:dyDescent="0.3">
      <c r="A123" s="32" t="s">
        <v>216</v>
      </c>
      <c r="B123" s="33" t="s">
        <v>217</v>
      </c>
      <c r="C123" s="34">
        <f>C129</f>
        <v>1</v>
      </c>
      <c r="D123" s="35" t="s">
        <v>9</v>
      </c>
      <c r="E123" s="36">
        <f>E129</f>
        <v>0</v>
      </c>
      <c r="F123" s="37">
        <f>F129</f>
        <v>0</v>
      </c>
    </row>
    <row r="124" spans="1:6" s="14" customFormat="1" x14ac:dyDescent="0.3">
      <c r="A124" s="38" t="s">
        <v>218</v>
      </c>
      <c r="B124" s="39" t="s">
        <v>219</v>
      </c>
      <c r="C124" s="40">
        <v>2</v>
      </c>
      <c r="D124" s="41" t="s">
        <v>154</v>
      </c>
      <c r="E124" s="42">
        <v>0</v>
      </c>
      <c r="F124" s="43">
        <f t="shared" ref="F124:F129" si="9">ROUND(C124*E124,2)</f>
        <v>0</v>
      </c>
    </row>
    <row r="125" spans="1:6" s="14" customFormat="1" x14ac:dyDescent="0.3">
      <c r="A125" s="38" t="s">
        <v>220</v>
      </c>
      <c r="B125" s="39" t="s">
        <v>221</v>
      </c>
      <c r="C125" s="40">
        <v>2</v>
      </c>
      <c r="D125" s="41" t="s">
        <v>154</v>
      </c>
      <c r="E125" s="42">
        <v>0</v>
      </c>
      <c r="F125" s="43">
        <f t="shared" si="9"/>
        <v>0</v>
      </c>
    </row>
    <row r="126" spans="1:6" s="14" customFormat="1" x14ac:dyDescent="0.3">
      <c r="A126" s="38" t="s">
        <v>222</v>
      </c>
      <c r="B126" s="39" t="s">
        <v>223</v>
      </c>
      <c r="C126" s="40">
        <v>1</v>
      </c>
      <c r="D126" s="41" t="s">
        <v>154</v>
      </c>
      <c r="E126" s="42">
        <v>0</v>
      </c>
      <c r="F126" s="43">
        <f t="shared" si="9"/>
        <v>0</v>
      </c>
    </row>
    <row r="127" spans="1:6" s="14" customFormat="1" x14ac:dyDescent="0.3">
      <c r="A127" s="38" t="s">
        <v>224</v>
      </c>
      <c r="B127" s="39" t="s">
        <v>225</v>
      </c>
      <c r="C127" s="40">
        <v>4</v>
      </c>
      <c r="D127" s="41" t="s">
        <v>154</v>
      </c>
      <c r="E127" s="42">
        <v>0</v>
      </c>
      <c r="F127" s="43">
        <f t="shared" si="9"/>
        <v>0</v>
      </c>
    </row>
    <row r="128" spans="1:6" s="14" customFormat="1" x14ac:dyDescent="0.3">
      <c r="A128" s="38" t="s">
        <v>226</v>
      </c>
      <c r="B128" s="39" t="s">
        <v>227</v>
      </c>
      <c r="C128" s="40">
        <v>1</v>
      </c>
      <c r="D128" s="41" t="s">
        <v>154</v>
      </c>
      <c r="E128" s="42">
        <v>0</v>
      </c>
      <c r="F128" s="43">
        <f t="shared" si="9"/>
        <v>0</v>
      </c>
    </row>
    <row r="129" spans="1:6" s="14" customFormat="1" x14ac:dyDescent="0.3">
      <c r="A129" s="44"/>
      <c r="B129" s="45" t="s">
        <v>228</v>
      </c>
      <c r="C129" s="40">
        <v>1</v>
      </c>
      <c r="D129" s="46"/>
      <c r="E129" s="47">
        <f>SUM(F124:F128)</f>
        <v>0</v>
      </c>
      <c r="F129" s="37">
        <f t="shared" si="9"/>
        <v>0</v>
      </c>
    </row>
    <row r="130" spans="1:6" s="14" customFormat="1" ht="1.05" customHeight="1" x14ac:dyDescent="0.3">
      <c r="A130" s="48"/>
      <c r="B130" s="49"/>
      <c r="C130" s="50"/>
      <c r="D130" s="50"/>
      <c r="E130" s="51"/>
      <c r="F130" s="43"/>
    </row>
    <row r="131" spans="1:6" s="14" customFormat="1" x14ac:dyDescent="0.3">
      <c r="A131" s="32" t="s">
        <v>229</v>
      </c>
      <c r="B131" s="33" t="s">
        <v>230</v>
      </c>
      <c r="C131" s="34">
        <f>C135</f>
        <v>1</v>
      </c>
      <c r="D131" s="35" t="s">
        <v>9</v>
      </c>
      <c r="E131" s="36">
        <f>E135</f>
        <v>0</v>
      </c>
      <c r="F131" s="37">
        <f>F135</f>
        <v>0</v>
      </c>
    </row>
    <row r="132" spans="1:6" s="14" customFormat="1" x14ac:dyDescent="0.3">
      <c r="A132" s="38" t="s">
        <v>231</v>
      </c>
      <c r="B132" s="39" t="s">
        <v>232</v>
      </c>
      <c r="C132" s="40">
        <v>1</v>
      </c>
      <c r="D132" s="41" t="s">
        <v>154</v>
      </c>
      <c r="E132" s="42">
        <v>0</v>
      </c>
      <c r="F132" s="43">
        <f>ROUND(C132*E132,2)</f>
        <v>0</v>
      </c>
    </row>
    <row r="133" spans="1:6" s="14" customFormat="1" x14ac:dyDescent="0.3">
      <c r="A133" s="38" t="s">
        <v>233</v>
      </c>
      <c r="B133" s="39" t="s">
        <v>234</v>
      </c>
      <c r="C133" s="40">
        <v>1</v>
      </c>
      <c r="D133" s="41" t="s">
        <v>154</v>
      </c>
      <c r="E133" s="42">
        <v>0</v>
      </c>
      <c r="F133" s="43">
        <f>ROUND(C133*E133,2)</f>
        <v>0</v>
      </c>
    </row>
    <row r="134" spans="1:6" s="14" customFormat="1" x14ac:dyDescent="0.3">
      <c r="A134" s="38" t="s">
        <v>235</v>
      </c>
      <c r="B134" s="39" t="s">
        <v>236</v>
      </c>
      <c r="C134" s="40">
        <v>1</v>
      </c>
      <c r="D134" s="41" t="s">
        <v>154</v>
      </c>
      <c r="E134" s="42">
        <v>0</v>
      </c>
      <c r="F134" s="43">
        <f>ROUND(C134*E134,2)</f>
        <v>0</v>
      </c>
    </row>
    <row r="135" spans="1:6" s="14" customFormat="1" x14ac:dyDescent="0.3">
      <c r="A135" s="44"/>
      <c r="B135" s="45" t="s">
        <v>237</v>
      </c>
      <c r="C135" s="40">
        <v>1</v>
      </c>
      <c r="D135" s="46"/>
      <c r="E135" s="47">
        <f>SUM(F132:F134)</f>
        <v>0</v>
      </c>
      <c r="F135" s="37">
        <f>ROUND(C135*E135,2)</f>
        <v>0</v>
      </c>
    </row>
    <row r="136" spans="1:6" s="14" customFormat="1" ht="1.05" customHeight="1" x14ac:dyDescent="0.3">
      <c r="A136" s="48"/>
      <c r="B136" s="49"/>
      <c r="C136" s="50"/>
      <c r="D136" s="50"/>
      <c r="E136" s="51"/>
      <c r="F136" s="43"/>
    </row>
    <row r="137" spans="1:6" s="14" customFormat="1" x14ac:dyDescent="0.3">
      <c r="A137" s="32" t="s">
        <v>238</v>
      </c>
      <c r="B137" s="33" t="s">
        <v>239</v>
      </c>
      <c r="C137" s="34">
        <f>C140</f>
        <v>1</v>
      </c>
      <c r="D137" s="35" t="s">
        <v>9</v>
      </c>
      <c r="E137" s="36">
        <f>E140</f>
        <v>0</v>
      </c>
      <c r="F137" s="37">
        <f>F140</f>
        <v>0</v>
      </c>
    </row>
    <row r="138" spans="1:6" s="14" customFormat="1" x14ac:dyDescent="0.3">
      <c r="A138" s="38" t="s">
        <v>240</v>
      </c>
      <c r="B138" s="39" t="s">
        <v>241</v>
      </c>
      <c r="C138" s="40">
        <v>1</v>
      </c>
      <c r="D138" s="41" t="s">
        <v>154</v>
      </c>
      <c r="E138" s="42">
        <v>0</v>
      </c>
      <c r="F138" s="43">
        <f>ROUND(C138*E138,2)</f>
        <v>0</v>
      </c>
    </row>
    <row r="139" spans="1:6" s="14" customFormat="1" x14ac:dyDescent="0.3">
      <c r="A139" s="38" t="s">
        <v>242</v>
      </c>
      <c r="B139" s="39" t="s">
        <v>243</v>
      </c>
      <c r="C139" s="40">
        <v>1</v>
      </c>
      <c r="D139" s="41" t="s">
        <v>154</v>
      </c>
      <c r="E139" s="42">
        <v>0</v>
      </c>
      <c r="F139" s="43">
        <f>ROUND(C139*E139,2)</f>
        <v>0</v>
      </c>
    </row>
    <row r="140" spans="1:6" s="14" customFormat="1" x14ac:dyDescent="0.3">
      <c r="A140" s="44"/>
      <c r="B140" s="45" t="s">
        <v>244</v>
      </c>
      <c r="C140" s="40">
        <v>1</v>
      </c>
      <c r="D140" s="46"/>
      <c r="E140" s="47">
        <f>SUM(F138:F139)</f>
        <v>0</v>
      </c>
      <c r="F140" s="37">
        <f>ROUND(C140*E140,2)</f>
        <v>0</v>
      </c>
    </row>
    <row r="141" spans="1:6" s="14" customFormat="1" ht="1.05" customHeight="1" x14ac:dyDescent="0.3">
      <c r="A141" s="48"/>
      <c r="B141" s="49"/>
      <c r="C141" s="50"/>
      <c r="D141" s="50"/>
      <c r="E141" s="51"/>
      <c r="F141" s="43"/>
    </row>
    <row r="142" spans="1:6" s="14" customFormat="1" x14ac:dyDescent="0.3">
      <c r="A142" s="32" t="s">
        <v>245</v>
      </c>
      <c r="B142" s="33" t="s">
        <v>246</v>
      </c>
      <c r="C142" s="34">
        <f>C168</f>
        <v>1</v>
      </c>
      <c r="D142" s="35" t="s">
        <v>9</v>
      </c>
      <c r="E142" s="36">
        <f>E168</f>
        <v>0</v>
      </c>
      <c r="F142" s="37">
        <f>F168</f>
        <v>0</v>
      </c>
    </row>
    <row r="143" spans="1:6" s="14" customFormat="1" x14ac:dyDescent="0.3">
      <c r="A143" s="52" t="s">
        <v>247</v>
      </c>
      <c r="B143" s="53" t="s">
        <v>248</v>
      </c>
      <c r="C143" s="54">
        <f>C148</f>
        <v>1</v>
      </c>
      <c r="D143" s="55" t="s">
        <v>9</v>
      </c>
      <c r="E143" s="56">
        <f>E148</f>
        <v>0</v>
      </c>
      <c r="F143" s="37">
        <f>F148</f>
        <v>0</v>
      </c>
    </row>
    <row r="144" spans="1:6" s="14" customFormat="1" ht="28.8" x14ac:dyDescent="0.3">
      <c r="A144" s="38" t="s">
        <v>249</v>
      </c>
      <c r="B144" s="39" t="s">
        <v>250</v>
      </c>
      <c r="C144" s="40">
        <v>1</v>
      </c>
      <c r="D144" s="41" t="s">
        <v>154</v>
      </c>
      <c r="E144" s="42">
        <v>0</v>
      </c>
      <c r="F144" s="43">
        <f>ROUND(C144*E144,2)</f>
        <v>0</v>
      </c>
    </row>
    <row r="145" spans="1:6" s="14" customFormat="1" x14ac:dyDescent="0.3">
      <c r="A145" s="38" t="s">
        <v>251</v>
      </c>
      <c r="B145" s="39" t="s">
        <v>252</v>
      </c>
      <c r="C145" s="40">
        <v>1</v>
      </c>
      <c r="D145" s="41" t="s">
        <v>154</v>
      </c>
      <c r="E145" s="42">
        <v>0</v>
      </c>
      <c r="F145" s="43">
        <f>ROUND(C145*E145,2)</f>
        <v>0</v>
      </c>
    </row>
    <row r="146" spans="1:6" s="14" customFormat="1" ht="28.8" x14ac:dyDescent="0.3">
      <c r="A146" s="38" t="s">
        <v>253</v>
      </c>
      <c r="B146" s="39" t="s">
        <v>254</v>
      </c>
      <c r="C146" s="40">
        <v>240</v>
      </c>
      <c r="D146" s="41" t="s">
        <v>54</v>
      </c>
      <c r="E146" s="42">
        <v>0</v>
      </c>
      <c r="F146" s="43">
        <f>ROUND(C146*E146,2)</f>
        <v>0</v>
      </c>
    </row>
    <row r="147" spans="1:6" s="14" customFormat="1" x14ac:dyDescent="0.3">
      <c r="A147" s="38" t="s">
        <v>255</v>
      </c>
      <c r="B147" s="39" t="s">
        <v>256</v>
      </c>
      <c r="C147" s="40">
        <v>2160</v>
      </c>
      <c r="D147" s="41" t="s">
        <v>54</v>
      </c>
      <c r="E147" s="42">
        <v>0</v>
      </c>
      <c r="F147" s="43">
        <f>ROUND(C147*E147,2)</f>
        <v>0</v>
      </c>
    </row>
    <row r="148" spans="1:6" s="14" customFormat="1" x14ac:dyDescent="0.3">
      <c r="A148" s="44"/>
      <c r="B148" s="45" t="s">
        <v>257</v>
      </c>
      <c r="C148" s="40">
        <v>1</v>
      </c>
      <c r="D148" s="46"/>
      <c r="E148" s="47">
        <f>SUM(F144:F147)</f>
        <v>0</v>
      </c>
      <c r="F148" s="37">
        <f>ROUND(C148*E148,2)</f>
        <v>0</v>
      </c>
    </row>
    <row r="149" spans="1:6" ht="1.05" customHeight="1" x14ac:dyDescent="0.3">
      <c r="A149" s="1"/>
      <c r="B149" s="2"/>
      <c r="C149" s="1"/>
      <c r="D149" s="1"/>
      <c r="E149" s="1"/>
      <c r="F149" s="1"/>
    </row>
    <row r="150" spans="1:6" s="14" customFormat="1" x14ac:dyDescent="0.3">
      <c r="A150" s="52" t="s">
        <v>258</v>
      </c>
      <c r="B150" s="53" t="s">
        <v>259</v>
      </c>
      <c r="C150" s="54">
        <f>C154</f>
        <v>1</v>
      </c>
      <c r="D150" s="55" t="s">
        <v>9</v>
      </c>
      <c r="E150" s="56">
        <f>E154</f>
        <v>0</v>
      </c>
      <c r="F150" s="37">
        <f>F154</f>
        <v>0</v>
      </c>
    </row>
    <row r="151" spans="1:6" s="14" customFormat="1" x14ac:dyDescent="0.3">
      <c r="A151" s="38" t="s">
        <v>260</v>
      </c>
      <c r="B151" s="39" t="s">
        <v>261</v>
      </c>
      <c r="C151" s="40">
        <v>1080</v>
      </c>
      <c r="D151" s="41" t="s">
        <v>54</v>
      </c>
      <c r="E151" s="42">
        <v>0</v>
      </c>
      <c r="F151" s="43">
        <f>ROUND(C151*E151,2)</f>
        <v>0</v>
      </c>
    </row>
    <row r="152" spans="1:6" s="14" customFormat="1" x14ac:dyDescent="0.3">
      <c r="A152" s="38" t="s">
        <v>262</v>
      </c>
      <c r="B152" s="39" t="s">
        <v>263</v>
      </c>
      <c r="C152" s="40">
        <v>585</v>
      </c>
      <c r="D152" s="41" t="s">
        <v>54</v>
      </c>
      <c r="E152" s="42">
        <v>0</v>
      </c>
      <c r="F152" s="43">
        <f>ROUND(C152*E152,2)</f>
        <v>0</v>
      </c>
    </row>
    <row r="153" spans="1:6" s="14" customFormat="1" x14ac:dyDescent="0.3">
      <c r="A153" s="38" t="s">
        <v>264</v>
      </c>
      <c r="B153" s="39" t="s">
        <v>265</v>
      </c>
      <c r="C153" s="40">
        <v>1</v>
      </c>
      <c r="D153" s="41" t="s">
        <v>154</v>
      </c>
      <c r="E153" s="42">
        <v>0</v>
      </c>
      <c r="F153" s="43">
        <f>ROUND(C153*E153,2)</f>
        <v>0</v>
      </c>
    </row>
    <row r="154" spans="1:6" s="14" customFormat="1" x14ac:dyDescent="0.3">
      <c r="A154" s="44"/>
      <c r="B154" s="45" t="s">
        <v>266</v>
      </c>
      <c r="C154" s="40">
        <v>1</v>
      </c>
      <c r="D154" s="46"/>
      <c r="E154" s="47">
        <f>SUM(F151:F153)</f>
        <v>0</v>
      </c>
      <c r="F154" s="37">
        <f>ROUND(C154*E154,2)</f>
        <v>0</v>
      </c>
    </row>
    <row r="155" spans="1:6" ht="1.05" customHeight="1" x14ac:dyDescent="0.3">
      <c r="A155" s="1"/>
      <c r="B155" s="2"/>
      <c r="C155" s="1"/>
      <c r="D155" s="1"/>
      <c r="E155" s="1"/>
      <c r="F155" s="1"/>
    </row>
    <row r="156" spans="1:6" s="14" customFormat="1" x14ac:dyDescent="0.3">
      <c r="A156" s="52" t="s">
        <v>267</v>
      </c>
      <c r="B156" s="53" t="s">
        <v>268</v>
      </c>
      <c r="C156" s="54">
        <f>C166</f>
        <v>1</v>
      </c>
      <c r="D156" s="55" t="s">
        <v>9</v>
      </c>
      <c r="E156" s="56">
        <f>E166</f>
        <v>0</v>
      </c>
      <c r="F156" s="37">
        <f>F166</f>
        <v>0</v>
      </c>
    </row>
    <row r="157" spans="1:6" s="14" customFormat="1" x14ac:dyDescent="0.3">
      <c r="A157" s="38" t="s">
        <v>269</v>
      </c>
      <c r="B157" s="39" t="s">
        <v>270</v>
      </c>
      <c r="C157" s="40">
        <v>1</v>
      </c>
      <c r="D157" s="41" t="s">
        <v>154</v>
      </c>
      <c r="E157" s="42">
        <v>0</v>
      </c>
      <c r="F157" s="43">
        <f t="shared" ref="F157:F166" si="10">ROUND(C157*E157,2)</f>
        <v>0</v>
      </c>
    </row>
    <row r="158" spans="1:6" s="14" customFormat="1" x14ac:dyDescent="0.3">
      <c r="A158" s="38" t="s">
        <v>271</v>
      </c>
      <c r="B158" s="39" t="s">
        <v>272</v>
      </c>
      <c r="C158" s="40">
        <v>270</v>
      </c>
      <c r="D158" s="41" t="s">
        <v>54</v>
      </c>
      <c r="E158" s="42">
        <v>0</v>
      </c>
      <c r="F158" s="43">
        <f t="shared" si="10"/>
        <v>0</v>
      </c>
    </row>
    <row r="159" spans="1:6" s="14" customFormat="1" x14ac:dyDescent="0.3">
      <c r="A159" s="38" t="s">
        <v>273</v>
      </c>
      <c r="B159" s="39" t="s">
        <v>274</v>
      </c>
      <c r="C159" s="40">
        <v>104</v>
      </c>
      <c r="D159" s="41" t="s">
        <v>54</v>
      </c>
      <c r="E159" s="42">
        <v>0</v>
      </c>
      <c r="F159" s="43">
        <f t="shared" si="10"/>
        <v>0</v>
      </c>
    </row>
    <row r="160" spans="1:6" s="14" customFormat="1" x14ac:dyDescent="0.3">
      <c r="A160" s="38" t="s">
        <v>275</v>
      </c>
      <c r="B160" s="39" t="s">
        <v>276</v>
      </c>
      <c r="C160" s="40">
        <v>40</v>
      </c>
      <c r="D160" s="41" t="s">
        <v>54</v>
      </c>
      <c r="E160" s="42">
        <v>0</v>
      </c>
      <c r="F160" s="43">
        <f t="shared" si="10"/>
        <v>0</v>
      </c>
    </row>
    <row r="161" spans="1:6" s="14" customFormat="1" x14ac:dyDescent="0.3">
      <c r="A161" s="38" t="s">
        <v>277</v>
      </c>
      <c r="B161" s="39" t="s">
        <v>278</v>
      </c>
      <c r="C161" s="40">
        <v>7</v>
      </c>
      <c r="D161" s="41" t="s">
        <v>154</v>
      </c>
      <c r="E161" s="42">
        <v>0</v>
      </c>
      <c r="F161" s="43">
        <f t="shared" si="10"/>
        <v>0</v>
      </c>
    </row>
    <row r="162" spans="1:6" s="14" customFormat="1" x14ac:dyDescent="0.3">
      <c r="A162" s="38" t="s">
        <v>279</v>
      </c>
      <c r="B162" s="39" t="s">
        <v>280</v>
      </c>
      <c r="C162" s="40">
        <v>2</v>
      </c>
      <c r="D162" s="41" t="s">
        <v>154</v>
      </c>
      <c r="E162" s="42">
        <v>0</v>
      </c>
      <c r="F162" s="43">
        <f t="shared" si="10"/>
        <v>0</v>
      </c>
    </row>
    <row r="163" spans="1:6" s="14" customFormat="1" x14ac:dyDescent="0.3">
      <c r="A163" s="38" t="s">
        <v>281</v>
      </c>
      <c r="B163" s="39" t="s">
        <v>282</v>
      </c>
      <c r="C163" s="40">
        <v>5</v>
      </c>
      <c r="D163" s="41" t="s">
        <v>154</v>
      </c>
      <c r="E163" s="42">
        <v>0</v>
      </c>
      <c r="F163" s="43">
        <f t="shared" si="10"/>
        <v>0</v>
      </c>
    </row>
    <row r="164" spans="1:6" s="14" customFormat="1" ht="28.8" x14ac:dyDescent="0.3">
      <c r="A164" s="38" t="s">
        <v>283</v>
      </c>
      <c r="B164" s="39" t="s">
        <v>284</v>
      </c>
      <c r="C164" s="40">
        <v>13</v>
      </c>
      <c r="D164" s="41" t="s">
        <v>154</v>
      </c>
      <c r="E164" s="42">
        <v>0</v>
      </c>
      <c r="F164" s="43">
        <f t="shared" si="10"/>
        <v>0</v>
      </c>
    </row>
    <row r="165" spans="1:6" s="14" customFormat="1" x14ac:dyDescent="0.3">
      <c r="A165" s="38" t="s">
        <v>285</v>
      </c>
      <c r="B165" s="39" t="s">
        <v>286</v>
      </c>
      <c r="C165" s="40">
        <v>7</v>
      </c>
      <c r="D165" s="41" t="s">
        <v>154</v>
      </c>
      <c r="E165" s="42">
        <v>0</v>
      </c>
      <c r="F165" s="43">
        <f t="shared" si="10"/>
        <v>0</v>
      </c>
    </row>
    <row r="166" spans="1:6" s="14" customFormat="1" x14ac:dyDescent="0.3">
      <c r="A166" s="44"/>
      <c r="B166" s="45" t="s">
        <v>287</v>
      </c>
      <c r="C166" s="40">
        <v>1</v>
      </c>
      <c r="D166" s="46"/>
      <c r="E166" s="47">
        <f>SUM(F157:F165)</f>
        <v>0</v>
      </c>
      <c r="F166" s="37">
        <f t="shared" si="10"/>
        <v>0</v>
      </c>
    </row>
    <row r="167" spans="1:6" ht="1.05" customHeight="1" x14ac:dyDescent="0.3">
      <c r="A167" s="1"/>
      <c r="B167" s="2"/>
      <c r="C167" s="1"/>
      <c r="D167" s="1"/>
      <c r="E167" s="1"/>
      <c r="F167" s="1"/>
    </row>
    <row r="168" spans="1:6" s="14" customFormat="1" x14ac:dyDescent="0.3">
      <c r="A168" s="44"/>
      <c r="B168" s="45" t="s">
        <v>288</v>
      </c>
      <c r="C168" s="40">
        <v>1</v>
      </c>
      <c r="D168" s="46"/>
      <c r="E168" s="47">
        <f>F143+F150+F156</f>
        <v>0</v>
      </c>
      <c r="F168" s="37">
        <f>ROUND(C168*E168,2)</f>
        <v>0</v>
      </c>
    </row>
    <row r="169" spans="1:6" ht="1.05" customHeight="1" x14ac:dyDescent="0.3">
      <c r="A169" s="1"/>
      <c r="B169" s="2"/>
      <c r="C169" s="1"/>
      <c r="D169" s="1"/>
      <c r="E169" s="1"/>
      <c r="F169" s="1"/>
    </row>
    <row r="170" spans="1:6" s="14" customFormat="1" x14ac:dyDescent="0.3">
      <c r="A170" s="32" t="s">
        <v>289</v>
      </c>
      <c r="B170" s="33" t="s">
        <v>290</v>
      </c>
      <c r="C170" s="34">
        <f>C209</f>
        <v>1</v>
      </c>
      <c r="D170" s="35" t="s">
        <v>9</v>
      </c>
      <c r="E170" s="36">
        <f>E209</f>
        <v>0</v>
      </c>
      <c r="F170" s="37">
        <f>F209</f>
        <v>0</v>
      </c>
    </row>
    <row r="171" spans="1:6" s="14" customFormat="1" x14ac:dyDescent="0.3">
      <c r="A171" s="52" t="s">
        <v>291</v>
      </c>
      <c r="B171" s="53" t="s">
        <v>292</v>
      </c>
      <c r="C171" s="54">
        <f>C201</f>
        <v>1</v>
      </c>
      <c r="D171" s="55" t="s">
        <v>9</v>
      </c>
      <c r="E171" s="56">
        <f>E201</f>
        <v>0</v>
      </c>
      <c r="F171" s="37">
        <f>F201</f>
        <v>0</v>
      </c>
    </row>
    <row r="172" spans="1:6" s="14" customFormat="1" x14ac:dyDescent="0.3">
      <c r="A172" s="57" t="s">
        <v>502</v>
      </c>
      <c r="B172" s="58" t="s">
        <v>294</v>
      </c>
      <c r="C172" s="59">
        <f>C188</f>
        <v>1</v>
      </c>
      <c r="D172" s="60" t="s">
        <v>9</v>
      </c>
      <c r="E172" s="61">
        <f>E188</f>
        <v>0</v>
      </c>
      <c r="F172" s="37">
        <f>F188</f>
        <v>0</v>
      </c>
    </row>
    <row r="173" spans="1:6" s="14" customFormat="1" x14ac:dyDescent="0.3">
      <c r="A173" s="38" t="s">
        <v>295</v>
      </c>
      <c r="B173" s="39" t="s">
        <v>296</v>
      </c>
      <c r="C173" s="40">
        <v>500</v>
      </c>
      <c r="D173" s="41" t="s">
        <v>54</v>
      </c>
      <c r="E173" s="42">
        <v>0</v>
      </c>
      <c r="F173" s="43">
        <f t="shared" ref="F173:F188" si="11">ROUND(C173*E173,2)</f>
        <v>0</v>
      </c>
    </row>
    <row r="174" spans="1:6" s="14" customFormat="1" x14ac:dyDescent="0.3">
      <c r="A174" s="38" t="s">
        <v>297</v>
      </c>
      <c r="B174" s="39" t="s">
        <v>298</v>
      </c>
      <c r="C174" s="40">
        <v>1</v>
      </c>
      <c r="D174" s="41" t="s">
        <v>154</v>
      </c>
      <c r="E174" s="42">
        <v>0</v>
      </c>
      <c r="F174" s="43">
        <f t="shared" si="11"/>
        <v>0</v>
      </c>
    </row>
    <row r="175" spans="1:6" s="14" customFormat="1" x14ac:dyDescent="0.3">
      <c r="A175" s="38" t="s">
        <v>299</v>
      </c>
      <c r="B175" s="39" t="s">
        <v>300</v>
      </c>
      <c r="C175" s="40">
        <v>64</v>
      </c>
      <c r="D175" s="41" t="s">
        <v>154</v>
      </c>
      <c r="E175" s="42">
        <v>0</v>
      </c>
      <c r="F175" s="43">
        <f t="shared" si="11"/>
        <v>0</v>
      </c>
    </row>
    <row r="176" spans="1:6" s="14" customFormat="1" x14ac:dyDescent="0.3">
      <c r="A176" s="38" t="s">
        <v>301</v>
      </c>
      <c r="B176" s="39" t="s">
        <v>302</v>
      </c>
      <c r="C176" s="40">
        <v>32</v>
      </c>
      <c r="D176" s="41" t="s">
        <v>154</v>
      </c>
      <c r="E176" s="42">
        <v>0</v>
      </c>
      <c r="F176" s="43">
        <f t="shared" si="11"/>
        <v>0</v>
      </c>
    </row>
    <row r="177" spans="1:6" s="14" customFormat="1" x14ac:dyDescent="0.3">
      <c r="A177" s="38" t="s">
        <v>303</v>
      </c>
      <c r="B177" s="39" t="s">
        <v>304</v>
      </c>
      <c r="C177" s="40">
        <v>32</v>
      </c>
      <c r="D177" s="41" t="s">
        <v>154</v>
      </c>
      <c r="E177" s="42">
        <v>0</v>
      </c>
      <c r="F177" s="43">
        <f t="shared" si="11"/>
        <v>0</v>
      </c>
    </row>
    <row r="178" spans="1:6" s="14" customFormat="1" x14ac:dyDescent="0.3">
      <c r="A178" s="38" t="s">
        <v>305</v>
      </c>
      <c r="B178" s="39" t="s">
        <v>306</v>
      </c>
      <c r="C178" s="40">
        <v>64</v>
      </c>
      <c r="D178" s="41" t="s">
        <v>154</v>
      </c>
      <c r="E178" s="42">
        <v>0</v>
      </c>
      <c r="F178" s="43">
        <f t="shared" si="11"/>
        <v>0</v>
      </c>
    </row>
    <row r="179" spans="1:6" s="14" customFormat="1" x14ac:dyDescent="0.3">
      <c r="A179" s="38" t="s">
        <v>307</v>
      </c>
      <c r="B179" s="39" t="s">
        <v>308</v>
      </c>
      <c r="C179" s="40">
        <v>32</v>
      </c>
      <c r="D179" s="41" t="s">
        <v>154</v>
      </c>
      <c r="E179" s="42">
        <v>0</v>
      </c>
      <c r="F179" s="43">
        <f t="shared" si="11"/>
        <v>0</v>
      </c>
    </row>
    <row r="180" spans="1:6" s="14" customFormat="1" x14ac:dyDescent="0.3">
      <c r="A180" s="38" t="s">
        <v>309</v>
      </c>
      <c r="B180" s="39" t="s">
        <v>310</v>
      </c>
      <c r="C180" s="40">
        <v>2</v>
      </c>
      <c r="D180" s="41" t="s">
        <v>154</v>
      </c>
      <c r="E180" s="42">
        <v>0</v>
      </c>
      <c r="F180" s="43">
        <f t="shared" si="11"/>
        <v>0</v>
      </c>
    </row>
    <row r="181" spans="1:6" s="14" customFormat="1" x14ac:dyDescent="0.3">
      <c r="A181" s="38" t="s">
        <v>311</v>
      </c>
      <c r="B181" s="39" t="s">
        <v>312</v>
      </c>
      <c r="C181" s="40">
        <v>4</v>
      </c>
      <c r="D181" s="41" t="s">
        <v>154</v>
      </c>
      <c r="E181" s="42">
        <v>0</v>
      </c>
      <c r="F181" s="43">
        <f t="shared" si="11"/>
        <v>0</v>
      </c>
    </row>
    <row r="182" spans="1:6" s="14" customFormat="1" x14ac:dyDescent="0.3">
      <c r="A182" s="38" t="s">
        <v>313</v>
      </c>
      <c r="B182" s="39" t="s">
        <v>314</v>
      </c>
      <c r="C182" s="40">
        <v>450</v>
      </c>
      <c r="D182" s="41" t="s">
        <v>54</v>
      </c>
      <c r="E182" s="42">
        <v>0</v>
      </c>
      <c r="F182" s="43">
        <f t="shared" si="11"/>
        <v>0</v>
      </c>
    </row>
    <row r="183" spans="1:6" s="14" customFormat="1" x14ac:dyDescent="0.3">
      <c r="A183" s="38" t="s">
        <v>315</v>
      </c>
      <c r="B183" s="39" t="s">
        <v>316</v>
      </c>
      <c r="C183" s="40">
        <v>4</v>
      </c>
      <c r="D183" s="41" t="s">
        <v>154</v>
      </c>
      <c r="E183" s="42">
        <v>0</v>
      </c>
      <c r="F183" s="43">
        <f t="shared" si="11"/>
        <v>0</v>
      </c>
    </row>
    <row r="184" spans="1:6" s="14" customFormat="1" x14ac:dyDescent="0.3">
      <c r="A184" s="38" t="s">
        <v>317</v>
      </c>
      <c r="B184" s="39" t="s">
        <v>318</v>
      </c>
      <c r="C184" s="40">
        <v>1</v>
      </c>
      <c r="D184" s="41" t="s">
        <v>154</v>
      </c>
      <c r="E184" s="42">
        <v>0</v>
      </c>
      <c r="F184" s="43">
        <f t="shared" si="11"/>
        <v>0</v>
      </c>
    </row>
    <row r="185" spans="1:6" s="14" customFormat="1" ht="15" customHeight="1" x14ac:dyDescent="0.3">
      <c r="A185" s="38" t="s">
        <v>319</v>
      </c>
      <c r="B185" s="39" t="s">
        <v>320</v>
      </c>
      <c r="C185" s="40">
        <v>2</v>
      </c>
      <c r="D185" s="41" t="s">
        <v>154</v>
      </c>
      <c r="E185" s="42">
        <v>0</v>
      </c>
      <c r="F185" s="43">
        <f t="shared" si="11"/>
        <v>0</v>
      </c>
    </row>
    <row r="186" spans="1:6" s="14" customFormat="1" x14ac:dyDescent="0.3">
      <c r="A186" s="38" t="s">
        <v>321</v>
      </c>
      <c r="B186" s="39" t="s">
        <v>322</v>
      </c>
      <c r="C186" s="40">
        <v>1</v>
      </c>
      <c r="D186" s="41" t="s">
        <v>9</v>
      </c>
      <c r="E186" s="42">
        <v>0</v>
      </c>
      <c r="F186" s="43">
        <f t="shared" si="11"/>
        <v>0</v>
      </c>
    </row>
    <row r="187" spans="1:6" s="14" customFormat="1" x14ac:dyDescent="0.3">
      <c r="A187" s="38" t="s">
        <v>323</v>
      </c>
      <c r="B187" s="39" t="s">
        <v>324</v>
      </c>
      <c r="C187" s="40">
        <v>1</v>
      </c>
      <c r="D187" s="41" t="s">
        <v>9</v>
      </c>
      <c r="E187" s="42">
        <v>0</v>
      </c>
      <c r="F187" s="43">
        <f t="shared" si="11"/>
        <v>0</v>
      </c>
    </row>
    <row r="188" spans="1:6" s="14" customFormat="1" x14ac:dyDescent="0.3">
      <c r="A188" s="44"/>
      <c r="B188" s="45" t="s">
        <v>325</v>
      </c>
      <c r="C188" s="40">
        <v>1</v>
      </c>
      <c r="D188" s="46"/>
      <c r="E188" s="47">
        <f>SUM(F173:F187)</f>
        <v>0</v>
      </c>
      <c r="F188" s="37">
        <f t="shared" si="11"/>
        <v>0</v>
      </c>
    </row>
    <row r="189" spans="1:6" ht="1.05" customHeight="1" x14ac:dyDescent="0.3">
      <c r="A189" s="1"/>
      <c r="B189" s="2"/>
      <c r="C189" s="1"/>
      <c r="D189" s="1"/>
      <c r="E189" s="1"/>
      <c r="F189" s="1"/>
    </row>
    <row r="190" spans="1:6" s="14" customFormat="1" x14ac:dyDescent="0.3">
      <c r="A190" s="57" t="s">
        <v>326</v>
      </c>
      <c r="B190" s="58" t="s">
        <v>327</v>
      </c>
      <c r="C190" s="59">
        <f>C199</f>
        <v>1</v>
      </c>
      <c r="D190" s="60" t="s">
        <v>9</v>
      </c>
      <c r="E190" s="61">
        <f>E199</f>
        <v>0</v>
      </c>
      <c r="F190" s="37">
        <f>F199</f>
        <v>0</v>
      </c>
    </row>
    <row r="191" spans="1:6" s="14" customFormat="1" x14ac:dyDescent="0.3">
      <c r="A191" s="38" t="s">
        <v>328</v>
      </c>
      <c r="B191" s="39" t="s">
        <v>329</v>
      </c>
      <c r="C191" s="40">
        <v>1</v>
      </c>
      <c r="D191" s="41" t="s">
        <v>154</v>
      </c>
      <c r="E191" s="42">
        <v>0</v>
      </c>
      <c r="F191" s="43">
        <f t="shared" ref="F191:F199" si="12">ROUND(C191*E191,2)</f>
        <v>0</v>
      </c>
    </row>
    <row r="192" spans="1:6" s="14" customFormat="1" x14ac:dyDescent="0.3">
      <c r="A192" s="38" t="s">
        <v>330</v>
      </c>
      <c r="B192" s="39" t="s">
        <v>331</v>
      </c>
      <c r="C192" s="40">
        <v>1</v>
      </c>
      <c r="D192" s="41" t="s">
        <v>154</v>
      </c>
      <c r="E192" s="42">
        <v>0</v>
      </c>
      <c r="F192" s="43">
        <f t="shared" si="12"/>
        <v>0</v>
      </c>
    </row>
    <row r="193" spans="1:6" s="14" customFormat="1" x14ac:dyDescent="0.3">
      <c r="A193" s="38" t="s">
        <v>332</v>
      </c>
      <c r="B193" s="39" t="s">
        <v>333</v>
      </c>
      <c r="C193" s="40">
        <v>1</v>
      </c>
      <c r="D193" s="41" t="s">
        <v>154</v>
      </c>
      <c r="E193" s="42">
        <v>0</v>
      </c>
      <c r="F193" s="43">
        <f t="shared" si="12"/>
        <v>0</v>
      </c>
    </row>
    <row r="194" spans="1:6" s="14" customFormat="1" ht="28.8" x14ac:dyDescent="0.3">
      <c r="A194" s="38" t="s">
        <v>334</v>
      </c>
      <c r="B194" s="39" t="s">
        <v>335</v>
      </c>
      <c r="C194" s="40">
        <v>1</v>
      </c>
      <c r="D194" s="41" t="s">
        <v>154</v>
      </c>
      <c r="E194" s="42">
        <v>0</v>
      </c>
      <c r="F194" s="43">
        <f t="shared" si="12"/>
        <v>0</v>
      </c>
    </row>
    <row r="195" spans="1:6" s="14" customFormat="1" ht="28.8" x14ac:dyDescent="0.3">
      <c r="A195" s="38" t="s">
        <v>336</v>
      </c>
      <c r="B195" s="39" t="s">
        <v>337</v>
      </c>
      <c r="C195" s="40">
        <v>1</v>
      </c>
      <c r="D195" s="41" t="s">
        <v>154</v>
      </c>
      <c r="E195" s="42">
        <v>0</v>
      </c>
      <c r="F195" s="43">
        <f t="shared" si="12"/>
        <v>0</v>
      </c>
    </row>
    <row r="196" spans="1:6" s="14" customFormat="1" ht="28.8" x14ac:dyDescent="0.3">
      <c r="A196" s="38" t="s">
        <v>338</v>
      </c>
      <c r="B196" s="39" t="s">
        <v>339</v>
      </c>
      <c r="C196" s="40">
        <v>2</v>
      </c>
      <c r="D196" s="41" t="s">
        <v>154</v>
      </c>
      <c r="E196" s="42">
        <v>0</v>
      </c>
      <c r="F196" s="43">
        <f t="shared" si="12"/>
        <v>0</v>
      </c>
    </row>
    <row r="197" spans="1:6" s="14" customFormat="1" x14ac:dyDescent="0.3">
      <c r="A197" s="38" t="s">
        <v>340</v>
      </c>
      <c r="B197" s="39" t="s">
        <v>341</v>
      </c>
      <c r="C197" s="40">
        <v>1</v>
      </c>
      <c r="D197" s="41" t="s">
        <v>154</v>
      </c>
      <c r="E197" s="42">
        <v>0</v>
      </c>
      <c r="F197" s="43">
        <f t="shared" si="12"/>
        <v>0</v>
      </c>
    </row>
    <row r="198" spans="1:6" s="14" customFormat="1" x14ac:dyDescent="0.3">
      <c r="A198" s="38" t="s">
        <v>342</v>
      </c>
      <c r="B198" s="39" t="s">
        <v>343</v>
      </c>
      <c r="C198" s="40">
        <v>1</v>
      </c>
      <c r="D198" s="41" t="s">
        <v>154</v>
      </c>
      <c r="E198" s="42">
        <v>0</v>
      </c>
      <c r="F198" s="43">
        <f t="shared" si="12"/>
        <v>0</v>
      </c>
    </row>
    <row r="199" spans="1:6" s="14" customFormat="1" x14ac:dyDescent="0.3">
      <c r="A199" s="44"/>
      <c r="B199" s="45" t="s">
        <v>344</v>
      </c>
      <c r="C199" s="40">
        <v>1</v>
      </c>
      <c r="D199" s="46"/>
      <c r="E199" s="47">
        <f>SUM(F191:F198)</f>
        <v>0</v>
      </c>
      <c r="F199" s="37">
        <f t="shared" si="12"/>
        <v>0</v>
      </c>
    </row>
    <row r="200" spans="1:6" ht="1.05" customHeight="1" x14ac:dyDescent="0.3">
      <c r="A200" s="1"/>
      <c r="B200" s="2"/>
      <c r="C200" s="1"/>
      <c r="D200" s="1"/>
      <c r="E200" s="1"/>
      <c r="F200" s="1"/>
    </row>
    <row r="201" spans="1:6" s="14" customFormat="1" x14ac:dyDescent="0.3">
      <c r="A201" s="44"/>
      <c r="B201" s="45" t="s">
        <v>345</v>
      </c>
      <c r="C201" s="40">
        <v>1</v>
      </c>
      <c r="D201" s="46"/>
      <c r="E201" s="47">
        <f>F172+F190</f>
        <v>0</v>
      </c>
      <c r="F201" s="37">
        <f>ROUND(C201*E201,2)</f>
        <v>0</v>
      </c>
    </row>
    <row r="202" spans="1:6" ht="1.05" customHeight="1" x14ac:dyDescent="0.3">
      <c r="A202" s="1"/>
      <c r="B202" s="2"/>
      <c r="C202" s="1"/>
      <c r="D202" s="1"/>
      <c r="E202" s="1"/>
      <c r="F202" s="1"/>
    </row>
    <row r="203" spans="1:6" s="14" customFormat="1" x14ac:dyDescent="0.3">
      <c r="A203" s="52" t="s">
        <v>293</v>
      </c>
      <c r="B203" s="53" t="s">
        <v>346</v>
      </c>
      <c r="C203" s="54">
        <f>C207</f>
        <v>1</v>
      </c>
      <c r="D203" s="55" t="s">
        <v>9</v>
      </c>
      <c r="E203" s="56">
        <f>E207</f>
        <v>0</v>
      </c>
      <c r="F203" s="37">
        <f>F207</f>
        <v>0</v>
      </c>
    </row>
    <row r="204" spans="1:6" s="14" customFormat="1" x14ac:dyDescent="0.3">
      <c r="A204" s="38" t="s">
        <v>347</v>
      </c>
      <c r="B204" s="39" t="s">
        <v>348</v>
      </c>
      <c r="C204" s="40">
        <v>1</v>
      </c>
      <c r="D204" s="41" t="s">
        <v>154</v>
      </c>
      <c r="E204" s="42">
        <v>0</v>
      </c>
      <c r="F204" s="43">
        <f>ROUND(C204*E204,2)</f>
        <v>0</v>
      </c>
    </row>
    <row r="205" spans="1:6" s="14" customFormat="1" x14ac:dyDescent="0.3">
      <c r="A205" s="38" t="s">
        <v>349</v>
      </c>
      <c r="B205" s="39" t="s">
        <v>350</v>
      </c>
      <c r="C205" s="40">
        <v>1</v>
      </c>
      <c r="D205" s="41" t="s">
        <v>154</v>
      </c>
      <c r="E205" s="42">
        <v>0</v>
      </c>
      <c r="F205" s="43">
        <f>ROUND(C205*E205,2)</f>
        <v>0</v>
      </c>
    </row>
    <row r="206" spans="1:6" s="14" customFormat="1" x14ac:dyDescent="0.3">
      <c r="A206" s="38" t="s">
        <v>351</v>
      </c>
      <c r="B206" s="39" t="s">
        <v>352</v>
      </c>
      <c r="C206" s="40">
        <v>1</v>
      </c>
      <c r="D206" s="41" t="s">
        <v>154</v>
      </c>
      <c r="E206" s="42">
        <v>0</v>
      </c>
      <c r="F206" s="43">
        <f>ROUND(C206*E206,2)</f>
        <v>0</v>
      </c>
    </row>
    <row r="207" spans="1:6" s="14" customFormat="1" x14ac:dyDescent="0.3">
      <c r="A207" s="44"/>
      <c r="B207" s="45" t="s">
        <v>353</v>
      </c>
      <c r="C207" s="40">
        <v>1</v>
      </c>
      <c r="D207" s="46"/>
      <c r="E207" s="47">
        <f>SUM(F204:F206)</f>
        <v>0</v>
      </c>
      <c r="F207" s="37">
        <f>ROUND(C207*E207,2)</f>
        <v>0</v>
      </c>
    </row>
    <row r="208" spans="1:6" ht="1.05" customHeight="1" x14ac:dyDescent="0.3">
      <c r="A208" s="1"/>
      <c r="B208" s="2"/>
      <c r="C208" s="1"/>
      <c r="D208" s="1"/>
      <c r="E208" s="1"/>
      <c r="F208" s="1"/>
    </row>
    <row r="209" spans="1:6" s="14" customFormat="1" x14ac:dyDescent="0.3">
      <c r="A209" s="44"/>
      <c r="B209" s="45" t="s">
        <v>354</v>
      </c>
      <c r="C209" s="40">
        <v>1</v>
      </c>
      <c r="D209" s="46"/>
      <c r="E209" s="47">
        <f>F171+F203</f>
        <v>0</v>
      </c>
      <c r="F209" s="37">
        <f>ROUND(C209*E209,2)</f>
        <v>0</v>
      </c>
    </row>
    <row r="210" spans="1:6" ht="1.05" customHeight="1" x14ac:dyDescent="0.3">
      <c r="A210" s="1"/>
      <c r="B210" s="2"/>
      <c r="C210" s="1"/>
      <c r="D210" s="1"/>
      <c r="E210" s="1"/>
      <c r="F210" s="1"/>
    </row>
    <row r="211" spans="1:6" s="14" customFormat="1" x14ac:dyDescent="0.3">
      <c r="A211" s="32" t="s">
        <v>355</v>
      </c>
      <c r="B211" s="33" t="s">
        <v>356</v>
      </c>
      <c r="C211" s="34">
        <f>C273</f>
        <v>1</v>
      </c>
      <c r="D211" s="35" t="s">
        <v>9</v>
      </c>
      <c r="E211" s="36">
        <f>E273</f>
        <v>0</v>
      </c>
      <c r="F211" s="37">
        <f>F273</f>
        <v>0</v>
      </c>
    </row>
    <row r="212" spans="1:6" s="14" customFormat="1" x14ac:dyDescent="0.3">
      <c r="A212" s="52" t="s">
        <v>357</v>
      </c>
      <c r="B212" s="53" t="s">
        <v>358</v>
      </c>
      <c r="C212" s="54">
        <f>C217</f>
        <v>1</v>
      </c>
      <c r="D212" s="55" t="s">
        <v>9</v>
      </c>
      <c r="E212" s="56">
        <f>E217</f>
        <v>0</v>
      </c>
      <c r="F212" s="37">
        <f>F217</f>
        <v>0</v>
      </c>
    </row>
    <row r="213" spans="1:6" s="14" customFormat="1" x14ac:dyDescent="0.3">
      <c r="A213" s="38" t="s">
        <v>359</v>
      </c>
      <c r="B213" s="39" t="s">
        <v>360</v>
      </c>
      <c r="C213" s="40">
        <v>1</v>
      </c>
      <c r="D213" s="41" t="s">
        <v>154</v>
      </c>
      <c r="E213" s="42">
        <v>0</v>
      </c>
      <c r="F213" s="43">
        <f>ROUND(C213*E213,2)</f>
        <v>0</v>
      </c>
    </row>
    <row r="214" spans="1:6" s="14" customFormat="1" x14ac:dyDescent="0.3">
      <c r="A214" s="38" t="s">
        <v>361</v>
      </c>
      <c r="B214" s="39" t="s">
        <v>362</v>
      </c>
      <c r="C214" s="40">
        <v>85</v>
      </c>
      <c r="D214" s="41" t="s">
        <v>154</v>
      </c>
      <c r="E214" s="42">
        <v>0</v>
      </c>
      <c r="F214" s="43">
        <f>ROUND(C214*E214,2)</f>
        <v>0</v>
      </c>
    </row>
    <row r="215" spans="1:6" s="14" customFormat="1" x14ac:dyDescent="0.3">
      <c r="A215" s="38" t="s">
        <v>363</v>
      </c>
      <c r="B215" s="39" t="s">
        <v>364</v>
      </c>
      <c r="C215" s="40">
        <v>1</v>
      </c>
      <c r="D215" s="41" t="s">
        <v>154</v>
      </c>
      <c r="E215" s="42">
        <v>0</v>
      </c>
      <c r="F215" s="43">
        <f>ROUND(C215*E215,2)</f>
        <v>0</v>
      </c>
    </row>
    <row r="216" spans="1:6" s="14" customFormat="1" x14ac:dyDescent="0.3">
      <c r="A216" s="38" t="s">
        <v>365</v>
      </c>
      <c r="B216" s="39" t="s">
        <v>366</v>
      </c>
      <c r="C216" s="40">
        <v>1</v>
      </c>
      <c r="D216" s="41" t="s">
        <v>154</v>
      </c>
      <c r="E216" s="42">
        <v>0</v>
      </c>
      <c r="F216" s="43">
        <f>ROUND(C216*E216,2)</f>
        <v>0</v>
      </c>
    </row>
    <row r="217" spans="1:6" s="14" customFormat="1" x14ac:dyDescent="0.3">
      <c r="A217" s="44"/>
      <c r="B217" s="45" t="s">
        <v>367</v>
      </c>
      <c r="C217" s="40">
        <v>1</v>
      </c>
      <c r="D217" s="46"/>
      <c r="E217" s="47">
        <f>SUM(F213:F216)</f>
        <v>0</v>
      </c>
      <c r="F217" s="37">
        <f>ROUND(C217*E217,2)</f>
        <v>0</v>
      </c>
    </row>
    <row r="218" spans="1:6" ht="1.05" customHeight="1" x14ac:dyDescent="0.3">
      <c r="A218" s="1"/>
      <c r="B218" s="2"/>
      <c r="C218" s="1"/>
      <c r="D218" s="1"/>
      <c r="E218" s="1"/>
      <c r="F218" s="1"/>
    </row>
    <row r="219" spans="1:6" s="14" customFormat="1" x14ac:dyDescent="0.3">
      <c r="A219" s="52" t="s">
        <v>368</v>
      </c>
      <c r="B219" s="53" t="s">
        <v>369</v>
      </c>
      <c r="C219" s="54">
        <f>C226</f>
        <v>1</v>
      </c>
      <c r="D219" s="55" t="s">
        <v>9</v>
      </c>
      <c r="E219" s="56">
        <f>E226</f>
        <v>0</v>
      </c>
      <c r="F219" s="37">
        <f>F226</f>
        <v>0</v>
      </c>
    </row>
    <row r="220" spans="1:6" s="14" customFormat="1" x14ac:dyDescent="0.3">
      <c r="A220" s="38" t="s">
        <v>370</v>
      </c>
      <c r="B220" s="39" t="s">
        <v>371</v>
      </c>
      <c r="C220" s="40">
        <v>1</v>
      </c>
      <c r="D220" s="41" t="s">
        <v>154</v>
      </c>
      <c r="E220" s="42">
        <v>0</v>
      </c>
      <c r="F220" s="43">
        <f t="shared" ref="F220:F226" si="13">ROUND(C220*E220,2)</f>
        <v>0</v>
      </c>
    </row>
    <row r="221" spans="1:6" s="14" customFormat="1" x14ac:dyDescent="0.3">
      <c r="A221" s="38" t="s">
        <v>372</v>
      </c>
      <c r="B221" s="39" t="s">
        <v>373</v>
      </c>
      <c r="C221" s="40">
        <v>1</v>
      </c>
      <c r="D221" s="41" t="s">
        <v>154</v>
      </c>
      <c r="E221" s="42">
        <v>0</v>
      </c>
      <c r="F221" s="43">
        <f t="shared" si="13"/>
        <v>0</v>
      </c>
    </row>
    <row r="222" spans="1:6" s="14" customFormat="1" x14ac:dyDescent="0.3">
      <c r="A222" s="38" t="s">
        <v>374</v>
      </c>
      <c r="B222" s="39" t="s">
        <v>375</v>
      </c>
      <c r="C222" s="40">
        <v>1</v>
      </c>
      <c r="D222" s="41" t="s">
        <v>154</v>
      </c>
      <c r="E222" s="42">
        <v>0</v>
      </c>
      <c r="F222" s="43">
        <f t="shared" si="13"/>
        <v>0</v>
      </c>
    </row>
    <row r="223" spans="1:6" s="14" customFormat="1" x14ac:dyDescent="0.3">
      <c r="A223" s="38" t="s">
        <v>376</v>
      </c>
      <c r="B223" s="39" t="s">
        <v>377</v>
      </c>
      <c r="C223" s="40">
        <v>1</v>
      </c>
      <c r="D223" s="41" t="s">
        <v>154</v>
      </c>
      <c r="E223" s="42">
        <v>0</v>
      </c>
      <c r="F223" s="43">
        <f t="shared" si="13"/>
        <v>0</v>
      </c>
    </row>
    <row r="224" spans="1:6" s="14" customFormat="1" x14ac:dyDescent="0.3">
      <c r="A224" s="38" t="s">
        <v>378</v>
      </c>
      <c r="B224" s="39" t="s">
        <v>379</v>
      </c>
      <c r="C224" s="40">
        <v>2</v>
      </c>
      <c r="D224" s="41" t="s">
        <v>154</v>
      </c>
      <c r="E224" s="42">
        <v>0</v>
      </c>
      <c r="F224" s="43">
        <f t="shared" si="13"/>
        <v>0</v>
      </c>
    </row>
    <row r="225" spans="1:6" s="14" customFormat="1" x14ac:dyDescent="0.3">
      <c r="A225" s="38" t="s">
        <v>380</v>
      </c>
      <c r="B225" s="39" t="s">
        <v>381</v>
      </c>
      <c r="C225" s="40">
        <v>1</v>
      </c>
      <c r="D225" s="41" t="s">
        <v>154</v>
      </c>
      <c r="E225" s="42">
        <v>0</v>
      </c>
      <c r="F225" s="43">
        <f t="shared" si="13"/>
        <v>0</v>
      </c>
    </row>
    <row r="226" spans="1:6" s="14" customFormat="1" x14ac:dyDescent="0.3">
      <c r="A226" s="44"/>
      <c r="B226" s="45" t="s">
        <v>382</v>
      </c>
      <c r="C226" s="40">
        <v>1</v>
      </c>
      <c r="D226" s="46"/>
      <c r="E226" s="47">
        <f>SUM(F220:F225)</f>
        <v>0</v>
      </c>
      <c r="F226" s="37">
        <f t="shared" si="13"/>
        <v>0</v>
      </c>
    </row>
    <row r="227" spans="1:6" ht="1.05" customHeight="1" x14ac:dyDescent="0.3">
      <c r="A227" s="1"/>
      <c r="B227" s="2"/>
      <c r="C227" s="1"/>
      <c r="D227" s="1"/>
      <c r="E227" s="1"/>
      <c r="F227" s="1"/>
    </row>
    <row r="228" spans="1:6" s="14" customFormat="1" x14ac:dyDescent="0.3">
      <c r="A228" s="52" t="s">
        <v>383</v>
      </c>
      <c r="B228" s="53" t="s">
        <v>384</v>
      </c>
      <c r="C228" s="54">
        <f>C242</f>
        <v>1</v>
      </c>
      <c r="D228" s="55" t="s">
        <v>9</v>
      </c>
      <c r="E228" s="56">
        <f>E242</f>
        <v>0</v>
      </c>
      <c r="F228" s="37">
        <f>F242</f>
        <v>0</v>
      </c>
    </row>
    <row r="229" spans="1:6" s="14" customFormat="1" x14ac:dyDescent="0.3">
      <c r="A229" s="38" t="s">
        <v>385</v>
      </c>
      <c r="B229" s="39" t="s">
        <v>386</v>
      </c>
      <c r="C229" s="40">
        <v>1</v>
      </c>
      <c r="D229" s="41" t="s">
        <v>154</v>
      </c>
      <c r="E229" s="42">
        <v>0</v>
      </c>
      <c r="F229" s="43">
        <f t="shared" ref="F229:F242" si="14">ROUND(C229*E229,2)</f>
        <v>0</v>
      </c>
    </row>
    <row r="230" spans="1:6" s="14" customFormat="1" x14ac:dyDescent="0.3">
      <c r="A230" s="38" t="s">
        <v>387</v>
      </c>
      <c r="B230" s="39" t="s">
        <v>388</v>
      </c>
      <c r="C230" s="40">
        <v>1</v>
      </c>
      <c r="D230" s="41" t="s">
        <v>154</v>
      </c>
      <c r="E230" s="42">
        <v>0</v>
      </c>
      <c r="F230" s="43">
        <f t="shared" si="14"/>
        <v>0</v>
      </c>
    </row>
    <row r="231" spans="1:6" s="14" customFormat="1" x14ac:dyDescent="0.3">
      <c r="A231" s="38" t="s">
        <v>389</v>
      </c>
      <c r="B231" s="39" t="s">
        <v>390</v>
      </c>
      <c r="C231" s="40">
        <v>1</v>
      </c>
      <c r="D231" s="41" t="s">
        <v>154</v>
      </c>
      <c r="E231" s="42">
        <v>0</v>
      </c>
      <c r="F231" s="43">
        <f t="shared" si="14"/>
        <v>0</v>
      </c>
    </row>
    <row r="232" spans="1:6" s="14" customFormat="1" x14ac:dyDescent="0.3">
      <c r="A232" s="38" t="s">
        <v>391</v>
      </c>
      <c r="B232" s="39" t="s">
        <v>392</v>
      </c>
      <c r="C232" s="40">
        <v>1</v>
      </c>
      <c r="D232" s="41" t="s">
        <v>154</v>
      </c>
      <c r="E232" s="42">
        <v>0</v>
      </c>
      <c r="F232" s="43">
        <f t="shared" si="14"/>
        <v>0</v>
      </c>
    </row>
    <row r="233" spans="1:6" s="14" customFormat="1" x14ac:dyDescent="0.3">
      <c r="A233" s="38" t="s">
        <v>393</v>
      </c>
      <c r="B233" s="39" t="s">
        <v>394</v>
      </c>
      <c r="C233" s="40">
        <v>1</v>
      </c>
      <c r="D233" s="41" t="s">
        <v>154</v>
      </c>
      <c r="E233" s="42">
        <v>0</v>
      </c>
      <c r="F233" s="43">
        <f t="shared" si="14"/>
        <v>0</v>
      </c>
    </row>
    <row r="234" spans="1:6" s="14" customFormat="1" x14ac:dyDescent="0.3">
      <c r="A234" s="38" t="s">
        <v>395</v>
      </c>
      <c r="B234" s="39" t="s">
        <v>396</v>
      </c>
      <c r="C234" s="40">
        <v>1</v>
      </c>
      <c r="D234" s="41" t="s">
        <v>154</v>
      </c>
      <c r="E234" s="42">
        <v>0</v>
      </c>
      <c r="F234" s="43">
        <f t="shared" si="14"/>
        <v>0</v>
      </c>
    </row>
    <row r="235" spans="1:6" s="14" customFormat="1" x14ac:dyDescent="0.3">
      <c r="A235" s="38" t="s">
        <v>397</v>
      </c>
      <c r="B235" s="39" t="s">
        <v>398</v>
      </c>
      <c r="C235" s="40">
        <v>1</v>
      </c>
      <c r="D235" s="41" t="s">
        <v>154</v>
      </c>
      <c r="E235" s="42">
        <v>0</v>
      </c>
      <c r="F235" s="43">
        <f t="shared" si="14"/>
        <v>0</v>
      </c>
    </row>
    <row r="236" spans="1:6" s="14" customFormat="1" x14ac:dyDescent="0.3">
      <c r="A236" s="38" t="s">
        <v>399</v>
      </c>
      <c r="B236" s="39" t="s">
        <v>400</v>
      </c>
      <c r="C236" s="40">
        <v>1</v>
      </c>
      <c r="D236" s="41" t="s">
        <v>154</v>
      </c>
      <c r="E236" s="42">
        <v>0</v>
      </c>
      <c r="F236" s="43">
        <f t="shared" si="14"/>
        <v>0</v>
      </c>
    </row>
    <row r="237" spans="1:6" s="14" customFormat="1" x14ac:dyDescent="0.3">
      <c r="A237" s="38" t="s">
        <v>401</v>
      </c>
      <c r="B237" s="39" t="s">
        <v>402</v>
      </c>
      <c r="C237" s="40">
        <v>1</v>
      </c>
      <c r="D237" s="41" t="s">
        <v>154</v>
      </c>
      <c r="E237" s="42">
        <v>0</v>
      </c>
      <c r="F237" s="43">
        <f t="shared" si="14"/>
        <v>0</v>
      </c>
    </row>
    <row r="238" spans="1:6" s="14" customFormat="1" x14ac:dyDescent="0.3">
      <c r="A238" s="38" t="s">
        <v>403</v>
      </c>
      <c r="B238" s="39" t="s">
        <v>404</v>
      </c>
      <c r="C238" s="40">
        <v>1</v>
      </c>
      <c r="D238" s="41" t="s">
        <v>154</v>
      </c>
      <c r="E238" s="42">
        <v>0</v>
      </c>
      <c r="F238" s="43">
        <f t="shared" si="14"/>
        <v>0</v>
      </c>
    </row>
    <row r="239" spans="1:6" s="14" customFormat="1" x14ac:dyDescent="0.3">
      <c r="A239" s="38" t="s">
        <v>405</v>
      </c>
      <c r="B239" s="39" t="s">
        <v>406</v>
      </c>
      <c r="C239" s="40">
        <v>4</v>
      </c>
      <c r="D239" s="41" t="s">
        <v>154</v>
      </c>
      <c r="E239" s="42">
        <v>0</v>
      </c>
      <c r="F239" s="43">
        <f t="shared" si="14"/>
        <v>0</v>
      </c>
    </row>
    <row r="240" spans="1:6" s="14" customFormat="1" x14ac:dyDescent="0.3">
      <c r="A240" s="38" t="s">
        <v>407</v>
      </c>
      <c r="B240" s="39" t="s">
        <v>408</v>
      </c>
      <c r="C240" s="40">
        <v>1</v>
      </c>
      <c r="D240" s="41" t="s">
        <v>154</v>
      </c>
      <c r="E240" s="42">
        <v>0</v>
      </c>
      <c r="F240" s="43">
        <f t="shared" si="14"/>
        <v>0</v>
      </c>
    </row>
    <row r="241" spans="1:6" s="14" customFormat="1" x14ac:dyDescent="0.3">
      <c r="A241" s="38" t="s">
        <v>409</v>
      </c>
      <c r="B241" s="39" t="s">
        <v>410</v>
      </c>
      <c r="C241" s="40">
        <v>1</v>
      </c>
      <c r="D241" s="41" t="s">
        <v>154</v>
      </c>
      <c r="E241" s="42">
        <v>0</v>
      </c>
      <c r="F241" s="43">
        <f t="shared" si="14"/>
        <v>0</v>
      </c>
    </row>
    <row r="242" spans="1:6" s="14" customFormat="1" x14ac:dyDescent="0.3">
      <c r="A242" s="44"/>
      <c r="B242" s="45" t="s">
        <v>411</v>
      </c>
      <c r="C242" s="40">
        <v>1</v>
      </c>
      <c r="D242" s="46"/>
      <c r="E242" s="47">
        <f>SUM(F229:F241)</f>
        <v>0</v>
      </c>
      <c r="F242" s="37">
        <f t="shared" si="14"/>
        <v>0</v>
      </c>
    </row>
    <row r="243" spans="1:6" ht="1.05" customHeight="1" x14ac:dyDescent="0.3">
      <c r="A243" s="1"/>
      <c r="B243" s="2"/>
      <c r="C243" s="1"/>
      <c r="D243" s="1"/>
      <c r="E243" s="1"/>
      <c r="F243" s="1"/>
    </row>
    <row r="244" spans="1:6" s="14" customFormat="1" x14ac:dyDescent="0.3">
      <c r="A244" s="52" t="s">
        <v>412</v>
      </c>
      <c r="B244" s="53" t="s">
        <v>413</v>
      </c>
      <c r="C244" s="54">
        <f>C246</f>
        <v>1</v>
      </c>
      <c r="D244" s="55" t="s">
        <v>9</v>
      </c>
      <c r="E244" s="56">
        <f>E246</f>
        <v>0</v>
      </c>
      <c r="F244" s="37">
        <f>F246</f>
        <v>0</v>
      </c>
    </row>
    <row r="245" spans="1:6" s="14" customFormat="1" x14ac:dyDescent="0.3">
      <c r="A245" s="38" t="s">
        <v>414</v>
      </c>
      <c r="B245" s="39" t="s">
        <v>415</v>
      </c>
      <c r="C245" s="40">
        <v>1</v>
      </c>
      <c r="D245" s="41" t="s">
        <v>154</v>
      </c>
      <c r="E245" s="42">
        <v>0</v>
      </c>
      <c r="F245" s="43">
        <f>ROUND(C245*E245,2)</f>
        <v>0</v>
      </c>
    </row>
    <row r="246" spans="1:6" s="14" customFormat="1" x14ac:dyDescent="0.3">
      <c r="A246" s="44"/>
      <c r="B246" s="45" t="s">
        <v>416</v>
      </c>
      <c r="C246" s="40">
        <v>1</v>
      </c>
      <c r="D246" s="46"/>
      <c r="E246" s="47">
        <f>F245</f>
        <v>0</v>
      </c>
      <c r="F246" s="37">
        <f>ROUND(C246*E246,2)</f>
        <v>0</v>
      </c>
    </row>
    <row r="247" spans="1:6" ht="1.05" customHeight="1" x14ac:dyDescent="0.3">
      <c r="A247" s="1"/>
      <c r="B247" s="2"/>
      <c r="C247" s="1"/>
      <c r="D247" s="1"/>
      <c r="E247" s="1"/>
      <c r="F247" s="1"/>
    </row>
    <row r="248" spans="1:6" s="14" customFormat="1" x14ac:dyDescent="0.3">
      <c r="A248" s="52" t="s">
        <v>417</v>
      </c>
      <c r="B248" s="53" t="s">
        <v>418</v>
      </c>
      <c r="C248" s="54">
        <f>C252</f>
        <v>1</v>
      </c>
      <c r="D248" s="55" t="s">
        <v>9</v>
      </c>
      <c r="E248" s="56">
        <f>E252</f>
        <v>0</v>
      </c>
      <c r="F248" s="37">
        <f>F252</f>
        <v>0</v>
      </c>
    </row>
    <row r="249" spans="1:6" s="14" customFormat="1" x14ac:dyDescent="0.3">
      <c r="A249" s="38" t="s">
        <v>419</v>
      </c>
      <c r="B249" s="39" t="s">
        <v>420</v>
      </c>
      <c r="C249" s="40">
        <v>1</v>
      </c>
      <c r="D249" s="41" t="s">
        <v>9</v>
      </c>
      <c r="E249" s="42">
        <v>0</v>
      </c>
      <c r="F249" s="43">
        <f>ROUND(C249*E249,2)</f>
        <v>0</v>
      </c>
    </row>
    <row r="250" spans="1:6" s="14" customFormat="1" x14ac:dyDescent="0.3">
      <c r="A250" s="38" t="s">
        <v>421</v>
      </c>
      <c r="B250" s="39" t="s">
        <v>422</v>
      </c>
      <c r="C250" s="40">
        <v>1</v>
      </c>
      <c r="D250" s="41" t="s">
        <v>9</v>
      </c>
      <c r="E250" s="42">
        <v>0</v>
      </c>
      <c r="F250" s="43">
        <f>ROUND(C250*E250,2)</f>
        <v>0</v>
      </c>
    </row>
    <row r="251" spans="1:6" s="14" customFormat="1" x14ac:dyDescent="0.3">
      <c r="A251" s="38" t="s">
        <v>423</v>
      </c>
      <c r="B251" s="39" t="s">
        <v>424</v>
      </c>
      <c r="C251" s="40">
        <v>1</v>
      </c>
      <c r="D251" s="41" t="s">
        <v>154</v>
      </c>
      <c r="E251" s="42">
        <v>0</v>
      </c>
      <c r="F251" s="43">
        <f>ROUND(C251*E251,2)</f>
        <v>0</v>
      </c>
    </row>
    <row r="252" spans="1:6" s="14" customFormat="1" x14ac:dyDescent="0.3">
      <c r="A252" s="44"/>
      <c r="B252" s="45" t="s">
        <v>425</v>
      </c>
      <c r="C252" s="40">
        <v>1</v>
      </c>
      <c r="D252" s="46"/>
      <c r="E252" s="47">
        <f>SUM(F249:F251)</f>
        <v>0</v>
      </c>
      <c r="F252" s="37">
        <f>ROUND(C252*E252,2)</f>
        <v>0</v>
      </c>
    </row>
    <row r="253" spans="1:6" ht="1.05" customHeight="1" x14ac:dyDescent="0.3">
      <c r="A253" s="1"/>
      <c r="B253" s="2"/>
      <c r="C253" s="1"/>
      <c r="D253" s="1"/>
      <c r="E253" s="1"/>
      <c r="F253" s="1"/>
    </row>
    <row r="254" spans="1:6" s="14" customFormat="1" x14ac:dyDescent="0.3">
      <c r="A254" s="52" t="s">
        <v>426</v>
      </c>
      <c r="B254" s="53" t="s">
        <v>427</v>
      </c>
      <c r="C254" s="54">
        <f>C260</f>
        <v>1</v>
      </c>
      <c r="D254" s="55" t="s">
        <v>9</v>
      </c>
      <c r="E254" s="56">
        <f>E260</f>
        <v>0</v>
      </c>
      <c r="F254" s="37">
        <f>F260</f>
        <v>0</v>
      </c>
    </row>
    <row r="255" spans="1:6" s="14" customFormat="1" x14ac:dyDescent="0.3">
      <c r="A255" s="38" t="s">
        <v>428</v>
      </c>
      <c r="B255" s="39" t="s">
        <v>429</v>
      </c>
      <c r="C255" s="40">
        <v>1</v>
      </c>
      <c r="D255" s="41" t="s">
        <v>154</v>
      </c>
      <c r="E255" s="42">
        <v>0</v>
      </c>
      <c r="F255" s="43">
        <f t="shared" ref="F255:F260" si="15">ROUND(C255*E255,2)</f>
        <v>0</v>
      </c>
    </row>
    <row r="256" spans="1:6" s="14" customFormat="1" x14ac:dyDescent="0.3">
      <c r="A256" s="38" t="s">
        <v>430</v>
      </c>
      <c r="B256" s="39" t="s">
        <v>431</v>
      </c>
      <c r="C256" s="40">
        <v>1</v>
      </c>
      <c r="D256" s="41" t="s">
        <v>154</v>
      </c>
      <c r="E256" s="42">
        <v>0</v>
      </c>
      <c r="F256" s="43">
        <f t="shared" si="15"/>
        <v>0</v>
      </c>
    </row>
    <row r="257" spans="1:6" s="14" customFormat="1" x14ac:dyDescent="0.3">
      <c r="A257" s="38" t="s">
        <v>432</v>
      </c>
      <c r="B257" s="39" t="s">
        <v>433</v>
      </c>
      <c r="C257" s="40">
        <v>1</v>
      </c>
      <c r="D257" s="41" t="s">
        <v>154</v>
      </c>
      <c r="E257" s="42">
        <v>0</v>
      </c>
      <c r="F257" s="43">
        <f t="shared" si="15"/>
        <v>0</v>
      </c>
    </row>
    <row r="258" spans="1:6" s="14" customFormat="1" x14ac:dyDescent="0.3">
      <c r="A258" s="38" t="s">
        <v>434</v>
      </c>
      <c r="B258" s="39" t="s">
        <v>435</v>
      </c>
      <c r="C258" s="40">
        <v>1</v>
      </c>
      <c r="D258" s="41" t="s">
        <v>154</v>
      </c>
      <c r="E258" s="42">
        <v>0</v>
      </c>
      <c r="F258" s="43">
        <f t="shared" si="15"/>
        <v>0</v>
      </c>
    </row>
    <row r="259" spans="1:6" s="14" customFormat="1" x14ac:dyDescent="0.3">
      <c r="A259" s="38" t="s">
        <v>436</v>
      </c>
      <c r="B259" s="39" t="s">
        <v>437</v>
      </c>
      <c r="C259" s="40">
        <v>1</v>
      </c>
      <c r="D259" s="41" t="s">
        <v>154</v>
      </c>
      <c r="E259" s="42">
        <v>0</v>
      </c>
      <c r="F259" s="43">
        <f t="shared" si="15"/>
        <v>0</v>
      </c>
    </row>
    <row r="260" spans="1:6" s="14" customFormat="1" x14ac:dyDescent="0.3">
      <c r="A260" s="44"/>
      <c r="B260" s="45" t="s">
        <v>438</v>
      </c>
      <c r="C260" s="40">
        <v>1</v>
      </c>
      <c r="D260" s="46"/>
      <c r="E260" s="47">
        <f>SUM(F255:F259)</f>
        <v>0</v>
      </c>
      <c r="F260" s="37">
        <f t="shared" si="15"/>
        <v>0</v>
      </c>
    </row>
    <row r="261" spans="1:6" ht="1.05" customHeight="1" x14ac:dyDescent="0.3">
      <c r="A261" s="1"/>
      <c r="B261" s="2"/>
      <c r="C261" s="1"/>
      <c r="D261" s="1"/>
      <c r="E261" s="1"/>
      <c r="F261" s="1"/>
    </row>
    <row r="262" spans="1:6" s="14" customFormat="1" x14ac:dyDescent="0.3">
      <c r="A262" s="52" t="s">
        <v>439</v>
      </c>
      <c r="B262" s="53" t="s">
        <v>440</v>
      </c>
      <c r="C262" s="54">
        <f>C271</f>
        <v>1</v>
      </c>
      <c r="D262" s="55" t="s">
        <v>9</v>
      </c>
      <c r="E262" s="56">
        <f>E271</f>
        <v>0</v>
      </c>
      <c r="F262" s="37">
        <f>F271</f>
        <v>0</v>
      </c>
    </row>
    <row r="263" spans="1:6" s="14" customFormat="1" x14ac:dyDescent="0.3">
      <c r="A263" s="38" t="s">
        <v>441</v>
      </c>
      <c r="B263" s="39" t="s">
        <v>442</v>
      </c>
      <c r="C263" s="40">
        <v>70</v>
      </c>
      <c r="D263" s="41" t="s">
        <v>54</v>
      </c>
      <c r="E263" s="42">
        <v>0</v>
      </c>
      <c r="F263" s="43">
        <f t="shared" ref="F263:F271" si="16">ROUND(C263*E263,2)</f>
        <v>0</v>
      </c>
    </row>
    <row r="264" spans="1:6" s="14" customFormat="1" x14ac:dyDescent="0.3">
      <c r="A264" s="38" t="s">
        <v>443</v>
      </c>
      <c r="B264" s="39" t="s">
        <v>444</v>
      </c>
      <c r="C264" s="40">
        <v>60</v>
      </c>
      <c r="D264" s="41" t="s">
        <v>54</v>
      </c>
      <c r="E264" s="42">
        <v>0</v>
      </c>
      <c r="F264" s="43">
        <f t="shared" si="16"/>
        <v>0</v>
      </c>
    </row>
    <row r="265" spans="1:6" s="14" customFormat="1" x14ac:dyDescent="0.3">
      <c r="A265" s="38" t="s">
        <v>445</v>
      </c>
      <c r="B265" s="39" t="s">
        <v>446</v>
      </c>
      <c r="C265" s="40">
        <v>60</v>
      </c>
      <c r="D265" s="41" t="s">
        <v>54</v>
      </c>
      <c r="E265" s="42">
        <v>0</v>
      </c>
      <c r="F265" s="43">
        <f t="shared" si="16"/>
        <v>0</v>
      </c>
    </row>
    <row r="266" spans="1:6" s="14" customFormat="1" x14ac:dyDescent="0.3">
      <c r="A266" s="38" t="s">
        <v>447</v>
      </c>
      <c r="B266" s="39" t="s">
        <v>448</v>
      </c>
      <c r="C266" s="40">
        <v>200</v>
      </c>
      <c r="D266" s="41" t="s">
        <v>54</v>
      </c>
      <c r="E266" s="42">
        <v>0</v>
      </c>
      <c r="F266" s="43">
        <f t="shared" si="16"/>
        <v>0</v>
      </c>
    </row>
    <row r="267" spans="1:6" s="14" customFormat="1" x14ac:dyDescent="0.3">
      <c r="A267" s="38" t="s">
        <v>449</v>
      </c>
      <c r="B267" s="39" t="s">
        <v>450</v>
      </c>
      <c r="C267" s="40">
        <v>800</v>
      </c>
      <c r="D267" s="41" t="s">
        <v>154</v>
      </c>
      <c r="E267" s="42">
        <v>0</v>
      </c>
      <c r="F267" s="43">
        <f t="shared" si="16"/>
        <v>0</v>
      </c>
    </row>
    <row r="268" spans="1:6" s="14" customFormat="1" x14ac:dyDescent="0.3">
      <c r="A268" s="38" t="s">
        <v>451</v>
      </c>
      <c r="B268" s="39" t="s">
        <v>452</v>
      </c>
      <c r="C268" s="40">
        <v>200</v>
      </c>
      <c r="D268" s="41" t="s">
        <v>154</v>
      </c>
      <c r="E268" s="42">
        <v>0</v>
      </c>
      <c r="F268" s="43">
        <f t="shared" si="16"/>
        <v>0</v>
      </c>
    </row>
    <row r="269" spans="1:6" s="14" customFormat="1" x14ac:dyDescent="0.3">
      <c r="A269" s="38" t="s">
        <v>453</v>
      </c>
      <c r="B269" s="39" t="s">
        <v>454</v>
      </c>
      <c r="C269" s="40">
        <v>100</v>
      </c>
      <c r="D269" s="41" t="s">
        <v>154</v>
      </c>
      <c r="E269" s="42">
        <v>0</v>
      </c>
      <c r="F269" s="43">
        <f t="shared" si="16"/>
        <v>0</v>
      </c>
    </row>
    <row r="270" spans="1:6" s="14" customFormat="1" x14ac:dyDescent="0.3">
      <c r="A270" s="38" t="s">
        <v>455</v>
      </c>
      <c r="B270" s="39" t="s">
        <v>456</v>
      </c>
      <c r="C270" s="40">
        <v>1</v>
      </c>
      <c r="D270" s="41" t="s">
        <v>154</v>
      </c>
      <c r="E270" s="42">
        <v>0</v>
      </c>
      <c r="F270" s="43">
        <f t="shared" si="16"/>
        <v>0</v>
      </c>
    </row>
    <row r="271" spans="1:6" s="14" customFormat="1" x14ac:dyDescent="0.3">
      <c r="A271" s="44"/>
      <c r="B271" s="45" t="s">
        <v>457</v>
      </c>
      <c r="C271" s="40">
        <v>1</v>
      </c>
      <c r="D271" s="46"/>
      <c r="E271" s="47">
        <f>SUM(F263:F270)</f>
        <v>0</v>
      </c>
      <c r="F271" s="37">
        <f t="shared" si="16"/>
        <v>0</v>
      </c>
    </row>
    <row r="272" spans="1:6" ht="1.05" customHeight="1" x14ac:dyDescent="0.3">
      <c r="A272" s="1"/>
      <c r="B272" s="2"/>
      <c r="C272" s="1"/>
      <c r="D272" s="1"/>
      <c r="E272" s="1"/>
      <c r="F272" s="1"/>
    </row>
    <row r="273" spans="1:6" s="14" customFormat="1" x14ac:dyDescent="0.3">
      <c r="A273" s="44"/>
      <c r="B273" s="45" t="s">
        <v>458</v>
      </c>
      <c r="C273" s="40">
        <v>1</v>
      </c>
      <c r="D273" s="46"/>
      <c r="E273" s="47">
        <f>F212+F219+F228+F244+F248+F254+F262</f>
        <v>0</v>
      </c>
      <c r="F273" s="37">
        <f>ROUND(C273*E273,2)</f>
        <v>0</v>
      </c>
    </row>
    <row r="274" spans="1:6" ht="1.05" customHeight="1" x14ac:dyDescent="0.3">
      <c r="A274" s="1"/>
      <c r="B274" s="2"/>
      <c r="C274" s="1"/>
      <c r="D274" s="1"/>
      <c r="E274" s="1"/>
      <c r="F274" s="1"/>
    </row>
    <row r="275" spans="1:6" s="14" customFormat="1" x14ac:dyDescent="0.3">
      <c r="A275" s="44"/>
      <c r="B275" s="45" t="s">
        <v>459</v>
      </c>
      <c r="C275" s="40">
        <v>1</v>
      </c>
      <c r="D275" s="46"/>
      <c r="E275" s="47">
        <f>F99+F109+F113+F123+F131+F137+F142+F170+F211</f>
        <v>0</v>
      </c>
      <c r="F275" s="37">
        <f>ROUND(C275*E275,2)</f>
        <v>0</v>
      </c>
    </row>
    <row r="276" spans="1:6" ht="1.05" customHeight="1" x14ac:dyDescent="0.3">
      <c r="A276" s="1"/>
      <c r="B276" s="2"/>
      <c r="C276" s="1"/>
      <c r="D276" s="1"/>
      <c r="E276" s="1"/>
      <c r="F276" s="1"/>
    </row>
    <row r="277" spans="1:6" s="14" customFormat="1" x14ac:dyDescent="0.3">
      <c r="A277" s="26" t="s">
        <v>460</v>
      </c>
      <c r="B277" s="27" t="s">
        <v>461</v>
      </c>
      <c r="C277" s="28">
        <f>C283</f>
        <v>1</v>
      </c>
      <c r="D277" s="29" t="s">
        <v>9</v>
      </c>
      <c r="E277" s="30">
        <f>E283</f>
        <v>0</v>
      </c>
      <c r="F277" s="31">
        <f>F283</f>
        <v>0</v>
      </c>
    </row>
    <row r="278" spans="1:6" s="14" customFormat="1" x14ac:dyDescent="0.3">
      <c r="A278" s="38" t="s">
        <v>462</v>
      </c>
      <c r="B278" s="39" t="s">
        <v>463</v>
      </c>
      <c r="C278" s="40">
        <v>1</v>
      </c>
      <c r="D278" s="41" t="s">
        <v>154</v>
      </c>
      <c r="E278" s="42">
        <v>0</v>
      </c>
      <c r="F278" s="43">
        <f t="shared" ref="F278:F283" si="17">ROUND(C278*E278,2)</f>
        <v>0</v>
      </c>
    </row>
    <row r="279" spans="1:6" s="14" customFormat="1" x14ac:dyDescent="0.3">
      <c r="A279" s="38" t="s">
        <v>464</v>
      </c>
      <c r="B279" s="39" t="s">
        <v>465</v>
      </c>
      <c r="C279" s="40">
        <v>2</v>
      </c>
      <c r="D279" s="41" t="s">
        <v>154</v>
      </c>
      <c r="E279" s="42"/>
      <c r="F279" s="43">
        <f t="shared" si="17"/>
        <v>0</v>
      </c>
    </row>
    <row r="280" spans="1:6" s="14" customFormat="1" x14ac:dyDescent="0.3">
      <c r="A280" s="38" t="s">
        <v>466</v>
      </c>
      <c r="B280" s="39" t="s">
        <v>467</v>
      </c>
      <c r="C280" s="40">
        <v>1</v>
      </c>
      <c r="D280" s="41" t="s">
        <v>154</v>
      </c>
      <c r="E280" s="42">
        <v>0</v>
      </c>
      <c r="F280" s="43">
        <f t="shared" si="17"/>
        <v>0</v>
      </c>
    </row>
    <row r="281" spans="1:6" s="14" customFormat="1" x14ac:dyDescent="0.3">
      <c r="A281" s="38" t="s">
        <v>468</v>
      </c>
      <c r="B281" s="39" t="s">
        <v>469</v>
      </c>
      <c r="C281" s="40">
        <v>1</v>
      </c>
      <c r="D281" s="41" t="s">
        <v>154</v>
      </c>
      <c r="E281" s="42">
        <v>0</v>
      </c>
      <c r="F281" s="43">
        <f t="shared" si="17"/>
        <v>0</v>
      </c>
    </row>
    <row r="282" spans="1:6" s="14" customFormat="1" x14ac:dyDescent="0.3">
      <c r="A282" s="38" t="s">
        <v>470</v>
      </c>
      <c r="B282" s="39" t="s">
        <v>471</v>
      </c>
      <c r="C282" s="40">
        <v>1</v>
      </c>
      <c r="D282" s="41" t="s">
        <v>154</v>
      </c>
      <c r="E282" s="42">
        <v>0</v>
      </c>
      <c r="F282" s="43">
        <f t="shared" si="17"/>
        <v>0</v>
      </c>
    </row>
    <row r="283" spans="1:6" s="14" customFormat="1" x14ac:dyDescent="0.3">
      <c r="A283" s="44"/>
      <c r="B283" s="45" t="s">
        <v>472</v>
      </c>
      <c r="C283" s="40">
        <v>1</v>
      </c>
      <c r="D283" s="46"/>
      <c r="E283" s="47">
        <f>SUM(F278:F282)</f>
        <v>0</v>
      </c>
      <c r="F283" s="37">
        <f t="shared" si="17"/>
        <v>0</v>
      </c>
    </row>
    <row r="284" spans="1:6" ht="1.05" customHeight="1" x14ac:dyDescent="0.3">
      <c r="A284" s="1"/>
      <c r="B284" s="2"/>
      <c r="C284" s="1"/>
      <c r="D284" s="1"/>
      <c r="E284" s="1"/>
      <c r="F284" s="1"/>
    </row>
    <row r="285" spans="1:6" s="14" customFormat="1" x14ac:dyDescent="0.3">
      <c r="A285" s="26" t="s">
        <v>473</v>
      </c>
      <c r="B285" s="27" t="s">
        <v>474</v>
      </c>
      <c r="C285" s="28">
        <f>C296</f>
        <v>1</v>
      </c>
      <c r="D285" s="29" t="s">
        <v>9</v>
      </c>
      <c r="E285" s="30">
        <f>E296</f>
        <v>0</v>
      </c>
      <c r="F285" s="31">
        <f>F296</f>
        <v>0</v>
      </c>
    </row>
    <row r="286" spans="1:6" s="14" customFormat="1" x14ac:dyDescent="0.3">
      <c r="A286" s="32" t="s">
        <v>475</v>
      </c>
      <c r="B286" s="33" t="s">
        <v>476</v>
      </c>
      <c r="C286" s="34">
        <f>C289</f>
        <v>1</v>
      </c>
      <c r="D286" s="35" t="s">
        <v>9</v>
      </c>
      <c r="E286" s="36">
        <f>E289</f>
        <v>0</v>
      </c>
      <c r="F286" s="37">
        <f>F289</f>
        <v>0</v>
      </c>
    </row>
    <row r="287" spans="1:6" s="14" customFormat="1" x14ac:dyDescent="0.3">
      <c r="A287" s="38" t="s">
        <v>477</v>
      </c>
      <c r="B287" s="39" t="s">
        <v>478</v>
      </c>
      <c r="C287" s="40">
        <v>1</v>
      </c>
      <c r="D287" s="41" t="s">
        <v>154</v>
      </c>
      <c r="E287" s="42">
        <v>0</v>
      </c>
      <c r="F287" s="43">
        <f>ROUND(C287*E287,2)</f>
        <v>0</v>
      </c>
    </row>
    <row r="288" spans="1:6" s="14" customFormat="1" x14ac:dyDescent="0.3">
      <c r="A288" s="38" t="s">
        <v>479</v>
      </c>
      <c r="B288" s="39" t="s">
        <v>480</v>
      </c>
      <c r="C288" s="40">
        <v>1</v>
      </c>
      <c r="D288" s="41" t="s">
        <v>154</v>
      </c>
      <c r="E288" s="42">
        <v>0</v>
      </c>
      <c r="F288" s="43">
        <f>ROUND(C288*E288,2)</f>
        <v>0</v>
      </c>
    </row>
    <row r="289" spans="1:6" s="14" customFormat="1" x14ac:dyDescent="0.3">
      <c r="A289" s="44"/>
      <c r="B289" s="45" t="s">
        <v>481</v>
      </c>
      <c r="C289" s="40">
        <v>1</v>
      </c>
      <c r="D289" s="46"/>
      <c r="E289" s="47">
        <f>SUM(F287:F288)</f>
        <v>0</v>
      </c>
      <c r="F289" s="37">
        <f>ROUND(C289*E289,2)</f>
        <v>0</v>
      </c>
    </row>
    <row r="290" spans="1:6" ht="1.05" customHeight="1" x14ac:dyDescent="0.3">
      <c r="A290" s="1"/>
      <c r="B290" s="2"/>
      <c r="C290" s="1"/>
      <c r="D290" s="1"/>
      <c r="E290" s="1"/>
      <c r="F290" s="1"/>
    </row>
    <row r="291" spans="1:6" s="14" customFormat="1" x14ac:dyDescent="0.3">
      <c r="A291" s="32" t="s">
        <v>482</v>
      </c>
      <c r="B291" s="33" t="s">
        <v>483</v>
      </c>
      <c r="C291" s="34">
        <f>C294</f>
        <v>1</v>
      </c>
      <c r="D291" s="35" t="s">
        <v>9</v>
      </c>
      <c r="E291" s="36">
        <f>E294</f>
        <v>0</v>
      </c>
      <c r="F291" s="37">
        <f>F294</f>
        <v>0</v>
      </c>
    </row>
    <row r="292" spans="1:6" s="14" customFormat="1" x14ac:dyDescent="0.3">
      <c r="A292" s="38" t="s">
        <v>484</v>
      </c>
      <c r="B292" s="39" t="s">
        <v>485</v>
      </c>
      <c r="C292" s="40">
        <v>12</v>
      </c>
      <c r="D292" s="41" t="s">
        <v>154</v>
      </c>
      <c r="E292" s="42">
        <v>0</v>
      </c>
      <c r="F292" s="43">
        <f>ROUND(C292*E292,2)</f>
        <v>0</v>
      </c>
    </row>
    <row r="293" spans="1:6" s="14" customFormat="1" x14ac:dyDescent="0.3">
      <c r="A293" s="38" t="s">
        <v>486</v>
      </c>
      <c r="B293" s="39" t="s">
        <v>487</v>
      </c>
      <c r="C293" s="40">
        <v>1</v>
      </c>
      <c r="D293" s="41" t="s">
        <v>154</v>
      </c>
      <c r="E293" s="42">
        <v>0</v>
      </c>
      <c r="F293" s="43">
        <f>ROUND(C293*E293,2)</f>
        <v>0</v>
      </c>
    </row>
    <row r="294" spans="1:6" s="14" customFormat="1" x14ac:dyDescent="0.3">
      <c r="A294" s="44"/>
      <c r="B294" s="45" t="s">
        <v>488</v>
      </c>
      <c r="C294" s="40">
        <v>1</v>
      </c>
      <c r="D294" s="46"/>
      <c r="E294" s="47">
        <f>SUM(F292:F293)</f>
        <v>0</v>
      </c>
      <c r="F294" s="37">
        <f>ROUND(C294*E294,2)</f>
        <v>0</v>
      </c>
    </row>
    <row r="295" spans="1:6" ht="1.05" customHeight="1" x14ac:dyDescent="0.3">
      <c r="A295" s="1"/>
      <c r="B295" s="2"/>
      <c r="C295" s="1"/>
      <c r="D295" s="1"/>
      <c r="E295" s="1"/>
      <c r="F295" s="1"/>
    </row>
    <row r="296" spans="1:6" s="14" customFormat="1" x14ac:dyDescent="0.3">
      <c r="A296" s="44"/>
      <c r="B296" s="45" t="s">
        <v>489</v>
      </c>
      <c r="C296" s="40">
        <v>1</v>
      </c>
      <c r="D296" s="46"/>
      <c r="E296" s="47">
        <f>F286+F291</f>
        <v>0</v>
      </c>
      <c r="F296" s="37">
        <f>ROUND(C296*E296,2)</f>
        <v>0</v>
      </c>
    </row>
    <row r="297" spans="1:6" ht="1.05" customHeight="1" x14ac:dyDescent="0.3">
      <c r="A297" s="1"/>
      <c r="B297" s="2"/>
      <c r="C297" s="1"/>
      <c r="D297" s="1"/>
      <c r="E297" s="1"/>
      <c r="F297" s="1"/>
    </row>
    <row r="298" spans="1:6" s="14" customFormat="1" x14ac:dyDescent="0.3">
      <c r="A298" s="91" t="s">
        <v>490</v>
      </c>
      <c r="B298" s="92" t="s">
        <v>491</v>
      </c>
      <c r="C298" s="93">
        <f>C300</f>
        <v>1</v>
      </c>
      <c r="D298" s="94" t="s">
        <v>9</v>
      </c>
      <c r="E298" s="95">
        <f>E300</f>
        <v>0</v>
      </c>
      <c r="F298" s="96">
        <f>F300</f>
        <v>0</v>
      </c>
    </row>
    <row r="299" spans="1:6" s="14" customFormat="1" x14ac:dyDescent="0.3">
      <c r="A299" s="38" t="s">
        <v>492</v>
      </c>
      <c r="B299" s="39" t="s">
        <v>493</v>
      </c>
      <c r="C299" s="40">
        <v>1</v>
      </c>
      <c r="D299" s="41" t="s">
        <v>9</v>
      </c>
      <c r="E299" s="42">
        <v>0</v>
      </c>
      <c r="F299" s="43">
        <f>ROUND(C299*E299,2)</f>
        <v>0</v>
      </c>
    </row>
    <row r="300" spans="1:6" s="14" customFormat="1" x14ac:dyDescent="0.3">
      <c r="A300" s="44"/>
      <c r="B300" s="45" t="s">
        <v>494</v>
      </c>
      <c r="C300" s="40">
        <v>1</v>
      </c>
      <c r="D300" s="46"/>
      <c r="E300" s="47">
        <f>F299</f>
        <v>0</v>
      </c>
      <c r="F300" s="37">
        <f>ROUND(C300*E300,2)</f>
        <v>0</v>
      </c>
    </row>
    <row r="301" spans="1:6" ht="1.05" customHeight="1" x14ac:dyDescent="0.3">
      <c r="A301" s="1"/>
      <c r="B301" s="2"/>
      <c r="C301" s="1"/>
      <c r="D301" s="1"/>
      <c r="E301" s="1"/>
      <c r="F301" s="1"/>
    </row>
    <row r="302" spans="1:6" s="14" customFormat="1" x14ac:dyDescent="0.3">
      <c r="A302" s="44"/>
      <c r="B302" s="45" t="s">
        <v>495</v>
      </c>
      <c r="C302" s="40">
        <v>1</v>
      </c>
      <c r="D302" s="46"/>
      <c r="E302" s="47">
        <f>F5+F98+F277+F285+F298</f>
        <v>0</v>
      </c>
      <c r="F302" s="37">
        <f>ROUND(C302*E302,2)</f>
        <v>0</v>
      </c>
    </row>
    <row r="303" spans="1:6" ht="1.05" customHeight="1" x14ac:dyDescent="0.3">
      <c r="A303" s="1"/>
      <c r="B303" s="2"/>
      <c r="C303" s="1"/>
      <c r="D303" s="1"/>
      <c r="E303" s="1"/>
      <c r="F303" s="1"/>
    </row>
    <row r="304" spans="1:6" s="14" customFormat="1" x14ac:dyDescent="0.3">
      <c r="A304" s="44"/>
      <c r="B304" s="45" t="s">
        <v>503</v>
      </c>
      <c r="C304" s="40">
        <v>1</v>
      </c>
      <c r="D304" s="46"/>
      <c r="E304" s="47">
        <f>F4</f>
        <v>0</v>
      </c>
      <c r="F304" s="37">
        <f>ROUND(C304*E304,2)</f>
        <v>0</v>
      </c>
    </row>
    <row r="305" spans="1:6" ht="1.05" customHeight="1" x14ac:dyDescent="0.3">
      <c r="A305" s="1"/>
      <c r="B305" s="2"/>
      <c r="C305" s="1"/>
      <c r="D305" s="1"/>
      <c r="E305" s="1"/>
      <c r="F305" s="1"/>
    </row>
    <row r="306" spans="1:6" ht="15" thickBot="1" x14ac:dyDescent="0.35"/>
    <row r="307" spans="1:6" x14ac:dyDescent="0.3">
      <c r="B307" s="62" t="s">
        <v>496</v>
      </c>
      <c r="C307" s="63"/>
      <c r="D307" s="64"/>
      <c r="E307" s="63"/>
      <c r="F307" s="65">
        <f>F304</f>
        <v>0</v>
      </c>
    </row>
    <row r="308" spans="1:6" x14ac:dyDescent="0.3">
      <c r="B308" s="66"/>
      <c r="C308" s="67"/>
      <c r="D308" s="68"/>
      <c r="E308" s="67"/>
      <c r="F308" s="69"/>
    </row>
    <row r="309" spans="1:6" x14ac:dyDescent="0.3">
      <c r="B309" s="70" t="s">
        <v>497</v>
      </c>
      <c r="C309" s="71"/>
      <c r="D309" s="72"/>
      <c r="E309" s="73">
        <v>0</v>
      </c>
      <c r="F309" s="74">
        <f>F307*E309</f>
        <v>0</v>
      </c>
    </row>
    <row r="310" spans="1:6" x14ac:dyDescent="0.3">
      <c r="B310" s="70" t="s">
        <v>498</v>
      </c>
      <c r="C310" s="71"/>
      <c r="D310" s="72"/>
      <c r="E310" s="73">
        <v>0</v>
      </c>
      <c r="F310" s="74">
        <f>F307*E310</f>
        <v>0</v>
      </c>
    </row>
    <row r="311" spans="1:6" x14ac:dyDescent="0.3">
      <c r="B311" s="75"/>
      <c r="C311" s="76"/>
      <c r="D311" s="77"/>
      <c r="E311" s="78"/>
      <c r="F311" s="79"/>
    </row>
    <row r="312" spans="1:6" x14ac:dyDescent="0.3">
      <c r="B312" s="80" t="s">
        <v>499</v>
      </c>
      <c r="C312" s="81"/>
      <c r="D312" s="82"/>
      <c r="E312" s="83"/>
      <c r="F312" s="84">
        <f>SUM(F307:F310)</f>
        <v>0</v>
      </c>
    </row>
    <row r="313" spans="1:6" x14ac:dyDescent="0.3">
      <c r="B313" s="75"/>
      <c r="C313" s="76"/>
      <c r="D313" s="77"/>
      <c r="E313" s="78"/>
      <c r="F313" s="79"/>
    </row>
    <row r="314" spans="1:6" x14ac:dyDescent="0.3">
      <c r="B314" s="80" t="s">
        <v>500</v>
      </c>
      <c r="C314" s="81"/>
      <c r="D314" s="82"/>
      <c r="E314" s="85">
        <v>0.21</v>
      </c>
      <c r="F314" s="84">
        <f>F312*E314</f>
        <v>0</v>
      </c>
    </row>
    <row r="315" spans="1:6" x14ac:dyDescent="0.3">
      <c r="B315" s="75"/>
      <c r="C315" s="76"/>
      <c r="D315" s="77"/>
      <c r="E315" s="76"/>
      <c r="F315" s="86"/>
    </row>
    <row r="316" spans="1:6" ht="15" thickBot="1" x14ac:dyDescent="0.35">
      <c r="B316" s="87" t="s">
        <v>501</v>
      </c>
      <c r="C316" s="88"/>
      <c r="D316" s="89"/>
      <c r="E316" s="88"/>
      <c r="F316" s="90">
        <f>SUM(F312:F314)</f>
        <v>0</v>
      </c>
    </row>
  </sheetData>
  <sheetProtection algorithmName="SHA-512" hashValue="vrqu71NHlfQZR1UKB0zxhf78dj0iAdC8dz3yGiOFQE3URtxVkEX/8hfNAbVk0klQGXl3dxz8z4RnjcV1FV0mtA==" saltValue="rHutceFng3tTdqQU+xyMLQ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CTR LOPEZ DE HOYOS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Gálvez García, Félix</cp:lastModifiedBy>
  <dcterms:created xsi:type="dcterms:W3CDTF">2020-05-05T06:44:01Z</dcterms:created>
  <dcterms:modified xsi:type="dcterms:W3CDTF">2021-02-19T11:27:37Z</dcterms:modified>
</cp:coreProperties>
</file>