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2000003211_Su_SS_SUMINISTRO DE REENCARRILADORES\1. Vb Pliegos\Pliegos definitivos\"/>
    </mc:Choice>
  </mc:AlternateContent>
  <xr:revisionPtr revIDLastSave="0" documentId="8_{5A1195A9-1AD1-4585-9777-3F70D51F80A5}" xr6:coauthVersionLast="36" xr6:coauthVersionMax="36" xr10:uidLastSave="{00000000-0000-0000-0000-000000000000}"/>
  <bookViews>
    <workbookView xWindow="0" yWindow="0" windowWidth="23040" windowHeight="9048" xr2:uid="{00000000-000D-0000-FFFF-FFFF00000000}"/>
  </bookViews>
  <sheets>
    <sheet name="LOTE 1" sheetId="6" r:id="rId1"/>
  </sheets>
  <definedNames>
    <definedName name="_Toc531338250" localSheetId="0">'LOTE 1'!#REF!</definedName>
    <definedName name="solver_adj" localSheetId="0" hidden="1">'LOTE 1'!#REF!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'LOTE 1'!$F$6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1199981.88</definedName>
    <definedName name="solver_ver" localSheetId="0" hidden="1">3</definedName>
  </definedNames>
  <calcPr calcId="191029" fullPrecision="0"/>
</workbook>
</file>

<file path=xl/calcChain.xml><?xml version="1.0" encoding="utf-8"?>
<calcChain xmlns="http://schemas.openxmlformats.org/spreadsheetml/2006/main">
  <c r="E5" i="6" l="1"/>
  <c r="H5" i="6" l="1"/>
  <c r="I6" i="6" l="1"/>
  <c r="F5" i="6" l="1"/>
  <c r="H6" i="6" l="1"/>
  <c r="H7" i="6" s="1"/>
  <c r="H8" i="6" s="1"/>
  <c r="F6" i="6" l="1"/>
  <c r="F7" i="6" s="1"/>
  <c r="F8" i="6" s="1"/>
</calcChain>
</file>

<file path=xl/sharedStrings.xml><?xml version="1.0" encoding="utf-8"?>
<sst xmlns="http://schemas.openxmlformats.org/spreadsheetml/2006/main" count="25" uniqueCount="25">
  <si>
    <t>UD</t>
  </si>
  <si>
    <t>CÓDIGO</t>
  </si>
  <si>
    <t>DESCRIPCIÓN</t>
  </si>
  <si>
    <t>MEDICIÓN</t>
  </si>
  <si>
    <t>PRECIO LICITACIÓN</t>
  </si>
  <si>
    <t>TOTAL LICITACIÓN</t>
  </si>
  <si>
    <t>PRECIO UNITARIO</t>
  </si>
  <si>
    <t>TOTAL OFERTA</t>
  </si>
  <si>
    <t>1.1</t>
  </si>
  <si>
    <t>1</t>
  </si>
  <si>
    <t>Total base de licitación</t>
  </si>
  <si>
    <t>NOMBRE EMPRESA /
RAZÓN SOCIAL</t>
  </si>
  <si>
    <t>FECHA</t>
  </si>
  <si>
    <t>DOMICILIO FISCAL</t>
  </si>
  <si>
    <t>SELLO</t>
  </si>
  <si>
    <t>CIF</t>
  </si>
  <si>
    <t>FIRMA</t>
  </si>
  <si>
    <t>ud</t>
  </si>
  <si>
    <t>jornadas</t>
  </si>
  <si>
    <t>MATERIAL FERROVIARIO</t>
  </si>
  <si>
    <t>Juego de dos reencarriladoras ferroviarias</t>
  </si>
  <si>
    <t>SUMINISTRO DE REENCARRILADORES</t>
  </si>
  <si>
    <t>IVA</t>
  </si>
  <si>
    <t>Total IVA incluido</t>
  </si>
  <si>
    <t>* Se tendrán en cuenta las Notas del apartado 27 del Cuadro Resumen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</si>
</sst>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6"/>
      <name val="Courier New"/>
      <family val="3"/>
    </font>
    <font>
      <b/>
      <i/>
      <sz val="10"/>
      <name val="Arial"/>
      <family val="2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6"/>
      </patternFill>
    </fill>
    <fill>
      <patternFill patternType="solid">
        <fgColor indexed="22"/>
        <bgColor indexed="64"/>
      </patternFill>
    </fill>
    <fill>
      <patternFill patternType="lightGray">
        <fgColor indexed="4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3" fillId="2" borderId="1" xfId="0" applyFont="1" applyFill="1" applyBorder="1" applyAlignment="1" applyProtection="1">
      <alignment horizontal="justify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4" fontId="2" fillId="3" borderId="5" xfId="0" applyNumberFormat="1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8" fillId="0" borderId="0" xfId="0" applyFont="1" applyProtection="1"/>
    <xf numFmtId="0" fontId="9" fillId="6" borderId="0" xfId="0" applyFont="1" applyFill="1" applyAlignment="1" applyProtection="1">
      <alignment vertical="top"/>
    </xf>
    <xf numFmtId="49" fontId="10" fillId="6" borderId="0" xfId="0" applyNumberFormat="1" applyFont="1" applyFill="1" applyAlignment="1" applyProtection="1">
      <alignment vertical="top" wrapText="1"/>
    </xf>
    <xf numFmtId="3" fontId="9" fillId="6" borderId="0" xfId="0" applyNumberFormat="1" applyFont="1" applyFill="1" applyAlignment="1" applyProtection="1">
      <alignment horizontal="center" vertical="top"/>
    </xf>
    <xf numFmtId="4" fontId="10" fillId="6" borderId="0" xfId="0" applyNumberFormat="1" applyFont="1" applyFill="1" applyAlignment="1" applyProtection="1">
      <alignment horizontal="center" vertical="top"/>
    </xf>
    <xf numFmtId="0" fontId="9" fillId="0" borderId="0" xfId="0" applyFont="1" applyProtection="1"/>
    <xf numFmtId="0" fontId="0" fillId="0" borderId="0" xfId="0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3" fillId="4" borderId="4" xfId="0" applyFont="1" applyFill="1" applyBorder="1" applyAlignment="1" applyProtection="1">
      <alignment horizontal="center" vertical="center"/>
    </xf>
    <xf numFmtId="0" fontId="6" fillId="0" borderId="0" xfId="0" applyFont="1" applyProtection="1"/>
    <xf numFmtId="0" fontId="5" fillId="0" borderId="0" xfId="0" applyFont="1" applyFill="1"/>
    <xf numFmtId="44" fontId="9" fillId="0" borderId="0" xfId="1" applyFont="1" applyProtection="1"/>
    <xf numFmtId="44" fontId="9" fillId="0" borderId="0" xfId="0" applyNumberFormat="1" applyFont="1" applyProtection="1"/>
    <xf numFmtId="4" fontId="0" fillId="0" borderId="0" xfId="0" applyNumberFormat="1" applyProtection="1"/>
    <xf numFmtId="49" fontId="7" fillId="7" borderId="6" xfId="0" applyNumberFormat="1" applyFont="1" applyFill="1" applyBorder="1" applyAlignment="1" applyProtection="1">
      <alignment horizontal="right" vertical="center"/>
    </xf>
    <xf numFmtId="49" fontId="6" fillId="6" borderId="4" xfId="0" applyNumberFormat="1" applyFont="1" applyFill="1" applyBorder="1" applyAlignment="1" applyProtection="1">
      <alignment horizontal="right" vertical="center"/>
    </xf>
    <xf numFmtId="49" fontId="7" fillId="7" borderId="6" xfId="0" applyNumberFormat="1" applyFont="1" applyFill="1" applyBorder="1" applyAlignment="1" applyProtection="1">
      <alignment vertical="center"/>
    </xf>
    <xf numFmtId="49" fontId="7" fillId="7" borderId="6" xfId="0" applyNumberFormat="1" applyFont="1" applyFill="1" applyBorder="1" applyAlignment="1" applyProtection="1">
      <alignment vertical="center" wrapText="1"/>
    </xf>
    <xf numFmtId="49" fontId="6" fillId="6" borderId="4" xfId="0" applyNumberFormat="1" applyFont="1" applyFill="1" applyBorder="1" applyAlignment="1" applyProtection="1">
      <alignment horizontal="center" vertical="center"/>
    </xf>
    <xf numFmtId="49" fontId="6" fillId="6" borderId="4" xfId="0" applyNumberFormat="1" applyFont="1" applyFill="1" applyBorder="1" applyAlignment="1" applyProtection="1">
      <alignment vertical="center" wrapText="1"/>
    </xf>
    <xf numFmtId="3" fontId="6" fillId="6" borderId="4" xfId="0" applyNumberFormat="1" applyFont="1" applyFill="1" applyBorder="1" applyAlignment="1" applyProtection="1">
      <alignment horizontal="center" vertical="center" wrapText="1"/>
    </xf>
    <xf numFmtId="164" fontId="6" fillId="6" borderId="4" xfId="1" applyNumberFormat="1" applyFont="1" applyFill="1" applyBorder="1" applyAlignment="1" applyProtection="1">
      <alignment horizontal="center" vertical="center" wrapText="1"/>
    </xf>
    <xf numFmtId="164" fontId="10" fillId="6" borderId="0" xfId="0" applyNumberFormat="1" applyFont="1" applyFill="1" applyAlignment="1" applyProtection="1">
      <alignment horizontal="center" vertical="top"/>
    </xf>
    <xf numFmtId="164" fontId="10" fillId="8" borderId="0" xfId="0" applyNumberFormat="1" applyFont="1" applyFill="1" applyAlignment="1" applyProtection="1">
      <alignment horizontal="center" vertical="top"/>
    </xf>
    <xf numFmtId="164" fontId="6" fillId="7" borderId="4" xfId="0" applyNumberFormat="1" applyFont="1" applyFill="1" applyBorder="1" applyAlignment="1" applyProtection="1">
      <alignment horizontal="center" vertical="center"/>
    </xf>
    <xf numFmtId="164" fontId="6" fillId="0" borderId="4" xfId="1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164" fontId="6" fillId="6" borderId="4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/>
    <xf numFmtId="4" fontId="2" fillId="3" borderId="4" xfId="0" applyNumberFormat="1" applyFont="1" applyFill="1" applyBorder="1" applyAlignment="1" applyProtection="1">
      <alignment horizontal="center"/>
      <protection locked="0"/>
    </xf>
    <xf numFmtId="0" fontId="4" fillId="5" borderId="0" xfId="0" applyFont="1" applyFill="1" applyAlignment="1" applyProtection="1">
      <alignment horizontal="center" wrapText="1"/>
    </xf>
    <xf numFmtId="4" fontId="7" fillId="7" borderId="8" xfId="0" applyNumberFormat="1" applyFont="1" applyFill="1" applyBorder="1" applyAlignment="1" applyProtection="1">
      <alignment horizontal="center" vertical="center"/>
    </xf>
    <xf numFmtId="4" fontId="7" fillId="7" borderId="9" xfId="0" applyNumberFormat="1" applyFont="1" applyFill="1" applyBorder="1" applyAlignment="1" applyProtection="1">
      <alignment horizontal="center" vertical="center"/>
    </xf>
    <xf numFmtId="4" fontId="7" fillId="7" borderId="10" xfId="0" applyNumberFormat="1" applyFont="1" applyFill="1" applyBorder="1" applyAlignment="1" applyProtection="1">
      <alignment horizontal="center" vertical="center"/>
    </xf>
    <xf numFmtId="0" fontId="3" fillId="4" borderId="7" xfId="0" applyFont="1" applyFill="1" applyBorder="1" applyAlignment="1" applyProtection="1">
      <alignment horizontal="left" vertical="center" wrapText="1"/>
    </xf>
    <xf numFmtId="0" fontId="3" fillId="4" borderId="5" xfId="0" applyFont="1" applyFill="1" applyBorder="1" applyAlignment="1" applyProtection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17"/>
  <sheetViews>
    <sheetView tabSelected="1" zoomScale="130" zoomScaleNormal="130" workbookViewId="0">
      <selection activeCell="G5" sqref="G5"/>
    </sheetView>
  </sheetViews>
  <sheetFormatPr baseColWidth="10" defaultColWidth="26.109375" defaultRowHeight="13.2" x14ac:dyDescent="0.25"/>
  <cols>
    <col min="1" max="1" width="7.5546875" style="7" bestFit="1" customWidth="1"/>
    <col min="2" max="2" width="6.6640625" style="7" bestFit="1" customWidth="1"/>
    <col min="3" max="3" width="62.6640625" style="7" customWidth="1"/>
    <col min="4" max="8" width="14.5546875" style="14" customWidth="1"/>
    <col min="9" max="9" width="16.109375" style="7" hidden="1" customWidth="1"/>
    <col min="10" max="16384" width="26.109375" style="7"/>
  </cols>
  <sheetData>
    <row r="2" spans="1:12" ht="14.4" thickBot="1" x14ac:dyDescent="0.35">
      <c r="A2" s="38" t="s">
        <v>21</v>
      </c>
      <c r="B2" s="38"/>
      <c r="C2" s="38"/>
      <c r="D2" s="38"/>
      <c r="E2" s="38"/>
      <c r="F2" s="38"/>
      <c r="G2" s="38"/>
      <c r="H2" s="38"/>
    </row>
    <row r="3" spans="1:12" ht="25.5" customHeight="1" thickBot="1" x14ac:dyDescent="0.3">
      <c r="A3" s="1" t="s">
        <v>1</v>
      </c>
      <c r="B3" s="2" t="s">
        <v>0</v>
      </c>
      <c r="C3" s="2" t="s">
        <v>2</v>
      </c>
      <c r="D3" s="2" t="s">
        <v>3</v>
      </c>
      <c r="E3" s="3" t="s">
        <v>4</v>
      </c>
      <c r="F3" s="4" t="s">
        <v>5</v>
      </c>
      <c r="G3" s="5" t="s">
        <v>6</v>
      </c>
      <c r="H3" s="4" t="s">
        <v>7</v>
      </c>
      <c r="I3" s="34" t="s">
        <v>18</v>
      </c>
    </row>
    <row r="4" spans="1:12" s="8" customFormat="1" ht="15.6" x14ac:dyDescent="0.3">
      <c r="A4" s="22" t="s">
        <v>9</v>
      </c>
      <c r="B4" s="24"/>
      <c r="C4" s="25" t="s">
        <v>19</v>
      </c>
      <c r="D4" s="39"/>
      <c r="E4" s="40"/>
      <c r="F4" s="40"/>
      <c r="G4" s="40"/>
      <c r="H4" s="41"/>
    </row>
    <row r="5" spans="1:12" x14ac:dyDescent="0.25">
      <c r="A5" s="23" t="s">
        <v>8</v>
      </c>
      <c r="B5" s="26" t="s">
        <v>17</v>
      </c>
      <c r="C5" s="27" t="s">
        <v>20</v>
      </c>
      <c r="D5" s="28">
        <v>5</v>
      </c>
      <c r="E5" s="33">
        <f>3190+500</f>
        <v>3690</v>
      </c>
      <c r="F5" s="29">
        <f t="shared" ref="F5" si="0">D5*E5</f>
        <v>18450</v>
      </c>
      <c r="G5" s="35"/>
      <c r="H5" s="32">
        <f t="shared" ref="H5" si="1">ROUND(D5*G5,2)</f>
        <v>0</v>
      </c>
      <c r="I5" s="7">
        <v>2.5000000000000001E-2</v>
      </c>
      <c r="J5" s="21"/>
    </row>
    <row r="6" spans="1:12" s="13" customFormat="1" ht="15" customHeight="1" x14ac:dyDescent="0.3">
      <c r="A6" s="9"/>
      <c r="B6" s="9"/>
      <c r="C6" s="10" t="s">
        <v>10</v>
      </c>
      <c r="D6" s="11"/>
      <c r="E6" s="12"/>
      <c r="F6" s="30">
        <f>SUM(F4:F5)</f>
        <v>18450</v>
      </c>
      <c r="G6" s="12"/>
      <c r="H6" s="31">
        <f>SUM(H5:H5)</f>
        <v>0</v>
      </c>
      <c r="I6" s="13">
        <f>SUM(I5:I5)/17</f>
        <v>1.47058823529412E-3</v>
      </c>
      <c r="J6" s="19"/>
      <c r="K6" s="19"/>
      <c r="L6" s="20"/>
    </row>
    <row r="7" spans="1:12" s="13" customFormat="1" ht="15" customHeight="1" x14ac:dyDescent="0.3">
      <c r="A7" s="9"/>
      <c r="B7" s="9"/>
      <c r="C7" s="10" t="s">
        <v>22</v>
      </c>
      <c r="D7" s="11"/>
      <c r="E7" s="12"/>
      <c r="F7" s="30">
        <f>ROUND(F6*0.21,2)</f>
        <v>3874.5</v>
      </c>
      <c r="G7" s="12"/>
      <c r="H7" s="30">
        <f>ROUND(H6*0.21,2)</f>
        <v>0</v>
      </c>
      <c r="J7" s="19"/>
      <c r="K7" s="19"/>
      <c r="L7" s="20"/>
    </row>
    <row r="8" spans="1:12" s="13" customFormat="1" ht="15" customHeight="1" x14ac:dyDescent="0.3">
      <c r="A8" s="9"/>
      <c r="B8" s="9"/>
      <c r="C8" s="10" t="s">
        <v>23</v>
      </c>
      <c r="D8" s="11"/>
      <c r="E8" s="12"/>
      <c r="F8" s="30">
        <f>F7+F6</f>
        <v>22324.5</v>
      </c>
      <c r="G8" s="12"/>
      <c r="H8" s="30">
        <f>H7+H6</f>
        <v>0</v>
      </c>
      <c r="J8" s="19"/>
      <c r="K8" s="19"/>
      <c r="L8" s="20"/>
    </row>
    <row r="10" spans="1:12" s="17" customFormat="1" ht="53.25" customHeight="1" x14ac:dyDescent="0.2">
      <c r="A10" s="42" t="s">
        <v>11</v>
      </c>
      <c r="B10" s="43"/>
      <c r="C10" s="6"/>
      <c r="D10" s="15"/>
      <c r="E10" s="16" t="s">
        <v>12</v>
      </c>
      <c r="F10" s="37"/>
      <c r="G10" s="37"/>
      <c r="H10" s="37"/>
    </row>
    <row r="11" spans="1:12" s="17" customFormat="1" ht="39" customHeight="1" x14ac:dyDescent="0.2">
      <c r="A11" s="42" t="s">
        <v>13</v>
      </c>
      <c r="B11" s="43"/>
      <c r="C11" s="6"/>
      <c r="D11" s="15"/>
      <c r="E11" s="16" t="s">
        <v>14</v>
      </c>
      <c r="F11" s="37"/>
      <c r="G11" s="37"/>
      <c r="H11" s="37"/>
    </row>
    <row r="12" spans="1:12" s="17" customFormat="1" ht="54" customHeight="1" x14ac:dyDescent="0.2">
      <c r="A12" s="42" t="s">
        <v>15</v>
      </c>
      <c r="B12" s="43"/>
      <c r="C12" s="6"/>
      <c r="D12" s="15"/>
      <c r="E12" s="16" t="s">
        <v>16</v>
      </c>
      <c r="F12" s="37"/>
      <c r="G12" s="37"/>
      <c r="H12" s="37"/>
    </row>
    <row r="13" spans="1:12" ht="15" customHeight="1" x14ac:dyDescent="0.25"/>
    <row r="14" spans="1:12" x14ac:dyDescent="0.25">
      <c r="C14" s="18" t="s">
        <v>24</v>
      </c>
    </row>
    <row r="15" spans="1:12" x14ac:dyDescent="0.25">
      <c r="C15" s="18"/>
    </row>
    <row r="17" spans="3:3" x14ac:dyDescent="0.25">
      <c r="C17" s="36"/>
    </row>
  </sheetData>
  <sheetProtection algorithmName="SHA-512" hashValue="ec3ZlTrDqG2XEBT6q73ptLM8rsdQfKYpUyfz/Wow4FM7CgwesA2370rMTZFO5NP8fWYUr0VY2ayJoGASb7aIbQ==" saltValue="Rf8t1TjpksKGWUiudpqwkA==" spinCount="100000" sheet="1" selectLockedCells="1"/>
  <mergeCells count="8">
    <mergeCell ref="F11:H11"/>
    <mergeCell ref="A2:H2"/>
    <mergeCell ref="D4:H4"/>
    <mergeCell ref="A12:B12"/>
    <mergeCell ref="F12:H12"/>
    <mergeCell ref="A10:B10"/>
    <mergeCell ref="F10:H10"/>
    <mergeCell ref="A11:B11"/>
  </mergeCells>
  <dataValidations disablePrompts="1" count="1">
    <dataValidation type="list" allowBlank="1" showInputMessage="1" showErrorMessage="1" sqref="B6:B8 B4" xr:uid="{00000000-0002-0000-0000-000000000000}">
      <formula1>"Capítulo,Partida,Mano de obra,Maquinaria,Material,Otros,"</formula1>
    </dataValidation>
  </dataValidation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mayte</dc:creator>
  <cp:lastModifiedBy>Ruiz de Agustín, Alberto</cp:lastModifiedBy>
  <cp:lastPrinted>2019-01-14T07:05:55Z</cp:lastPrinted>
  <dcterms:created xsi:type="dcterms:W3CDTF">2012-02-23T09:52:21Z</dcterms:created>
  <dcterms:modified xsi:type="dcterms:W3CDTF">2020-07-14T14:03:53Z</dcterms:modified>
</cp:coreProperties>
</file>