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8832\Desktop\Obras Braille\"/>
    </mc:Choice>
  </mc:AlternateContent>
  <xr:revisionPtr revIDLastSave="0" documentId="8_{147EFD44-1DB2-4A47-9AC4-A783CB132AED}" xr6:coauthVersionLast="36" xr6:coauthVersionMax="36" xr10:uidLastSave="{00000000-0000-0000-0000-000000000000}"/>
  <bookViews>
    <workbookView xWindow="0" yWindow="0" windowWidth="11745" windowHeight="6705" xr2:uid="{E3C2FEF1-820C-46F5-B1CE-35B79FB41A8E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22" i="1" s="1"/>
  <c r="I15" i="1"/>
  <c r="I17" i="1" s="1"/>
  <c r="I10" i="1"/>
  <c r="H12" i="1" s="1"/>
  <c r="I5" i="1"/>
  <c r="H4" i="1" s="1"/>
  <c r="H14" i="1" l="1"/>
  <c r="I14" i="1"/>
  <c r="H17" i="1"/>
  <c r="I9" i="1"/>
  <c r="H9" i="1"/>
  <c r="I12" i="1"/>
  <c r="H7" i="1"/>
  <c r="I4" i="1"/>
  <c r="I7" i="1"/>
  <c r="G23" i="1"/>
  <c r="H19" i="1" l="1"/>
  <c r="I19" i="1" s="1"/>
  <c r="I21" i="1" s="1"/>
  <c r="I22" i="1" s="1"/>
  <c r="G24" i="1"/>
  <c r="G25" i="1" s="1"/>
  <c r="I23" i="1" l="1"/>
  <c r="I24" i="1" s="1"/>
  <c r="I25" i="1" s="1"/>
  <c r="E14" i="1" l="1"/>
  <c r="G15" i="1"/>
  <c r="F17" i="1" s="1"/>
  <c r="E9" i="1"/>
  <c r="F12" i="1"/>
  <c r="G12" i="1" s="1"/>
  <c r="G9" i="1" s="1"/>
  <c r="G10" i="1"/>
  <c r="E4" i="1"/>
  <c r="G5" i="1"/>
  <c r="F7" i="1" s="1"/>
  <c r="F14" i="1" l="1"/>
  <c r="G17" i="1"/>
  <c r="G14" i="1" s="1"/>
  <c r="F4" i="1"/>
  <c r="G7" i="1"/>
  <c r="G4" i="1" s="1"/>
  <c r="F9" i="1"/>
  <c r="F19" i="1" l="1"/>
  <c r="G1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Esteve Serrano, Jesús</author>
    <author>Cárdaba Prada, Luis María</author>
  </authors>
  <commentList>
    <comment ref="A3" authorId="0" shapeId="0" xr:uid="{9CD65BE5-DDFF-43BA-A1A7-9133D6C16C91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D8CA9A31-13C1-4AF1-9209-D7F847A66E38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A278EA93-89C0-460D-96D1-A2FC34ADC6A9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B2202723-7671-4885-B5CE-7D92DABFCB3B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C80850C2-14F5-43B2-B487-2B6D5CF3F26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AB959084-2838-41DD-8FFA-0B699FEF11D8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18686A99-7D43-4020-BB8E-ED5552189206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79D1214F-D764-4D8A-80CD-40B00A0AEF16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I3" authorId="0" shapeId="0" xr:uid="{31CF73BC-9B14-43CD-BE66-4790302C3284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23" authorId="1" shapeId="0" xr:uid="{4CF732C0-712C-4F28-9CEE-E12FFAE901C8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25" authorId="1" shapeId="0" xr:uid="{0203D8B4-4604-42B8-9CE8-5480FED84C40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<sst xmlns="http://schemas.openxmlformats.org/spreadsheetml/2006/main" count="53" uniqueCount="44">
  <si>
    <t>OB.19.014 IMPLANTACIÓN DE SEÑALIZACIÓN EN BRAILLE EN BARANDILLAS DE ESCALERAS FIJAS LOTE 2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</si>
  <si>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</si>
  <si>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</si>
  <si>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</si>
  <si>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</si>
  <si>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</si>
  <si>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</si>
  <si>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</si>
  <si>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</si>
  <si>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EGC</t>
  </si>
  <si>
    <t>Capítulo</t>
  </si>
  <si>
    <t/>
  </si>
  <si>
    <t>DEMOLICIONES Y DESMONTAJES</t>
  </si>
  <si>
    <t>EGC0140</t>
  </si>
  <si>
    <t>Partida</t>
  </si>
  <si>
    <t>u</t>
  </si>
  <si>
    <t>RETIRADA DE ETIQUETA BRAILLE (NOCTURNO)</t>
  </si>
  <si>
    <t>Retirada de etiqueta Braille ubicada en pasamanos de escalera, metalica o plastica. Tras la retirada, se realizará una limpieza exhaustiva de la base soporte para eliminar cualquier resto de adhesivo o remaches, incluso tapado de agujeros y acabado similar al existete y custodia del elemento para posterior reubicación en zona indicada por la Dirección Facultativa.
Incluidos medios auxiliares, mecánicos, manuales y de protección, medio de transporte, limpieza y retirada del material sobrante, carga y transporte a vertedero autorizado o a lugar definido por la Dirección Facultativa, i/ canon de vertido y tasas.  A la finalización del trabajo, la zona de actuación debe quedar totalmente limpia y en servicio. Medición y abono en función de unidad realmente ejecutada y precio ofertado. Totalmente terminada la unidad. En horario nocturno.</t>
  </si>
  <si>
    <t>Total EGC</t>
  </si>
  <si>
    <t>EGG</t>
  </si>
  <si>
    <t>SEÑALIZACIÓN</t>
  </si>
  <si>
    <t>EGG0380</t>
  </si>
  <si>
    <t>SUMINISTRO E INSTALACIÓN DE ETIQUETA BRAILLE (NOCTURNO)</t>
  </si>
  <si>
    <t>Suministro e instalación de etiqueta braille, de longitud entre 120 mm y 400mm, incluso retirada de la existente,metalica o plastica, si la hubiese, tapado de agujeros y acabado similar a existente de remaches existentes en caso de quedar vistos y limpieza en profundidad de la zona. Realizada en aluminio anodizado de 0,5 mm de espesor, con barniz de protección en su cara vista y material adhesivo en su cara no vista, con aristas redondeadas y orificios para fijación mecánica mediante remaches. El elemento se adaptará a la geometría del pasamanos, pudiendo este ser plano o curvo de un Ø = 43 mm. Los textos braille serán ejecutados mediante embutición inversa, ejecutados acorde a UNE 17.0002 y certificados por entidad acreditada, los códigos de ubicación y colocación serán ejecutados mediante serigrafía sobre la etiqueta. AAFF según instrucciones de la D.O.
Incluidos medios auxiliares, mecánicos, manuales y de protección, medio de transporte, limpieza y retirada del material sobrante, carga y transporte a vertedero autorizado o a lugar definido por la Dirección Facultativa, i/ canon de vertido y tasas.  A la finalización de trabajo, la zona de actuación debe quedar totalmente limpia y en servicio. Medición y abono en función de unidad realmente ejecutada y precio ofertado. Totalmente terminada la unidad. En horario nocturno.</t>
  </si>
  <si>
    <t>Total EGG</t>
  </si>
  <si>
    <t>EGB</t>
  </si>
  <si>
    <t>CERRAJERÍA</t>
  </si>
  <si>
    <t>EGB0610</t>
  </si>
  <si>
    <t>m</t>
  </si>
  <si>
    <t>ADECUACION Y MODIFICACION DE BARANDILLA/PASAMANOS (NOCTURNO)</t>
  </si>
  <si>
    <t>Adecuacion y modificacion de barandilla incluso prolongacion de pasamanos doble, realizacion de uniones con U de cierre entre pasamanos y/o añadido de segundo pasamanos , realizados en tubo de acero inoxidable AISI 316 de 40 mm de Ø y 1,5 mm de espesor, en acabado mate o en el mismo material que el existente, incluida la retirada y posterior colocación del elemento y/o la sustitución o añadido de pasamanos, U de cierre, curvas, pequeñas piezas, angulares de sujecion, aros de proteccion y anclaje. Los pasamanos irán fijados a los balaustres mediante piezas de geometría según planos detalle realizadas en el mismo material que el conjunto, de tal manera que permita el paso de la mano sin interrupción a lo largo de todo el recorrido del pasamanos,  y prolongados en los extremos al menos 35 cm rectos sobre la horizontal. El segundo pasamanos irá instalado a 70 cm. de altura. Todos los elementos realizados con soldaduras continuas, lijadas y repasadas. 
Incluidos medios auxiliares, mecánicos, manuales y de protección, medio de transporte, limpieza y retirada del material sobrante, carga y transporte a vertedero autorizado o a lugar definido por la Dirección Facultativa, i/ canon de vertido y tasas.  A la finalización de trabajo, la zona de actuación debe quedar totalmente limpia y en servicio. Medición y abono en función de unidad realmente ejecutada y precio ofertado. Totalmente terminada la unidad. En horario nocturno.</t>
  </si>
  <si>
    <t>Total EGB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</si>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</sst>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9"/>
      <color indexed="81"/>
      <name val="Tahoma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9" fontId="7" fillId="0" borderId="0" xfId="0" applyNumberFormat="1" applyFont="1" applyAlignment="1">
      <alignment vertical="top" wrapText="1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0" fontId="10" fillId="0" borderId="2" xfId="0" applyFont="1" applyFill="1" applyBorder="1" applyAlignment="1" applyProtection="1">
      <alignment horizontal="left" vertical="top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10" fillId="0" borderId="6" xfId="0" applyFont="1" applyFill="1" applyBorder="1" applyAlignment="1" applyProtection="1">
      <alignment horizontal="left" vertical="top" wrapText="1"/>
      <protection locked="0"/>
    </xf>
    <xf numFmtId="0" fontId="10" fillId="0" borderId="7" xfId="0" applyFont="1" applyFill="1" applyBorder="1" applyAlignment="1" applyProtection="1">
      <alignment horizontal="left" vertical="top" wrapText="1"/>
      <protection locked="0"/>
    </xf>
    <xf numFmtId="0" fontId="10" fillId="0" borderId="8" xfId="0" applyFont="1" applyFill="1" applyBorder="1" applyAlignment="1" applyProtection="1">
      <alignment horizontal="left" vertical="top" wrapText="1"/>
      <protection locked="0"/>
    </xf>
    <xf numFmtId="0" fontId="10" fillId="0" borderId="9" xfId="0" applyFont="1" applyFill="1" applyBorder="1" applyAlignment="1" applyProtection="1">
      <alignment horizontal="left"/>
      <protection locked="0"/>
    </xf>
    <xf numFmtId="0" fontId="10" fillId="0" borderId="9" xfId="0" applyFont="1" applyBorder="1" applyAlignment="1" applyProtection="1">
      <alignment horizontal="left"/>
      <protection locked="0"/>
    </xf>
    <xf numFmtId="4" fontId="7" fillId="0" borderId="0" xfId="0" applyNumberFormat="1" applyFont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82F43-7B00-429A-A14A-E2CAFC4BA4F1}">
  <dimension ref="A1:J36"/>
  <sheetViews>
    <sheetView tabSelected="1" workbookViewId="0">
      <pane xSplit="4" ySplit="3" topLeftCell="E19" activePane="bottomRight" state="frozen"/>
      <selection pane="topRight" activeCell="E1" sqref="E1"/>
      <selection pane="bottomLeft" activeCell="A4" sqref="A4"/>
      <selection pane="bottomRight" activeCell="H15" sqref="H15"/>
    </sheetView>
  </sheetViews>
  <sheetFormatPr baseColWidth="10" defaultRowHeight="15" x14ac:dyDescent="0.25"/>
  <cols>
    <col min="1" max="1" width="7.140625" bestFit="1" customWidth="1"/>
    <col min="2" max="2" width="6.5703125" bestFit="1" customWidth="1"/>
    <col min="3" max="3" width="3.7109375" bestFit="1" customWidth="1"/>
    <col min="4" max="4" width="32.85546875" customWidth="1"/>
    <col min="5" max="6" width="7.85546875" bestFit="1" customWidth="1"/>
    <col min="7" max="7" width="9" customWidth="1"/>
    <col min="8" max="9" width="7.85546875" bestFit="1" customWidth="1"/>
  </cols>
  <sheetData>
    <row r="1" spans="1:9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</row>
    <row r="3" spans="1:9" x14ac:dyDescent="0.25">
      <c r="A3" s="4" t="s">
        <v>2</v>
      </c>
      <c r="B3" s="4" t="s">
        <v>3</v>
      </c>
      <c r="C3" s="4" t="s">
        <v>4</v>
      </c>
      <c r="D3" s="17" t="s">
        <v>5</v>
      </c>
      <c r="E3" s="4" t="s">
        <v>6</v>
      </c>
      <c r="F3" s="4" t="s">
        <v>7</v>
      </c>
      <c r="G3" s="4" t="s">
        <v>8</v>
      </c>
      <c r="H3" s="4" t="s">
        <v>7</v>
      </c>
      <c r="I3" s="4" t="s">
        <v>8</v>
      </c>
    </row>
    <row r="4" spans="1:9" x14ac:dyDescent="0.25">
      <c r="A4" s="5" t="s">
        <v>9</v>
      </c>
      <c r="B4" s="5" t="s">
        <v>10</v>
      </c>
      <c r="C4" s="5" t="s">
        <v>11</v>
      </c>
      <c r="D4" s="18" t="s">
        <v>12</v>
      </c>
      <c r="E4" s="6">
        <f>E7</f>
        <v>1</v>
      </c>
      <c r="F4" s="7">
        <f>F7</f>
        <v>2587.8000000000002</v>
      </c>
      <c r="G4" s="7">
        <f>G7</f>
        <v>2587.8000000000002</v>
      </c>
      <c r="H4" s="7">
        <f>I5</f>
        <v>0</v>
      </c>
      <c r="I4" s="7">
        <f>I5</f>
        <v>0</v>
      </c>
    </row>
    <row r="5" spans="1:9" x14ac:dyDescent="0.25">
      <c r="A5" s="8" t="s">
        <v>13</v>
      </c>
      <c r="B5" s="9" t="s">
        <v>14</v>
      </c>
      <c r="C5" s="9" t="s">
        <v>15</v>
      </c>
      <c r="D5" s="13" t="s">
        <v>16</v>
      </c>
      <c r="E5" s="10">
        <v>380</v>
      </c>
      <c r="F5" s="10">
        <v>6.81</v>
      </c>
      <c r="G5" s="11">
        <f>ROUND(E5*F5,2)</f>
        <v>2587.8000000000002</v>
      </c>
      <c r="H5" s="43"/>
      <c r="I5" s="11">
        <f>ROUND(E5*H5,2)</f>
        <v>0</v>
      </c>
    </row>
    <row r="6" spans="1:9" ht="236.25" x14ac:dyDescent="0.25">
      <c r="A6" s="12"/>
      <c r="B6" s="12"/>
      <c r="C6" s="12"/>
      <c r="D6" s="13" t="s">
        <v>17</v>
      </c>
      <c r="E6" s="12"/>
      <c r="F6" s="12"/>
      <c r="G6" s="12"/>
      <c r="H6" s="12"/>
      <c r="I6" s="12"/>
    </row>
    <row r="7" spans="1:9" x14ac:dyDescent="0.25">
      <c r="A7" s="12"/>
      <c r="B7" s="12"/>
      <c r="C7" s="12"/>
      <c r="D7" s="19" t="s">
        <v>18</v>
      </c>
      <c r="E7" s="14">
        <v>1</v>
      </c>
      <c r="F7" s="15">
        <f>G5</f>
        <v>2587.8000000000002</v>
      </c>
      <c r="G7" s="15">
        <f>ROUND(E7*F7,2)</f>
        <v>2587.8000000000002</v>
      </c>
      <c r="H7" s="15">
        <f>I5</f>
        <v>0</v>
      </c>
      <c r="I7" s="15">
        <f>I5</f>
        <v>0</v>
      </c>
    </row>
    <row r="8" spans="1:9" ht="0.95" customHeight="1" x14ac:dyDescent="0.25">
      <c r="A8" s="16"/>
      <c r="B8" s="16"/>
      <c r="C8" s="16"/>
      <c r="D8" s="20"/>
      <c r="E8" s="16"/>
      <c r="F8" s="16"/>
      <c r="G8" s="16"/>
      <c r="H8" s="16"/>
      <c r="I8" s="16"/>
    </row>
    <row r="9" spans="1:9" x14ac:dyDescent="0.25">
      <c r="A9" s="5" t="s">
        <v>19</v>
      </c>
      <c r="B9" s="5" t="s">
        <v>10</v>
      </c>
      <c r="C9" s="5" t="s">
        <v>11</v>
      </c>
      <c r="D9" s="18" t="s">
        <v>20</v>
      </c>
      <c r="E9" s="6">
        <f>E12</f>
        <v>1</v>
      </c>
      <c r="F9" s="7">
        <f>F12</f>
        <v>66384.479999999996</v>
      </c>
      <c r="G9" s="7">
        <f>G12</f>
        <v>66384.479999999996</v>
      </c>
      <c r="H9" s="7">
        <f>I10</f>
        <v>0</v>
      </c>
      <c r="I9" s="7">
        <f>I10</f>
        <v>0</v>
      </c>
    </row>
    <row r="10" spans="1:9" ht="22.5" x14ac:dyDescent="0.25">
      <c r="A10" s="8" t="s">
        <v>21</v>
      </c>
      <c r="B10" s="9" t="s">
        <v>14</v>
      </c>
      <c r="C10" s="9" t="s">
        <v>15</v>
      </c>
      <c r="D10" s="13" t="s">
        <v>22</v>
      </c>
      <c r="E10" s="10">
        <v>2204</v>
      </c>
      <c r="F10" s="10">
        <v>30.12</v>
      </c>
      <c r="G10" s="11">
        <f>ROUND(E10*F10,2)</f>
        <v>66384.479999999996</v>
      </c>
      <c r="H10" s="43"/>
      <c r="I10" s="11">
        <f>ROUND(E10*H10,2)</f>
        <v>0</v>
      </c>
    </row>
    <row r="11" spans="1:9" ht="360" x14ac:dyDescent="0.25">
      <c r="A11" s="12"/>
      <c r="B11" s="12"/>
      <c r="C11" s="12"/>
      <c r="D11" s="13" t="s">
        <v>23</v>
      </c>
      <c r="E11" s="12"/>
      <c r="F11" s="12"/>
      <c r="G11" s="12"/>
      <c r="H11" s="12"/>
      <c r="I11" s="12"/>
    </row>
    <row r="12" spans="1:9" x14ac:dyDescent="0.25">
      <c r="A12" s="12"/>
      <c r="B12" s="12"/>
      <c r="C12" s="12"/>
      <c r="D12" s="19" t="s">
        <v>24</v>
      </c>
      <c r="E12" s="14">
        <v>1</v>
      </c>
      <c r="F12" s="15">
        <f>G10</f>
        <v>66384.479999999996</v>
      </c>
      <c r="G12" s="15">
        <f>ROUND(E12*F12,2)</f>
        <v>66384.479999999996</v>
      </c>
      <c r="H12" s="15">
        <f>I10</f>
        <v>0</v>
      </c>
      <c r="I12" s="15">
        <f>I10</f>
        <v>0</v>
      </c>
    </row>
    <row r="13" spans="1:9" ht="0.95" customHeight="1" x14ac:dyDescent="0.25">
      <c r="A13" s="16"/>
      <c r="B13" s="16"/>
      <c r="C13" s="16"/>
      <c r="D13" s="20"/>
      <c r="E13" s="16"/>
      <c r="F13" s="16"/>
      <c r="G13" s="16"/>
      <c r="H13" s="16"/>
      <c r="I13" s="16"/>
    </row>
    <row r="14" spans="1:9" x14ac:dyDescent="0.25">
      <c r="A14" s="5" t="s">
        <v>25</v>
      </c>
      <c r="B14" s="5" t="s">
        <v>10</v>
      </c>
      <c r="C14" s="5" t="s">
        <v>11</v>
      </c>
      <c r="D14" s="18" t="s">
        <v>26</v>
      </c>
      <c r="E14" s="6">
        <f>E17</f>
        <v>1</v>
      </c>
      <c r="F14" s="7">
        <f>F17</f>
        <v>10210.5</v>
      </c>
      <c r="G14" s="7">
        <f>G17</f>
        <v>10210.5</v>
      </c>
      <c r="H14" s="7">
        <f>I15</f>
        <v>0</v>
      </c>
      <c r="I14" s="7">
        <f>I15</f>
        <v>0</v>
      </c>
    </row>
    <row r="15" spans="1:9" ht="22.5" x14ac:dyDescent="0.25">
      <c r="A15" s="8" t="s">
        <v>27</v>
      </c>
      <c r="B15" s="9" t="s">
        <v>14</v>
      </c>
      <c r="C15" s="9" t="s">
        <v>28</v>
      </c>
      <c r="D15" s="13" t="s">
        <v>29</v>
      </c>
      <c r="E15" s="10">
        <v>75</v>
      </c>
      <c r="F15" s="10">
        <v>136.13999999999999</v>
      </c>
      <c r="G15" s="11">
        <f>ROUND(E15*F15,2)</f>
        <v>10210.5</v>
      </c>
      <c r="H15" s="43"/>
      <c r="I15" s="11">
        <f>ROUND(E15*H15,2)</f>
        <v>0</v>
      </c>
    </row>
    <row r="16" spans="1:9" ht="393.75" x14ac:dyDescent="0.25">
      <c r="A16" s="12"/>
      <c r="B16" s="12"/>
      <c r="C16" s="12"/>
      <c r="D16" s="13" t="s">
        <v>30</v>
      </c>
      <c r="E16" s="12"/>
      <c r="F16" s="12"/>
      <c r="G16" s="12"/>
      <c r="H16" s="12"/>
      <c r="I16" s="12"/>
    </row>
    <row r="17" spans="1:10" x14ac:dyDescent="0.25">
      <c r="A17" s="12"/>
      <c r="B17" s="12"/>
      <c r="C17" s="12"/>
      <c r="D17" s="19" t="s">
        <v>31</v>
      </c>
      <c r="E17" s="14">
        <v>1</v>
      </c>
      <c r="F17" s="15">
        <f>G15</f>
        <v>10210.5</v>
      </c>
      <c r="G17" s="15">
        <f>ROUND(E17*F17,2)</f>
        <v>10210.5</v>
      </c>
      <c r="H17" s="15">
        <f>I15</f>
        <v>0</v>
      </c>
      <c r="I17" s="15">
        <f>I15</f>
        <v>0</v>
      </c>
    </row>
    <row r="18" spans="1:10" ht="0.95" customHeight="1" x14ac:dyDescent="0.25">
      <c r="A18" s="16"/>
      <c r="B18" s="16"/>
      <c r="C18" s="16"/>
      <c r="D18" s="20"/>
      <c r="E18" s="16"/>
      <c r="F18" s="16"/>
      <c r="G18" s="16"/>
      <c r="H18" s="16"/>
      <c r="I18" s="16"/>
    </row>
    <row r="19" spans="1:10" x14ac:dyDescent="0.25">
      <c r="A19" s="12"/>
      <c r="B19" s="12"/>
      <c r="C19" s="12"/>
      <c r="D19" s="19" t="s">
        <v>32</v>
      </c>
      <c r="E19" s="14">
        <v>1</v>
      </c>
      <c r="F19" s="15">
        <f>G4+G9+G14</f>
        <v>79182.78</v>
      </c>
      <c r="G19" s="15">
        <f>ROUND(E19*F19,2)</f>
        <v>79182.78</v>
      </c>
      <c r="H19" s="15">
        <f>I4+I9+I14</f>
        <v>0</v>
      </c>
      <c r="I19" s="15">
        <f>ROUND(E19*H19,2)</f>
        <v>0</v>
      </c>
    </row>
    <row r="20" spans="1:10" ht="0.95" customHeight="1" x14ac:dyDescent="0.25">
      <c r="A20" s="16"/>
      <c r="B20" s="16"/>
      <c r="C20" s="16"/>
      <c r="D20" s="20"/>
      <c r="E20" s="16"/>
      <c r="F20" s="16"/>
      <c r="G20" s="16"/>
      <c r="H20" s="16"/>
      <c r="I20" s="16"/>
    </row>
    <row r="21" spans="1:10" x14ac:dyDescent="0.25">
      <c r="A21" s="21"/>
      <c r="B21" s="22"/>
      <c r="C21" s="22"/>
      <c r="D21" s="23" t="s">
        <v>33</v>
      </c>
      <c r="E21" s="21"/>
      <c r="F21" s="22"/>
      <c r="G21" s="24">
        <f>G19</f>
        <v>79182.78</v>
      </c>
      <c r="H21" s="21"/>
      <c r="I21" s="24">
        <f>I19</f>
        <v>0</v>
      </c>
    </row>
    <row r="22" spans="1:10" x14ac:dyDescent="0.25">
      <c r="A22" s="25"/>
      <c r="B22" s="26"/>
      <c r="C22" s="26"/>
      <c r="D22" s="27" t="s">
        <v>34</v>
      </c>
      <c r="E22" s="28">
        <v>0.19</v>
      </c>
      <c r="F22" s="26"/>
      <c r="G22" s="29">
        <f>G21*E22</f>
        <v>15044.73</v>
      </c>
      <c r="H22" s="30">
        <v>0.19</v>
      </c>
      <c r="I22" s="29">
        <f>I21*H22</f>
        <v>0</v>
      </c>
    </row>
    <row r="23" spans="1:10" x14ac:dyDescent="0.25">
      <c r="A23" s="25"/>
      <c r="B23" s="26"/>
      <c r="C23" s="26"/>
      <c r="D23" s="27" t="s">
        <v>35</v>
      </c>
      <c r="E23" s="25"/>
      <c r="F23" s="26"/>
      <c r="G23" s="29">
        <f>G21+G22</f>
        <v>94227.51</v>
      </c>
      <c r="H23" s="25"/>
      <c r="I23" s="29">
        <f>I21+I22</f>
        <v>0</v>
      </c>
    </row>
    <row r="24" spans="1:10" x14ac:dyDescent="0.25">
      <c r="A24" s="25"/>
      <c r="B24" s="26"/>
      <c r="C24" s="26"/>
      <c r="D24" s="27" t="s">
        <v>36</v>
      </c>
      <c r="E24" s="28">
        <v>0.21</v>
      </c>
      <c r="F24" s="26"/>
      <c r="G24" s="29">
        <f>21*G23%</f>
        <v>19787.78</v>
      </c>
      <c r="H24" s="28">
        <v>0.21</v>
      </c>
      <c r="I24" s="29">
        <f>E24*I23</f>
        <v>0</v>
      </c>
    </row>
    <row r="25" spans="1:10" x14ac:dyDescent="0.25">
      <c r="A25" s="31"/>
      <c r="B25" s="32"/>
      <c r="C25" s="32"/>
      <c r="D25" s="33" t="s">
        <v>37</v>
      </c>
      <c r="E25" s="31"/>
      <c r="F25" s="32"/>
      <c r="G25" s="34">
        <f>G23+G24</f>
        <v>114015.29</v>
      </c>
      <c r="H25" s="31"/>
      <c r="I25" s="34">
        <f>I23+I24</f>
        <v>0</v>
      </c>
    </row>
    <row r="27" spans="1:10" x14ac:dyDescent="0.25">
      <c r="A27" s="35" t="s">
        <v>38</v>
      </c>
      <c r="B27" s="36"/>
      <c r="C27" s="36"/>
      <c r="D27" s="36"/>
      <c r="E27" s="36"/>
      <c r="F27" s="36"/>
      <c r="G27" s="36"/>
      <c r="H27" s="36"/>
      <c r="I27" s="36"/>
      <c r="J27" s="37"/>
    </row>
    <row r="28" spans="1:10" x14ac:dyDescent="0.25">
      <c r="A28" s="38"/>
      <c r="B28" s="39"/>
      <c r="C28" s="39"/>
      <c r="D28" s="39"/>
      <c r="E28" s="39"/>
      <c r="F28" s="39"/>
      <c r="G28" s="39"/>
      <c r="H28" s="39"/>
      <c r="I28" s="39"/>
      <c r="J28" s="40"/>
    </row>
    <row r="29" spans="1:10" x14ac:dyDescent="0.25">
      <c r="A29" s="35" t="s">
        <v>39</v>
      </c>
      <c r="B29" s="36"/>
      <c r="C29" s="36"/>
      <c r="D29" s="36"/>
      <c r="E29" s="36"/>
      <c r="F29" s="36"/>
      <c r="G29" s="36"/>
      <c r="H29" s="36"/>
      <c r="I29" s="36"/>
      <c r="J29" s="37"/>
    </row>
    <row r="30" spans="1:10" x14ac:dyDescent="0.25">
      <c r="A30" s="38"/>
      <c r="B30" s="39"/>
      <c r="C30" s="39"/>
      <c r="D30" s="39"/>
      <c r="E30" s="39"/>
      <c r="F30" s="39"/>
      <c r="G30" s="39"/>
      <c r="H30" s="39"/>
      <c r="I30" s="39"/>
      <c r="J30" s="40"/>
    </row>
    <row r="31" spans="1:10" x14ac:dyDescent="0.25">
      <c r="A31" s="41" t="s">
        <v>40</v>
      </c>
      <c r="B31" s="41"/>
      <c r="C31" s="41"/>
      <c r="D31" s="41" t="s">
        <v>41</v>
      </c>
      <c r="E31" s="41"/>
      <c r="F31" s="41"/>
      <c r="G31" s="41"/>
      <c r="H31" s="41"/>
      <c r="I31" s="41"/>
      <c r="J31" s="41"/>
    </row>
    <row r="32" spans="1:10" x14ac:dyDescent="0.25">
      <c r="A32" s="41"/>
      <c r="B32" s="41"/>
      <c r="C32" s="41"/>
      <c r="D32" s="41"/>
      <c r="E32" s="41"/>
      <c r="F32" s="41"/>
      <c r="G32" s="41"/>
      <c r="H32" s="41"/>
      <c r="I32" s="41"/>
      <c r="J32" s="41"/>
    </row>
    <row r="33" spans="1:10" x14ac:dyDescent="0.25">
      <c r="A33" s="42" t="s">
        <v>42</v>
      </c>
      <c r="B33" s="42"/>
      <c r="C33" s="42"/>
      <c r="D33" s="42" t="s">
        <v>43</v>
      </c>
      <c r="E33" s="42"/>
      <c r="F33" s="42"/>
      <c r="G33" s="42"/>
      <c r="H33" s="42"/>
      <c r="I33" s="42"/>
      <c r="J33" s="42"/>
    </row>
    <row r="34" spans="1:10" x14ac:dyDescent="0.25">
      <c r="A34" s="42"/>
      <c r="B34" s="42"/>
      <c r="C34" s="42"/>
      <c r="D34" s="42"/>
      <c r="E34" s="42"/>
      <c r="F34" s="42"/>
      <c r="G34" s="42"/>
      <c r="H34" s="42"/>
      <c r="I34" s="42"/>
      <c r="J34" s="42"/>
    </row>
    <row r="35" spans="1:10" x14ac:dyDescent="0.25">
      <c r="A35" s="42"/>
      <c r="B35" s="42"/>
      <c r="C35" s="42"/>
      <c r="D35" s="42"/>
      <c r="E35" s="42"/>
      <c r="F35" s="42"/>
      <c r="G35" s="42"/>
      <c r="H35" s="42"/>
      <c r="I35" s="42"/>
      <c r="J35" s="42"/>
    </row>
    <row r="36" spans="1:10" x14ac:dyDescent="0.25">
      <c r="A36" s="42"/>
      <c r="B36" s="42"/>
      <c r="C36" s="42"/>
      <c r="D36" s="42"/>
      <c r="E36" s="42"/>
      <c r="F36" s="42"/>
      <c r="G36" s="42"/>
      <c r="H36" s="42"/>
      <c r="I36" s="42"/>
      <c r="J36" s="42"/>
    </row>
  </sheetData>
  <sheetProtection algorithmName="SHA-512" hashValue="NSiYtA9IYEBF0JOpoCe2pYymQA7hDDr5IVsmsgiSvvt2D0we5py5koXsVo/7KVYXLhSzeru9TzFB46mTUtF/vg==" saltValue="QsipdT23Nqvr6WvST+YeOA==" spinCount="100000" sheet="1" objects="1" scenarios="1"/>
  <mergeCells count="6">
    <mergeCell ref="A27:J28"/>
    <mergeCell ref="A29:J30"/>
    <mergeCell ref="A31:C32"/>
    <mergeCell ref="D31:J32"/>
    <mergeCell ref="A33:C36"/>
    <mergeCell ref="D33:J36"/>
  </mergeCells>
  <dataValidations count="2">
    <dataValidation type="list" allowBlank="1" showInputMessage="1" showErrorMessage="1" sqref="B4:B20" xr:uid="{FDC035A5-9E91-4DC6-AC85-EFDF07B3B907}">
      <formula1>"Capítulo,Partida,Mano de obra,Maquinaria,Material,Otros,Tarea,"</formula1>
    </dataValidation>
    <dataValidation type="decimal" allowBlank="1" showErrorMessage="1" errorTitle="ERROR" error="El BI+GG debe estar comprendido entre el 0 y 19%" sqref="H22" xr:uid="{A5FE41D5-F0C7-4848-82A3-15B9D38AC1B8}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Esteve Serrano, Jesús</dc:creator>
  <cp:lastModifiedBy>Fernández Borrero, Carmen María</cp:lastModifiedBy>
  <dcterms:created xsi:type="dcterms:W3CDTF">2020-12-10T13:45:39Z</dcterms:created>
  <dcterms:modified xsi:type="dcterms:W3CDTF">2020-12-16T09:01:31Z</dcterms:modified>
</cp:coreProperties>
</file>