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4425\Desktop\"/>
    </mc:Choice>
  </mc:AlternateContent>
  <bookViews>
    <workbookView xWindow="0" yWindow="0" windowWidth="17865" windowHeight="10410"/>
  </bookViews>
  <sheets>
    <sheet name="Hoja1" sheetId="1" r:id="rId1"/>
  </sheets>
  <definedNames>
    <definedName name="_xlnm._FilterDatabase" localSheetId="0" hidden="1">Hoja1!$B$1:$B$189</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94" i="1" l="1"/>
  <c r="G194" i="1"/>
  <c r="J193" i="1"/>
  <c r="G193" i="1"/>
  <c r="J192" i="1"/>
  <c r="G192" i="1"/>
  <c r="J191" i="1"/>
  <c r="G191" i="1"/>
  <c r="J190" i="1"/>
  <c r="G190" i="1"/>
  <c r="J184" i="1"/>
  <c r="I186" i="1" s="1"/>
  <c r="H183" i="1"/>
  <c r="J179" i="1"/>
  <c r="J175" i="1"/>
  <c r="I177" i="1" s="1"/>
  <c r="H174" i="1"/>
  <c r="J170" i="1"/>
  <c r="I172" i="1" s="1"/>
  <c r="H169" i="1"/>
  <c r="J165" i="1"/>
  <c r="J163" i="1"/>
  <c r="J161" i="1"/>
  <c r="J159" i="1"/>
  <c r="J157" i="1"/>
  <c r="H156" i="1"/>
  <c r="J152" i="1"/>
  <c r="J150" i="1"/>
  <c r="H149" i="1"/>
  <c r="J145" i="1"/>
  <c r="I147" i="1" s="1"/>
  <c r="H144" i="1"/>
  <c r="H143" i="1"/>
  <c r="J139" i="1"/>
  <c r="J137" i="1"/>
  <c r="J135" i="1"/>
  <c r="J133" i="1"/>
  <c r="J131" i="1"/>
  <c r="J129" i="1"/>
  <c r="J127" i="1"/>
  <c r="J125" i="1"/>
  <c r="J123" i="1"/>
  <c r="H122" i="1"/>
  <c r="J118" i="1"/>
  <c r="J116" i="1"/>
  <c r="J114" i="1"/>
  <c r="J112" i="1"/>
  <c r="J110" i="1"/>
  <c r="J108" i="1"/>
  <c r="J106" i="1"/>
  <c r="H105" i="1"/>
  <c r="J101" i="1"/>
  <c r="J99" i="1"/>
  <c r="J97" i="1"/>
  <c r="J95" i="1"/>
  <c r="J93" i="1"/>
  <c r="J91" i="1"/>
  <c r="J89" i="1"/>
  <c r="J87" i="1"/>
  <c r="J85" i="1"/>
  <c r="J83" i="1"/>
  <c r="J81" i="1"/>
  <c r="J79" i="1"/>
  <c r="J77" i="1"/>
  <c r="J75" i="1"/>
  <c r="J73" i="1"/>
  <c r="H72" i="1"/>
  <c r="J68" i="1"/>
  <c r="J66" i="1"/>
  <c r="J64" i="1"/>
  <c r="J62" i="1"/>
  <c r="J60" i="1"/>
  <c r="J58" i="1"/>
  <c r="J56" i="1"/>
  <c r="J54" i="1"/>
  <c r="H53" i="1"/>
  <c r="J49" i="1"/>
  <c r="J47" i="1"/>
  <c r="J45" i="1"/>
  <c r="J43" i="1"/>
  <c r="J41" i="1"/>
  <c r="J39" i="1"/>
  <c r="J37" i="1"/>
  <c r="J35" i="1"/>
  <c r="J33" i="1"/>
  <c r="J31" i="1"/>
  <c r="J29" i="1"/>
  <c r="J27" i="1"/>
  <c r="J25" i="1"/>
  <c r="J23" i="1"/>
  <c r="J21" i="1"/>
  <c r="J19" i="1"/>
  <c r="J17" i="1"/>
  <c r="J15" i="1"/>
  <c r="J13" i="1"/>
  <c r="J11" i="1"/>
  <c r="J9" i="1"/>
  <c r="J7" i="1"/>
  <c r="J5" i="1"/>
  <c r="H4" i="1"/>
  <c r="E183" i="1"/>
  <c r="G184" i="1"/>
  <c r="F186" i="1" s="1"/>
  <c r="E143" i="1"/>
  <c r="G179" i="1"/>
  <c r="E174" i="1"/>
  <c r="G175" i="1"/>
  <c r="F177" i="1" s="1"/>
  <c r="E169" i="1"/>
  <c r="G170" i="1"/>
  <c r="F172" i="1" s="1"/>
  <c r="F169" i="1" s="1"/>
  <c r="E156" i="1"/>
  <c r="G165" i="1"/>
  <c r="G163" i="1"/>
  <c r="G161" i="1"/>
  <c r="G159" i="1"/>
  <c r="G157" i="1"/>
  <c r="E149" i="1"/>
  <c r="G152" i="1"/>
  <c r="G150" i="1"/>
  <c r="E144" i="1"/>
  <c r="G145" i="1"/>
  <c r="F147" i="1" s="1"/>
  <c r="E122" i="1"/>
  <c r="G139" i="1"/>
  <c r="G137" i="1"/>
  <c r="G135" i="1"/>
  <c r="G133" i="1"/>
  <c r="G131" i="1"/>
  <c r="G129" i="1"/>
  <c r="G127" i="1"/>
  <c r="G125" i="1"/>
  <c r="G123" i="1"/>
  <c r="E105" i="1"/>
  <c r="G118" i="1"/>
  <c r="G116" i="1"/>
  <c r="G114" i="1"/>
  <c r="G112" i="1"/>
  <c r="G110" i="1"/>
  <c r="G108" i="1"/>
  <c r="G106" i="1"/>
  <c r="E72" i="1"/>
  <c r="G101" i="1"/>
  <c r="G99" i="1"/>
  <c r="G97" i="1"/>
  <c r="G95" i="1"/>
  <c r="G93" i="1"/>
  <c r="G91" i="1"/>
  <c r="G89" i="1"/>
  <c r="G87" i="1"/>
  <c r="G85" i="1"/>
  <c r="G83" i="1"/>
  <c r="G81" i="1"/>
  <c r="G79" i="1"/>
  <c r="G77" i="1"/>
  <c r="G75" i="1"/>
  <c r="G73" i="1"/>
  <c r="E53" i="1"/>
  <c r="G68" i="1"/>
  <c r="G66" i="1"/>
  <c r="G64" i="1"/>
  <c r="G62" i="1"/>
  <c r="G60" i="1"/>
  <c r="G58" i="1"/>
  <c r="G56" i="1"/>
  <c r="G54" i="1"/>
  <c r="E4" i="1"/>
  <c r="G49" i="1"/>
  <c r="G47" i="1"/>
  <c r="G45" i="1"/>
  <c r="G43" i="1"/>
  <c r="G41" i="1"/>
  <c r="G39" i="1"/>
  <c r="G37" i="1"/>
  <c r="G35" i="1"/>
  <c r="G33" i="1"/>
  <c r="G31" i="1"/>
  <c r="G29" i="1"/>
  <c r="G27" i="1"/>
  <c r="G25" i="1"/>
  <c r="G23" i="1"/>
  <c r="G21" i="1"/>
  <c r="G19" i="1"/>
  <c r="G17" i="1"/>
  <c r="G15" i="1"/>
  <c r="G13" i="1"/>
  <c r="G11" i="1"/>
  <c r="G9" i="1"/>
  <c r="G7" i="1"/>
  <c r="G5" i="1"/>
  <c r="F154" i="1" l="1"/>
  <c r="F149" i="1" s="1"/>
  <c r="I154" i="1"/>
  <c r="J154" i="1" s="1"/>
  <c r="J149" i="1" s="1"/>
  <c r="I120" i="1"/>
  <c r="I105" i="1" s="1"/>
  <c r="F51" i="1"/>
  <c r="G51" i="1" s="1"/>
  <c r="G4" i="1" s="1"/>
  <c r="F103" i="1"/>
  <c r="G103" i="1" s="1"/>
  <c r="G72" i="1" s="1"/>
  <c r="F70" i="1"/>
  <c r="F53" i="1" s="1"/>
  <c r="F120" i="1"/>
  <c r="F105" i="1" s="1"/>
  <c r="F167" i="1"/>
  <c r="F156" i="1" s="1"/>
  <c r="I103" i="1"/>
  <c r="J103" i="1" s="1"/>
  <c r="J72" i="1" s="1"/>
  <c r="I141" i="1"/>
  <c r="J141" i="1" s="1"/>
  <c r="J122" i="1" s="1"/>
  <c r="I167" i="1"/>
  <c r="I156" i="1" s="1"/>
  <c r="F141" i="1"/>
  <c r="F122" i="1" s="1"/>
  <c r="I51" i="1"/>
  <c r="J51" i="1" s="1"/>
  <c r="J4" i="1" s="1"/>
  <c r="I70" i="1"/>
  <c r="I53" i="1" s="1"/>
  <c r="J186" i="1"/>
  <c r="J183" i="1" s="1"/>
  <c r="I183" i="1"/>
  <c r="J172" i="1"/>
  <c r="J169" i="1" s="1"/>
  <c r="I169" i="1"/>
  <c r="J177" i="1"/>
  <c r="J174" i="1" s="1"/>
  <c r="I174" i="1"/>
  <c r="J120" i="1"/>
  <c r="J105" i="1" s="1"/>
  <c r="I144" i="1"/>
  <c r="J147" i="1"/>
  <c r="J144" i="1" s="1"/>
  <c r="F4" i="1"/>
  <c r="F144" i="1"/>
  <c r="G147" i="1"/>
  <c r="G144" i="1" s="1"/>
  <c r="G177" i="1"/>
  <c r="G174" i="1" s="1"/>
  <c r="F174" i="1"/>
  <c r="F183" i="1"/>
  <c r="G186" i="1"/>
  <c r="G183" i="1" s="1"/>
  <c r="G154" i="1"/>
  <c r="G149" i="1" s="1"/>
  <c r="G172" i="1"/>
  <c r="G169" i="1" s="1"/>
  <c r="G167" i="1" l="1"/>
  <c r="G156" i="1" s="1"/>
  <c r="F181" i="1" s="1"/>
  <c r="G120" i="1"/>
  <c r="G105" i="1" s="1"/>
  <c r="G141" i="1"/>
  <c r="G122" i="1" s="1"/>
  <c r="I149" i="1"/>
  <c r="J167" i="1"/>
  <c r="J156" i="1" s="1"/>
  <c r="I181" i="1" s="1"/>
  <c r="I72" i="1"/>
  <c r="J70" i="1"/>
  <c r="J53" i="1" s="1"/>
  <c r="I4" i="1"/>
  <c r="F72" i="1"/>
  <c r="G70" i="1"/>
  <c r="G53" i="1" s="1"/>
  <c r="I122" i="1"/>
  <c r="I143" i="1" l="1"/>
  <c r="J181" i="1"/>
  <c r="J143" i="1" s="1"/>
  <c r="I188" i="1" s="1"/>
  <c r="J188" i="1" s="1"/>
  <c r="F143" i="1"/>
  <c r="G181" i="1"/>
  <c r="G143" i="1" s="1"/>
  <c r="F188" i="1" s="1"/>
  <c r="G188" i="1" s="1"/>
</calcChain>
</file>

<file path=xl/comments1.xml><?xml version="1.0" encoding="utf-8"?>
<comments xmlns="http://schemas.openxmlformats.org/spreadsheetml/2006/main">
  <authors>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List>
</comments>
</file>

<file path=xl/sharedStrings.xml><?xml version="1.0" encoding="utf-8"?>
<sst xmlns="http://schemas.openxmlformats.org/spreadsheetml/2006/main" count="458" uniqueCount="295">
  <si>
    <t>OB.19.023 - Desamiantado Aluche</t>
  </si>
  <si>
    <t>Presupuesto</t>
  </si>
  <si>
    <t>Código</t>
  </si>
  <si>
    <t>Nat</t>
  </si>
  <si>
    <t>Ud</t>
  </si>
  <si>
    <t>Resumen</t>
  </si>
  <si>
    <t>CanPres</t>
  </si>
  <si>
    <t>Pres</t>
  </si>
  <si>
    <t>ImpPres</t>
  </si>
  <si>
    <t>01</t>
  </si>
  <si>
    <t>Capítulo</t>
  </si>
  <si>
    <t/>
  </si>
  <si>
    <t>DESMONTAJES Y DEMOLICIONES</t>
  </si>
  <si>
    <t>ED0380X</t>
  </si>
  <si>
    <t>Partida</t>
  </si>
  <si>
    <t>m2</t>
  </si>
  <si>
    <t>DESMONTAJE DE CUBIERTA DE CHAPA METÁLICA</t>
  </si>
  <si>
    <t>Desmontaje de cubierta de chapa metálica, sujeta mecánicamente sobre rastrel, i/ parte proporcional de remates de chapa en cumbrera, aleros y encuentros, a menos de 20 m de altura, en cubierta inclinada; Con medios manuales. Incluso medios auxiliares, p.P de limpieza, acopio, retirada y carga manual de escombros sobre camión o contenedor. Totalmente terminada la unidad.</t>
  </si>
  <si>
    <t>ED0381X</t>
  </si>
  <si>
    <t>DESMONTAJE DE IMPERMEABILIZACIÓN ADHERIDA EN CUBIERTA INCLINADA</t>
  </si>
  <si>
    <t>Desmontaje de impermeabilización adherida en cubierta inclinada, a menos de 20 m de altura; Con medios manuales. Incluso, medios auxiliares, p.P de limpieza, acopio, retirada y carga manual de escombros sobre camión o contenedor. Totalmente terminada la unidad.</t>
  </si>
  <si>
    <t>ED0381Xz</t>
  </si>
  <si>
    <t>DESMONTAJE DE AISLAMIENTO EN CUBIERTA INCLINADA</t>
  </si>
  <si>
    <t>Desmontaje de aislamiento de lana de roca o fibra de vidrio en cubierta inclinada, a menos de 20 m de altura; Con medios manuales. Incluso medios auxiliares, p.P de limpieza, acopio, retirada y carga manual de escombros sobre camión o contenedor. Totalmente terminada la unidad.</t>
  </si>
  <si>
    <t>ED0781</t>
  </si>
  <si>
    <t>DESMONTAJE DE PLACAS DE FIBROCEMENTO EN CUBIERTAS</t>
  </si>
  <si>
    <t>Desmontaje de cobertura de placas de fibrocemento con amianto y elementos de fijación, sujeta mecánicamente sobre correa estructural a menos de 20 m de altura, en cubierta inclinada con una pendiente media del 30%; con medios y equipos adecuados. según legislación al respecto (rd 396/2006, del 31 de marzo) por el que se establecen las disposiciones mínimas de seguridad y salud en los trabajo con riesgo de exposición al amianto.
incluyendo parte proporcional de:
-señalización, vallado y balizado de la zona de trabajo
-desmontaje de remates, canalones y bajantes
-mediciones de amianto (ambientales y personales)
-limpieza y aspirado de superficies mediante aspirador con filtro para fibras de amianto
-plastificado, etiquetado y paletizado de las placas en zona delimitada y protegida
-retirada y carga mecánica del material desmontado sobre camión y canon de vertedero
-cabina de descontaminación y andamiaje necesario
-elaboración y presentación de plan de desamiantado.
totalmente terminada la unidad</t>
  </si>
  <si>
    <t>ED0783</t>
  </si>
  <si>
    <t>DESMONTAJE DE PLACAS DE FIBROCEMENTO EN REVESTIMIENTOS O FACHADAS</t>
  </si>
  <si>
    <t>Desmontaje de revestimiento de paneles sandwich (placa + aislante+ placa) fibrocemento con amianto y elementos de fijación, sujeta mecánicamente sobre estructura portante en fachada menor de 20m de altura; con medios y equipos adecuados. según legislación al respecto (rd 396/2006, del 31 de marzo) por el que se establecen las disposiciones mínimas de seguridad y salud en los trabajo con riesgo de exposición al amianto.
incluyendo parte proporcional de:
-señalización, vallado y balizado de la zona de trabajo
-desmontaje de remates, canalones y bajantes
-mediciones de amianto (ambientales y personales)
-limpieza y aspirado de superficies mediante aspirador con filtro para fibras de amianto
-plastificado, etiquetado y paletizado de las placas en zona delimitada y protegida
-retirada y carga mecánica del material desmontado sobre camión y canon de vertedero
-cabina de descontaminación y andamiaje necesario
-elaboración y presentación de plan de desamiantado.
totalmente terminada la unidad</t>
  </si>
  <si>
    <t>ED0785</t>
  </si>
  <si>
    <t>m</t>
  </si>
  <si>
    <t>DESMONTAJE DE BAJANTE DE FIBROCEMENTO</t>
  </si>
  <si>
    <t>Desmontaje de bajante de fibrocemento con amianto, elementos de fijación, codos y piezas especiales; con medios y equipos adecuados. según legislación al respecto (rd 396/2006, del 31 de marzo) por el que se establecen las disposiciones mínimas de seguridad y salud en los trabajo con riesgo de exposición al amianto.
incluyendo parte proporcional de:
-señalización, vallado y balizado de la zona de trabajo
-desmontaje de remates, canalones y bajantes
-mediciones de amianto (ambientales y personales)
-limpieza y aspirado de superficies mediante aspirador con filtro para fibras de amianto
-plastificado, etiquetado y paletizado de las placas en zona delimitada y protegida
-retirada y carga mecánica del material desmontado sobre camión y canon de vertedero
-cabina de descontaminación y andamiaje necesario
-elaboración y presentación de plan de desamiantado.
totalmente terminada la unidad</t>
  </si>
  <si>
    <t>EL0650</t>
  </si>
  <si>
    <t>DEMOLICIÓN TABIQUE LADRILLO HUECO SENCILLO</t>
  </si>
  <si>
    <t>Demolición de tabiques de ladrillo hueco sencillo, por medios manuales, incluso limpieza, carga y transporte de escombros al vertedero y con p.P. De medios auxiliares.</t>
  </si>
  <si>
    <t>EL0460</t>
  </si>
  <si>
    <t>DEMOLICIÓN DE SOLERA DE HORMIGÓN EN MASA DE HASTA 20 CM.</t>
  </si>
  <si>
    <t>Demolición de solera de hormigón en masa de hasta 20 cm. De espesor, con compresor, incluso limpieza, carga y transporte de escombros al vertedero y con p.P. De medios auxiliares.</t>
  </si>
  <si>
    <t>01.19</t>
  </si>
  <si>
    <t>kg</t>
  </si>
  <si>
    <t>DEMOLIC. VIGAS-PILARES METÁLICOS A MANO</t>
  </si>
  <si>
    <t>Demolición de estructuras formadas por vigas y pilares metálicos, (sin forjados), por medios manuales, incluso limpieza, carga y transporte de escombros al vertedero y con p.p. de medios auxiliares y canon de vertido.
totalmente terminada la unidad</t>
  </si>
  <si>
    <t>ED0360</t>
  </si>
  <si>
    <t>DESMONTAJE DE FALSO TECHO DE ESCAYOLA</t>
  </si>
  <si>
    <t>Desmontaje de falso techo de escayola por medios manuales, incluso limpieza y retirada de escombros a vertedero o planta de reciclaje y con p.P. De medios auxiliares.</t>
  </si>
  <si>
    <t>ED0430</t>
  </si>
  <si>
    <t>ud</t>
  </si>
  <si>
    <t>DESMONTAJE DE INODORO</t>
  </si>
  <si>
    <t>Desmontaje de inodoro y cisterna asociada con todos los accesorios, por medios manuales, incluso limpieza y retirada de escombros a vertedero o planta de reciclaje y con p.P. De medios auxiliares.</t>
  </si>
  <si>
    <t>ED0440</t>
  </si>
  <si>
    <t>DESMONTAJE DE LAVABO</t>
  </si>
  <si>
    <t>Desmontaje de lavabo existente con todos los accesorios, por medios manuales, incluso limpieza y retirada de escombros a vertedero o planta de reciclaje y con p.P. De medios auxiliares.</t>
  </si>
  <si>
    <t>ED0790</t>
  </si>
  <si>
    <t>DESMONTAJE DE PLATO DUCHA</t>
  </si>
  <si>
    <t>Desmontaje de platos de ducha  y accesorios, por medios manuales, incluso limpieza y retirada de escombros a vertedero o planta de reciclaje y con p.P. De medios auxiliares.</t>
  </si>
  <si>
    <t>ED0920</t>
  </si>
  <si>
    <t>DESMONTAJE DE TERMO ELÉCTRICO EXISTENTE CON TODOS LOS ACCESORIOS</t>
  </si>
  <si>
    <t>Desmontaje de termo eléctrico existente con todos los accesorios, incluso acopio y custodia en obra para su posterior colocación.</t>
  </si>
  <si>
    <t>ED0950</t>
  </si>
  <si>
    <t>DESMONTAJE DE URINARIO</t>
  </si>
  <si>
    <t>Desmontaje de urinario con todos los accesorios, por medios manuales, incluso limpieza y retirada de escombros a vertedero o planta de reciclaje y con p.P. De medios auxiliares.</t>
  </si>
  <si>
    <t>ED0960</t>
  </si>
  <si>
    <t>DESMONTAJE DE VERTEDERO</t>
  </si>
  <si>
    <t>Desmontaje de vertedero con todos los elementos existentes, por medios manuales, incluso limpieza y retirada de escombros a vertedero o planta de reciclaje y con p.P. De medios auxiliares.</t>
  </si>
  <si>
    <t>EL0440</t>
  </si>
  <si>
    <t>DEMOLICIÓN DE SOLADO DE TERRAZO O CERÁMICO</t>
  </si>
  <si>
    <t>Demolición de solado de terrazo y/o baldosa hidráulica incluso material de agarre, por medios mecánicos, incluso limpieza, carga y transporte de escombros al vertedero y con p.P. De medios auxiliares.</t>
  </si>
  <si>
    <t>EL0230</t>
  </si>
  <si>
    <t>DEMOLICIÓN DE AZULEJO CON MATERIAL DE AGARRE</t>
  </si>
  <si>
    <t>Demolición de revestimiento de azulejo con el correspondiente material de agarre en paramentos verticales, por medios manuales, incluso carga y transporte a vertedero o planta de reciclaje y con p.P. De medios auxiliares.</t>
  </si>
  <si>
    <t>E01DIF010</t>
  </si>
  <si>
    <t>LEVANTADO DE TUBERÍAS DE FONTANERÍA, SANEAMIENTO Y ACCCESORIOS</t>
  </si>
  <si>
    <t>Levantado de tuberías de fontanería y de desagües, por medios manuales, incluso limpieza, retirada , carga y transporte a vertedero.</t>
  </si>
  <si>
    <t>ED0850</t>
  </si>
  <si>
    <t>DESMONTAJE DE PUERTA DE PASO</t>
  </si>
  <si>
    <t>Desmontaje de puertade paso, metálica o de madera con cerco, por medios manuales, incluso limpieza y retirada de escombros a vertedero o planta de reciclaje y con p.P. De medios auxiliares.</t>
  </si>
  <si>
    <t>EL0880</t>
  </si>
  <si>
    <t>LEVANTADO CARPINTERÍA EN TABIQUES MANO</t>
  </si>
  <si>
    <t>Levantado de carpintería de cualquier tipo en tabiques o fachadas, incluidos cercos, hojas, vidrios y accesorios, por medios manuales, incluso limpieza y carga y transporte a vertedero o planta de reciclaje y con p.P. De medios auxiliares.</t>
  </si>
  <si>
    <t>ED0970x</t>
  </si>
  <si>
    <t>DESMONTAJE DE EQUIPO DE A/A (SPLIT)</t>
  </si>
  <si>
    <t>Desconexión eléctrica y frigorífica de unidad condensadora y split de aire acondicionado, i/ recuperación de gas refrigerante y posterior recarga, acopio y traslado a vertedero o depósito de metro.
Totalmente terminada la unidad.</t>
  </si>
  <si>
    <t>TRASLACH</t>
  </si>
  <si>
    <t>u</t>
  </si>
  <si>
    <t>CARGA Y TRANSPORTE DE ENSERES A VERTEDERO EN CONTENEDOR DE 6M3</t>
  </si>
  <si>
    <t>Carga y transporte de enseres y mobiliario en desuso en contenedores de 6m3, incluso limpieza, carga y transporte de escombros al vertedero y con p.P. De medios auxiliares.</t>
  </si>
  <si>
    <t>Total 01</t>
  </si>
  <si>
    <t>02</t>
  </si>
  <si>
    <t>ALBAÑILERÍA, SOLADOS Y REVESTIMIENTOS</t>
  </si>
  <si>
    <t>EB0220</t>
  </si>
  <si>
    <t>PINTURA PLÁSTICA ACRIL.MATE SUPERIOR</t>
  </si>
  <si>
    <t>Suministro y aplicación de pintura acrílica plástica mate calidad superior, aplicada con rodillo, en paramentos verticales y horizontales, i/limpieza de superficie, mano de imprimación y acabado con dos manos.</t>
  </si>
  <si>
    <t>EAT0060</t>
  </si>
  <si>
    <t>TABIQUE HUECO SENCILLO 4CM INT.MORT.M-5</t>
  </si>
  <si>
    <t>Suministro y ejecución de tabique de ladrillo cerámico hueco sencillo 24x11,5x4 cm., En distribuciones y cámaras, recibido con mortero de cemento cem ii/b-p 32,5 n y arena de río tipo m-5, preparado en central y suministrado a pie de obra, i/ replanteo, aplomado y recibido de cercos, roturas, humedecido de las piezas y limpieza. Parte proporcional de andamiajes y medios auxiliares. Medido a cinta corrida.</t>
  </si>
  <si>
    <t>EVG0030</t>
  </si>
  <si>
    <t>ENFOSCADO FRATASADO CSIV-W1 VERTICAL</t>
  </si>
  <si>
    <t>Enfoscado fratasado sin maestrear con mortero de cemento csiv-w2, en paramentos verticales de 20 mm de espesor, i/regleado, sacado de rincones, aristas y andamiaje, medido deduciendo huecos.</t>
  </si>
  <si>
    <t>EE0450</t>
  </si>
  <si>
    <t>m3</t>
  </si>
  <si>
    <t>HORMIGÓN EN MASA HM-20/20/B IIA, DE CENTRAL CON BOMBEO</t>
  </si>
  <si>
    <t>Suministro de hormigón en masa hm-20 iia, árido máximo 20 mm y consistencia  blanda, asiento en el cono de abrams 6 cm., Elaborado en central, para formación de caja de vía, incluyendo bombeo, p.P. De encofrado y desencofrado en formación de cunas, arquetas, sumideros, canales de desagüe, etc., Vertido por medios manuales y vibrado, con las operaciones necesarias de nivelación, alineación, planchado y limpieza.</t>
  </si>
  <si>
    <t>EAR0090z</t>
  </si>
  <si>
    <t>AYUDA ALBAÑILERÍA RECIBIDO BAJANTES</t>
  </si>
  <si>
    <t>Ayudas de albañilería para el recibido de bajantes con mortero impermeabilizante, i/ picado y apertura de huecos, conexión con cubierta y con arqueta, material auxiliar, limpieza y medios auxiliares. Totalmente terminao y funcionando.</t>
  </si>
  <si>
    <t>EP0350</t>
  </si>
  <si>
    <t>SOLADO DE GRES PORCELÁNICO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</si>
  <si>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1,2 ó 3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</si>
  <si>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EVA0010</t>
  </si>
  <si>
    <t>ALICATADO AZULEJO BLANCO 20X20CM REC.MORTERO</t>
  </si>
  <si>
    <t>Suministro y colocación de alicatado con azulejo blanco 20x20 cm. Colocado a línea, recibido con mortero de cemento cem ii/a-p 32,5 r y arena de miga (m-5), i/p.P. De cortes, ingletes, piezas especiales, rejuntado con lechada de cemento blanco bl-v 22,5 y limpieza, medido deduciendo huecos superiores a 1 m2.</t>
  </si>
  <si>
    <t>GUARDPVC01</t>
  </si>
  <si>
    <t>ml</t>
  </si>
  <si>
    <t>GUARDAVIVOS PVC BLANCO DE 2,5 M</t>
  </si>
  <si>
    <t>Suministro y colocación de guardavivos de pvc color blanco en remates de esquinas del alicatado.</t>
  </si>
  <si>
    <t>Total 02</t>
  </si>
  <si>
    <t>03</t>
  </si>
  <si>
    <t>FONTANERÍA Y SANITARIOS</t>
  </si>
  <si>
    <t>EJI0010</t>
  </si>
  <si>
    <t>INST. AGUA F.C. ASEOS/VESTUARIOS</t>
  </si>
  <si>
    <t>Instalación de fontanería para los aseos y vestuarios, realizada con tuberías de cobre para las redes de agua fría y caliente, y con tuberías de pvc serie c, para la red de desagües, con los diámetros necesarios para cada punto de servicio, con bote sifónico de pvc, incluso con p.P. De bajante de pvc de 110 mm. Y manguetón para enlace al inodoro, totalmente terminada, y sin aparatos sanitarios.  Las tomas de agua y los desagües, se entregan con tapones.</t>
  </si>
  <si>
    <t>EJE0010</t>
  </si>
  <si>
    <t>ARQUETA SIFONICA REGISTRABLE DE 38X38X80 CM. DE MEDIDAS INTERIOR</t>
  </si>
  <si>
    <t>Arqueta sifónica registrable de 38x38x80 cm. De medidas interiores, construida con fábrica de ladrillo macizo tosco de 1/2 pie de espesor, recibido con mortero de cemento, colocado sobre solera de hormigón hm-20, enfoscado y bruñido en su interior.</t>
  </si>
  <si>
    <t>EJE0090</t>
  </si>
  <si>
    <t>SUMIDERO SIFÓNICO FUNDICIÓN 20X20.</t>
  </si>
  <si>
    <t>Suministro e instalación de sumidero sifónico de fundición de 20x20 cm. Totalmente instalado.</t>
  </si>
  <si>
    <t>EJE0040</t>
  </si>
  <si>
    <t>BOTE SIFÓNICO PVC D=110 EMPOT.</t>
  </si>
  <si>
    <t>Suministro e instalación de bote sifónico de pvc, de 110 mm de diámetro, colocado en el grueso del forjado, con cuatro entradas de 40 mm, y una salida de 50 mm, y con tapa de pvc, con sistema de cierre por lengüeta de caucho a presión, instalado, incluso con conexionado de las canalizaciones que acometen y colocación del ramal de salida hasta el manguetón del inodoro, con tubería de pvc de 50 mm de diámetro, funcionando.</t>
  </si>
  <si>
    <t>ES0250</t>
  </si>
  <si>
    <t>TAPA ESTANCA PARA ARQUETA REGISTRABLE</t>
  </si>
  <si>
    <t>Tapa estanca para arqueta registrable, realizada mediante bandeja de chapa de acero inoxidable de 2mm. De espesor, capa de mortero y baldosa de gres, cerámica o terrazo, incluso cerco metálico de apoyo de acero y tirador.
Incluso pequeño material, medios auxiliares y costes indirectos incluidos. Totalmente terminada la unidad.</t>
  </si>
  <si>
    <t>EJS0060</t>
  </si>
  <si>
    <t>DISPENSADOR DE PAPEL TOALLA EN ROLLOS BOXCELL</t>
  </si>
  <si>
    <t>Suministro y montaje de dispensador de papel toalla en rollos boxcell.</t>
  </si>
  <si>
    <t>EJS0080</t>
  </si>
  <si>
    <t>DOSIFICADOR JABÓN LÍQUIDO ANTIGOTEO ABS</t>
  </si>
  <si>
    <t>Suministro y colocación de dosificador antigoteo de jabón líquido con pulsador, de 1 l., Depósito de abs blanco con visor transparente, colocado mediante anclajes de fijación a la pared, y instalado.</t>
  </si>
  <si>
    <t>EJS0120</t>
  </si>
  <si>
    <t>ESPEJO PLATEADO 5MM.</t>
  </si>
  <si>
    <t>Suministro e instalación de espejo plateado miralite revolution realizado con un vidrio planilux de 5 mm. Plateado por su cara posterior, incluso canteado perimetral y taladros.</t>
  </si>
  <si>
    <t>EJS0130</t>
  </si>
  <si>
    <t>INODORO TANQUE BAJO DAMA BLANCO O EQUIVALENTE</t>
  </si>
  <si>
    <t>Suministro e instalación de inodoro de porcelana vitrificada blanco, de tanque bajo, mod dama de roca, o equivalente, colocado mediante tacos y tornillos al solado, incluso sellado con silicona, y compuesto por: Taza, tanque bajo con tapa y mecanismos y asiento con tapa lacados, con bisagras de acero, instalado, incluso con llave de escuadra de 1/2" cromada y latiguillo flexible de 20 cm. Y de 1/2", funcionando.</t>
  </si>
  <si>
    <t>EJS0180</t>
  </si>
  <si>
    <t>LAVABO 65X51 C/PEDESTAL VICTORIA BLANCO</t>
  </si>
  <si>
    <t>Suministro e instalación de lavabo de porcelana vitrificada en blanco, de 65x51 cm. Mod. Victoria de roca o equivalente colocado con pedestal y con anclajes a la pared, con grifo monobloc, con perlizador, incluso válvula de desagüe de 32 mm., Llaves de escuadra de 1/2" cromadas, y latiguillos flexibles de 20 cm. Y de 1/2", instalado y funcionando.</t>
  </si>
  <si>
    <t>EJS0200</t>
  </si>
  <si>
    <t>P.DUCHA PORCELÁNICO 90X90 BLANCO</t>
  </si>
  <si>
    <t>Suministro e instalación de plato de ducha de porcelana, de 90x90 cm., Blanco, con grifería mezcladora exterior monomando, con ducha teléfono, flexible de 150 cm. Y soporte articulado, incluso válvula de desagüe sifónica, con salida horizontal de 60 mm., Instalada y funcionando.</t>
  </si>
  <si>
    <t>EJS0210</t>
  </si>
  <si>
    <t>PORTARROLLOS TOTALMENTE COLOCADO</t>
  </si>
  <si>
    <t>Suministro e instalación de portarrollos  de acero inoxidable con capacidad para tres rollos, totalmente colocado.</t>
  </si>
  <si>
    <t>EJS0280</t>
  </si>
  <si>
    <t>URINARIO MURAL G.TEMPORIZADOR BLANCO</t>
  </si>
  <si>
    <t>Suministro e instalación de urinario mural de porcelana vitrificada blanco, colocado mediante anclajes de fijación a la pared, y dotado de tapón de limpieza y manguito, instalado con grifo temporizador para urinarios, incluso enlace de 1/2" y llave de escuadra de 1/2" cromada y sifón de desagüe,  funcionando. .</t>
  </si>
  <si>
    <t>EJS0310</t>
  </si>
  <si>
    <t>VERTEDERO PORCÉLANICO 50X42 G.PARED</t>
  </si>
  <si>
    <t>Suministro e instalación de vertedero de porcelana vitrificada, blanco, de 50x42 cm., Dotado de rejilla de desagüe y enchufe de unión, colocado mediante tacos y tornillos al solado, incluso sellado con silicona, e instalado con grifería mezcladora de pared convencional con perlizador, incluso válvula de desagüe de 40 mm., Funcionando.  (El sifón está incluido e las instalaciones de desagüe).</t>
  </si>
  <si>
    <t>EJS0260</t>
  </si>
  <si>
    <t>TERMO ELÉCTRICO 80 L.</t>
  </si>
  <si>
    <t>Suministro e instalación de termo eléctrico de 80 l., I/lámpara de control, termómetro, termostato exterior regulable de 35º a 60º, válvula de seguridad instalado con llaves de corte y latiguillos, sin incluir conexión eléctrica.</t>
  </si>
  <si>
    <t>Total 03</t>
  </si>
  <si>
    <t>04</t>
  </si>
  <si>
    <t>CARPINTERÍA METÁLICA Y CERRAJERÍA</t>
  </si>
  <si>
    <t>EE0050</t>
  </si>
  <si>
    <t>ACERO PERFIL TUBULAR PARA ESTRUCTURA</t>
  </si>
  <si>
    <t>Suministro y montaje de acero laminado s275 en perfiles para vigas, pilares y correas, con una tensión de rotura de 410 n/mm2, unidas entre sí mediante uniones soldadas con electrodo básico i/p.P. Despuntes y dos manos de imprimación con pintura de minio de plomo y dos manos de pintura al esmalte, totalmente montado. Los trabajos serán realizados por soldador cualificado.</t>
  </si>
  <si>
    <t>UVT010</t>
  </si>
  <si>
    <t>VALLADO SIMPLE TORSIÓN H=2m</t>
  </si>
  <si>
    <t>Formación de cerramiento de parcela mediante malla de simple torsión, de 8 mm de paso de malla y 1,1 mm de diámetro, acabado galvanizado y postes de acero galvanizado de 48 mm de diámetro y 2 m de altura. Incluso p/p de replanteo, apertura de huecos, relleno de hormigón para recibido de los postes, colocación de la malla y accesorios de montaje y tesado del conjunto.</t>
  </si>
  <si>
    <t>UVT0XX</t>
  </si>
  <si>
    <t>PUERTA VALLA SIMPLE TORSIÓN</t>
  </si>
  <si>
    <t>Puerta de malla de simple torsión, de 8 mm de paso de malla y 1,1 mm de diámetro, acabado galvanizado y postes de acero galvanizado de 48 mm de diámetro  para acceso de personal, de 2m de alto y 0,9m de ancho, en una hoja abatible. Fabricada con bastidor de tubo galvanizado y panel rígido de malla electrosoldada. Incluso p/p de replanteo, apertura de huecos, relleno de hormigón para recibido de los postes, colocación de la malla y accesorios de montaje y tesado del conjunto.</t>
  </si>
  <si>
    <t>EB0030</t>
  </si>
  <si>
    <t>ESMALTE SINTÉTICO MATE S/METAL I/MINIO</t>
  </si>
  <si>
    <t>Suministro y aplicación de pintura al esmalte mate, dos manos y una mano de imprimación de minio o antioxidante sobre carpintería metálica o cerrajería, i/rascado de los óxidos y limpieza manual.</t>
  </si>
  <si>
    <t>CABFENOLIC</t>
  </si>
  <si>
    <t>CABINAS DE ASEO CON PANELES FENÓLICOS</t>
  </si>
  <si>
    <t>Suministro e instalación de cabina para ducha o inodoro, fabricada con laminado fenólico antihumedad de 12mm (color a elegir) y perfilería de aluminio anodizado, de altura 2,10m, con 2 cm de regulación de altura en cada pie:
-Montantes de sección circular continua de suelo a techo, con burlete de neopreno en el batiente de la hoja.
-Camisa de sección reclargular de 40x60mm, para el arriostramiento de montantes en dos puntos. 
-Pernios en acero inoxidable autocierre de gran resistencia fijados a los montantes mediante remache oculto. 
-Puertas a juego con la mampara, dimensiones de la hoja 1800 x 700 mm (estándar) 
-Cerradura res, con condena e indicador de libre/ocupado y 
-Percha interior para ropa. 
Totalmente terminada e instalada.</t>
  </si>
  <si>
    <t>EHAP0070z</t>
  </si>
  <si>
    <t>PUERTA DE ACERO LACADA AL HORNO CON REJILLAS (0,72 x 2,00m)</t>
  </si>
  <si>
    <t>Suministro y colocación de puerta de paso construida con tubo de acero y chapa lisa (0,72 x 2,00m), desengrasada, lacada al horno con pintura polvo y secada a 200º c, suministro de cerradura por canto con posibilidad de incorporar bombillo suministro de juego de manillas acero inox. Con bocallave msmf 872is o similar, bombillo niquelado de 50+35. Totalmente colocada, i/cerco, recibido y rejillas de ventilación superior e inferior.</t>
  </si>
  <si>
    <t>04.02</t>
  </si>
  <si>
    <t>VENTANA CORREDERA ALUMINIO. R.P.T. LAC. COLOR</t>
  </si>
  <si>
    <t>M2. ventana en hojas correderas de aluminio lacado en color, con rotura de puente térmico, con cerco de 60x45 mm., hoja de 70x35 mm. y 1,5 mm. de espesor, para un acristalamiento máximo de 26 mm. (cristales translúcidos), consiguiendo una reducción del nivel acústico de 37 db, herrajes de colgar y costes indirectos. 
homologada con clase 3 en el ensayo de permeabilidad al aire según norma une-en 1026:2000. 
la transmitancia máxima es de 4,0 w/m2 k y cumple en las zonas a, b y c, según el cte/db-he 1. 
i/ medios auxiliares y p.p. de costes indirectos. totalmente terminada la unidad.
cristales translúcidos</t>
  </si>
  <si>
    <t>Total 04</t>
  </si>
  <si>
    <t>05</t>
  </si>
  <si>
    <t>IMPERMEABILIZACIONES, CUBIERTAS Y SANEAMIENTO</t>
  </si>
  <si>
    <t>EI0090</t>
  </si>
  <si>
    <t>IMPERMEABILIZACIÓN ARQUETAS MORTERO HIDROFUGO</t>
  </si>
  <si>
    <t>Impermeabilización de arquetas, con mortero hidrófugo monocomponente de base cementosa modificado con polímeros, mezclado a razón de 4 l. De agua por saco de 25 kg. Y aplicado como enfoscado, sobre hormigón o ladrillo, con un espesor medio de 1 cm., Previa limpieza y humectación del soporte hasta la saturación.</t>
  </si>
  <si>
    <t>ER0120</t>
  </si>
  <si>
    <t>SUMINISTRO Y COLOCACIÓN DE TUBERÍA DE PVC D. 160 MM PARA BAJANTE</t>
  </si>
  <si>
    <t>Suministro e instalación de bajante de pvc serie c, de 160 mm. De diámetro, con sistema de unión por enchufe encolado o junta labiada, colocada con abrazaderas metálicas, totalmente instalada, incluso con p.P. De piezas especiales de pvc y medios auxiliares. Funcionando.</t>
  </si>
  <si>
    <t>EJE0030</t>
  </si>
  <si>
    <t>SUMINISTRO Y COLOCACIÓN DE BAJANTE DE PVC, SERIE C D=110 MM.</t>
  </si>
  <si>
    <t>Suministro e instalación de bajante de pvc serie c, de 110 mm. De diámetro, con sistema de unión por enchufe encolado o junta labiada, colocada con abrazaderas metálicas, totalmente instalada, incluso con p.P. De piezas especiales de pvc y medios auxiliares. Funcionando.</t>
  </si>
  <si>
    <t>ER0121x</t>
  </si>
  <si>
    <t>SUMINISTRO Y COLOCACIÓN DE BAJANTE DE ACERO PRELACADO D=110MM</t>
  </si>
  <si>
    <t>Suministro e instalación de bajante de acero prelacado de 110 mm. De diámetro, con sistema de unión por enchufe encolado o junta labiada, colocada con abrazaderas metálicas, totalmente instalada, incluso con p.P. De piezas especiales y medios auxiliares. Funcionando.</t>
  </si>
  <si>
    <t>EHAD0131</t>
  </si>
  <si>
    <t>CUBIERTA INCLINADA PANEL SANDWICH POLIURETANO (50mm)</t>
  </si>
  <si>
    <t>Suministro y montaje de cobertura de faldones de cubiertas inclinadas, mediante panel sándwich lacado+aislante+galvanizado, de 50 mm de espesor, conformado con doble chapa de acero (0,5mm de espesor) y perfil nervado (5 grecas), lacado al exterior (color a elegir por d.O.) Y galvanizado al interior, con relleno intermedio de espuma de poliuretano de 40 kg/m³ de densidad, clasificación b-s1-d0, aislamiento térmico de 0,40w/m2k, fijado mecánicamente a cualquier tipo de correa estructural (no incluida en este precio). Incluso p/p de cortes, solapes, tornillos y elementos de fijación, accesorios, juntas, cumbreras, remates perimetrales y otras piezas de remate para la resolución de puntos singulares. 
Totalmente terminada la unidad.</t>
  </si>
  <si>
    <t>EHAD0132</t>
  </si>
  <si>
    <t>CUBIERTA CHAPA METÁLICA TRAPEZOIDAL PRELACADA (0,6mm)</t>
  </si>
  <si>
    <t>Cubierta metálica de chapa trapezoidal espesor 0,6mm y altura de greca 30mm prelacada, sobre rastreles metálicos, incluso p/p de cortes, solapes, tornillos y elementos de fijación, accesorios, juntas, cumbreras, remates perimetrales y otras piezas de remate para la resolución de puntos singulares. 
Totalmente terminada la unidad.</t>
  </si>
  <si>
    <t>ER0070x</t>
  </si>
  <si>
    <t>CANALON LONGITUDINAL OCULTO ACERO GALVANIZADO</t>
  </si>
  <si>
    <t>Suministro y montaje de canalón oculto en cubiertas inclinadas, compuesto por canaleta de acero galvanizado con un desarrollo de 600 mm., Recogida de aguas y conexión a bajante, totalmente instalado, recibido y sellado, incluso con p.P. De piezas especiales y medios auxiliares. Funcionando.</t>
  </si>
  <si>
    <t>ER0071X</t>
  </si>
  <si>
    <t>CANALÓN CUADRADO DE ACERO PRELACADO</t>
  </si>
  <si>
    <t>Suministro y montaje de canalón de chapa de acero prelacado de 1mm de espesor y hasta 1250 mm de desarrollo. Geometría adapatada a cada caso, con p.P. De tapas, remaches y sellado de juntas con doble cordón de masilla de poliuretano. Incluido embocadura a bajante. I/ p.P de elementos auxiliares de fijación, remate y sellado, incluso pequeño material. Totalmente terminada la unidad.</t>
  </si>
  <si>
    <t>EZ0450</t>
  </si>
  <si>
    <t>REVESTIMIENTO CONTINUO DE IMPERMEABILIZACIÓN</t>
  </si>
  <si>
    <t>Ejecución del revestimiento continuo de impermeabilización, que comprende los procesos siguientes:
- Aplicación de ligante y adhesivo sobre el mortero de regularización para incrementar su cohesión. Capacidad ligante sobre el hormigón o mortero para conseguir una conexión que garantice una resistencia al desprendimiento pro tracción superior a 2mpa. Compatibilidad con el revestimiento con una adherencia superior a 4 mpa o a su cohesión. El desprendimiento de las uniones entre fases, por tracción, debeser siempre del tipo "cohesivo" y nunca "adhesivo.
- Tratamiento específico de refuerzo en grietas y embocaduras de bajantes a base de laminado "in situ" de alta tracción.
- Extensión con llana de capa base flexible del revestimiento.
- Ejecución de laminado continuo "in situ", totalmente adaptado al soporte formado por composite epoxi-fibra de vidrio de alta tracción.
- Remate de cantos y cornisas con el mismo laminado.
- Extensión con llana de micromortero epoxi para conseguir una superficie sin irregularidades propias de laminado. El micromortero de protección tiene adherencia al laminado (iso 46249) &gt; 4mpa, resistencia a tracción (astm d638-89) &gt;6 mpa, elongación a rotura por tracción (astm d638-89), resistencia a abrasión (tabercs10-500 mg/1000vueltas)&lt;25 mgr, absorción de agua (equilibrio)(astm d570) &lt;2%, resistencia al envejecimiento (ensayo en cámara climática con lámpara de 3000w/m2): Agrietamiento y caleo nulos, brillo inicial basado en (astm d523-85, ángulo 60º c y brillo intemperie (atsm d523-85 ángulo 60º después de un año en ambiente, ambos 82/83 y el brillo acelerado (astm d523-85 ángulo 60ºc) (500 h lámpara u.V. 3000 W/m2).
- Ejecución de recubrimiento epoxi-cuarzo antideslizante.
- Aplicación en doble capa de recubrimiento de acabado epoxi-poliuretano de alta resistencia a la radiación ultravioleta.
- Extensión con llana de capa base flexible del revestimiento. Revestimiento con adherencia al soporte de hormigón resistente (iso 46249) &gt;1,5 mpa), elongación a rotura por tracción de elastómero (astm d638-89) 200%, elongación a rotura por tracción de epoxi flexible ( astm d638-89) 60%, elongación a rotura por tracción de laminado (astm d 638-89) 5%, capacidad para puenteo de grietas nuevas hasta 1,50 mm, resistencia al impacto izod (astm d256), resistencia a abrasión (taber cs10-500 mg/1000 vueltas) &lt; 25 mgr, resistencia al punzonamiento estático
(Eota tr 007) l4 (&gt;250 n/m2), absorción de agua (equilibrio)(astm d570) &lt;1,5 %, resistencia a la radiación uv (a la vista), vida útil &gt;25 años.
Totalmente terminado. Incluido material, limpieza y retirada de posibles escombros a pie de carga, transporte a vertedero, p.P. De maquinaria, medios auxiliares y costes indirectos.</t>
  </si>
  <si>
    <t>Total 05</t>
  </si>
  <si>
    <t>06</t>
  </si>
  <si>
    <t>INSTALACIÓN ELÉCTRICA E ILUMINACIÓN</t>
  </si>
  <si>
    <t>01.ING</t>
  </si>
  <si>
    <t>DESMONTAJES Y ALUMBRADO PROVISIONAL</t>
  </si>
  <si>
    <t>I31XLX008X</t>
  </si>
  <si>
    <t>Desmontaje de la instalación eléctrica existente que quede fuera de servicio en la zona de obras.</t>
  </si>
  <si>
    <t>Desmontaje y retirada de instalación eléctrica (en uso o desuso) en superficie o bajo tubo flexible, empotrada en paramento, incluyendo retirada de luminarias, mecanismos, cajas y cableado, incluso limpieza, retirada, carga y transporte a vertedero.</t>
  </si>
  <si>
    <t>Total 01.ING</t>
  </si>
  <si>
    <t>03.ING</t>
  </si>
  <si>
    <t>LÍNEAS A SUBCUADROS</t>
  </si>
  <si>
    <t>I31ECA003X</t>
  </si>
  <si>
    <t>Ml.</t>
  </si>
  <si>
    <t>Canaleta de distribución de 40 x 60 mm con dos compartimentos.</t>
  </si>
  <si>
    <t>Canaleta de distribución de 40 x 60 mm. Con dos compartimentos libres de halógenos tipo lfh, tehalit de hager ó similar. Con parte proporcional de ángulos, tapas, etc.Totalmente instalada.</t>
  </si>
  <si>
    <t>I31CBF004</t>
  </si>
  <si>
    <t>Cable de Cu. de 4 x 6 mm². + T, RZ1 (AS)- 0.6/1 KV.</t>
  </si>
  <si>
    <t>Suministro e instalación de acometida eléctrica desde cuadro general de cable de cu. De 4 x 6 mm². + T, rz1 (as)- 0.6/1 Kv, de características indicadas en p. De c. Totalmente instalado.</t>
  </si>
  <si>
    <t>Total 03.ING</t>
  </si>
  <si>
    <t>06.ING</t>
  </si>
  <si>
    <t>ILUMINACIÓN NORMAL Y EMERGENCIA</t>
  </si>
  <si>
    <t>I31JDA040X</t>
  </si>
  <si>
    <t>BLQ.AUT.EMERG.LED 500 lúmenes, autotest, 1 hora autonomía</t>
  </si>
  <si>
    <t>Bloque autónomo de emergencia led con autotest, no permanente, con piloto, autonomía mínima de 1 hora y 500 lúmenes. Instalado incluyendo replanteo, accesorios de anclaje y conexionado.</t>
  </si>
  <si>
    <t>I31FBE010X</t>
  </si>
  <si>
    <t>Luminaria estanca de 2 x 36 W</t>
  </si>
  <si>
    <t>Luminaria estanca alto rendimiento en policarbonato de 2 x 36 w, (con reactancia electrónica y tubos fluorescentes de 2 x 36 w),  y parte proporcional de elementos de suspensión en caso necesario, cableado, tubo, canaleta, cajas de derivación etc. Totalmente instalada y conexionada.</t>
  </si>
  <si>
    <t>I31BJA005</t>
  </si>
  <si>
    <t>Interruptor unipolar de (16A-250V) ref. 3000 de la linea Metropoli de Eunea ó B.J.C</t>
  </si>
  <si>
    <t>Interruptor unipolar de (16a-250v) ref. 3000 De la linea metropoli de eunea ó b.J.C., Incluido caja estanca con tapa para 1 módulo, y parte proporcional de cable de sección adecuada, tubo cajas de derivación.Totalmente montado e instalado.</t>
  </si>
  <si>
    <t>I31NWS070</t>
  </si>
  <si>
    <t>PUNTO LUZ SUPERFICIE</t>
  </si>
  <si>
    <t>Unidad de punto de luz superficial  de 10a  realizado en tubo pvc rígido m 20/gp5 y conductor de cobre unipolar rígido de 1,5 mm2, así como interruptor superficie, caja de registro "plexo" d=70 y regletas de conexión, totalmente montado e instalado.</t>
  </si>
  <si>
    <t>I31NWS080</t>
  </si>
  <si>
    <t>BASE DE ENCHUFE SUPERFICIE</t>
  </si>
  <si>
    <t>Base enchufe  de superficie con toma tierra lateral de 10/16a(ii+t.T) superficial realizado en tubo pvc rígido m 20/gp5 y conductor de cobre unipolar, aislados para una tensión nominal de 750v. Y sección 2,5 mm2 (activo, neutro y protección), incluido caja de registro "plexo" d=70 toma de corriente superficialy regletas de conexión, totalmente montado e instalado.</t>
  </si>
  <si>
    <t>Total 06.ING</t>
  </si>
  <si>
    <t>08.ING</t>
  </si>
  <si>
    <t>SUBCUADRO ASEOS</t>
  </si>
  <si>
    <t>I31BDA06011X</t>
  </si>
  <si>
    <t>Cuadro Aseos</t>
  </si>
  <si>
    <t>Cuadro aseos, totalmente equipado e instalado, conteniendo:
-1 obturador 13 módulos blanco
-1 magnet dx³ 6000a 2p c 10a
-3 magnet dx³ 6000a 2p c 16a
-1 bloque dif 30ma tipo ac 40a para 2p 2 mod.
-1 diferencial dx³ 4p 25a 30ma tipo ac
-1 puerta transparente azul 3 filas
-1 coffert nedbox 3 fila 13 módulos
- pequeño material: conductores, aisladores,  bornas, etiquetado, t.t. etc.
los interruptores automáticos serán de curva c</t>
  </si>
  <si>
    <t>Total 08.ING</t>
  </si>
  <si>
    <t>09.ING</t>
  </si>
  <si>
    <t>DOCUMENTACIÓN FINAL DE OBRA</t>
  </si>
  <si>
    <t>I31VXX001</t>
  </si>
  <si>
    <t>Documentación final de la obra de las instalaciones de distribución de energía.</t>
  </si>
  <si>
    <t>Entrega de la documentación final de la obra de las instalaciones de distribución de energía que incluyan: 
- Situación real y descripción del equipamiento de distribución de energía, cables, etc.
- Documentación técnica sobre todos los elementos que componen la distribución de energía.</t>
  </si>
  <si>
    <t>Total 09.ING</t>
  </si>
  <si>
    <t>01.09</t>
  </si>
  <si>
    <t>CUADRO ELÉCTRICO DE OBRA</t>
  </si>
  <si>
    <t>Suministro, montaje y conexión de cuadro eléctrico de obra durante el transcurso de los trabajos, que deberá incluir:
-Aparamenta de control y los dispositivos de protección necesarios
-Manguera de conexión de (5 x 6mm2) desde el cgbt más cercano hasta la ubicación de cuadro de obra
-P.P. De medios auxiliares y costes indirectos.
El contratista previamente a la instalación del cuadro, deberá presentar al director de obra la documentación requerida por la norma técnica nº 1530 (memoria técnica de diseño, cargas, esquema eléctrico.. ), La cual deberá ser aprobada por el servicio de ingeniería de metro.</t>
  </si>
  <si>
    <t>Total 06</t>
  </si>
  <si>
    <t>07</t>
  </si>
  <si>
    <t>VARIOS</t>
  </si>
  <si>
    <t>JCORTE</t>
  </si>
  <si>
    <t>JORNADA DE CORTE DE TRACCIÓN (NOCTURNO)</t>
  </si>
  <si>
    <t>Jornada de agente homologado por metro de madrid s.A. Para la comprobación de ausencia de tensión en catenaria, incluso desplazamiento necesario a la estación, túnel o depósito correspondiente y herramientas de comprobación necesarias para efectuar el corte, en horario nocturno.</t>
  </si>
  <si>
    <t>Total 07</t>
  </si>
  <si>
    <t>Total 0</t>
  </si>
  <si>
    <t>TOTAL PRESUP. EJECUCIÓN MATERIAL</t>
  </si>
  <si>
    <t>GASTOS GENERALES Y BENEFICIO INDUSTRIAL</t>
  </si>
  <si>
    <t>BASE IMPONIBLE</t>
  </si>
  <si>
    <t>IMPORTE IVA</t>
  </si>
  <si>
    <t>PRESUPUESTO BASE DE LICITACIÓN</t>
  </si>
  <si>
    <t>NOTAS</t>
  </si>
  <si>
    <t>1, La oferta sin iva no podrá superar la base imponible</t>
  </si>
  <si>
    <t>2, La oferta con IVA no podrá superar el presupuesto base de licitación</t>
  </si>
  <si>
    <t>3. Los precios por partida ofertados podrán ser superiores a los presupuestados</t>
  </si>
  <si>
    <t>Nombre de Empresa</t>
  </si>
  <si>
    <t>Domicilio Fiscal</t>
  </si>
  <si>
    <t>CIF:</t>
  </si>
  <si>
    <t>Fecha:</t>
  </si>
  <si>
    <t>Sello</t>
  </si>
  <si>
    <t>Firma</t>
  </si>
  <si>
    <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</si>
</sst>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0000FF"/>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sz val="8"/>
      <name val="Calibri"/>
      <family val="2"/>
      <scheme val="minor"/>
    </font>
    <font>
      <sz val="14"/>
      <color theme="1"/>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rgb="FFC2D5E7"/>
        <bgColor indexed="64"/>
      </patternFill>
    </fill>
    <fill>
      <patternFill patternType="solid">
        <fgColor theme="4" tint="0.79998168889431442"/>
        <bgColor indexed="64"/>
      </patternFill>
    </fill>
    <fill>
      <patternFill patternType="solid">
        <fgColor theme="7"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cellStyleXfs>
  <cellXfs count="69">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49" fontId="6" fillId="2" borderId="0" xfId="0" applyNumberFormat="1" applyFont="1" applyFill="1" applyAlignment="1">
      <alignment vertical="top"/>
    </xf>
    <xf numFmtId="3" fontId="7" fillId="2" borderId="0" xfId="0" applyNumberFormat="1" applyFont="1" applyFill="1" applyAlignment="1">
      <alignment vertical="top"/>
    </xf>
    <xf numFmtId="4" fontId="7" fillId="2" borderId="0" xfId="0" applyNumberFormat="1" applyFont="1" applyFill="1" applyAlignment="1">
      <alignment vertical="top"/>
    </xf>
    <xf numFmtId="49" fontId="8" fillId="3"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4" fontId="9" fillId="0" borderId="0" xfId="0" applyNumberFormat="1" applyFont="1" applyAlignment="1">
      <alignment vertical="top"/>
    </xf>
    <xf numFmtId="0" fontId="8" fillId="0" borderId="0" xfId="0" applyFont="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4" fontId="7" fillId="0" borderId="0" xfId="0" applyNumberFormat="1" applyFont="1" applyAlignment="1">
      <alignment vertical="top"/>
    </xf>
    <xf numFmtId="0" fontId="8" fillId="4" borderId="0" xfId="0" applyFont="1" applyFill="1" applyAlignment="1">
      <alignment vertical="top"/>
    </xf>
    <xf numFmtId="49" fontId="5" fillId="5" borderId="0" xfId="0" applyNumberFormat="1" applyFont="1" applyFill="1" applyAlignment="1">
      <alignment vertical="top"/>
    </xf>
    <xf numFmtId="4" fontId="7" fillId="5"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8" fillId="4" borderId="0" xfId="0" applyFont="1" applyFill="1" applyAlignment="1">
      <alignment vertical="top" wrapText="1"/>
    </xf>
    <xf numFmtId="49" fontId="5" fillId="5" borderId="0" xfId="0" applyNumberFormat="1" applyFont="1" applyFill="1" applyAlignment="1">
      <alignment vertical="top" wrapText="1"/>
    </xf>
    <xf numFmtId="4" fontId="8" fillId="0" borderId="0" xfId="0" applyNumberFormat="1" applyFont="1" applyAlignment="1" applyProtection="1">
      <alignment vertical="top"/>
      <protection locked="0"/>
    </xf>
    <xf numFmtId="0" fontId="11" fillId="0" borderId="1" xfId="0" applyFont="1" applyBorder="1" applyAlignment="1" applyProtection="1">
      <alignment horizontal="left"/>
      <protection locked="0"/>
    </xf>
    <xf numFmtId="0" fontId="11" fillId="0" borderId="1" xfId="0" applyFont="1" applyFill="1" applyBorder="1" applyAlignment="1">
      <alignment horizontal="left" wrapText="1"/>
    </xf>
    <xf numFmtId="0" fontId="11" fillId="0" borderId="1" xfId="0" applyFont="1" applyFill="1" applyBorder="1" applyAlignment="1" applyProtection="1">
      <alignment horizontal="center"/>
      <protection locked="0"/>
    </xf>
    <xf numFmtId="0" fontId="11" fillId="0" borderId="1" xfId="0" applyFont="1" applyFill="1" applyBorder="1" applyAlignment="1" applyProtection="1">
      <alignment horizontal="left"/>
      <protection locked="0"/>
    </xf>
    <xf numFmtId="0" fontId="0" fillId="0" borderId="0" xfId="0"/>
    <xf numFmtId="49" fontId="4" fillId="0" borderId="0" xfId="0" applyNumberFormat="1" applyFont="1" applyFill="1" applyBorder="1" applyAlignment="1">
      <alignment vertical="top"/>
    </xf>
    <xf numFmtId="49" fontId="1" fillId="0" borderId="0" xfId="0" applyNumberFormat="1" applyFont="1" applyFill="1" applyBorder="1" applyAlignment="1">
      <alignment vertical="top"/>
    </xf>
    <xf numFmtId="49" fontId="10" fillId="0" borderId="0" xfId="0" applyNumberFormat="1" applyFont="1" applyFill="1" applyBorder="1" applyAlignment="1">
      <alignment horizontal="left" vertical="center"/>
    </xf>
    <xf numFmtId="4" fontId="8"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0" fontId="0" fillId="6" borderId="2" xfId="0" applyFill="1" applyBorder="1"/>
    <xf numFmtId="0" fontId="0" fillId="6" borderId="0" xfId="0" applyFill="1" applyBorder="1"/>
    <xf numFmtId="4" fontId="7" fillId="6" borderId="3" xfId="0" applyNumberFormat="1" applyFont="1" applyFill="1" applyBorder="1" applyAlignment="1">
      <alignment vertical="top"/>
    </xf>
    <xf numFmtId="9" fontId="8" fillId="6" borderId="2" xfId="0" applyNumberFormat="1" applyFont="1" applyFill="1" applyBorder="1" applyAlignment="1">
      <alignment vertical="top"/>
    </xf>
    <xf numFmtId="0" fontId="0" fillId="6" borderId="4" xfId="0" applyFill="1" applyBorder="1"/>
    <xf numFmtId="0" fontId="0" fillId="6" borderId="5" xfId="0" applyFill="1" applyBorder="1"/>
    <xf numFmtId="4" fontId="7" fillId="6" borderId="6" xfId="0" applyNumberFormat="1" applyFont="1" applyFill="1" applyBorder="1" applyAlignment="1">
      <alignment vertical="top"/>
    </xf>
    <xf numFmtId="9" fontId="8" fillId="0" borderId="2" xfId="0" applyNumberFormat="1" applyFont="1" applyFill="1" applyBorder="1" applyAlignment="1" applyProtection="1">
      <alignment vertical="top"/>
      <protection locked="0"/>
    </xf>
    <xf numFmtId="49" fontId="10" fillId="0" borderId="0" xfId="0" applyNumberFormat="1" applyFont="1" applyAlignment="1">
      <alignment vertical="top"/>
    </xf>
    <xf numFmtId="49" fontId="5" fillId="6" borderId="6" xfId="0" applyNumberFormat="1" applyFont="1" applyFill="1" applyBorder="1" applyAlignment="1">
      <alignment vertical="top"/>
    </xf>
    <xf numFmtId="0" fontId="0" fillId="6" borderId="7" xfId="0" applyFill="1" applyBorder="1"/>
    <xf numFmtId="0" fontId="0" fillId="6" borderId="8" xfId="0" applyFill="1" applyBorder="1"/>
    <xf numFmtId="49" fontId="5" fillId="6" borderId="8" xfId="0" applyNumberFormat="1" applyFont="1" applyFill="1" applyBorder="1" applyAlignment="1">
      <alignment vertical="top" wrapText="1"/>
    </xf>
    <xf numFmtId="4" fontId="7" fillId="6" borderId="9" xfId="0" applyNumberFormat="1" applyFont="1" applyFill="1" applyBorder="1" applyAlignment="1">
      <alignment vertical="top"/>
    </xf>
    <xf numFmtId="49" fontId="5" fillId="6" borderId="0" xfId="0" applyNumberFormat="1" applyFont="1" applyFill="1" applyBorder="1" applyAlignment="1">
      <alignment vertical="top" wrapText="1"/>
    </xf>
    <xf numFmtId="4" fontId="8" fillId="6" borderId="0" xfId="0" applyNumberFormat="1" applyFont="1" applyFill="1" applyBorder="1" applyAlignment="1" applyProtection="1">
      <alignment vertical="top"/>
      <protection locked="0"/>
    </xf>
    <xf numFmtId="49" fontId="5" fillId="0" borderId="0" xfId="0" applyNumberFormat="1" applyFont="1" applyFill="1" applyBorder="1" applyAlignment="1">
      <alignment vertical="top"/>
    </xf>
    <xf numFmtId="4" fontId="7" fillId="0" borderId="0" xfId="0" applyNumberFormat="1" applyFont="1" applyFill="1" applyBorder="1" applyAlignment="1">
      <alignment vertical="top"/>
    </xf>
    <xf numFmtId="49" fontId="5" fillId="7" borderId="8" xfId="0" applyNumberFormat="1" applyFont="1" applyFill="1" applyBorder="1" applyAlignment="1">
      <alignment vertical="top"/>
    </xf>
    <xf numFmtId="49" fontId="2" fillId="7" borderId="8" xfId="0" applyNumberFormat="1" applyFont="1" applyFill="1" applyBorder="1" applyAlignment="1">
      <alignment vertical="top"/>
    </xf>
    <xf numFmtId="49" fontId="2" fillId="7" borderId="8" xfId="0" applyNumberFormat="1" applyFont="1" applyFill="1" applyBorder="1" applyAlignment="1">
      <alignment horizontal="left" vertical="center"/>
    </xf>
    <xf numFmtId="4" fontId="12" fillId="7" borderId="8" xfId="0" applyNumberFormat="1" applyFont="1" applyFill="1" applyBorder="1" applyAlignment="1" applyProtection="1">
      <alignment vertical="top"/>
      <protection locked="0"/>
    </xf>
    <xf numFmtId="4" fontId="2" fillId="7" borderId="9" xfId="0" applyNumberFormat="1" applyFont="1" applyFill="1" applyBorder="1" applyAlignment="1" applyProtection="1">
      <alignment horizontal="right" vertical="center"/>
    </xf>
    <xf numFmtId="49" fontId="5" fillId="7" borderId="0" xfId="0" applyNumberFormat="1" applyFont="1" applyFill="1" applyBorder="1" applyAlignment="1">
      <alignment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left" vertical="center"/>
    </xf>
    <xf numFmtId="4" fontId="12" fillId="7" borderId="0" xfId="0" applyNumberFormat="1" applyFont="1" applyFill="1" applyBorder="1" applyAlignment="1" applyProtection="1">
      <alignment vertical="top"/>
      <protection locked="0"/>
    </xf>
    <xf numFmtId="4" fontId="2" fillId="7" borderId="3" xfId="0" applyNumberFormat="1" applyFont="1" applyFill="1" applyBorder="1" applyAlignment="1" applyProtection="1">
      <alignment horizontal="right" vertical="center"/>
    </xf>
    <xf numFmtId="49" fontId="5" fillId="7" borderId="5" xfId="0" applyNumberFormat="1" applyFont="1" applyFill="1" applyBorder="1" applyAlignment="1">
      <alignment vertical="top"/>
    </xf>
    <xf numFmtId="49" fontId="2" fillId="7" borderId="5" xfId="0" applyNumberFormat="1" applyFont="1" applyFill="1" applyBorder="1" applyAlignment="1">
      <alignment vertical="top"/>
    </xf>
    <xf numFmtId="49" fontId="2" fillId="7" borderId="5" xfId="0" applyNumberFormat="1" applyFont="1" applyFill="1" applyBorder="1" applyAlignment="1">
      <alignment horizontal="left" vertical="center"/>
    </xf>
    <xf numFmtId="4" fontId="12" fillId="7" borderId="5" xfId="0" applyNumberFormat="1" applyFont="1" applyFill="1" applyBorder="1" applyAlignment="1" applyProtection="1">
      <alignment vertical="top"/>
      <protection locked="0"/>
    </xf>
    <xf numFmtId="4" fontId="2" fillId="7" borderId="6" xfId="0" applyNumberFormat="1" applyFont="1" applyFill="1" applyBorder="1" applyAlignment="1" applyProtection="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11"/>
  <sheetViews>
    <sheetView tabSelected="1" workbookViewId="0">
      <pane xSplit="4" ySplit="3" topLeftCell="E195" activePane="bottomRight" state="frozen"/>
      <selection pane="topRight" activeCell="E1" sqref="E1"/>
      <selection pane="bottomLeft" activeCell="A4" sqref="A4"/>
      <selection pane="bottomRight" activeCell="I200" sqref="I200"/>
    </sheetView>
  </sheetViews>
  <sheetFormatPr baseColWidth="10" defaultRowHeight="15" x14ac:dyDescent="0.25"/>
  <cols>
    <col min="1" max="1" width="11" customWidth="1"/>
    <col min="2" max="2" width="6.5703125" customWidth="1"/>
    <col min="3" max="3" width="3.7109375" customWidth="1"/>
    <col min="4" max="4" width="32.85546875" customWidth="1"/>
    <col min="5" max="5" width="7.85546875" customWidth="1"/>
    <col min="6" max="7" width="8.7109375" customWidth="1"/>
    <col min="8" max="8" width="7.85546875" hidden="1" customWidth="1"/>
    <col min="9" max="10" width="8.7109375"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20" t="s">
        <v>5</v>
      </c>
      <c r="E3" s="4" t="s">
        <v>6</v>
      </c>
      <c r="F3" s="4" t="s">
        <v>7</v>
      </c>
      <c r="G3" s="4" t="s">
        <v>8</v>
      </c>
      <c r="H3" s="4" t="s">
        <v>6</v>
      </c>
      <c r="I3" s="4" t="s">
        <v>7</v>
      </c>
      <c r="J3" s="4" t="s">
        <v>8</v>
      </c>
    </row>
    <row r="4" spans="1:10" x14ac:dyDescent="0.25">
      <c r="A4" s="5" t="s">
        <v>9</v>
      </c>
      <c r="B4" s="6" t="s">
        <v>10</v>
      </c>
      <c r="C4" s="5" t="s">
        <v>11</v>
      </c>
      <c r="D4" s="21" t="s">
        <v>12</v>
      </c>
      <c r="E4" s="7">
        <f>E51</f>
        <v>1</v>
      </c>
      <c r="F4" s="8">
        <f>F51</f>
        <v>129394.41</v>
      </c>
      <c r="G4" s="8">
        <f>G51</f>
        <v>129394.41</v>
      </c>
      <c r="H4" s="7">
        <f>H51</f>
        <v>1</v>
      </c>
      <c r="I4" s="8">
        <f>I51</f>
        <v>0</v>
      </c>
      <c r="J4" s="8">
        <f>J51</f>
        <v>0</v>
      </c>
    </row>
    <row r="5" spans="1:10" x14ac:dyDescent="0.25">
      <c r="A5" s="9" t="s">
        <v>13</v>
      </c>
      <c r="B5" s="10" t="s">
        <v>14</v>
      </c>
      <c r="C5" s="10" t="s">
        <v>15</v>
      </c>
      <c r="D5" s="14" t="s">
        <v>16</v>
      </c>
      <c r="E5" s="11">
        <v>389.5</v>
      </c>
      <c r="F5" s="11">
        <v>20.41</v>
      </c>
      <c r="G5" s="12">
        <f>ROUND(E5*F5,2)</f>
        <v>7949.7</v>
      </c>
      <c r="H5" s="11">
        <v>389.5</v>
      </c>
      <c r="I5" s="25">
        <v>0</v>
      </c>
      <c r="J5" s="12">
        <f>ROUND(H5*I5,2)</f>
        <v>0</v>
      </c>
    </row>
    <row r="6" spans="1:10" ht="101.25" x14ac:dyDescent="0.25">
      <c r="A6" s="13"/>
      <c r="B6" s="13"/>
      <c r="C6" s="13"/>
      <c r="D6" s="14" t="s">
        <v>17</v>
      </c>
      <c r="E6" s="13"/>
      <c r="F6" s="13"/>
      <c r="G6" s="13"/>
      <c r="H6" s="13"/>
      <c r="I6" s="13"/>
      <c r="J6" s="13"/>
    </row>
    <row r="7" spans="1:10" ht="22.5" x14ac:dyDescent="0.25">
      <c r="A7" s="9" t="s">
        <v>18</v>
      </c>
      <c r="B7" s="10" t="s">
        <v>14</v>
      </c>
      <c r="C7" s="10" t="s">
        <v>15</v>
      </c>
      <c r="D7" s="14" t="s">
        <v>19</v>
      </c>
      <c r="E7" s="11">
        <v>1200.75</v>
      </c>
      <c r="F7" s="11">
        <v>22.03</v>
      </c>
      <c r="G7" s="12">
        <f>ROUND(E7*F7,2)</f>
        <v>26452.52</v>
      </c>
      <c r="H7" s="11">
        <v>1200.75</v>
      </c>
      <c r="I7" s="25">
        <v>0</v>
      </c>
      <c r="J7" s="12">
        <f>ROUND(H7*I7,2)</f>
        <v>0</v>
      </c>
    </row>
    <row r="8" spans="1:10" ht="67.5" x14ac:dyDescent="0.25">
      <c r="A8" s="13"/>
      <c r="B8" s="13"/>
      <c r="C8" s="13"/>
      <c r="D8" s="14" t="s">
        <v>20</v>
      </c>
      <c r="E8" s="13"/>
      <c r="F8" s="13"/>
      <c r="G8" s="13"/>
      <c r="H8" s="13"/>
      <c r="I8" s="13"/>
      <c r="J8" s="13"/>
    </row>
    <row r="9" spans="1:10" ht="22.5" x14ac:dyDescent="0.25">
      <c r="A9" s="9" t="s">
        <v>21</v>
      </c>
      <c r="B9" s="10" t="s">
        <v>14</v>
      </c>
      <c r="C9" s="10" t="s">
        <v>15</v>
      </c>
      <c r="D9" s="14" t="s">
        <v>22</v>
      </c>
      <c r="E9" s="11">
        <v>750.75</v>
      </c>
      <c r="F9" s="11">
        <v>23.66</v>
      </c>
      <c r="G9" s="12">
        <f>ROUND(E9*F9,2)</f>
        <v>17762.75</v>
      </c>
      <c r="H9" s="11">
        <v>750.75</v>
      </c>
      <c r="I9" s="25">
        <v>0</v>
      </c>
      <c r="J9" s="12">
        <f>ROUND(H9*I9,2)</f>
        <v>0</v>
      </c>
    </row>
    <row r="10" spans="1:10" ht="78.75" x14ac:dyDescent="0.25">
      <c r="A10" s="13"/>
      <c r="B10" s="13"/>
      <c r="C10" s="13"/>
      <c r="D10" s="14" t="s">
        <v>23</v>
      </c>
      <c r="E10" s="13"/>
      <c r="F10" s="13"/>
      <c r="G10" s="13"/>
      <c r="H10" s="13"/>
      <c r="I10" s="13"/>
      <c r="J10" s="13"/>
    </row>
    <row r="11" spans="1:10" ht="22.5" x14ac:dyDescent="0.25">
      <c r="A11" s="9" t="s">
        <v>24</v>
      </c>
      <c r="B11" s="10" t="s">
        <v>14</v>
      </c>
      <c r="C11" s="10" t="s">
        <v>15</v>
      </c>
      <c r="D11" s="14" t="s">
        <v>25</v>
      </c>
      <c r="E11" s="11">
        <v>1608.28</v>
      </c>
      <c r="F11" s="11">
        <v>26.19</v>
      </c>
      <c r="G11" s="12">
        <f>ROUND(E11*F11,2)</f>
        <v>42120.85</v>
      </c>
      <c r="H11" s="11">
        <v>1608.28</v>
      </c>
      <c r="I11" s="25">
        <v>0</v>
      </c>
      <c r="J11" s="12">
        <f>ROUND(H11*I11,2)</f>
        <v>0</v>
      </c>
    </row>
    <row r="12" spans="1:10" ht="348.75" x14ac:dyDescent="0.25">
      <c r="A12" s="13"/>
      <c r="B12" s="13"/>
      <c r="C12" s="13"/>
      <c r="D12" s="14" t="s">
        <v>26</v>
      </c>
      <c r="E12" s="13"/>
      <c r="F12" s="13"/>
      <c r="G12" s="13"/>
      <c r="H12" s="13"/>
      <c r="I12" s="13"/>
      <c r="J12" s="13"/>
    </row>
    <row r="13" spans="1:10" ht="22.5" x14ac:dyDescent="0.25">
      <c r="A13" s="9" t="s">
        <v>27</v>
      </c>
      <c r="B13" s="10" t="s">
        <v>14</v>
      </c>
      <c r="C13" s="10" t="s">
        <v>15</v>
      </c>
      <c r="D13" s="14" t="s">
        <v>28</v>
      </c>
      <c r="E13" s="11">
        <v>371</v>
      </c>
      <c r="F13" s="11">
        <v>24.55</v>
      </c>
      <c r="G13" s="12">
        <f>ROUND(E13*F13,2)</f>
        <v>9108.0499999999993</v>
      </c>
      <c r="H13" s="11">
        <v>371</v>
      </c>
      <c r="I13" s="25">
        <v>0</v>
      </c>
      <c r="J13" s="12">
        <f>ROUND(H13*I13,2)</f>
        <v>0</v>
      </c>
    </row>
    <row r="14" spans="1:10" ht="348.75" x14ac:dyDescent="0.25">
      <c r="A14" s="13"/>
      <c r="B14" s="13"/>
      <c r="C14" s="13"/>
      <c r="D14" s="14" t="s">
        <v>29</v>
      </c>
      <c r="E14" s="13"/>
      <c r="F14" s="13"/>
      <c r="G14" s="13"/>
      <c r="H14" s="13"/>
      <c r="I14" s="13"/>
      <c r="J14" s="13"/>
    </row>
    <row r="15" spans="1:10" x14ac:dyDescent="0.25">
      <c r="A15" s="9" t="s">
        <v>30</v>
      </c>
      <c r="B15" s="10" t="s">
        <v>14</v>
      </c>
      <c r="C15" s="10" t="s">
        <v>31</v>
      </c>
      <c r="D15" s="14" t="s">
        <v>32</v>
      </c>
      <c r="E15" s="11">
        <v>241.5</v>
      </c>
      <c r="F15" s="11">
        <v>10.98</v>
      </c>
      <c r="G15" s="12">
        <f>ROUND(E15*F15,2)</f>
        <v>2651.67</v>
      </c>
      <c r="H15" s="11">
        <v>241.5</v>
      </c>
      <c r="I15" s="25">
        <v>0</v>
      </c>
      <c r="J15" s="12">
        <f>ROUND(H15*I15,2)</f>
        <v>0</v>
      </c>
    </row>
    <row r="16" spans="1:10" ht="315" x14ac:dyDescent="0.25">
      <c r="A16" s="13"/>
      <c r="B16" s="13"/>
      <c r="C16" s="13"/>
      <c r="D16" s="14" t="s">
        <v>33</v>
      </c>
      <c r="E16" s="13"/>
      <c r="F16" s="13"/>
      <c r="G16" s="13"/>
      <c r="H16" s="13"/>
      <c r="I16" s="13"/>
      <c r="J16" s="13"/>
    </row>
    <row r="17" spans="1:10" ht="22.5" x14ac:dyDescent="0.25">
      <c r="A17" s="9" t="s">
        <v>34</v>
      </c>
      <c r="B17" s="10" t="s">
        <v>14</v>
      </c>
      <c r="C17" s="10" t="s">
        <v>15</v>
      </c>
      <c r="D17" s="14" t="s">
        <v>35</v>
      </c>
      <c r="E17" s="11">
        <v>209.5</v>
      </c>
      <c r="F17" s="11">
        <v>12.04</v>
      </c>
      <c r="G17" s="12">
        <f>ROUND(E17*F17,2)</f>
        <v>2522.38</v>
      </c>
      <c r="H17" s="11">
        <v>209.5</v>
      </c>
      <c r="I17" s="25">
        <v>0</v>
      </c>
      <c r="J17" s="12">
        <f>ROUND(H17*I17,2)</f>
        <v>0</v>
      </c>
    </row>
    <row r="18" spans="1:10" ht="45" x14ac:dyDescent="0.25">
      <c r="A18" s="13"/>
      <c r="B18" s="13"/>
      <c r="C18" s="13"/>
      <c r="D18" s="14" t="s">
        <v>36</v>
      </c>
      <c r="E18" s="13"/>
      <c r="F18" s="13"/>
      <c r="G18" s="13"/>
      <c r="H18" s="13"/>
      <c r="I18" s="13"/>
      <c r="J18" s="13"/>
    </row>
    <row r="19" spans="1:10" ht="22.5" x14ac:dyDescent="0.25">
      <c r="A19" s="9" t="s">
        <v>37</v>
      </c>
      <c r="B19" s="10" t="s">
        <v>14</v>
      </c>
      <c r="C19" s="10" t="s">
        <v>15</v>
      </c>
      <c r="D19" s="14" t="s">
        <v>38</v>
      </c>
      <c r="E19" s="11">
        <v>106</v>
      </c>
      <c r="F19" s="11">
        <v>35.74</v>
      </c>
      <c r="G19" s="12">
        <f>ROUND(E19*F19,2)</f>
        <v>3788.44</v>
      </c>
      <c r="H19" s="11">
        <v>106</v>
      </c>
      <c r="I19" s="25">
        <v>0</v>
      </c>
      <c r="J19" s="12">
        <f>ROUND(H19*I19,2)</f>
        <v>0</v>
      </c>
    </row>
    <row r="20" spans="1:10" ht="56.25" x14ac:dyDescent="0.25">
      <c r="A20" s="13"/>
      <c r="B20" s="13"/>
      <c r="C20" s="13"/>
      <c r="D20" s="14" t="s">
        <v>39</v>
      </c>
      <c r="E20" s="13"/>
      <c r="F20" s="13"/>
      <c r="G20" s="13"/>
      <c r="H20" s="13"/>
      <c r="I20" s="13"/>
      <c r="J20" s="13"/>
    </row>
    <row r="21" spans="1:10" x14ac:dyDescent="0.25">
      <c r="A21" s="9" t="s">
        <v>40</v>
      </c>
      <c r="B21" s="10" t="s">
        <v>14</v>
      </c>
      <c r="C21" s="10" t="s">
        <v>41</v>
      </c>
      <c r="D21" s="14" t="s">
        <v>42</v>
      </c>
      <c r="E21" s="11">
        <v>3000</v>
      </c>
      <c r="F21" s="11">
        <v>2.2999999999999998</v>
      </c>
      <c r="G21" s="12">
        <f>ROUND(E21*F21,2)</f>
        <v>6900</v>
      </c>
      <c r="H21" s="11">
        <v>3000</v>
      </c>
      <c r="I21" s="25">
        <v>0</v>
      </c>
      <c r="J21" s="12">
        <f>ROUND(H21*I21,2)</f>
        <v>0</v>
      </c>
    </row>
    <row r="22" spans="1:10" ht="67.5" x14ac:dyDescent="0.25">
      <c r="A22" s="13"/>
      <c r="B22" s="13"/>
      <c r="C22" s="13"/>
      <c r="D22" s="14" t="s">
        <v>43</v>
      </c>
      <c r="E22" s="13"/>
      <c r="F22" s="13"/>
      <c r="G22" s="13"/>
      <c r="H22" s="13"/>
      <c r="I22" s="13"/>
      <c r="J22" s="13"/>
    </row>
    <row r="23" spans="1:10" x14ac:dyDescent="0.25">
      <c r="A23" s="9" t="s">
        <v>44</v>
      </c>
      <c r="B23" s="10" t="s">
        <v>14</v>
      </c>
      <c r="C23" s="10" t="s">
        <v>15</v>
      </c>
      <c r="D23" s="14" t="s">
        <v>45</v>
      </c>
      <c r="E23" s="11">
        <v>225</v>
      </c>
      <c r="F23" s="11">
        <v>10.35</v>
      </c>
      <c r="G23" s="12">
        <f>ROUND(E23*F23,2)</f>
        <v>2328.75</v>
      </c>
      <c r="H23" s="11">
        <v>225</v>
      </c>
      <c r="I23" s="25">
        <v>0</v>
      </c>
      <c r="J23" s="12">
        <f>ROUND(H23*I23,2)</f>
        <v>0</v>
      </c>
    </row>
    <row r="24" spans="1:10" ht="45" x14ac:dyDescent="0.25">
      <c r="A24" s="13"/>
      <c r="B24" s="13"/>
      <c r="C24" s="13"/>
      <c r="D24" s="14" t="s">
        <v>46</v>
      </c>
      <c r="E24" s="13"/>
      <c r="F24" s="13"/>
      <c r="G24" s="13"/>
      <c r="H24" s="13"/>
      <c r="I24" s="13"/>
      <c r="J24" s="13"/>
    </row>
    <row r="25" spans="1:10" x14ac:dyDescent="0.25">
      <c r="A25" s="9" t="s">
        <v>47</v>
      </c>
      <c r="B25" s="10" t="s">
        <v>14</v>
      </c>
      <c r="C25" s="10" t="s">
        <v>48</v>
      </c>
      <c r="D25" s="14" t="s">
        <v>49</v>
      </c>
      <c r="E25" s="11">
        <v>4</v>
      </c>
      <c r="F25" s="11">
        <v>23.59</v>
      </c>
      <c r="G25" s="12">
        <f>ROUND(E25*F25,2)</f>
        <v>94.36</v>
      </c>
      <c r="H25" s="11">
        <v>4</v>
      </c>
      <c r="I25" s="25">
        <v>0</v>
      </c>
      <c r="J25" s="12">
        <f>ROUND(H25*I25,2)</f>
        <v>0</v>
      </c>
    </row>
    <row r="26" spans="1:10" ht="56.25" x14ac:dyDescent="0.25">
      <c r="A26" s="13"/>
      <c r="B26" s="13"/>
      <c r="C26" s="13"/>
      <c r="D26" s="14" t="s">
        <v>50</v>
      </c>
      <c r="E26" s="13"/>
      <c r="F26" s="13"/>
      <c r="G26" s="13"/>
      <c r="H26" s="13"/>
      <c r="I26" s="13"/>
      <c r="J26" s="13"/>
    </row>
    <row r="27" spans="1:10" x14ac:dyDescent="0.25">
      <c r="A27" s="9" t="s">
        <v>51</v>
      </c>
      <c r="B27" s="10" t="s">
        <v>14</v>
      </c>
      <c r="C27" s="10" t="s">
        <v>48</v>
      </c>
      <c r="D27" s="14" t="s">
        <v>52</v>
      </c>
      <c r="E27" s="11">
        <v>12</v>
      </c>
      <c r="F27" s="11">
        <v>22.7</v>
      </c>
      <c r="G27" s="12">
        <f>ROUND(E27*F27,2)</f>
        <v>272.39999999999998</v>
      </c>
      <c r="H27" s="11">
        <v>12</v>
      </c>
      <c r="I27" s="25">
        <v>0</v>
      </c>
      <c r="J27" s="12">
        <f>ROUND(H27*I27,2)</f>
        <v>0</v>
      </c>
    </row>
    <row r="28" spans="1:10" ht="56.25" x14ac:dyDescent="0.25">
      <c r="A28" s="13"/>
      <c r="B28" s="13"/>
      <c r="C28" s="13"/>
      <c r="D28" s="14" t="s">
        <v>53</v>
      </c>
      <c r="E28" s="13"/>
      <c r="F28" s="13"/>
      <c r="G28" s="13"/>
      <c r="H28" s="13"/>
      <c r="I28" s="13"/>
      <c r="J28" s="13"/>
    </row>
    <row r="29" spans="1:10" x14ac:dyDescent="0.25">
      <c r="A29" s="9" t="s">
        <v>54</v>
      </c>
      <c r="B29" s="10" t="s">
        <v>14</v>
      </c>
      <c r="C29" s="10" t="s">
        <v>48</v>
      </c>
      <c r="D29" s="14" t="s">
        <v>55</v>
      </c>
      <c r="E29" s="11">
        <v>4</v>
      </c>
      <c r="F29" s="11">
        <v>35.880000000000003</v>
      </c>
      <c r="G29" s="12">
        <f>ROUND(E29*F29,2)</f>
        <v>143.52000000000001</v>
      </c>
      <c r="H29" s="11">
        <v>4</v>
      </c>
      <c r="I29" s="25">
        <v>0</v>
      </c>
      <c r="J29" s="12">
        <f>ROUND(H29*I29,2)</f>
        <v>0</v>
      </c>
    </row>
    <row r="30" spans="1:10" ht="45" x14ac:dyDescent="0.25">
      <c r="A30" s="13"/>
      <c r="B30" s="13"/>
      <c r="C30" s="13"/>
      <c r="D30" s="14" t="s">
        <v>56</v>
      </c>
      <c r="E30" s="13"/>
      <c r="F30" s="13"/>
      <c r="G30" s="13"/>
      <c r="H30" s="13"/>
      <c r="I30" s="13"/>
      <c r="J30" s="13"/>
    </row>
    <row r="31" spans="1:10" ht="22.5" x14ac:dyDescent="0.25">
      <c r="A31" s="9" t="s">
        <v>57</v>
      </c>
      <c r="B31" s="10" t="s">
        <v>14</v>
      </c>
      <c r="C31" s="10" t="s">
        <v>48</v>
      </c>
      <c r="D31" s="14" t="s">
        <v>58</v>
      </c>
      <c r="E31" s="11">
        <v>4</v>
      </c>
      <c r="F31" s="11">
        <v>29.89</v>
      </c>
      <c r="G31" s="12">
        <f>ROUND(E31*F31,2)</f>
        <v>119.56</v>
      </c>
      <c r="H31" s="11">
        <v>4</v>
      </c>
      <c r="I31" s="25">
        <v>0</v>
      </c>
      <c r="J31" s="12">
        <f>ROUND(H31*I31,2)</f>
        <v>0</v>
      </c>
    </row>
    <row r="32" spans="1:10" ht="33.75" x14ac:dyDescent="0.25">
      <c r="A32" s="13"/>
      <c r="B32" s="13"/>
      <c r="C32" s="13"/>
      <c r="D32" s="14" t="s">
        <v>59</v>
      </c>
      <c r="E32" s="13"/>
      <c r="F32" s="13"/>
      <c r="G32" s="13"/>
      <c r="H32" s="13"/>
      <c r="I32" s="13"/>
      <c r="J32" s="13"/>
    </row>
    <row r="33" spans="1:10" x14ac:dyDescent="0.25">
      <c r="A33" s="9" t="s">
        <v>60</v>
      </c>
      <c r="B33" s="10" t="s">
        <v>14</v>
      </c>
      <c r="C33" s="10" t="s">
        <v>48</v>
      </c>
      <c r="D33" s="14" t="s">
        <v>61</v>
      </c>
      <c r="E33" s="11">
        <v>3</v>
      </c>
      <c r="F33" s="11">
        <v>20.93</v>
      </c>
      <c r="G33" s="12">
        <f>ROUND(E33*F33,2)</f>
        <v>62.79</v>
      </c>
      <c r="H33" s="11">
        <v>3</v>
      </c>
      <c r="I33" s="25">
        <v>0</v>
      </c>
      <c r="J33" s="12">
        <f>ROUND(H33*I33,2)</f>
        <v>0</v>
      </c>
    </row>
    <row r="34" spans="1:10" ht="56.25" x14ac:dyDescent="0.25">
      <c r="A34" s="13"/>
      <c r="B34" s="13"/>
      <c r="C34" s="13"/>
      <c r="D34" s="14" t="s">
        <v>62</v>
      </c>
      <c r="E34" s="13"/>
      <c r="F34" s="13"/>
      <c r="G34" s="13"/>
      <c r="H34" s="13"/>
      <c r="I34" s="13"/>
      <c r="J34" s="13"/>
    </row>
    <row r="35" spans="1:10" x14ac:dyDescent="0.25">
      <c r="A35" s="9" t="s">
        <v>63</v>
      </c>
      <c r="B35" s="10" t="s">
        <v>14</v>
      </c>
      <c r="C35" s="10" t="s">
        <v>48</v>
      </c>
      <c r="D35" s="14" t="s">
        <v>64</v>
      </c>
      <c r="E35" s="11">
        <v>3</v>
      </c>
      <c r="F35" s="11">
        <v>18.84</v>
      </c>
      <c r="G35" s="12">
        <f>ROUND(E35*F35,2)</f>
        <v>56.52</v>
      </c>
      <c r="H35" s="11">
        <v>3</v>
      </c>
      <c r="I35" s="25">
        <v>0</v>
      </c>
      <c r="J35" s="12">
        <f>ROUND(H35*I35,2)</f>
        <v>0</v>
      </c>
    </row>
    <row r="36" spans="1:10" ht="56.25" x14ac:dyDescent="0.25">
      <c r="A36" s="13"/>
      <c r="B36" s="13"/>
      <c r="C36" s="13"/>
      <c r="D36" s="14" t="s">
        <v>65</v>
      </c>
      <c r="E36" s="13"/>
      <c r="F36" s="13"/>
      <c r="G36" s="13"/>
      <c r="H36" s="13"/>
      <c r="I36" s="13"/>
      <c r="J36" s="13"/>
    </row>
    <row r="37" spans="1:10" ht="22.5" x14ac:dyDescent="0.25">
      <c r="A37" s="9" t="s">
        <v>66</v>
      </c>
      <c r="B37" s="10" t="s">
        <v>14</v>
      </c>
      <c r="C37" s="10" t="s">
        <v>15</v>
      </c>
      <c r="D37" s="14" t="s">
        <v>67</v>
      </c>
      <c r="E37" s="11">
        <v>12</v>
      </c>
      <c r="F37" s="11">
        <v>9.89</v>
      </c>
      <c r="G37" s="12">
        <f>ROUND(E37*F37,2)</f>
        <v>118.68</v>
      </c>
      <c r="H37" s="11">
        <v>12</v>
      </c>
      <c r="I37" s="25">
        <v>0</v>
      </c>
      <c r="J37" s="12">
        <f>ROUND(H37*I37,2)</f>
        <v>0</v>
      </c>
    </row>
    <row r="38" spans="1:10" ht="56.25" x14ac:dyDescent="0.25">
      <c r="A38" s="13"/>
      <c r="B38" s="13"/>
      <c r="C38" s="13"/>
      <c r="D38" s="14" t="s">
        <v>68</v>
      </c>
      <c r="E38" s="13"/>
      <c r="F38" s="13"/>
      <c r="G38" s="13"/>
      <c r="H38" s="13"/>
      <c r="I38" s="13"/>
      <c r="J38" s="13"/>
    </row>
    <row r="39" spans="1:10" ht="22.5" x14ac:dyDescent="0.25">
      <c r="A39" s="9" t="s">
        <v>69</v>
      </c>
      <c r="B39" s="10" t="s">
        <v>14</v>
      </c>
      <c r="C39" s="10" t="s">
        <v>15</v>
      </c>
      <c r="D39" s="14" t="s">
        <v>70</v>
      </c>
      <c r="E39" s="11">
        <v>292</v>
      </c>
      <c r="F39" s="11">
        <v>9.2200000000000006</v>
      </c>
      <c r="G39" s="12">
        <f>ROUND(E39*F39,2)</f>
        <v>2692.24</v>
      </c>
      <c r="H39" s="11">
        <v>292</v>
      </c>
      <c r="I39" s="25">
        <v>0</v>
      </c>
      <c r="J39" s="12">
        <f>ROUND(H39*I39,2)</f>
        <v>0</v>
      </c>
    </row>
    <row r="40" spans="1:10" ht="67.5" x14ac:dyDescent="0.25">
      <c r="A40" s="13"/>
      <c r="B40" s="13"/>
      <c r="C40" s="13"/>
      <c r="D40" s="14" t="s">
        <v>71</v>
      </c>
      <c r="E40" s="13"/>
      <c r="F40" s="13"/>
      <c r="G40" s="13"/>
      <c r="H40" s="13"/>
      <c r="I40" s="13"/>
      <c r="J40" s="13"/>
    </row>
    <row r="41" spans="1:10" ht="22.5" x14ac:dyDescent="0.25">
      <c r="A41" s="9" t="s">
        <v>72</v>
      </c>
      <c r="B41" s="10" t="s">
        <v>14</v>
      </c>
      <c r="C41" s="10" t="s">
        <v>48</v>
      </c>
      <c r="D41" s="14" t="s">
        <v>73</v>
      </c>
      <c r="E41" s="11">
        <v>3</v>
      </c>
      <c r="F41" s="11">
        <v>111.88</v>
      </c>
      <c r="G41" s="12">
        <f>ROUND(E41*F41,2)</f>
        <v>335.64</v>
      </c>
      <c r="H41" s="11">
        <v>3</v>
      </c>
      <c r="I41" s="25">
        <v>0</v>
      </c>
      <c r="J41" s="12">
        <f>ROUND(H41*I41,2)</f>
        <v>0</v>
      </c>
    </row>
    <row r="42" spans="1:10" ht="45" x14ac:dyDescent="0.25">
      <c r="A42" s="13"/>
      <c r="B42" s="13"/>
      <c r="C42" s="13"/>
      <c r="D42" s="14" t="s">
        <v>74</v>
      </c>
      <c r="E42" s="13"/>
      <c r="F42" s="13"/>
      <c r="G42" s="13"/>
      <c r="H42" s="13"/>
      <c r="I42" s="13"/>
      <c r="J42" s="13"/>
    </row>
    <row r="43" spans="1:10" x14ac:dyDescent="0.25">
      <c r="A43" s="9" t="s">
        <v>75</v>
      </c>
      <c r="B43" s="10" t="s">
        <v>14</v>
      </c>
      <c r="C43" s="10" t="s">
        <v>48</v>
      </c>
      <c r="D43" s="14" t="s">
        <v>76</v>
      </c>
      <c r="E43" s="11">
        <v>16</v>
      </c>
      <c r="F43" s="11">
        <v>37.11</v>
      </c>
      <c r="G43" s="12">
        <f>ROUND(E43*F43,2)</f>
        <v>593.76</v>
      </c>
      <c r="H43" s="11">
        <v>16</v>
      </c>
      <c r="I43" s="25">
        <v>0</v>
      </c>
      <c r="J43" s="12">
        <f>ROUND(H43*I43,2)</f>
        <v>0</v>
      </c>
    </row>
    <row r="44" spans="1:10" ht="56.25" x14ac:dyDescent="0.25">
      <c r="A44" s="13"/>
      <c r="B44" s="13"/>
      <c r="C44" s="13"/>
      <c r="D44" s="14" t="s">
        <v>77</v>
      </c>
      <c r="E44" s="13"/>
      <c r="F44" s="13"/>
      <c r="G44" s="13"/>
      <c r="H44" s="13"/>
      <c r="I44" s="13"/>
      <c r="J44" s="13"/>
    </row>
    <row r="45" spans="1:10" x14ac:dyDescent="0.25">
      <c r="A45" s="9" t="s">
        <v>78</v>
      </c>
      <c r="B45" s="10" t="s">
        <v>14</v>
      </c>
      <c r="C45" s="10" t="s">
        <v>15</v>
      </c>
      <c r="D45" s="14" t="s">
        <v>79</v>
      </c>
      <c r="E45" s="11">
        <v>40.1</v>
      </c>
      <c r="F45" s="11">
        <v>11.83</v>
      </c>
      <c r="G45" s="12">
        <f>ROUND(E45*F45,2)</f>
        <v>474.38</v>
      </c>
      <c r="H45" s="11">
        <v>40.1</v>
      </c>
      <c r="I45" s="25">
        <v>0</v>
      </c>
      <c r="J45" s="12">
        <f>ROUND(H45*I45,2)</f>
        <v>0</v>
      </c>
    </row>
    <row r="46" spans="1:10" ht="67.5" x14ac:dyDescent="0.25">
      <c r="A46" s="13"/>
      <c r="B46" s="13"/>
      <c r="C46" s="13"/>
      <c r="D46" s="14" t="s">
        <v>80</v>
      </c>
      <c r="E46" s="13"/>
      <c r="F46" s="13"/>
      <c r="G46" s="13"/>
      <c r="H46" s="13"/>
      <c r="I46" s="13"/>
      <c r="J46" s="13"/>
    </row>
    <row r="47" spans="1:10" x14ac:dyDescent="0.25">
      <c r="A47" s="9" t="s">
        <v>81</v>
      </c>
      <c r="B47" s="10" t="s">
        <v>14</v>
      </c>
      <c r="C47" s="10" t="s">
        <v>48</v>
      </c>
      <c r="D47" s="14" t="s">
        <v>82</v>
      </c>
      <c r="E47" s="11">
        <v>1</v>
      </c>
      <c r="F47" s="11">
        <v>155.85</v>
      </c>
      <c r="G47" s="12">
        <f>ROUND(E47*F47,2)</f>
        <v>155.85</v>
      </c>
      <c r="H47" s="11">
        <v>1</v>
      </c>
      <c r="I47" s="25">
        <v>0</v>
      </c>
      <c r="J47" s="12">
        <f>ROUND(H47*I47,2)</f>
        <v>0</v>
      </c>
    </row>
    <row r="48" spans="1:10" ht="67.5" x14ac:dyDescent="0.25">
      <c r="A48" s="13"/>
      <c r="B48" s="13"/>
      <c r="C48" s="13"/>
      <c r="D48" s="14" t="s">
        <v>83</v>
      </c>
      <c r="E48" s="13"/>
      <c r="F48" s="13"/>
      <c r="G48" s="13"/>
      <c r="H48" s="13"/>
      <c r="I48" s="13"/>
      <c r="J48" s="13"/>
    </row>
    <row r="49" spans="1:10" ht="22.5" x14ac:dyDescent="0.25">
      <c r="A49" s="9" t="s">
        <v>84</v>
      </c>
      <c r="B49" s="10" t="s">
        <v>14</v>
      </c>
      <c r="C49" s="10" t="s">
        <v>85</v>
      </c>
      <c r="D49" s="14" t="s">
        <v>86</v>
      </c>
      <c r="E49" s="11">
        <v>20</v>
      </c>
      <c r="F49" s="11">
        <v>134.47999999999999</v>
      </c>
      <c r="G49" s="12">
        <f>ROUND(E49*F49,2)</f>
        <v>2689.6</v>
      </c>
      <c r="H49" s="11">
        <v>20</v>
      </c>
      <c r="I49" s="25">
        <v>0</v>
      </c>
      <c r="J49" s="12">
        <f>ROUND(H49*I49,2)</f>
        <v>0</v>
      </c>
    </row>
    <row r="50" spans="1:10" ht="45" x14ac:dyDescent="0.25">
      <c r="A50" s="13"/>
      <c r="B50" s="13"/>
      <c r="C50" s="13"/>
      <c r="D50" s="14" t="s">
        <v>87</v>
      </c>
      <c r="E50" s="13"/>
      <c r="F50" s="13"/>
      <c r="G50" s="13"/>
      <c r="H50" s="13"/>
      <c r="I50" s="13"/>
      <c r="J50" s="13"/>
    </row>
    <row r="51" spans="1:10" x14ac:dyDescent="0.25">
      <c r="A51" s="13"/>
      <c r="B51" s="13"/>
      <c r="C51" s="13"/>
      <c r="D51" s="22" t="s">
        <v>88</v>
      </c>
      <c r="E51" s="15">
        <v>1</v>
      </c>
      <c r="F51" s="16">
        <f>G5+G7+G9+G11+G13+G15+G17+G19+G21+G23+G25+G27+G29+G31+G33+G35+G37+G39+G41+G43+G45+G47+G49</f>
        <v>129394.41</v>
      </c>
      <c r="G51" s="16">
        <f>ROUND(E51*F51,2)</f>
        <v>129394.41</v>
      </c>
      <c r="H51" s="15">
        <v>1</v>
      </c>
      <c r="I51" s="16">
        <f>J5+J7+J9+J11+J13+J15+J17+J19+J21+J23+J25+J27+J29+J31+J33+J35+J37+J39+J41+J43+J45+J47+J49</f>
        <v>0</v>
      </c>
      <c r="J51" s="16">
        <f>ROUND(H51*I51,2)</f>
        <v>0</v>
      </c>
    </row>
    <row r="52" spans="1:10" ht="0.95" customHeight="1" x14ac:dyDescent="0.25">
      <c r="A52" s="17"/>
      <c r="B52" s="17"/>
      <c r="C52" s="17"/>
      <c r="D52" s="23"/>
      <c r="E52" s="17"/>
      <c r="F52" s="17"/>
      <c r="G52" s="17"/>
      <c r="H52" s="17"/>
      <c r="I52" s="17"/>
      <c r="J52" s="17"/>
    </row>
    <row r="53" spans="1:10" x14ac:dyDescent="0.25">
      <c r="A53" s="5" t="s">
        <v>89</v>
      </c>
      <c r="B53" s="6" t="s">
        <v>10</v>
      </c>
      <c r="C53" s="5" t="s">
        <v>11</v>
      </c>
      <c r="D53" s="21" t="s">
        <v>90</v>
      </c>
      <c r="E53" s="7">
        <f>E70</f>
        <v>1</v>
      </c>
      <c r="F53" s="8">
        <f>F70</f>
        <v>15225.04</v>
      </c>
      <c r="G53" s="8">
        <f>G70</f>
        <v>15225.04</v>
      </c>
      <c r="H53" s="7">
        <f>H70</f>
        <v>1</v>
      </c>
      <c r="I53" s="8">
        <f>I70</f>
        <v>0</v>
      </c>
      <c r="J53" s="8">
        <f>J70</f>
        <v>0</v>
      </c>
    </row>
    <row r="54" spans="1:10" x14ac:dyDescent="0.25">
      <c r="A54" s="9" t="s">
        <v>91</v>
      </c>
      <c r="B54" s="10" t="s">
        <v>14</v>
      </c>
      <c r="C54" s="10" t="s">
        <v>15</v>
      </c>
      <c r="D54" s="14" t="s">
        <v>92</v>
      </c>
      <c r="E54" s="11">
        <v>241.5</v>
      </c>
      <c r="F54" s="11">
        <v>7.8</v>
      </c>
      <c r="G54" s="12">
        <f>ROUND(E54*F54,2)</f>
        <v>1883.7</v>
      </c>
      <c r="H54" s="11">
        <v>241.5</v>
      </c>
      <c r="I54" s="25">
        <v>0</v>
      </c>
      <c r="J54" s="12">
        <f>ROUND(H54*I54,2)</f>
        <v>0</v>
      </c>
    </row>
    <row r="55" spans="1:10" ht="56.25" x14ac:dyDescent="0.25">
      <c r="A55" s="13"/>
      <c r="B55" s="13"/>
      <c r="C55" s="13"/>
      <c r="D55" s="14" t="s">
        <v>93</v>
      </c>
      <c r="E55" s="13"/>
      <c r="F55" s="13"/>
      <c r="G55" s="13"/>
      <c r="H55" s="13"/>
      <c r="I55" s="13"/>
      <c r="J55" s="13"/>
    </row>
    <row r="56" spans="1:10" x14ac:dyDescent="0.25">
      <c r="A56" s="9" t="s">
        <v>94</v>
      </c>
      <c r="B56" s="10" t="s">
        <v>14</v>
      </c>
      <c r="C56" s="10" t="s">
        <v>15</v>
      </c>
      <c r="D56" s="14" t="s">
        <v>95</v>
      </c>
      <c r="E56" s="11">
        <v>209.5</v>
      </c>
      <c r="F56" s="11">
        <v>14.06</v>
      </c>
      <c r="G56" s="12">
        <f>ROUND(E56*F56,2)</f>
        <v>2945.57</v>
      </c>
      <c r="H56" s="11">
        <v>209.5</v>
      </c>
      <c r="I56" s="25">
        <v>0</v>
      </c>
      <c r="J56" s="12">
        <f>ROUND(H56*I56,2)</f>
        <v>0</v>
      </c>
    </row>
    <row r="57" spans="1:10" ht="112.5" x14ac:dyDescent="0.25">
      <c r="A57" s="13"/>
      <c r="B57" s="13"/>
      <c r="C57" s="13"/>
      <c r="D57" s="14" t="s">
        <v>96</v>
      </c>
      <c r="E57" s="13"/>
      <c r="F57" s="13"/>
      <c r="G57" s="13"/>
      <c r="H57" s="13"/>
      <c r="I57" s="13"/>
      <c r="J57" s="13"/>
    </row>
    <row r="58" spans="1:10" x14ac:dyDescent="0.25">
      <c r="A58" s="9" t="s">
        <v>97</v>
      </c>
      <c r="B58" s="10" t="s">
        <v>14</v>
      </c>
      <c r="C58" s="10" t="s">
        <v>15</v>
      </c>
      <c r="D58" s="14" t="s">
        <v>98</v>
      </c>
      <c r="E58" s="11">
        <v>209.5</v>
      </c>
      <c r="F58" s="11">
        <v>10.62</v>
      </c>
      <c r="G58" s="12">
        <f>ROUND(E58*F58,2)</f>
        <v>2224.89</v>
      </c>
      <c r="H58" s="11">
        <v>209.5</v>
      </c>
      <c r="I58" s="25">
        <v>0</v>
      </c>
      <c r="J58" s="12">
        <f>ROUND(H58*I58,2)</f>
        <v>0</v>
      </c>
    </row>
    <row r="59" spans="1:10" ht="56.25" x14ac:dyDescent="0.25">
      <c r="A59" s="13"/>
      <c r="B59" s="13"/>
      <c r="C59" s="13"/>
      <c r="D59" s="14" t="s">
        <v>99</v>
      </c>
      <c r="E59" s="13"/>
      <c r="F59" s="13"/>
      <c r="G59" s="13"/>
      <c r="H59" s="13"/>
      <c r="I59" s="13"/>
      <c r="J59" s="13"/>
    </row>
    <row r="60" spans="1:10" ht="22.5" x14ac:dyDescent="0.25">
      <c r="A60" s="9" t="s">
        <v>100</v>
      </c>
      <c r="B60" s="10" t="s">
        <v>14</v>
      </c>
      <c r="C60" s="10" t="s">
        <v>101</v>
      </c>
      <c r="D60" s="14" t="s">
        <v>102</v>
      </c>
      <c r="E60" s="11">
        <v>23.5</v>
      </c>
      <c r="F60" s="11">
        <v>190.82</v>
      </c>
      <c r="G60" s="12">
        <f>ROUND(E60*F60,2)</f>
        <v>4484.2700000000004</v>
      </c>
      <c r="H60" s="11">
        <v>23.5</v>
      </c>
      <c r="I60" s="25">
        <v>0</v>
      </c>
      <c r="J60" s="12">
        <f>ROUND(H60*I60,2)</f>
        <v>0</v>
      </c>
    </row>
    <row r="61" spans="1:10" ht="112.5" x14ac:dyDescent="0.25">
      <c r="A61" s="13"/>
      <c r="B61" s="13"/>
      <c r="C61" s="13"/>
      <c r="D61" s="14" t="s">
        <v>103</v>
      </c>
      <c r="E61" s="13"/>
      <c r="F61" s="13"/>
      <c r="G61" s="13"/>
      <c r="H61" s="13"/>
      <c r="I61" s="13"/>
      <c r="J61" s="13"/>
    </row>
    <row r="62" spans="1:10" x14ac:dyDescent="0.25">
      <c r="A62" s="9" t="s">
        <v>104</v>
      </c>
      <c r="B62" s="10" t="s">
        <v>14</v>
      </c>
      <c r="C62" s="10" t="s">
        <v>48</v>
      </c>
      <c r="D62" s="14" t="s">
        <v>105</v>
      </c>
      <c r="E62" s="11">
        <v>77</v>
      </c>
      <c r="F62" s="11">
        <v>17.420000000000002</v>
      </c>
      <c r="G62" s="12">
        <f>ROUND(E62*F62,2)</f>
        <v>1341.34</v>
      </c>
      <c r="H62" s="11">
        <v>77</v>
      </c>
      <c r="I62" s="25">
        <v>0</v>
      </c>
      <c r="J62" s="12">
        <f>ROUND(H62*I62,2)</f>
        <v>0</v>
      </c>
    </row>
    <row r="63" spans="1:10" ht="67.5" x14ac:dyDescent="0.25">
      <c r="A63" s="13"/>
      <c r="B63" s="13"/>
      <c r="C63" s="13"/>
      <c r="D63" s="14" t="s">
        <v>106</v>
      </c>
      <c r="E63" s="13"/>
      <c r="F63" s="13"/>
      <c r="G63" s="13"/>
      <c r="H63" s="13"/>
      <c r="I63" s="13"/>
      <c r="J63" s="13"/>
    </row>
    <row r="64" spans="1:10" x14ac:dyDescent="0.25">
      <c r="A64" s="9" t="s">
        <v>107</v>
      </c>
      <c r="B64" s="10" t="s">
        <v>14</v>
      </c>
      <c r="C64" s="10" t="s">
        <v>15</v>
      </c>
      <c r="D64" s="14" t="s">
        <v>108</v>
      </c>
      <c r="E64" s="11">
        <v>12</v>
      </c>
      <c r="F64" s="11">
        <v>42.9</v>
      </c>
      <c r="G64" s="12">
        <f>ROUND(E64*F64,2)</f>
        <v>514.79999999999995</v>
      </c>
      <c r="H64" s="11">
        <v>12</v>
      </c>
      <c r="I64" s="25">
        <v>0</v>
      </c>
      <c r="J64" s="12">
        <f>ROUND(H64*I64,2)</f>
        <v>0</v>
      </c>
    </row>
    <row r="65" spans="1:10" ht="326.25" x14ac:dyDescent="0.25">
      <c r="A65" s="13"/>
      <c r="B65" s="13"/>
      <c r="C65" s="13"/>
      <c r="D65" s="14" t="s">
        <v>109</v>
      </c>
      <c r="E65" s="13"/>
      <c r="F65" s="13"/>
      <c r="G65" s="13"/>
      <c r="H65" s="13"/>
      <c r="I65" s="13"/>
      <c r="J65" s="13"/>
    </row>
    <row r="66" spans="1:10" ht="22.5" x14ac:dyDescent="0.25">
      <c r="A66" s="9" t="s">
        <v>110</v>
      </c>
      <c r="B66" s="10" t="s">
        <v>14</v>
      </c>
      <c r="C66" s="10" t="s">
        <v>15</v>
      </c>
      <c r="D66" s="14" t="s">
        <v>111</v>
      </c>
      <c r="E66" s="11">
        <v>78.55</v>
      </c>
      <c r="F66" s="11">
        <v>22.92</v>
      </c>
      <c r="G66" s="12">
        <f>ROUND(E66*F66,2)</f>
        <v>1800.37</v>
      </c>
      <c r="H66" s="11">
        <v>78.55</v>
      </c>
      <c r="I66" s="25">
        <v>0</v>
      </c>
      <c r="J66" s="12">
        <f>ROUND(H66*I66,2)</f>
        <v>0</v>
      </c>
    </row>
    <row r="67" spans="1:10" ht="90" x14ac:dyDescent="0.25">
      <c r="A67" s="13"/>
      <c r="B67" s="13"/>
      <c r="C67" s="13"/>
      <c r="D67" s="14" t="s">
        <v>112</v>
      </c>
      <c r="E67" s="13"/>
      <c r="F67" s="13"/>
      <c r="G67" s="13"/>
      <c r="H67" s="13"/>
      <c r="I67" s="13"/>
      <c r="J67" s="13"/>
    </row>
    <row r="68" spans="1:10" x14ac:dyDescent="0.25">
      <c r="A68" s="9" t="s">
        <v>113</v>
      </c>
      <c r="B68" s="10" t="s">
        <v>14</v>
      </c>
      <c r="C68" s="10" t="s">
        <v>114</v>
      </c>
      <c r="D68" s="14" t="s">
        <v>115</v>
      </c>
      <c r="E68" s="11">
        <v>10</v>
      </c>
      <c r="F68" s="11">
        <v>3.01</v>
      </c>
      <c r="G68" s="12">
        <f>ROUND(E68*F68,2)</f>
        <v>30.1</v>
      </c>
      <c r="H68" s="11">
        <v>10</v>
      </c>
      <c r="I68" s="25">
        <v>0</v>
      </c>
      <c r="J68" s="12">
        <f>ROUND(H68*I68,2)</f>
        <v>0</v>
      </c>
    </row>
    <row r="69" spans="1:10" ht="33.75" x14ac:dyDescent="0.25">
      <c r="A69" s="13"/>
      <c r="B69" s="13"/>
      <c r="C69" s="13"/>
      <c r="D69" s="14" t="s">
        <v>116</v>
      </c>
      <c r="E69" s="13"/>
      <c r="F69" s="13"/>
      <c r="G69" s="13"/>
      <c r="H69" s="13"/>
      <c r="I69" s="13"/>
      <c r="J69" s="13"/>
    </row>
    <row r="70" spans="1:10" x14ac:dyDescent="0.25">
      <c r="A70" s="13"/>
      <c r="B70" s="13"/>
      <c r="C70" s="13"/>
      <c r="D70" s="22" t="s">
        <v>117</v>
      </c>
      <c r="E70" s="15">
        <v>1</v>
      </c>
      <c r="F70" s="16">
        <f>G54+G56+G58+G60+G62+G64+G66+G68</f>
        <v>15225.04</v>
      </c>
      <c r="G70" s="16">
        <f>ROUND(E70*F70,2)</f>
        <v>15225.04</v>
      </c>
      <c r="H70" s="15">
        <v>1</v>
      </c>
      <c r="I70" s="16">
        <f>J54+J56+J58+J60+J62+J64+J66+J68</f>
        <v>0</v>
      </c>
      <c r="J70" s="16">
        <f>ROUND(H70*I70,2)</f>
        <v>0</v>
      </c>
    </row>
    <row r="71" spans="1:10" ht="0.95" customHeight="1" x14ac:dyDescent="0.25">
      <c r="A71" s="17"/>
      <c r="B71" s="17"/>
      <c r="C71" s="17"/>
      <c r="D71" s="23"/>
      <c r="E71" s="17"/>
      <c r="F71" s="17"/>
      <c r="G71" s="17"/>
      <c r="H71" s="17"/>
      <c r="I71" s="17"/>
      <c r="J71" s="17"/>
    </row>
    <row r="72" spans="1:10" x14ac:dyDescent="0.25">
      <c r="A72" s="5" t="s">
        <v>118</v>
      </c>
      <c r="B72" s="6" t="s">
        <v>10</v>
      </c>
      <c r="C72" s="5" t="s">
        <v>11</v>
      </c>
      <c r="D72" s="21" t="s">
        <v>119</v>
      </c>
      <c r="E72" s="7">
        <f>E103</f>
        <v>1</v>
      </c>
      <c r="F72" s="8">
        <f>F103</f>
        <v>2297.66</v>
      </c>
      <c r="G72" s="8">
        <f>G103</f>
        <v>2297.66</v>
      </c>
      <c r="H72" s="7">
        <f>H103</f>
        <v>1</v>
      </c>
      <c r="I72" s="8">
        <f>I103</f>
        <v>0</v>
      </c>
      <c r="J72" s="8">
        <f>J103</f>
        <v>0</v>
      </c>
    </row>
    <row r="73" spans="1:10" x14ac:dyDescent="0.25">
      <c r="A73" s="9" t="s">
        <v>120</v>
      </c>
      <c r="B73" s="10" t="s">
        <v>14</v>
      </c>
      <c r="C73" s="10" t="s">
        <v>48</v>
      </c>
      <c r="D73" s="14" t="s">
        <v>121</v>
      </c>
      <c r="E73" s="11">
        <v>1</v>
      </c>
      <c r="F73" s="11">
        <v>415.63</v>
      </c>
      <c r="G73" s="12">
        <f>ROUND(E73*F73,2)</f>
        <v>415.63</v>
      </c>
      <c r="H73" s="11">
        <v>1</v>
      </c>
      <c r="I73" s="25">
        <v>0</v>
      </c>
      <c r="J73" s="12">
        <f>ROUND(H73*I73,2)</f>
        <v>0</v>
      </c>
    </row>
    <row r="74" spans="1:10" ht="123.75" x14ac:dyDescent="0.25">
      <c r="A74" s="13"/>
      <c r="B74" s="13"/>
      <c r="C74" s="13"/>
      <c r="D74" s="14" t="s">
        <v>122</v>
      </c>
      <c r="E74" s="13"/>
      <c r="F74" s="13"/>
      <c r="G74" s="13"/>
      <c r="H74" s="13"/>
      <c r="I74" s="13"/>
      <c r="J74" s="13"/>
    </row>
    <row r="75" spans="1:10" ht="22.5" x14ac:dyDescent="0.25">
      <c r="A75" s="9" t="s">
        <v>123</v>
      </c>
      <c r="B75" s="10" t="s">
        <v>14</v>
      </c>
      <c r="C75" s="10" t="s">
        <v>48</v>
      </c>
      <c r="D75" s="14" t="s">
        <v>124</v>
      </c>
      <c r="E75" s="11">
        <v>3</v>
      </c>
      <c r="F75" s="11">
        <v>49.53</v>
      </c>
      <c r="G75" s="12">
        <f>ROUND(E75*F75,2)</f>
        <v>148.59</v>
      </c>
      <c r="H75" s="11">
        <v>3</v>
      </c>
      <c r="I75" s="25">
        <v>0</v>
      </c>
      <c r="J75" s="12">
        <f>ROUND(H75*I75,2)</f>
        <v>0</v>
      </c>
    </row>
    <row r="76" spans="1:10" ht="67.5" x14ac:dyDescent="0.25">
      <c r="A76" s="13"/>
      <c r="B76" s="13"/>
      <c r="C76" s="13"/>
      <c r="D76" s="14" t="s">
        <v>125</v>
      </c>
      <c r="E76" s="13"/>
      <c r="F76" s="13"/>
      <c r="G76" s="13"/>
      <c r="H76" s="13"/>
      <c r="I76" s="13"/>
      <c r="J76" s="13"/>
    </row>
    <row r="77" spans="1:10" x14ac:dyDescent="0.25">
      <c r="A77" s="9" t="s">
        <v>126</v>
      </c>
      <c r="B77" s="10" t="s">
        <v>14</v>
      </c>
      <c r="C77" s="10" t="s">
        <v>48</v>
      </c>
      <c r="D77" s="14" t="s">
        <v>127</v>
      </c>
      <c r="E77" s="11">
        <v>1</v>
      </c>
      <c r="F77" s="11">
        <v>41.98</v>
      </c>
      <c r="G77" s="12">
        <f>ROUND(E77*F77,2)</f>
        <v>41.98</v>
      </c>
      <c r="H77" s="11">
        <v>1</v>
      </c>
      <c r="I77" s="25">
        <v>0</v>
      </c>
      <c r="J77" s="12">
        <f>ROUND(H77*I77,2)</f>
        <v>0</v>
      </c>
    </row>
    <row r="78" spans="1:10" ht="33.75" x14ac:dyDescent="0.25">
      <c r="A78" s="13"/>
      <c r="B78" s="13"/>
      <c r="C78" s="13"/>
      <c r="D78" s="14" t="s">
        <v>128</v>
      </c>
      <c r="E78" s="13"/>
      <c r="F78" s="13"/>
      <c r="G78" s="13"/>
      <c r="H78" s="13"/>
      <c r="I78" s="13"/>
      <c r="J78" s="13"/>
    </row>
    <row r="79" spans="1:10" x14ac:dyDescent="0.25">
      <c r="A79" s="9" t="s">
        <v>129</v>
      </c>
      <c r="B79" s="10" t="s">
        <v>14</v>
      </c>
      <c r="C79" s="10" t="s">
        <v>48</v>
      </c>
      <c r="D79" s="14" t="s">
        <v>130</v>
      </c>
      <c r="E79" s="11">
        <v>1</v>
      </c>
      <c r="F79" s="11">
        <v>18.600000000000001</v>
      </c>
      <c r="G79" s="12">
        <f>ROUND(E79*F79,2)</f>
        <v>18.600000000000001</v>
      </c>
      <c r="H79" s="11">
        <v>1</v>
      </c>
      <c r="I79" s="25">
        <v>0</v>
      </c>
      <c r="J79" s="12">
        <f>ROUND(H79*I79,2)</f>
        <v>0</v>
      </c>
    </row>
    <row r="80" spans="1:10" ht="112.5" x14ac:dyDescent="0.25">
      <c r="A80" s="13"/>
      <c r="B80" s="13"/>
      <c r="C80" s="13"/>
      <c r="D80" s="14" t="s">
        <v>131</v>
      </c>
      <c r="E80" s="13"/>
      <c r="F80" s="13"/>
      <c r="G80" s="13"/>
      <c r="H80" s="13"/>
      <c r="I80" s="13"/>
      <c r="J80" s="13"/>
    </row>
    <row r="81" spans="1:10" x14ac:dyDescent="0.25">
      <c r="A81" s="9" t="s">
        <v>132</v>
      </c>
      <c r="B81" s="10" t="s">
        <v>14</v>
      </c>
      <c r="C81" s="10" t="s">
        <v>48</v>
      </c>
      <c r="D81" s="14" t="s">
        <v>133</v>
      </c>
      <c r="E81" s="11">
        <v>3</v>
      </c>
      <c r="F81" s="11">
        <v>88.29</v>
      </c>
      <c r="G81" s="12">
        <f>ROUND(E81*F81,2)</f>
        <v>264.87</v>
      </c>
      <c r="H81" s="11">
        <v>3</v>
      </c>
      <c r="I81" s="25">
        <v>0</v>
      </c>
      <c r="J81" s="12">
        <f>ROUND(H81*I81,2)</f>
        <v>0</v>
      </c>
    </row>
    <row r="82" spans="1:10" ht="101.25" x14ac:dyDescent="0.25">
      <c r="A82" s="13"/>
      <c r="B82" s="13"/>
      <c r="C82" s="13"/>
      <c r="D82" s="14" t="s">
        <v>134</v>
      </c>
      <c r="E82" s="13"/>
      <c r="F82" s="13"/>
      <c r="G82" s="13"/>
      <c r="H82" s="13"/>
      <c r="I82" s="13"/>
      <c r="J82" s="13"/>
    </row>
    <row r="83" spans="1:10" ht="22.5" x14ac:dyDescent="0.25">
      <c r="A83" s="9" t="s">
        <v>135</v>
      </c>
      <c r="B83" s="10" t="s">
        <v>14</v>
      </c>
      <c r="C83" s="10" t="s">
        <v>48</v>
      </c>
      <c r="D83" s="14" t="s">
        <v>136</v>
      </c>
      <c r="E83" s="11">
        <v>1</v>
      </c>
      <c r="F83" s="11">
        <v>8.27</v>
      </c>
      <c r="G83" s="12">
        <f>ROUND(E83*F83,2)</f>
        <v>8.27</v>
      </c>
      <c r="H83" s="11">
        <v>1</v>
      </c>
      <c r="I83" s="25">
        <v>0</v>
      </c>
      <c r="J83" s="12">
        <f>ROUND(H83*I83,2)</f>
        <v>0</v>
      </c>
    </row>
    <row r="84" spans="1:10" ht="22.5" x14ac:dyDescent="0.25">
      <c r="A84" s="13"/>
      <c r="B84" s="13"/>
      <c r="C84" s="13"/>
      <c r="D84" s="14" t="s">
        <v>137</v>
      </c>
      <c r="E84" s="13"/>
      <c r="F84" s="13"/>
      <c r="G84" s="13"/>
      <c r="H84" s="13"/>
      <c r="I84" s="13"/>
      <c r="J84" s="13"/>
    </row>
    <row r="85" spans="1:10" x14ac:dyDescent="0.25">
      <c r="A85" s="9" t="s">
        <v>138</v>
      </c>
      <c r="B85" s="10" t="s">
        <v>14</v>
      </c>
      <c r="C85" s="10" t="s">
        <v>48</v>
      </c>
      <c r="D85" s="14" t="s">
        <v>139</v>
      </c>
      <c r="E85" s="11">
        <v>1</v>
      </c>
      <c r="F85" s="11">
        <v>22.48</v>
      </c>
      <c r="G85" s="12">
        <f>ROUND(E85*F85,2)</f>
        <v>22.48</v>
      </c>
      <c r="H85" s="11">
        <v>1</v>
      </c>
      <c r="I85" s="25">
        <v>0</v>
      </c>
      <c r="J85" s="12">
        <f>ROUND(H85*I85,2)</f>
        <v>0</v>
      </c>
    </row>
    <row r="86" spans="1:10" ht="56.25" x14ac:dyDescent="0.25">
      <c r="A86" s="13"/>
      <c r="B86" s="13"/>
      <c r="C86" s="13"/>
      <c r="D86" s="14" t="s">
        <v>140</v>
      </c>
      <c r="E86" s="13"/>
      <c r="F86" s="13"/>
      <c r="G86" s="13"/>
      <c r="H86" s="13"/>
      <c r="I86" s="13"/>
      <c r="J86" s="13"/>
    </row>
    <row r="87" spans="1:10" x14ac:dyDescent="0.25">
      <c r="A87" s="9" t="s">
        <v>141</v>
      </c>
      <c r="B87" s="10" t="s">
        <v>14</v>
      </c>
      <c r="C87" s="10" t="s">
        <v>15</v>
      </c>
      <c r="D87" s="14" t="s">
        <v>142</v>
      </c>
      <c r="E87" s="11">
        <v>0.64</v>
      </c>
      <c r="F87" s="11">
        <v>38.6</v>
      </c>
      <c r="G87" s="12">
        <f>ROUND(E87*F87,2)</f>
        <v>24.7</v>
      </c>
      <c r="H87" s="11">
        <v>0.64</v>
      </c>
      <c r="I87" s="25">
        <v>0</v>
      </c>
      <c r="J87" s="12">
        <f>ROUND(H87*I87,2)</f>
        <v>0</v>
      </c>
    </row>
    <row r="88" spans="1:10" ht="56.25" x14ac:dyDescent="0.25">
      <c r="A88" s="13"/>
      <c r="B88" s="13"/>
      <c r="C88" s="13"/>
      <c r="D88" s="14" t="s">
        <v>143</v>
      </c>
      <c r="E88" s="13"/>
      <c r="F88" s="13"/>
      <c r="G88" s="13"/>
      <c r="H88" s="13"/>
      <c r="I88" s="13"/>
      <c r="J88" s="13"/>
    </row>
    <row r="89" spans="1:10" ht="22.5" x14ac:dyDescent="0.25">
      <c r="A89" s="9" t="s">
        <v>144</v>
      </c>
      <c r="B89" s="10" t="s">
        <v>14</v>
      </c>
      <c r="C89" s="10" t="s">
        <v>48</v>
      </c>
      <c r="D89" s="14" t="s">
        <v>145</v>
      </c>
      <c r="E89" s="11">
        <v>1</v>
      </c>
      <c r="F89" s="11">
        <v>266.73</v>
      </c>
      <c r="G89" s="12">
        <f>ROUND(E89*F89,2)</f>
        <v>266.73</v>
      </c>
      <c r="H89" s="11">
        <v>1</v>
      </c>
      <c r="I89" s="25">
        <v>0</v>
      </c>
      <c r="J89" s="12">
        <f>ROUND(H89*I89,2)</f>
        <v>0</v>
      </c>
    </row>
    <row r="90" spans="1:10" ht="112.5" x14ac:dyDescent="0.25">
      <c r="A90" s="13"/>
      <c r="B90" s="13"/>
      <c r="C90" s="13"/>
      <c r="D90" s="14" t="s">
        <v>146</v>
      </c>
      <c r="E90" s="13"/>
      <c r="F90" s="13"/>
      <c r="G90" s="13"/>
      <c r="H90" s="13"/>
      <c r="I90" s="13"/>
      <c r="J90" s="13"/>
    </row>
    <row r="91" spans="1:10" x14ac:dyDescent="0.25">
      <c r="A91" s="9" t="s">
        <v>147</v>
      </c>
      <c r="B91" s="10" t="s">
        <v>14</v>
      </c>
      <c r="C91" s="10" t="s">
        <v>48</v>
      </c>
      <c r="D91" s="14" t="s">
        <v>148</v>
      </c>
      <c r="E91" s="11">
        <v>1</v>
      </c>
      <c r="F91" s="11">
        <v>117.69</v>
      </c>
      <c r="G91" s="12">
        <f>ROUND(E91*F91,2)</f>
        <v>117.69</v>
      </c>
      <c r="H91" s="11">
        <v>1</v>
      </c>
      <c r="I91" s="25">
        <v>0</v>
      </c>
      <c r="J91" s="12">
        <f>ROUND(H91*I91,2)</f>
        <v>0</v>
      </c>
    </row>
    <row r="92" spans="1:10" ht="90" x14ac:dyDescent="0.25">
      <c r="A92" s="13"/>
      <c r="B92" s="13"/>
      <c r="C92" s="13"/>
      <c r="D92" s="14" t="s">
        <v>149</v>
      </c>
      <c r="E92" s="13"/>
      <c r="F92" s="13"/>
      <c r="G92" s="13"/>
      <c r="H92" s="13"/>
      <c r="I92" s="13"/>
      <c r="J92" s="13"/>
    </row>
    <row r="93" spans="1:10" x14ac:dyDescent="0.25">
      <c r="A93" s="9" t="s">
        <v>150</v>
      </c>
      <c r="B93" s="10" t="s">
        <v>14</v>
      </c>
      <c r="C93" s="10" t="s">
        <v>48</v>
      </c>
      <c r="D93" s="14" t="s">
        <v>151</v>
      </c>
      <c r="E93" s="11">
        <v>1</v>
      </c>
      <c r="F93" s="11">
        <v>195.53</v>
      </c>
      <c r="G93" s="12">
        <f>ROUND(E93*F93,2)</f>
        <v>195.53</v>
      </c>
      <c r="H93" s="11">
        <v>1</v>
      </c>
      <c r="I93" s="25">
        <v>0</v>
      </c>
      <c r="J93" s="12">
        <f>ROUND(H93*I93,2)</f>
        <v>0</v>
      </c>
    </row>
    <row r="94" spans="1:10" ht="78.75" x14ac:dyDescent="0.25">
      <c r="A94" s="13"/>
      <c r="B94" s="13"/>
      <c r="C94" s="13"/>
      <c r="D94" s="14" t="s">
        <v>152</v>
      </c>
      <c r="E94" s="13"/>
      <c r="F94" s="13"/>
      <c r="G94" s="13"/>
      <c r="H94" s="13"/>
      <c r="I94" s="13"/>
      <c r="J94" s="13"/>
    </row>
    <row r="95" spans="1:10" x14ac:dyDescent="0.25">
      <c r="A95" s="9" t="s">
        <v>153</v>
      </c>
      <c r="B95" s="10" t="s">
        <v>14</v>
      </c>
      <c r="C95" s="10" t="s">
        <v>48</v>
      </c>
      <c r="D95" s="14" t="s">
        <v>154</v>
      </c>
      <c r="E95" s="11">
        <v>1</v>
      </c>
      <c r="F95" s="11">
        <v>17.22</v>
      </c>
      <c r="G95" s="12">
        <f>ROUND(E95*F95,2)</f>
        <v>17.22</v>
      </c>
      <c r="H95" s="11">
        <v>1</v>
      </c>
      <c r="I95" s="25">
        <v>0</v>
      </c>
      <c r="J95" s="12">
        <f>ROUND(H95*I95,2)</f>
        <v>0</v>
      </c>
    </row>
    <row r="96" spans="1:10" ht="33.75" x14ac:dyDescent="0.25">
      <c r="A96" s="13"/>
      <c r="B96" s="13"/>
      <c r="C96" s="13"/>
      <c r="D96" s="14" t="s">
        <v>155</v>
      </c>
      <c r="E96" s="13"/>
      <c r="F96" s="13"/>
      <c r="G96" s="13"/>
      <c r="H96" s="13"/>
      <c r="I96" s="13"/>
      <c r="J96" s="13"/>
    </row>
    <row r="97" spans="1:10" x14ac:dyDescent="0.25">
      <c r="A97" s="9" t="s">
        <v>156</v>
      </c>
      <c r="B97" s="10" t="s">
        <v>14</v>
      </c>
      <c r="C97" s="10" t="s">
        <v>48</v>
      </c>
      <c r="D97" s="14" t="s">
        <v>157</v>
      </c>
      <c r="E97" s="11">
        <v>1</v>
      </c>
      <c r="F97" s="11">
        <v>230.37</v>
      </c>
      <c r="G97" s="12">
        <f>ROUND(E97*F97,2)</f>
        <v>230.37</v>
      </c>
      <c r="H97" s="11">
        <v>1</v>
      </c>
      <c r="I97" s="25">
        <v>0</v>
      </c>
      <c r="J97" s="12">
        <f>ROUND(H97*I97,2)</f>
        <v>0</v>
      </c>
    </row>
    <row r="98" spans="1:10" ht="90" x14ac:dyDescent="0.25">
      <c r="A98" s="13"/>
      <c r="B98" s="13"/>
      <c r="C98" s="13"/>
      <c r="D98" s="14" t="s">
        <v>158</v>
      </c>
      <c r="E98" s="13"/>
      <c r="F98" s="13"/>
      <c r="G98" s="13"/>
      <c r="H98" s="13"/>
      <c r="I98" s="13"/>
      <c r="J98" s="13"/>
    </row>
    <row r="99" spans="1:10" x14ac:dyDescent="0.25">
      <c r="A99" s="9" t="s">
        <v>159</v>
      </c>
      <c r="B99" s="10" t="s">
        <v>14</v>
      </c>
      <c r="C99" s="10" t="s">
        <v>48</v>
      </c>
      <c r="D99" s="14" t="s">
        <v>160</v>
      </c>
      <c r="E99" s="11">
        <v>1</v>
      </c>
      <c r="F99" s="11">
        <v>204.09</v>
      </c>
      <c r="G99" s="12">
        <f>ROUND(E99*F99,2)</f>
        <v>204.09</v>
      </c>
      <c r="H99" s="11">
        <v>1</v>
      </c>
      <c r="I99" s="25">
        <v>0</v>
      </c>
      <c r="J99" s="12">
        <f>ROUND(H99*I99,2)</f>
        <v>0</v>
      </c>
    </row>
    <row r="100" spans="1:10" ht="101.25" x14ac:dyDescent="0.25">
      <c r="A100" s="13"/>
      <c r="B100" s="13"/>
      <c r="C100" s="13"/>
      <c r="D100" s="14" t="s">
        <v>161</v>
      </c>
      <c r="E100" s="13"/>
      <c r="F100" s="13"/>
      <c r="G100" s="13"/>
      <c r="H100" s="13"/>
      <c r="I100" s="13"/>
      <c r="J100" s="13"/>
    </row>
    <row r="101" spans="1:10" x14ac:dyDescent="0.25">
      <c r="A101" s="9" t="s">
        <v>162</v>
      </c>
      <c r="B101" s="10" t="s">
        <v>14</v>
      </c>
      <c r="C101" s="10" t="s">
        <v>48</v>
      </c>
      <c r="D101" s="14" t="s">
        <v>163</v>
      </c>
      <c r="E101" s="11">
        <v>1</v>
      </c>
      <c r="F101" s="11">
        <v>320.91000000000003</v>
      </c>
      <c r="G101" s="12">
        <f>ROUND(E101*F101,2)</f>
        <v>320.91000000000003</v>
      </c>
      <c r="H101" s="11">
        <v>1</v>
      </c>
      <c r="I101" s="25">
        <v>0</v>
      </c>
      <c r="J101" s="12">
        <f>ROUND(H101*I101,2)</f>
        <v>0</v>
      </c>
    </row>
    <row r="102" spans="1:10" ht="67.5" x14ac:dyDescent="0.25">
      <c r="A102" s="13"/>
      <c r="B102" s="13"/>
      <c r="C102" s="13"/>
      <c r="D102" s="14" t="s">
        <v>164</v>
      </c>
      <c r="E102" s="13"/>
      <c r="F102" s="13"/>
      <c r="G102" s="13"/>
      <c r="H102" s="13"/>
      <c r="I102" s="13"/>
      <c r="J102" s="13"/>
    </row>
    <row r="103" spans="1:10" x14ac:dyDescent="0.25">
      <c r="A103" s="13"/>
      <c r="B103" s="13"/>
      <c r="C103" s="13"/>
      <c r="D103" s="22" t="s">
        <v>165</v>
      </c>
      <c r="E103" s="15">
        <v>1</v>
      </c>
      <c r="F103" s="16">
        <f>G73+G75+G77+G79+G81+G83+G85+G87+G89+G91+G93+G95+G97+G99+G101</f>
        <v>2297.66</v>
      </c>
      <c r="G103" s="16">
        <f>ROUND(E103*F103,2)</f>
        <v>2297.66</v>
      </c>
      <c r="H103" s="15">
        <v>1</v>
      </c>
      <c r="I103" s="16">
        <f>J73+J75+J77+J79+J81+J83+J85+J87+J89+J91+J93+J95+J97+J99+J101</f>
        <v>0</v>
      </c>
      <c r="J103" s="16">
        <f>ROUND(H103*I103,2)</f>
        <v>0</v>
      </c>
    </row>
    <row r="104" spans="1:10" ht="0.95" customHeight="1" x14ac:dyDescent="0.25">
      <c r="A104" s="17"/>
      <c r="B104" s="17"/>
      <c r="C104" s="17"/>
      <c r="D104" s="23"/>
      <c r="E104" s="17"/>
      <c r="F104" s="17"/>
      <c r="G104" s="17"/>
      <c r="H104" s="17"/>
      <c r="I104" s="17"/>
      <c r="J104" s="17"/>
    </row>
    <row r="105" spans="1:10" x14ac:dyDescent="0.25">
      <c r="A105" s="5" t="s">
        <v>166</v>
      </c>
      <c r="B105" s="6" t="s">
        <v>10</v>
      </c>
      <c r="C105" s="5" t="s">
        <v>11</v>
      </c>
      <c r="D105" s="21" t="s">
        <v>167</v>
      </c>
      <c r="E105" s="7">
        <f>E120</f>
        <v>1</v>
      </c>
      <c r="F105" s="8">
        <f>F120</f>
        <v>16978.13</v>
      </c>
      <c r="G105" s="8">
        <f>G120</f>
        <v>16978.13</v>
      </c>
      <c r="H105" s="7">
        <f>H120</f>
        <v>1</v>
      </c>
      <c r="I105" s="8">
        <f>I120</f>
        <v>0</v>
      </c>
      <c r="J105" s="8">
        <f>J120</f>
        <v>0</v>
      </c>
    </row>
    <row r="106" spans="1:10" x14ac:dyDescent="0.25">
      <c r="A106" s="9" t="s">
        <v>168</v>
      </c>
      <c r="B106" s="10" t="s">
        <v>14</v>
      </c>
      <c r="C106" s="10" t="s">
        <v>41</v>
      </c>
      <c r="D106" s="14" t="s">
        <v>169</v>
      </c>
      <c r="E106" s="11">
        <v>6916.4</v>
      </c>
      <c r="F106" s="11">
        <v>2.0299999999999998</v>
      </c>
      <c r="G106" s="12">
        <f>ROUND(E106*F106,2)</f>
        <v>14040.29</v>
      </c>
      <c r="H106" s="11">
        <v>6916.4</v>
      </c>
      <c r="I106" s="25">
        <v>0</v>
      </c>
      <c r="J106" s="12">
        <f>ROUND(H106*I106,2)</f>
        <v>0</v>
      </c>
    </row>
    <row r="107" spans="1:10" ht="101.25" x14ac:dyDescent="0.25">
      <c r="A107" s="13"/>
      <c r="B107" s="13"/>
      <c r="C107" s="13"/>
      <c r="D107" s="14" t="s">
        <v>170</v>
      </c>
      <c r="E107" s="13"/>
      <c r="F107" s="13"/>
      <c r="G107" s="13"/>
      <c r="H107" s="13"/>
      <c r="I107" s="13"/>
      <c r="J107" s="13"/>
    </row>
    <row r="108" spans="1:10" x14ac:dyDescent="0.25">
      <c r="A108" s="9" t="s">
        <v>171</v>
      </c>
      <c r="B108" s="10" t="s">
        <v>14</v>
      </c>
      <c r="C108" s="10" t="s">
        <v>31</v>
      </c>
      <c r="D108" s="14" t="s">
        <v>172</v>
      </c>
      <c r="E108" s="11">
        <v>68</v>
      </c>
      <c r="F108" s="11">
        <v>18.68</v>
      </c>
      <c r="G108" s="12">
        <f>ROUND(E108*F108,2)</f>
        <v>1270.24</v>
      </c>
      <c r="H108" s="11">
        <v>68</v>
      </c>
      <c r="I108" s="25">
        <v>0</v>
      </c>
      <c r="J108" s="12">
        <f>ROUND(H108*I108,2)</f>
        <v>0</v>
      </c>
    </row>
    <row r="109" spans="1:10" ht="101.25" x14ac:dyDescent="0.25">
      <c r="A109" s="13"/>
      <c r="B109" s="13"/>
      <c r="C109" s="13"/>
      <c r="D109" s="14" t="s">
        <v>173</v>
      </c>
      <c r="E109" s="13"/>
      <c r="F109" s="13"/>
      <c r="G109" s="13"/>
      <c r="H109" s="13"/>
      <c r="I109" s="13"/>
      <c r="J109" s="13"/>
    </row>
    <row r="110" spans="1:10" x14ac:dyDescent="0.25">
      <c r="A110" s="9" t="s">
        <v>174</v>
      </c>
      <c r="B110" s="10" t="s">
        <v>14</v>
      </c>
      <c r="C110" s="10" t="s">
        <v>85</v>
      </c>
      <c r="D110" s="14" t="s">
        <v>175</v>
      </c>
      <c r="E110" s="11">
        <v>1</v>
      </c>
      <c r="F110" s="11">
        <v>176.6</v>
      </c>
      <c r="G110" s="12">
        <f>ROUND(E110*F110,2)</f>
        <v>176.6</v>
      </c>
      <c r="H110" s="11">
        <v>1</v>
      </c>
      <c r="I110" s="25">
        <v>0</v>
      </c>
      <c r="J110" s="12">
        <f>ROUND(H110*I110,2)</f>
        <v>0</v>
      </c>
    </row>
    <row r="111" spans="1:10" ht="135" x14ac:dyDescent="0.25">
      <c r="A111" s="13"/>
      <c r="B111" s="13"/>
      <c r="C111" s="13"/>
      <c r="D111" s="14" t="s">
        <v>176</v>
      </c>
      <c r="E111" s="13"/>
      <c r="F111" s="13"/>
      <c r="G111" s="13"/>
      <c r="H111" s="13"/>
      <c r="I111" s="13"/>
      <c r="J111" s="13"/>
    </row>
    <row r="112" spans="1:10" x14ac:dyDescent="0.25">
      <c r="A112" s="9" t="s">
        <v>177</v>
      </c>
      <c r="B112" s="10" t="s">
        <v>14</v>
      </c>
      <c r="C112" s="10" t="s">
        <v>15</v>
      </c>
      <c r="D112" s="14" t="s">
        <v>178</v>
      </c>
      <c r="E112" s="11">
        <v>25</v>
      </c>
      <c r="F112" s="11">
        <v>11.34</v>
      </c>
      <c r="G112" s="12">
        <f>ROUND(E112*F112,2)</f>
        <v>283.5</v>
      </c>
      <c r="H112" s="11">
        <v>25</v>
      </c>
      <c r="I112" s="25">
        <v>0</v>
      </c>
      <c r="J112" s="12">
        <f>ROUND(H112*I112,2)</f>
        <v>0</v>
      </c>
    </row>
    <row r="113" spans="1:10" ht="56.25" x14ac:dyDescent="0.25">
      <c r="A113" s="13"/>
      <c r="B113" s="13"/>
      <c r="C113" s="13"/>
      <c r="D113" s="14" t="s">
        <v>179</v>
      </c>
      <c r="E113" s="13"/>
      <c r="F113" s="13"/>
      <c r="G113" s="13"/>
      <c r="H113" s="13"/>
      <c r="I113" s="13"/>
      <c r="J113" s="13"/>
    </row>
    <row r="114" spans="1:10" x14ac:dyDescent="0.25">
      <c r="A114" s="9" t="s">
        <v>180</v>
      </c>
      <c r="B114" s="10" t="s">
        <v>14</v>
      </c>
      <c r="C114" s="10" t="s">
        <v>15</v>
      </c>
      <c r="D114" s="14" t="s">
        <v>181</v>
      </c>
      <c r="E114" s="11">
        <v>3.78</v>
      </c>
      <c r="F114" s="11">
        <v>171.48</v>
      </c>
      <c r="G114" s="12">
        <f>ROUND(E114*F114,2)</f>
        <v>648.19000000000005</v>
      </c>
      <c r="H114" s="11">
        <v>3.78</v>
      </c>
      <c r="I114" s="25">
        <v>0</v>
      </c>
      <c r="J114" s="12">
        <f>ROUND(H114*I114,2)</f>
        <v>0</v>
      </c>
    </row>
    <row r="115" spans="1:10" ht="270" x14ac:dyDescent="0.25">
      <c r="A115" s="13"/>
      <c r="B115" s="13"/>
      <c r="C115" s="13"/>
      <c r="D115" s="14" t="s">
        <v>182</v>
      </c>
      <c r="E115" s="13"/>
      <c r="F115" s="13"/>
      <c r="G115" s="13"/>
      <c r="H115" s="13"/>
      <c r="I115" s="13"/>
      <c r="J115" s="13"/>
    </row>
    <row r="116" spans="1:10" ht="22.5" x14ac:dyDescent="0.25">
      <c r="A116" s="9" t="s">
        <v>183</v>
      </c>
      <c r="B116" s="10" t="s">
        <v>14</v>
      </c>
      <c r="C116" s="10" t="s">
        <v>15</v>
      </c>
      <c r="D116" s="14" t="s">
        <v>184</v>
      </c>
      <c r="E116" s="11">
        <v>1.48</v>
      </c>
      <c r="F116" s="11">
        <v>191.21</v>
      </c>
      <c r="G116" s="12">
        <f>ROUND(E116*F116,2)</f>
        <v>282.99</v>
      </c>
      <c r="H116" s="11">
        <v>1.48</v>
      </c>
      <c r="I116" s="25">
        <v>0</v>
      </c>
      <c r="J116" s="12">
        <f>ROUND(H116*I116,2)</f>
        <v>0</v>
      </c>
    </row>
    <row r="117" spans="1:10" ht="112.5" x14ac:dyDescent="0.25">
      <c r="A117" s="13"/>
      <c r="B117" s="13"/>
      <c r="C117" s="13"/>
      <c r="D117" s="14" t="s">
        <v>185</v>
      </c>
      <c r="E117" s="13"/>
      <c r="F117" s="13"/>
      <c r="G117" s="13"/>
      <c r="H117" s="13"/>
      <c r="I117" s="13"/>
      <c r="J117" s="13"/>
    </row>
    <row r="118" spans="1:10" ht="22.5" x14ac:dyDescent="0.25">
      <c r="A118" s="9" t="s">
        <v>186</v>
      </c>
      <c r="B118" s="10" t="s">
        <v>14</v>
      </c>
      <c r="C118" s="10" t="s">
        <v>15</v>
      </c>
      <c r="D118" s="14" t="s">
        <v>187</v>
      </c>
      <c r="E118" s="11">
        <v>0.9</v>
      </c>
      <c r="F118" s="11">
        <v>307.02</v>
      </c>
      <c r="G118" s="12">
        <f>ROUND(E118*F118,2)</f>
        <v>276.32</v>
      </c>
      <c r="H118" s="11">
        <v>0.9</v>
      </c>
      <c r="I118" s="25">
        <v>0</v>
      </c>
      <c r="J118" s="12">
        <f>ROUND(H118*I118,2)</f>
        <v>0</v>
      </c>
    </row>
    <row r="119" spans="1:10" ht="202.5" x14ac:dyDescent="0.25">
      <c r="A119" s="13"/>
      <c r="B119" s="13"/>
      <c r="C119" s="13"/>
      <c r="D119" s="14" t="s">
        <v>188</v>
      </c>
      <c r="E119" s="13"/>
      <c r="F119" s="13"/>
      <c r="G119" s="13"/>
      <c r="H119" s="13"/>
      <c r="I119" s="13"/>
      <c r="J119" s="13"/>
    </row>
    <row r="120" spans="1:10" x14ac:dyDescent="0.25">
      <c r="A120" s="13"/>
      <c r="B120" s="13"/>
      <c r="C120" s="13"/>
      <c r="D120" s="22" t="s">
        <v>189</v>
      </c>
      <c r="E120" s="15">
        <v>1</v>
      </c>
      <c r="F120" s="16">
        <f>G106+G108+G110+G112+G114+G116+G118</f>
        <v>16978.13</v>
      </c>
      <c r="G120" s="16">
        <f>ROUND(E120*F120,2)</f>
        <v>16978.13</v>
      </c>
      <c r="H120" s="15">
        <v>1</v>
      </c>
      <c r="I120" s="16">
        <f>J106+J108+J110+J112+J114+J116+J118</f>
        <v>0</v>
      </c>
      <c r="J120" s="16">
        <f>ROUND(H120*I120,2)</f>
        <v>0</v>
      </c>
    </row>
    <row r="121" spans="1:10" ht="0.95" customHeight="1" x14ac:dyDescent="0.25">
      <c r="A121" s="17"/>
      <c r="B121" s="17"/>
      <c r="C121" s="17"/>
      <c r="D121" s="23"/>
      <c r="E121" s="17"/>
      <c r="F121" s="17"/>
      <c r="G121" s="17"/>
      <c r="H121" s="17"/>
      <c r="I121" s="17"/>
      <c r="J121" s="17"/>
    </row>
    <row r="122" spans="1:10" ht="22.5" x14ac:dyDescent="0.25">
      <c r="A122" s="5" t="s">
        <v>190</v>
      </c>
      <c r="B122" s="6" t="s">
        <v>10</v>
      </c>
      <c r="C122" s="5" t="s">
        <v>11</v>
      </c>
      <c r="D122" s="21" t="s">
        <v>191</v>
      </c>
      <c r="E122" s="7">
        <f>E141</f>
        <v>1</v>
      </c>
      <c r="F122" s="8">
        <f>F141</f>
        <v>123458.88</v>
      </c>
      <c r="G122" s="8">
        <f>G141</f>
        <v>123458.88</v>
      </c>
      <c r="H122" s="7">
        <f>H141</f>
        <v>1</v>
      </c>
      <c r="I122" s="8">
        <f>I141</f>
        <v>0</v>
      </c>
      <c r="J122" s="8">
        <f>J141</f>
        <v>0</v>
      </c>
    </row>
    <row r="123" spans="1:10" ht="22.5" x14ac:dyDescent="0.25">
      <c r="A123" s="9" t="s">
        <v>192</v>
      </c>
      <c r="B123" s="10" t="s">
        <v>14</v>
      </c>
      <c r="C123" s="10" t="s">
        <v>15</v>
      </c>
      <c r="D123" s="14" t="s">
        <v>193</v>
      </c>
      <c r="E123" s="11">
        <v>152</v>
      </c>
      <c r="F123" s="11">
        <v>27.69</v>
      </c>
      <c r="G123" s="12">
        <f>ROUND(E123*F123,2)</f>
        <v>4208.88</v>
      </c>
      <c r="H123" s="11">
        <v>152</v>
      </c>
      <c r="I123" s="25">
        <v>0</v>
      </c>
      <c r="J123" s="12">
        <f>ROUND(H123*I123,2)</f>
        <v>0</v>
      </c>
    </row>
    <row r="124" spans="1:10" ht="90" x14ac:dyDescent="0.25">
      <c r="A124" s="13"/>
      <c r="B124" s="13"/>
      <c r="C124" s="13"/>
      <c r="D124" s="14" t="s">
        <v>194</v>
      </c>
      <c r="E124" s="13"/>
      <c r="F124" s="13"/>
      <c r="G124" s="13"/>
      <c r="H124" s="13"/>
      <c r="I124" s="13"/>
      <c r="J124" s="13"/>
    </row>
    <row r="125" spans="1:10" ht="22.5" x14ac:dyDescent="0.25">
      <c r="A125" s="9" t="s">
        <v>195</v>
      </c>
      <c r="B125" s="10" t="s">
        <v>14</v>
      </c>
      <c r="C125" s="10" t="s">
        <v>31</v>
      </c>
      <c r="D125" s="14" t="s">
        <v>196</v>
      </c>
      <c r="E125" s="11">
        <v>190.5</v>
      </c>
      <c r="F125" s="11">
        <v>17.43</v>
      </c>
      <c r="G125" s="12">
        <f>ROUND(E125*F125,2)</f>
        <v>3320.42</v>
      </c>
      <c r="H125" s="11">
        <v>190.5</v>
      </c>
      <c r="I125" s="25">
        <v>0</v>
      </c>
      <c r="J125" s="12">
        <f>ROUND(H125*I125,2)</f>
        <v>0</v>
      </c>
    </row>
    <row r="126" spans="1:10" ht="78.75" x14ac:dyDescent="0.25">
      <c r="A126" s="13"/>
      <c r="B126" s="13"/>
      <c r="C126" s="13"/>
      <c r="D126" s="14" t="s">
        <v>197</v>
      </c>
      <c r="E126" s="13"/>
      <c r="F126" s="13"/>
      <c r="G126" s="13"/>
      <c r="H126" s="13"/>
      <c r="I126" s="13"/>
      <c r="J126" s="13"/>
    </row>
    <row r="127" spans="1:10" ht="22.5" x14ac:dyDescent="0.25">
      <c r="A127" s="9" t="s">
        <v>198</v>
      </c>
      <c r="B127" s="10" t="s">
        <v>14</v>
      </c>
      <c r="C127" s="10" t="s">
        <v>31</v>
      </c>
      <c r="D127" s="14" t="s">
        <v>199</v>
      </c>
      <c r="E127" s="11">
        <v>34</v>
      </c>
      <c r="F127" s="11">
        <v>15.59</v>
      </c>
      <c r="G127" s="12">
        <f>ROUND(E127*F127,2)</f>
        <v>530.05999999999995</v>
      </c>
      <c r="H127" s="11">
        <v>34</v>
      </c>
      <c r="I127" s="25">
        <v>0</v>
      </c>
      <c r="J127" s="12">
        <f>ROUND(H127*I127,2)</f>
        <v>0</v>
      </c>
    </row>
    <row r="128" spans="1:10" ht="78.75" x14ac:dyDescent="0.25">
      <c r="A128" s="13"/>
      <c r="B128" s="13"/>
      <c r="C128" s="13"/>
      <c r="D128" s="14" t="s">
        <v>200</v>
      </c>
      <c r="E128" s="13"/>
      <c r="F128" s="13"/>
      <c r="G128" s="13"/>
      <c r="H128" s="13"/>
      <c r="I128" s="13"/>
      <c r="J128" s="13"/>
    </row>
    <row r="129" spans="1:10" ht="22.5" x14ac:dyDescent="0.25">
      <c r="A129" s="9" t="s">
        <v>201</v>
      </c>
      <c r="B129" s="10" t="s">
        <v>14</v>
      </c>
      <c r="C129" s="10" t="s">
        <v>31</v>
      </c>
      <c r="D129" s="14" t="s">
        <v>202</v>
      </c>
      <c r="E129" s="11">
        <v>138</v>
      </c>
      <c r="F129" s="11">
        <v>20.059999999999999</v>
      </c>
      <c r="G129" s="12">
        <f>ROUND(E129*F129,2)</f>
        <v>2768.28</v>
      </c>
      <c r="H129" s="11">
        <v>138</v>
      </c>
      <c r="I129" s="25">
        <v>0</v>
      </c>
      <c r="J129" s="12">
        <f>ROUND(H129*I129,2)</f>
        <v>0</v>
      </c>
    </row>
    <row r="130" spans="1:10" ht="78.75" x14ac:dyDescent="0.25">
      <c r="A130" s="13"/>
      <c r="B130" s="13"/>
      <c r="C130" s="13"/>
      <c r="D130" s="14" t="s">
        <v>203</v>
      </c>
      <c r="E130" s="13"/>
      <c r="F130" s="13"/>
      <c r="G130" s="13"/>
      <c r="H130" s="13"/>
      <c r="I130" s="13"/>
      <c r="J130" s="13"/>
    </row>
    <row r="131" spans="1:10" ht="22.5" x14ac:dyDescent="0.25">
      <c r="A131" s="9" t="s">
        <v>204</v>
      </c>
      <c r="B131" s="10" t="s">
        <v>14</v>
      </c>
      <c r="C131" s="10" t="s">
        <v>15</v>
      </c>
      <c r="D131" s="14" t="s">
        <v>205</v>
      </c>
      <c r="E131" s="11">
        <v>1445.78</v>
      </c>
      <c r="F131" s="11">
        <v>50.06</v>
      </c>
      <c r="G131" s="12">
        <f>ROUND(E131*F131,2)</f>
        <v>72375.75</v>
      </c>
      <c r="H131" s="11">
        <v>1445.78</v>
      </c>
      <c r="I131" s="25">
        <v>0</v>
      </c>
      <c r="J131" s="12">
        <f>ROUND(H131*I131,2)</f>
        <v>0</v>
      </c>
    </row>
    <row r="132" spans="1:10" ht="202.5" x14ac:dyDescent="0.25">
      <c r="A132" s="13"/>
      <c r="B132" s="13"/>
      <c r="C132" s="13"/>
      <c r="D132" s="14" t="s">
        <v>206</v>
      </c>
      <c r="E132" s="13"/>
      <c r="F132" s="13"/>
      <c r="G132" s="13"/>
      <c r="H132" s="13"/>
      <c r="I132" s="13"/>
      <c r="J132" s="13"/>
    </row>
    <row r="133" spans="1:10" ht="22.5" x14ac:dyDescent="0.25">
      <c r="A133" s="9" t="s">
        <v>207</v>
      </c>
      <c r="B133" s="10" t="s">
        <v>14</v>
      </c>
      <c r="C133" s="10" t="s">
        <v>15</v>
      </c>
      <c r="D133" s="14" t="s">
        <v>208</v>
      </c>
      <c r="E133" s="11">
        <v>87.5</v>
      </c>
      <c r="F133" s="11">
        <v>19.5</v>
      </c>
      <c r="G133" s="12">
        <f>ROUND(E133*F133,2)</f>
        <v>1706.25</v>
      </c>
      <c r="H133" s="11">
        <v>87.5</v>
      </c>
      <c r="I133" s="25">
        <v>0</v>
      </c>
      <c r="J133" s="12">
        <f>ROUND(H133*I133,2)</f>
        <v>0</v>
      </c>
    </row>
    <row r="134" spans="1:10" ht="101.25" x14ac:dyDescent="0.25">
      <c r="A134" s="13"/>
      <c r="B134" s="13"/>
      <c r="C134" s="13"/>
      <c r="D134" s="14" t="s">
        <v>209</v>
      </c>
      <c r="E134" s="13"/>
      <c r="F134" s="13"/>
      <c r="G134" s="13"/>
      <c r="H134" s="13"/>
      <c r="I134" s="13"/>
      <c r="J134" s="13"/>
    </row>
    <row r="135" spans="1:10" ht="22.5" x14ac:dyDescent="0.25">
      <c r="A135" s="9" t="s">
        <v>210</v>
      </c>
      <c r="B135" s="10" t="s">
        <v>14</v>
      </c>
      <c r="C135" s="10" t="s">
        <v>31</v>
      </c>
      <c r="D135" s="14" t="s">
        <v>211</v>
      </c>
      <c r="E135" s="11">
        <v>143</v>
      </c>
      <c r="F135" s="11">
        <v>28.18</v>
      </c>
      <c r="G135" s="12">
        <f>ROUND(E135*F135,2)</f>
        <v>4029.74</v>
      </c>
      <c r="H135" s="11">
        <v>143</v>
      </c>
      <c r="I135" s="25">
        <v>0</v>
      </c>
      <c r="J135" s="12">
        <f>ROUND(H135*I135,2)</f>
        <v>0</v>
      </c>
    </row>
    <row r="136" spans="1:10" ht="78.75" x14ac:dyDescent="0.25">
      <c r="A136" s="13"/>
      <c r="B136" s="13"/>
      <c r="C136" s="13"/>
      <c r="D136" s="14" t="s">
        <v>212</v>
      </c>
      <c r="E136" s="13"/>
      <c r="F136" s="13"/>
      <c r="G136" s="13"/>
      <c r="H136" s="13"/>
      <c r="I136" s="13"/>
      <c r="J136" s="13"/>
    </row>
    <row r="137" spans="1:10" x14ac:dyDescent="0.25">
      <c r="A137" s="9" t="s">
        <v>213</v>
      </c>
      <c r="B137" s="10" t="s">
        <v>14</v>
      </c>
      <c r="C137" s="10" t="s">
        <v>31</v>
      </c>
      <c r="D137" s="14" t="s">
        <v>214</v>
      </c>
      <c r="E137" s="11">
        <v>155.5</v>
      </c>
      <c r="F137" s="11">
        <v>27</v>
      </c>
      <c r="G137" s="12">
        <f>ROUND(E137*F137,2)</f>
        <v>4198.5</v>
      </c>
      <c r="H137" s="11">
        <v>155.5</v>
      </c>
      <c r="I137" s="25">
        <v>0</v>
      </c>
      <c r="J137" s="12">
        <f>ROUND(H137*I137,2)</f>
        <v>0</v>
      </c>
    </row>
    <row r="138" spans="1:10" ht="101.25" x14ac:dyDescent="0.25">
      <c r="A138" s="13"/>
      <c r="B138" s="13"/>
      <c r="C138" s="13"/>
      <c r="D138" s="14" t="s">
        <v>215</v>
      </c>
      <c r="E138" s="13"/>
      <c r="F138" s="13"/>
      <c r="G138" s="13"/>
      <c r="H138" s="13"/>
      <c r="I138" s="13"/>
      <c r="J138" s="13"/>
    </row>
    <row r="139" spans="1:10" ht="22.5" x14ac:dyDescent="0.25">
      <c r="A139" s="9" t="s">
        <v>216</v>
      </c>
      <c r="B139" s="10" t="s">
        <v>14</v>
      </c>
      <c r="C139" s="10" t="s">
        <v>15</v>
      </c>
      <c r="D139" s="14" t="s">
        <v>217</v>
      </c>
      <c r="E139" s="11">
        <v>450</v>
      </c>
      <c r="F139" s="11">
        <v>67.38</v>
      </c>
      <c r="G139" s="12">
        <f>ROUND(E139*F139,2)</f>
        <v>30321</v>
      </c>
      <c r="H139" s="11">
        <v>450</v>
      </c>
      <c r="I139" s="25">
        <v>0</v>
      </c>
      <c r="J139" s="12">
        <f>ROUND(H139*I139,2)</f>
        <v>0</v>
      </c>
    </row>
    <row r="140" spans="1:10" ht="409.5" x14ac:dyDescent="0.25">
      <c r="A140" s="13"/>
      <c r="B140" s="13"/>
      <c r="C140" s="13"/>
      <c r="D140" s="14" t="s">
        <v>218</v>
      </c>
      <c r="E140" s="13"/>
      <c r="F140" s="13"/>
      <c r="G140" s="13"/>
      <c r="H140" s="13"/>
      <c r="I140" s="13"/>
      <c r="J140" s="13"/>
    </row>
    <row r="141" spans="1:10" x14ac:dyDescent="0.25">
      <c r="A141" s="13"/>
      <c r="B141" s="13"/>
      <c r="C141" s="13"/>
      <c r="D141" s="22" t="s">
        <v>219</v>
      </c>
      <c r="E141" s="15">
        <v>1</v>
      </c>
      <c r="F141" s="16">
        <f>G123+G125+G127+G129+G131+G133+G135+G137+G139</f>
        <v>123458.88</v>
      </c>
      <c r="G141" s="16">
        <f>ROUND(E141*F141,2)</f>
        <v>123458.88</v>
      </c>
      <c r="H141" s="15">
        <v>1</v>
      </c>
      <c r="I141" s="16">
        <f>J123+J125+J127+J129+J131+J133+J135+J137+J139</f>
        <v>0</v>
      </c>
      <c r="J141" s="16">
        <f>ROUND(H141*I141,2)</f>
        <v>0</v>
      </c>
    </row>
    <row r="142" spans="1:10" ht="0.95" customHeight="1" x14ac:dyDescent="0.25">
      <c r="A142" s="17"/>
      <c r="B142" s="17"/>
      <c r="C142" s="17"/>
      <c r="D142" s="23"/>
      <c r="E142" s="17"/>
      <c r="F142" s="17"/>
      <c r="G142" s="17"/>
      <c r="H142" s="17"/>
      <c r="I142" s="17"/>
      <c r="J142" s="17"/>
    </row>
    <row r="143" spans="1:10" x14ac:dyDescent="0.25">
      <c r="A143" s="5" t="s">
        <v>220</v>
      </c>
      <c r="B143" s="6" t="s">
        <v>10</v>
      </c>
      <c r="C143" s="5" t="s">
        <v>11</v>
      </c>
      <c r="D143" s="21" t="s">
        <v>221</v>
      </c>
      <c r="E143" s="7">
        <f>E181</f>
        <v>1</v>
      </c>
      <c r="F143" s="8">
        <f>F181</f>
        <v>3550.13</v>
      </c>
      <c r="G143" s="8">
        <f>G181</f>
        <v>3550.13</v>
      </c>
      <c r="H143" s="7">
        <f>H181</f>
        <v>1</v>
      </c>
      <c r="I143" s="8">
        <f>I181</f>
        <v>0</v>
      </c>
      <c r="J143" s="8">
        <f>J181</f>
        <v>0</v>
      </c>
    </row>
    <row r="144" spans="1:10" x14ac:dyDescent="0.25">
      <c r="A144" s="18" t="s">
        <v>222</v>
      </c>
      <c r="B144" s="18" t="s">
        <v>10</v>
      </c>
      <c r="C144" s="18" t="s">
        <v>11</v>
      </c>
      <c r="D144" s="24" t="s">
        <v>223</v>
      </c>
      <c r="E144" s="19">
        <f>E147</f>
        <v>1</v>
      </c>
      <c r="F144" s="19">
        <f>F147</f>
        <v>384.81</v>
      </c>
      <c r="G144" s="19">
        <f>G147</f>
        <v>384.81</v>
      </c>
      <c r="H144" s="19">
        <f>H147</f>
        <v>1</v>
      </c>
      <c r="I144" s="19">
        <f>I147</f>
        <v>0</v>
      </c>
      <c r="J144" s="19">
        <f>J147</f>
        <v>0</v>
      </c>
    </row>
    <row r="145" spans="1:10" ht="33.75" x14ac:dyDescent="0.25">
      <c r="A145" s="9" t="s">
        <v>224</v>
      </c>
      <c r="B145" s="10" t="s">
        <v>14</v>
      </c>
      <c r="C145" s="10" t="s">
        <v>85</v>
      </c>
      <c r="D145" s="14" t="s">
        <v>225</v>
      </c>
      <c r="E145" s="11">
        <v>3</v>
      </c>
      <c r="F145" s="11">
        <v>128.27000000000001</v>
      </c>
      <c r="G145" s="12">
        <f>ROUND(E145*F145,2)</f>
        <v>384.81</v>
      </c>
      <c r="H145" s="11">
        <v>3</v>
      </c>
      <c r="I145" s="25">
        <v>0</v>
      </c>
      <c r="J145" s="12">
        <f>ROUND(H145*I145,2)</f>
        <v>0</v>
      </c>
    </row>
    <row r="146" spans="1:10" ht="67.5" x14ac:dyDescent="0.25">
      <c r="A146" s="13"/>
      <c r="B146" s="13"/>
      <c r="C146" s="13"/>
      <c r="D146" s="14" t="s">
        <v>226</v>
      </c>
      <c r="E146" s="13"/>
      <c r="F146" s="13"/>
      <c r="G146" s="13"/>
      <c r="H146" s="13"/>
      <c r="I146" s="13"/>
      <c r="J146" s="13"/>
    </row>
    <row r="147" spans="1:10" x14ac:dyDescent="0.25">
      <c r="A147" s="13"/>
      <c r="B147" s="13"/>
      <c r="C147" s="13"/>
      <c r="D147" s="22" t="s">
        <v>227</v>
      </c>
      <c r="E147" s="11">
        <v>1</v>
      </c>
      <c r="F147" s="16">
        <f>G145</f>
        <v>384.81</v>
      </c>
      <c r="G147" s="16">
        <f>ROUND(E147*F147,2)</f>
        <v>384.81</v>
      </c>
      <c r="H147" s="11">
        <v>1</v>
      </c>
      <c r="I147" s="16">
        <f>J145</f>
        <v>0</v>
      </c>
      <c r="J147" s="16">
        <f>ROUND(H147*I147,2)</f>
        <v>0</v>
      </c>
    </row>
    <row r="148" spans="1:10" ht="0.95" customHeight="1" x14ac:dyDescent="0.25">
      <c r="A148" s="17"/>
      <c r="B148" s="17"/>
      <c r="C148" s="17"/>
      <c r="D148" s="23"/>
      <c r="E148" s="17"/>
      <c r="F148" s="17"/>
      <c r="G148" s="17"/>
      <c r="H148" s="17"/>
      <c r="I148" s="17"/>
      <c r="J148" s="17"/>
    </row>
    <row r="149" spans="1:10" x14ac:dyDescent="0.25">
      <c r="A149" s="18" t="s">
        <v>228</v>
      </c>
      <c r="B149" s="18" t="s">
        <v>10</v>
      </c>
      <c r="C149" s="18" t="s">
        <v>11</v>
      </c>
      <c r="D149" s="24" t="s">
        <v>229</v>
      </c>
      <c r="E149" s="19">
        <f>E154</f>
        <v>1</v>
      </c>
      <c r="F149" s="19">
        <f>F154</f>
        <v>941.5</v>
      </c>
      <c r="G149" s="19">
        <f>G154</f>
        <v>941.5</v>
      </c>
      <c r="H149" s="19">
        <f>H154</f>
        <v>1</v>
      </c>
      <c r="I149" s="19">
        <f>I154</f>
        <v>0</v>
      </c>
      <c r="J149" s="19">
        <f>J154</f>
        <v>0</v>
      </c>
    </row>
    <row r="150" spans="1:10" ht="22.5" x14ac:dyDescent="0.25">
      <c r="A150" s="9" t="s">
        <v>230</v>
      </c>
      <c r="B150" s="10" t="s">
        <v>14</v>
      </c>
      <c r="C150" s="10" t="s">
        <v>231</v>
      </c>
      <c r="D150" s="14" t="s">
        <v>232</v>
      </c>
      <c r="E150" s="11">
        <v>50</v>
      </c>
      <c r="F150" s="11">
        <v>10.77</v>
      </c>
      <c r="G150" s="12">
        <f>ROUND(E150*F150,2)</f>
        <v>538.5</v>
      </c>
      <c r="H150" s="11">
        <v>50</v>
      </c>
      <c r="I150" s="25">
        <v>0</v>
      </c>
      <c r="J150" s="12">
        <f>ROUND(H150*I150,2)</f>
        <v>0</v>
      </c>
    </row>
    <row r="151" spans="1:10" ht="56.25" x14ac:dyDescent="0.25">
      <c r="A151" s="13"/>
      <c r="B151" s="13"/>
      <c r="C151" s="13"/>
      <c r="D151" s="14" t="s">
        <v>233</v>
      </c>
      <c r="E151" s="13"/>
      <c r="F151" s="13"/>
      <c r="G151" s="13"/>
      <c r="H151" s="13"/>
      <c r="I151" s="13"/>
      <c r="J151" s="13"/>
    </row>
    <row r="152" spans="1:10" ht="22.5" x14ac:dyDescent="0.25">
      <c r="A152" s="9" t="s">
        <v>234</v>
      </c>
      <c r="B152" s="10" t="s">
        <v>14</v>
      </c>
      <c r="C152" s="10" t="s">
        <v>31</v>
      </c>
      <c r="D152" s="14" t="s">
        <v>235</v>
      </c>
      <c r="E152" s="11">
        <v>50</v>
      </c>
      <c r="F152" s="11">
        <v>8.06</v>
      </c>
      <c r="G152" s="12">
        <f>ROUND(E152*F152,2)</f>
        <v>403</v>
      </c>
      <c r="H152" s="11">
        <v>50</v>
      </c>
      <c r="I152" s="25">
        <v>0</v>
      </c>
      <c r="J152" s="12">
        <f>ROUND(H152*I152,2)</f>
        <v>0</v>
      </c>
    </row>
    <row r="153" spans="1:10" ht="56.25" x14ac:dyDescent="0.25">
      <c r="A153" s="13"/>
      <c r="B153" s="13"/>
      <c r="C153" s="13"/>
      <c r="D153" s="14" t="s">
        <v>236</v>
      </c>
      <c r="E153" s="13"/>
      <c r="F153" s="13"/>
      <c r="G153" s="13"/>
      <c r="H153" s="13"/>
      <c r="I153" s="13"/>
      <c r="J153" s="13"/>
    </row>
    <row r="154" spans="1:10" x14ac:dyDescent="0.25">
      <c r="A154" s="13"/>
      <c r="B154" s="13"/>
      <c r="C154" s="13"/>
      <c r="D154" s="22" t="s">
        <v>237</v>
      </c>
      <c r="E154" s="11">
        <v>1</v>
      </c>
      <c r="F154" s="16">
        <f>G150+G152</f>
        <v>941.5</v>
      </c>
      <c r="G154" s="16">
        <f>ROUND(E154*F154,2)</f>
        <v>941.5</v>
      </c>
      <c r="H154" s="11">
        <v>1</v>
      </c>
      <c r="I154" s="16">
        <f>J150+J152</f>
        <v>0</v>
      </c>
      <c r="J154" s="16">
        <f>ROUND(H154*I154,2)</f>
        <v>0</v>
      </c>
    </row>
    <row r="155" spans="1:10" ht="0.95" customHeight="1" x14ac:dyDescent="0.25">
      <c r="A155" s="17"/>
      <c r="B155" s="17"/>
      <c r="C155" s="17"/>
      <c r="D155" s="23"/>
      <c r="E155" s="17"/>
      <c r="F155" s="17"/>
      <c r="G155" s="17"/>
      <c r="H155" s="17"/>
      <c r="I155" s="17"/>
      <c r="J155" s="17"/>
    </row>
    <row r="156" spans="1:10" x14ac:dyDescent="0.25">
      <c r="A156" s="18" t="s">
        <v>238</v>
      </c>
      <c r="B156" s="18" t="s">
        <v>10</v>
      </c>
      <c r="C156" s="18" t="s">
        <v>11</v>
      </c>
      <c r="D156" s="24" t="s">
        <v>239</v>
      </c>
      <c r="E156" s="19">
        <f>E167</f>
        <v>1</v>
      </c>
      <c r="F156" s="19">
        <f>F167</f>
        <v>877.14</v>
      </c>
      <c r="G156" s="19">
        <f>G167</f>
        <v>877.14</v>
      </c>
      <c r="H156" s="19">
        <f>H167</f>
        <v>1</v>
      </c>
      <c r="I156" s="19">
        <f>I167</f>
        <v>0</v>
      </c>
      <c r="J156" s="19">
        <f>J167</f>
        <v>0</v>
      </c>
    </row>
    <row r="157" spans="1:10" ht="22.5" x14ac:dyDescent="0.25">
      <c r="A157" s="9" t="s">
        <v>240</v>
      </c>
      <c r="B157" s="10" t="s">
        <v>14</v>
      </c>
      <c r="C157" s="10" t="s">
        <v>85</v>
      </c>
      <c r="D157" s="14" t="s">
        <v>241</v>
      </c>
      <c r="E157" s="11">
        <v>1</v>
      </c>
      <c r="F157" s="11">
        <v>83.46</v>
      </c>
      <c r="G157" s="12">
        <f>ROUND(E157*F157,2)</f>
        <v>83.46</v>
      </c>
      <c r="H157" s="11">
        <v>1</v>
      </c>
      <c r="I157" s="25">
        <v>0</v>
      </c>
      <c r="J157" s="12">
        <f>ROUND(H157*I157,2)</f>
        <v>0</v>
      </c>
    </row>
    <row r="158" spans="1:10" ht="56.25" x14ac:dyDescent="0.25">
      <c r="A158" s="13"/>
      <c r="B158" s="13"/>
      <c r="C158" s="13"/>
      <c r="D158" s="14" t="s">
        <v>242</v>
      </c>
      <c r="E158" s="13"/>
      <c r="F158" s="13"/>
      <c r="G158" s="13"/>
      <c r="H158" s="13"/>
      <c r="I158" s="13"/>
      <c r="J158" s="13"/>
    </row>
    <row r="159" spans="1:10" x14ac:dyDescent="0.25">
      <c r="A159" s="9" t="s">
        <v>243</v>
      </c>
      <c r="B159" s="10" t="s">
        <v>14</v>
      </c>
      <c r="C159" s="10" t="s">
        <v>85</v>
      </c>
      <c r="D159" s="14" t="s">
        <v>244</v>
      </c>
      <c r="E159" s="11">
        <v>4</v>
      </c>
      <c r="F159" s="11">
        <v>110.21</v>
      </c>
      <c r="G159" s="12">
        <f>ROUND(E159*F159,2)</f>
        <v>440.84</v>
      </c>
      <c r="H159" s="11">
        <v>4</v>
      </c>
      <c r="I159" s="25">
        <v>0</v>
      </c>
      <c r="J159" s="12">
        <f>ROUND(H159*I159,2)</f>
        <v>0</v>
      </c>
    </row>
    <row r="160" spans="1:10" ht="78.75" x14ac:dyDescent="0.25">
      <c r="A160" s="13"/>
      <c r="B160" s="13"/>
      <c r="C160" s="13"/>
      <c r="D160" s="14" t="s">
        <v>245</v>
      </c>
      <c r="E160" s="13"/>
      <c r="F160" s="13"/>
      <c r="G160" s="13"/>
      <c r="H160" s="13"/>
      <c r="I160" s="13"/>
      <c r="J160" s="13"/>
    </row>
    <row r="161" spans="1:10" ht="22.5" x14ac:dyDescent="0.25">
      <c r="A161" s="9" t="s">
        <v>246</v>
      </c>
      <c r="B161" s="10" t="s">
        <v>14</v>
      </c>
      <c r="C161" s="10" t="s">
        <v>85</v>
      </c>
      <c r="D161" s="14" t="s">
        <v>247</v>
      </c>
      <c r="E161" s="11">
        <v>3</v>
      </c>
      <c r="F161" s="11">
        <v>14.08</v>
      </c>
      <c r="G161" s="12">
        <f>ROUND(E161*F161,2)</f>
        <v>42.24</v>
      </c>
      <c r="H161" s="11">
        <v>3</v>
      </c>
      <c r="I161" s="25">
        <v>0</v>
      </c>
      <c r="J161" s="12">
        <f>ROUND(H161*I161,2)</f>
        <v>0</v>
      </c>
    </row>
    <row r="162" spans="1:10" ht="67.5" x14ac:dyDescent="0.25">
      <c r="A162" s="13"/>
      <c r="B162" s="13"/>
      <c r="C162" s="13"/>
      <c r="D162" s="14" t="s">
        <v>248</v>
      </c>
      <c r="E162" s="13"/>
      <c r="F162" s="13"/>
      <c r="G162" s="13"/>
      <c r="H162" s="13"/>
      <c r="I162" s="13"/>
      <c r="J162" s="13"/>
    </row>
    <row r="163" spans="1:10" x14ac:dyDescent="0.25">
      <c r="A163" s="9" t="s">
        <v>249</v>
      </c>
      <c r="B163" s="10" t="s">
        <v>14</v>
      </c>
      <c r="C163" s="10" t="s">
        <v>85</v>
      </c>
      <c r="D163" s="14" t="s">
        <v>250</v>
      </c>
      <c r="E163" s="11">
        <v>4</v>
      </c>
      <c r="F163" s="11">
        <v>30.06</v>
      </c>
      <c r="G163" s="12">
        <f>ROUND(E163*F163,2)</f>
        <v>120.24</v>
      </c>
      <c r="H163" s="11">
        <v>4</v>
      </c>
      <c r="I163" s="25">
        <v>0</v>
      </c>
      <c r="J163" s="12">
        <f>ROUND(H163*I163,2)</f>
        <v>0</v>
      </c>
    </row>
    <row r="164" spans="1:10" ht="67.5" x14ac:dyDescent="0.25">
      <c r="A164" s="13"/>
      <c r="B164" s="13"/>
      <c r="C164" s="13"/>
      <c r="D164" s="14" t="s">
        <v>251</v>
      </c>
      <c r="E164" s="13"/>
      <c r="F164" s="13"/>
      <c r="G164" s="13"/>
      <c r="H164" s="13"/>
      <c r="I164" s="13"/>
      <c r="J164" s="13"/>
    </row>
    <row r="165" spans="1:10" x14ac:dyDescent="0.25">
      <c r="A165" s="9" t="s">
        <v>252</v>
      </c>
      <c r="B165" s="10" t="s">
        <v>14</v>
      </c>
      <c r="C165" s="10" t="s">
        <v>85</v>
      </c>
      <c r="D165" s="14" t="s">
        <v>253</v>
      </c>
      <c r="E165" s="11">
        <v>4</v>
      </c>
      <c r="F165" s="11">
        <v>47.59</v>
      </c>
      <c r="G165" s="12">
        <f>ROUND(E165*F165,2)</f>
        <v>190.36</v>
      </c>
      <c r="H165" s="11">
        <v>4</v>
      </c>
      <c r="I165" s="25">
        <v>0</v>
      </c>
      <c r="J165" s="12">
        <f>ROUND(H165*I165,2)</f>
        <v>0</v>
      </c>
    </row>
    <row r="166" spans="1:10" ht="101.25" x14ac:dyDescent="0.25">
      <c r="A166" s="13"/>
      <c r="B166" s="13"/>
      <c r="C166" s="13"/>
      <c r="D166" s="14" t="s">
        <v>254</v>
      </c>
      <c r="E166" s="13"/>
      <c r="F166" s="13"/>
      <c r="G166" s="13"/>
      <c r="H166" s="13"/>
      <c r="I166" s="13"/>
      <c r="J166" s="13"/>
    </row>
    <row r="167" spans="1:10" x14ac:dyDescent="0.25">
      <c r="A167" s="13"/>
      <c r="B167" s="13"/>
      <c r="C167" s="13"/>
      <c r="D167" s="22" t="s">
        <v>255</v>
      </c>
      <c r="E167" s="11">
        <v>1</v>
      </c>
      <c r="F167" s="16">
        <f>G157+G159+G161+G163+G165</f>
        <v>877.14</v>
      </c>
      <c r="G167" s="16">
        <f>ROUND(E167*F167,2)</f>
        <v>877.14</v>
      </c>
      <c r="H167" s="11">
        <v>1</v>
      </c>
      <c r="I167" s="16">
        <f>J157+J159+J161+J163+J165</f>
        <v>0</v>
      </c>
      <c r="J167" s="16">
        <f>ROUND(H167*I167,2)</f>
        <v>0</v>
      </c>
    </row>
    <row r="168" spans="1:10" ht="0.95" customHeight="1" x14ac:dyDescent="0.25">
      <c r="A168" s="17"/>
      <c r="B168" s="17"/>
      <c r="C168" s="17"/>
      <c r="D168" s="23"/>
      <c r="E168" s="17"/>
      <c r="F168" s="17"/>
      <c r="G168" s="17"/>
      <c r="H168" s="17"/>
      <c r="I168" s="17"/>
      <c r="J168" s="17"/>
    </row>
    <row r="169" spans="1:10" x14ac:dyDescent="0.25">
      <c r="A169" s="18" t="s">
        <v>256</v>
      </c>
      <c r="B169" s="18" t="s">
        <v>10</v>
      </c>
      <c r="C169" s="18" t="s">
        <v>11</v>
      </c>
      <c r="D169" s="24" t="s">
        <v>257</v>
      </c>
      <c r="E169" s="19">
        <f>E172</f>
        <v>1</v>
      </c>
      <c r="F169" s="19">
        <f>F172</f>
        <v>592.1</v>
      </c>
      <c r="G169" s="19">
        <f>G172</f>
        <v>592.1</v>
      </c>
      <c r="H169" s="19">
        <f>H172</f>
        <v>1</v>
      </c>
      <c r="I169" s="19">
        <f>I172</f>
        <v>0</v>
      </c>
      <c r="J169" s="19">
        <f>J172</f>
        <v>0</v>
      </c>
    </row>
    <row r="170" spans="1:10" x14ac:dyDescent="0.25">
      <c r="A170" s="9" t="s">
        <v>258</v>
      </c>
      <c r="B170" s="10" t="s">
        <v>14</v>
      </c>
      <c r="C170" s="10" t="s">
        <v>85</v>
      </c>
      <c r="D170" s="14" t="s">
        <v>259</v>
      </c>
      <c r="E170" s="11">
        <v>1</v>
      </c>
      <c r="F170" s="11">
        <v>592.1</v>
      </c>
      <c r="G170" s="12">
        <f>ROUND(E170*F170,2)</f>
        <v>592.1</v>
      </c>
      <c r="H170" s="11">
        <v>1</v>
      </c>
      <c r="I170" s="25">
        <v>0</v>
      </c>
      <c r="J170" s="12">
        <f>ROUND(H170*I170,2)</f>
        <v>0</v>
      </c>
    </row>
    <row r="171" spans="1:10" ht="168.75" x14ac:dyDescent="0.25">
      <c r="A171" s="13"/>
      <c r="B171" s="13"/>
      <c r="C171" s="13"/>
      <c r="D171" s="14" t="s">
        <v>260</v>
      </c>
      <c r="E171" s="13"/>
      <c r="F171" s="13"/>
      <c r="G171" s="13"/>
      <c r="H171" s="13"/>
      <c r="I171" s="13"/>
      <c r="J171" s="13"/>
    </row>
    <row r="172" spans="1:10" x14ac:dyDescent="0.25">
      <c r="A172" s="13"/>
      <c r="B172" s="13"/>
      <c r="C172" s="13"/>
      <c r="D172" s="22" t="s">
        <v>261</v>
      </c>
      <c r="E172" s="11">
        <v>1</v>
      </c>
      <c r="F172" s="16">
        <f>G170</f>
        <v>592.1</v>
      </c>
      <c r="G172" s="16">
        <f>ROUND(E172*F172,2)</f>
        <v>592.1</v>
      </c>
      <c r="H172" s="11">
        <v>1</v>
      </c>
      <c r="I172" s="16">
        <f>J170</f>
        <v>0</v>
      </c>
      <c r="J172" s="16">
        <f>ROUND(H172*I172,2)</f>
        <v>0</v>
      </c>
    </row>
    <row r="173" spans="1:10" ht="0.95" customHeight="1" x14ac:dyDescent="0.25">
      <c r="A173" s="17"/>
      <c r="B173" s="17"/>
      <c r="C173" s="17"/>
      <c r="D173" s="23"/>
      <c r="E173" s="17"/>
      <c r="F173" s="17"/>
      <c r="G173" s="17"/>
      <c r="H173" s="17"/>
      <c r="I173" s="17"/>
      <c r="J173" s="17"/>
    </row>
    <row r="174" spans="1:10" x14ac:dyDescent="0.25">
      <c r="A174" s="18" t="s">
        <v>262</v>
      </c>
      <c r="B174" s="18" t="s">
        <v>10</v>
      </c>
      <c r="C174" s="18" t="s">
        <v>11</v>
      </c>
      <c r="D174" s="24" t="s">
        <v>263</v>
      </c>
      <c r="E174" s="19">
        <f>E177</f>
        <v>1</v>
      </c>
      <c r="F174" s="19">
        <f>F177</f>
        <v>439.58</v>
      </c>
      <c r="G174" s="19">
        <f>G177</f>
        <v>439.58</v>
      </c>
      <c r="H174" s="19">
        <f>H177</f>
        <v>1</v>
      </c>
      <c r="I174" s="19">
        <f>I177</f>
        <v>0</v>
      </c>
      <c r="J174" s="19">
        <f>J177</f>
        <v>0</v>
      </c>
    </row>
    <row r="175" spans="1:10" ht="22.5" x14ac:dyDescent="0.25">
      <c r="A175" s="9" t="s">
        <v>264</v>
      </c>
      <c r="B175" s="10" t="s">
        <v>14</v>
      </c>
      <c r="C175" s="10" t="s">
        <v>85</v>
      </c>
      <c r="D175" s="14" t="s">
        <v>265</v>
      </c>
      <c r="E175" s="11">
        <v>1</v>
      </c>
      <c r="F175" s="11">
        <v>439.58</v>
      </c>
      <c r="G175" s="12">
        <f>ROUND(E175*F175,2)</f>
        <v>439.58</v>
      </c>
      <c r="H175" s="11">
        <v>1</v>
      </c>
      <c r="I175" s="25">
        <v>0</v>
      </c>
      <c r="J175" s="12">
        <f>ROUND(H175*I175,2)</f>
        <v>0</v>
      </c>
    </row>
    <row r="176" spans="1:10" ht="101.25" x14ac:dyDescent="0.25">
      <c r="A176" s="13"/>
      <c r="B176" s="13"/>
      <c r="C176" s="13"/>
      <c r="D176" s="14" t="s">
        <v>266</v>
      </c>
      <c r="E176" s="13"/>
      <c r="F176" s="13"/>
      <c r="G176" s="13"/>
      <c r="H176" s="13"/>
      <c r="I176" s="13"/>
      <c r="J176" s="13"/>
    </row>
    <row r="177" spans="1:10" x14ac:dyDescent="0.25">
      <c r="A177" s="13"/>
      <c r="B177" s="13"/>
      <c r="C177" s="13"/>
      <c r="D177" s="22" t="s">
        <v>267</v>
      </c>
      <c r="E177" s="11">
        <v>1</v>
      </c>
      <c r="F177" s="16">
        <f>G175</f>
        <v>439.58</v>
      </c>
      <c r="G177" s="16">
        <f>ROUND(E177*F177,2)</f>
        <v>439.58</v>
      </c>
      <c r="H177" s="11">
        <v>1</v>
      </c>
      <c r="I177" s="16">
        <f>J175</f>
        <v>0</v>
      </c>
      <c r="J177" s="16">
        <f>ROUND(H177*I177,2)</f>
        <v>0</v>
      </c>
    </row>
    <row r="178" spans="1:10" ht="0.95" customHeight="1" x14ac:dyDescent="0.25">
      <c r="A178" s="17"/>
      <c r="B178" s="17"/>
      <c r="C178" s="17"/>
      <c r="D178" s="23"/>
      <c r="E178" s="17"/>
      <c r="F178" s="17"/>
      <c r="G178" s="17"/>
      <c r="H178" s="17"/>
      <c r="I178" s="17"/>
      <c r="J178" s="17"/>
    </row>
    <row r="179" spans="1:10" x14ac:dyDescent="0.25">
      <c r="A179" s="9" t="s">
        <v>268</v>
      </c>
      <c r="B179" s="10" t="s">
        <v>14</v>
      </c>
      <c r="C179" s="10" t="s">
        <v>48</v>
      </c>
      <c r="D179" s="14" t="s">
        <v>269</v>
      </c>
      <c r="E179" s="11">
        <v>1</v>
      </c>
      <c r="F179" s="11">
        <v>315</v>
      </c>
      <c r="G179" s="12">
        <f>ROUND(E179*F179,2)</f>
        <v>315</v>
      </c>
      <c r="H179" s="11">
        <v>1</v>
      </c>
      <c r="I179" s="25">
        <v>0</v>
      </c>
      <c r="J179" s="12">
        <f>ROUND(H179*I179,2)</f>
        <v>0</v>
      </c>
    </row>
    <row r="180" spans="1:10" ht="191.25" x14ac:dyDescent="0.25">
      <c r="A180" s="13"/>
      <c r="B180" s="13"/>
      <c r="C180" s="13"/>
      <c r="D180" s="14" t="s">
        <v>270</v>
      </c>
      <c r="E180" s="13"/>
      <c r="F180" s="13"/>
      <c r="G180" s="13"/>
      <c r="H180" s="13"/>
      <c r="I180" s="13"/>
      <c r="J180" s="13"/>
    </row>
    <row r="181" spans="1:10" x14ac:dyDescent="0.25">
      <c r="A181" s="13"/>
      <c r="B181" s="13"/>
      <c r="C181" s="13"/>
      <c r="D181" s="22" t="s">
        <v>271</v>
      </c>
      <c r="E181" s="15">
        <v>1</v>
      </c>
      <c r="F181" s="16">
        <f>G144+G149+G156+G169+G174+G179</f>
        <v>3550.13</v>
      </c>
      <c r="G181" s="16">
        <f>ROUND(E181*F181,2)</f>
        <v>3550.13</v>
      </c>
      <c r="H181" s="15">
        <v>1</v>
      </c>
      <c r="I181" s="16">
        <f>J144+J149+J156+J169+J174+J179</f>
        <v>0</v>
      </c>
      <c r="J181" s="16">
        <f>ROUND(H181*I181,2)</f>
        <v>0</v>
      </c>
    </row>
    <row r="182" spans="1:10" ht="0.95" customHeight="1" x14ac:dyDescent="0.25">
      <c r="A182" s="17"/>
      <c r="B182" s="17"/>
      <c r="C182" s="17"/>
      <c r="D182" s="23"/>
      <c r="E182" s="17"/>
      <c r="F182" s="17"/>
      <c r="G182" s="17"/>
      <c r="H182" s="17"/>
      <c r="I182" s="17"/>
      <c r="J182" s="17"/>
    </row>
    <row r="183" spans="1:10" x14ac:dyDescent="0.25">
      <c r="A183" s="5" t="s">
        <v>272</v>
      </c>
      <c r="B183" s="6" t="s">
        <v>10</v>
      </c>
      <c r="C183" s="5" t="s">
        <v>11</v>
      </c>
      <c r="D183" s="21" t="s">
        <v>273</v>
      </c>
      <c r="E183" s="7">
        <f>E186</f>
        <v>1</v>
      </c>
      <c r="F183" s="8">
        <f>F186</f>
        <v>8730.7999999999993</v>
      </c>
      <c r="G183" s="8">
        <f>G186</f>
        <v>8730.7999999999993</v>
      </c>
      <c r="H183" s="7">
        <f>H186</f>
        <v>1</v>
      </c>
      <c r="I183" s="8">
        <f>I186</f>
        <v>0</v>
      </c>
      <c r="J183" s="8">
        <f>J186</f>
        <v>0</v>
      </c>
    </row>
    <row r="184" spans="1:10" x14ac:dyDescent="0.25">
      <c r="A184" s="9" t="s">
        <v>274</v>
      </c>
      <c r="B184" s="10" t="s">
        <v>14</v>
      </c>
      <c r="C184" s="10" t="s">
        <v>294</v>
      </c>
      <c r="D184" s="14" t="s">
        <v>275</v>
      </c>
      <c r="E184" s="11">
        <v>20</v>
      </c>
      <c r="F184" s="11">
        <v>436.54</v>
      </c>
      <c r="G184" s="12">
        <f>ROUND(E184*F184,2)</f>
        <v>8730.7999999999993</v>
      </c>
      <c r="H184" s="11">
        <v>20</v>
      </c>
      <c r="I184" s="25">
        <v>0</v>
      </c>
      <c r="J184" s="12">
        <f>ROUND(H184*I184,2)</f>
        <v>0</v>
      </c>
    </row>
    <row r="185" spans="1:10" ht="78.75" x14ac:dyDescent="0.25">
      <c r="A185" s="13"/>
      <c r="B185" s="13"/>
      <c r="C185" s="13"/>
      <c r="D185" s="14" t="s">
        <v>276</v>
      </c>
      <c r="E185" s="13"/>
      <c r="F185" s="13"/>
      <c r="G185" s="13"/>
      <c r="H185" s="13"/>
      <c r="I185" s="13"/>
      <c r="J185" s="13"/>
    </row>
    <row r="186" spans="1:10" x14ac:dyDescent="0.25">
      <c r="A186" s="13"/>
      <c r="B186" s="13"/>
      <c r="C186" s="13"/>
      <c r="D186" s="22" t="s">
        <v>277</v>
      </c>
      <c r="E186" s="15">
        <v>1</v>
      </c>
      <c r="F186" s="16">
        <f>G184</f>
        <v>8730.7999999999993</v>
      </c>
      <c r="G186" s="16">
        <f>ROUND(E186*F186,2)</f>
        <v>8730.7999999999993</v>
      </c>
      <c r="H186" s="15">
        <v>1</v>
      </c>
      <c r="I186" s="16">
        <f>J184</f>
        <v>0</v>
      </c>
      <c r="J186" s="16">
        <f>ROUND(H186*I186,2)</f>
        <v>0</v>
      </c>
    </row>
    <row r="187" spans="1:10" ht="0.95" customHeight="1" x14ac:dyDescent="0.25">
      <c r="A187" s="17"/>
      <c r="B187" s="17"/>
      <c r="C187" s="17"/>
      <c r="D187" s="23"/>
      <c r="E187" s="17"/>
      <c r="F187" s="17"/>
      <c r="G187" s="17"/>
      <c r="H187" s="17"/>
      <c r="I187" s="17"/>
      <c r="J187" s="17"/>
    </row>
    <row r="188" spans="1:10" x14ac:dyDescent="0.25">
      <c r="A188" s="13"/>
      <c r="B188" s="13"/>
      <c r="C188" s="13"/>
      <c r="D188" s="22" t="s">
        <v>278</v>
      </c>
      <c r="E188" s="15">
        <v>1</v>
      </c>
      <c r="F188" s="16">
        <f>G4+G53+G72+G105+G122+G143+G183</f>
        <v>299635.05</v>
      </c>
      <c r="G188" s="16">
        <f>ROUND(E188*F188,2)</f>
        <v>299635.05</v>
      </c>
      <c r="H188" s="15">
        <v>1</v>
      </c>
      <c r="I188" s="16">
        <f>J4+J53+J72+J105+J122+J143+J183</f>
        <v>0</v>
      </c>
      <c r="J188" s="16">
        <f>ROUND(H188*I188,2)</f>
        <v>0</v>
      </c>
    </row>
    <row r="189" spans="1:10" ht="0.95" customHeight="1" x14ac:dyDescent="0.25">
      <c r="A189" s="17"/>
      <c r="B189" s="17"/>
      <c r="C189" s="17"/>
      <c r="D189" s="23"/>
      <c r="E189" s="17"/>
      <c r="F189" s="17"/>
      <c r="G189" s="17"/>
      <c r="H189" s="17"/>
      <c r="I189" s="17"/>
      <c r="J189" s="17"/>
    </row>
    <row r="190" spans="1:10" x14ac:dyDescent="0.25">
      <c r="A190" s="46"/>
      <c r="B190" s="47"/>
      <c r="C190" s="47"/>
      <c r="D190" s="48" t="s">
        <v>279</v>
      </c>
      <c r="E190" s="46"/>
      <c r="F190" s="47"/>
      <c r="G190" s="49">
        <f>G188</f>
        <v>299635.05</v>
      </c>
      <c r="H190" s="47"/>
      <c r="I190" s="46"/>
      <c r="J190" s="49">
        <f>J188</f>
        <v>0</v>
      </c>
    </row>
    <row r="191" spans="1:10" x14ac:dyDescent="0.25">
      <c r="A191" s="36"/>
      <c r="B191" s="37"/>
      <c r="C191" s="37"/>
      <c r="D191" s="50" t="s">
        <v>280</v>
      </c>
      <c r="E191" s="39">
        <v>0.19</v>
      </c>
      <c r="F191" s="37"/>
      <c r="G191" s="38">
        <f>G190*E191</f>
        <v>56930.66</v>
      </c>
      <c r="H191" s="51"/>
      <c r="I191" s="43">
        <v>0.19</v>
      </c>
      <c r="J191" s="38">
        <f>J190*I191</f>
        <v>0</v>
      </c>
    </row>
    <row r="192" spans="1:10" x14ac:dyDescent="0.25">
      <c r="A192" s="36"/>
      <c r="B192" s="37"/>
      <c r="C192" s="37"/>
      <c r="D192" s="50" t="s">
        <v>281</v>
      </c>
      <c r="E192" s="36"/>
      <c r="F192" s="37"/>
      <c r="G192" s="38">
        <f>G190+G191</f>
        <v>356565.71</v>
      </c>
      <c r="H192" s="37"/>
      <c r="I192" s="36"/>
      <c r="J192" s="38">
        <f>J190+J191</f>
        <v>0</v>
      </c>
    </row>
    <row r="193" spans="1:10" x14ac:dyDescent="0.25">
      <c r="A193" s="36"/>
      <c r="B193" s="37"/>
      <c r="C193" s="37"/>
      <c r="D193" s="50" t="s">
        <v>282</v>
      </c>
      <c r="E193" s="39">
        <v>0.21</v>
      </c>
      <c r="F193" s="37"/>
      <c r="G193" s="38">
        <f>G192*E193</f>
        <v>74878.8</v>
      </c>
      <c r="H193" s="37"/>
      <c r="I193" s="39">
        <v>0.21</v>
      </c>
      <c r="J193" s="38">
        <f>J192*I193</f>
        <v>0</v>
      </c>
    </row>
    <row r="194" spans="1:10" x14ac:dyDescent="0.25">
      <c r="A194" s="40"/>
      <c r="B194" s="41"/>
      <c r="C194" s="41"/>
      <c r="D194" s="45" t="s">
        <v>283</v>
      </c>
      <c r="E194" s="40"/>
      <c r="F194" s="41"/>
      <c r="G194" s="42">
        <f>G192+G193</f>
        <v>431444.51</v>
      </c>
      <c r="H194" s="41"/>
      <c r="I194" s="40"/>
      <c r="J194" s="42">
        <f>J192+J193</f>
        <v>0</v>
      </c>
    </row>
    <row r="195" spans="1:10" x14ac:dyDescent="0.25">
      <c r="A195" s="30"/>
      <c r="B195" s="30"/>
      <c r="C195" s="30"/>
      <c r="D195" s="52"/>
      <c r="E195" s="30"/>
      <c r="F195" s="30"/>
      <c r="G195" s="53"/>
      <c r="H195" s="30"/>
      <c r="I195" s="30"/>
      <c r="J195" s="53"/>
    </row>
    <row r="196" spans="1:10" ht="15.75" x14ac:dyDescent="0.25">
      <c r="A196" s="44" t="s">
        <v>284</v>
      </c>
      <c r="B196" s="32"/>
      <c r="C196" s="32"/>
      <c r="D196" s="33"/>
      <c r="E196" s="33"/>
      <c r="F196" s="33"/>
      <c r="G196" s="33"/>
      <c r="H196" s="34"/>
      <c r="I196" s="34"/>
      <c r="J196" s="35"/>
    </row>
    <row r="197" spans="1:10" ht="18.75" x14ac:dyDescent="0.25">
      <c r="A197" s="54" t="s">
        <v>285</v>
      </c>
      <c r="B197" s="55"/>
      <c r="C197" s="55"/>
      <c r="D197" s="56"/>
      <c r="E197" s="56"/>
      <c r="F197" s="56"/>
      <c r="G197" s="56"/>
      <c r="H197" s="57"/>
      <c r="I197" s="57"/>
      <c r="J197" s="58"/>
    </row>
    <row r="198" spans="1:10" ht="18.75" x14ac:dyDescent="0.25">
      <c r="A198" s="59" t="s">
        <v>286</v>
      </c>
      <c r="B198" s="60"/>
      <c r="C198" s="60"/>
      <c r="D198" s="61"/>
      <c r="E198" s="61"/>
      <c r="F198" s="61"/>
      <c r="G198" s="61"/>
      <c r="H198" s="62"/>
      <c r="I198" s="62"/>
      <c r="J198" s="63"/>
    </row>
    <row r="199" spans="1:10" ht="18.75" x14ac:dyDescent="0.25">
      <c r="A199" s="64" t="s">
        <v>287</v>
      </c>
      <c r="B199" s="65"/>
      <c r="C199" s="65"/>
      <c r="D199" s="66"/>
      <c r="E199" s="66"/>
      <c r="F199" s="66"/>
      <c r="G199" s="66"/>
      <c r="H199" s="67"/>
      <c r="I199" s="67"/>
      <c r="J199" s="68"/>
    </row>
    <row r="200" spans="1:10" ht="15.75" x14ac:dyDescent="0.25">
      <c r="A200" s="31"/>
      <c r="B200" s="32"/>
      <c r="C200" s="32"/>
      <c r="D200" s="33"/>
      <c r="E200" s="33"/>
      <c r="F200" s="33"/>
      <c r="G200" s="33"/>
      <c r="H200" s="34"/>
      <c r="I200" s="34"/>
      <c r="J200" s="35"/>
    </row>
    <row r="201" spans="1:10" x14ac:dyDescent="0.25">
      <c r="A201" s="30"/>
      <c r="B201" s="30"/>
      <c r="C201" s="30"/>
      <c r="D201" s="30"/>
      <c r="E201" s="30"/>
      <c r="F201" s="30"/>
      <c r="G201" s="30"/>
      <c r="H201" s="30"/>
      <c r="I201" s="30"/>
      <c r="J201" s="30"/>
    </row>
    <row r="202" spans="1:10" x14ac:dyDescent="0.25">
      <c r="A202" s="27" t="s">
        <v>288</v>
      </c>
      <c r="B202" s="28"/>
      <c r="C202" s="28"/>
      <c r="D202" s="28"/>
      <c r="E202" s="28"/>
      <c r="F202" s="28"/>
      <c r="G202" s="28"/>
      <c r="H202" s="28"/>
      <c r="I202" s="28"/>
      <c r="J202" s="28"/>
    </row>
    <row r="203" spans="1:10" x14ac:dyDescent="0.25">
      <c r="A203" s="27"/>
      <c r="B203" s="28"/>
      <c r="C203" s="28"/>
      <c r="D203" s="28"/>
      <c r="E203" s="28"/>
      <c r="F203" s="28"/>
      <c r="G203" s="28"/>
      <c r="H203" s="28"/>
      <c r="I203" s="28"/>
      <c r="J203" s="28"/>
    </row>
    <row r="204" spans="1:10" x14ac:dyDescent="0.25">
      <c r="A204" s="27" t="s">
        <v>289</v>
      </c>
      <c r="B204" s="28"/>
      <c r="C204" s="28"/>
      <c r="D204" s="28"/>
      <c r="E204" s="28"/>
      <c r="F204" s="28"/>
      <c r="G204" s="28"/>
      <c r="H204" s="28"/>
      <c r="I204" s="28"/>
      <c r="J204" s="28"/>
    </row>
    <row r="205" spans="1:10" x14ac:dyDescent="0.25">
      <c r="A205" s="27"/>
      <c r="B205" s="28"/>
      <c r="C205" s="28"/>
      <c r="D205" s="28"/>
      <c r="E205" s="28"/>
      <c r="F205" s="28"/>
      <c r="G205" s="28"/>
      <c r="H205" s="28"/>
      <c r="I205" s="28"/>
      <c r="J205" s="28"/>
    </row>
    <row r="206" spans="1:10" x14ac:dyDescent="0.25">
      <c r="A206" s="29" t="s">
        <v>290</v>
      </c>
      <c r="B206" s="29"/>
      <c r="C206" s="29"/>
      <c r="D206" s="29" t="s">
        <v>291</v>
      </c>
      <c r="E206" s="29"/>
      <c r="F206" s="29"/>
      <c r="G206" s="29"/>
      <c r="H206" s="29"/>
      <c r="I206" s="29"/>
      <c r="J206" s="29"/>
    </row>
    <row r="207" spans="1:10" x14ac:dyDescent="0.25">
      <c r="A207" s="29"/>
      <c r="B207" s="29"/>
      <c r="C207" s="29"/>
      <c r="D207" s="29"/>
      <c r="E207" s="29"/>
      <c r="F207" s="29"/>
      <c r="G207" s="29"/>
      <c r="H207" s="29"/>
      <c r="I207" s="29"/>
      <c r="J207" s="29"/>
    </row>
    <row r="208" spans="1:10" x14ac:dyDescent="0.25">
      <c r="A208" s="26" t="s">
        <v>292</v>
      </c>
      <c r="B208" s="26"/>
      <c r="C208" s="26"/>
      <c r="D208" s="26" t="s">
        <v>293</v>
      </c>
      <c r="E208" s="26"/>
      <c r="F208" s="26"/>
      <c r="G208" s="26"/>
      <c r="H208" s="26"/>
      <c r="I208" s="26"/>
      <c r="J208" s="26"/>
    </row>
    <row r="209" spans="1:10" x14ac:dyDescent="0.25">
      <c r="A209" s="26"/>
      <c r="B209" s="26"/>
      <c r="C209" s="26"/>
      <c r="D209" s="26"/>
      <c r="E209" s="26"/>
      <c r="F209" s="26"/>
      <c r="G209" s="26"/>
      <c r="H209" s="26"/>
      <c r="I209" s="26"/>
      <c r="J209" s="26"/>
    </row>
    <row r="210" spans="1:10" x14ac:dyDescent="0.25">
      <c r="A210" s="26"/>
      <c r="B210" s="26"/>
      <c r="C210" s="26"/>
      <c r="D210" s="26"/>
      <c r="E210" s="26"/>
      <c r="F210" s="26"/>
      <c r="G210" s="26"/>
      <c r="H210" s="26"/>
      <c r="I210" s="26"/>
      <c r="J210" s="26"/>
    </row>
    <row r="211" spans="1:10" x14ac:dyDescent="0.25">
      <c r="A211" s="26"/>
      <c r="B211" s="26"/>
      <c r="C211" s="26"/>
      <c r="D211" s="26"/>
      <c r="E211" s="26"/>
      <c r="F211" s="26"/>
      <c r="G211" s="26"/>
      <c r="H211" s="26"/>
      <c r="I211" s="26"/>
      <c r="J211" s="26"/>
    </row>
  </sheetData>
  <sheetProtection algorithmName="SHA-512" hashValue="mr0VNrsudIyKEggT4jSqmWrEQO0fw5FSp6FdLlUZLRWs3nPJgPJlbikxz1oqTSx26lNzhqqPV85PBXf+Puv3jg==" saltValue="CFj4UsZXCdFIGMRPmF9g5g==" spinCount="100000" sheet="1" objects="1" scenarios="1" selectLockedCells="1"/>
  <mergeCells count="8">
    <mergeCell ref="A208:C211"/>
    <mergeCell ref="D208:J211"/>
    <mergeCell ref="A202:A203"/>
    <mergeCell ref="B202:J203"/>
    <mergeCell ref="A204:A205"/>
    <mergeCell ref="B204:J205"/>
    <mergeCell ref="A206:C207"/>
    <mergeCell ref="D206:J207"/>
  </mergeCells>
  <dataValidations count="1">
    <dataValidation type="list" allowBlank="1" showInputMessage="1" showErrorMessage="1" sqref="B4:B189">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Cárdaba Prada, Luis María</dc:creator>
  <cp:lastModifiedBy>Cárdaba Prada, Luis María</cp:lastModifiedBy>
  <dcterms:created xsi:type="dcterms:W3CDTF">2019-05-22T09:09:44Z</dcterms:created>
  <dcterms:modified xsi:type="dcterms:W3CDTF">2019-05-22T10:12:07Z</dcterms:modified>
</cp:coreProperties>
</file>