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4425\Documents\_TEMP\Mauro\"/>
    </mc:Choice>
  </mc:AlternateContent>
  <bookViews>
    <workbookView xWindow="0" yWindow="0" windowWidth="19200" windowHeight="6765"/>
  </bookViews>
  <sheets>
    <sheet name="Hoja1" sheetId="1" r:id="rId1"/>
  </sheets>
  <definedNames>
    <definedName name="_xlnm._FilterDatabase" localSheetId="0" hidden="1">Hoja1!$I$1:$I$136</definedName>
    <definedName name="_xlnm.Print_Area" localSheetId="0">Hoja1!$D$1:$K$111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3" i="1" l="1"/>
  <c r="G43" i="1"/>
  <c r="J40" i="1"/>
  <c r="G40" i="1"/>
  <c r="J37" i="1"/>
  <c r="G37" i="1"/>
  <c r="J34" i="1"/>
  <c r="G34" i="1"/>
  <c r="J31" i="1"/>
  <c r="G31" i="1"/>
  <c r="J28" i="1"/>
  <c r="G28" i="1"/>
  <c r="J21" i="1"/>
  <c r="G21" i="1"/>
  <c r="J18" i="1"/>
  <c r="G18" i="1"/>
  <c r="J15" i="1"/>
  <c r="G15" i="1"/>
  <c r="J12" i="1"/>
  <c r="G12" i="1"/>
  <c r="J9" i="1"/>
  <c r="G9" i="1"/>
  <c r="J6" i="1"/>
  <c r="G6" i="1"/>
  <c r="J44" i="1" l="1"/>
  <c r="G44" i="1"/>
  <c r="J22" i="1"/>
  <c r="G22" i="1"/>
  <c r="J109" i="1" l="1"/>
  <c r="J106" i="1"/>
  <c r="J103" i="1"/>
  <c r="J100" i="1"/>
  <c r="J97" i="1"/>
  <c r="J94" i="1"/>
  <c r="J87" i="1"/>
  <c r="J84" i="1"/>
  <c r="J81" i="1"/>
  <c r="J78" i="1"/>
  <c r="J75" i="1"/>
  <c r="J72" i="1"/>
  <c r="J65" i="1"/>
  <c r="J62" i="1"/>
  <c r="J59" i="1"/>
  <c r="J56" i="1"/>
  <c r="J53" i="1"/>
  <c r="J50" i="1"/>
  <c r="J110" i="1" l="1"/>
  <c r="J88" i="1"/>
  <c r="J66" i="1"/>
  <c r="G100" i="1"/>
  <c r="G109" i="1"/>
  <c r="G103" i="1"/>
  <c r="G97" i="1"/>
  <c r="G106" i="1"/>
  <c r="G94" i="1"/>
  <c r="G87" i="1"/>
  <c r="G84" i="1"/>
  <c r="G78" i="1"/>
  <c r="G81" i="1"/>
  <c r="G75" i="1"/>
  <c r="G72" i="1"/>
  <c r="G65" i="1"/>
  <c r="G62" i="1"/>
  <c r="G59" i="1"/>
  <c r="G56" i="1"/>
  <c r="G53" i="1"/>
  <c r="G50" i="1"/>
  <c r="J112" i="1" l="1"/>
  <c r="J114" i="1" s="1"/>
  <c r="J115" i="1" s="1"/>
  <c r="J116" i="1" s="1"/>
  <c r="G110" i="1"/>
  <c r="G88" i="1"/>
  <c r="G66" i="1"/>
  <c r="G112" i="1" l="1"/>
  <c r="G114" i="1" s="1"/>
  <c r="G115" i="1" s="1"/>
  <c r="G116" i="1" s="1"/>
  <c r="G117" i="1" s="1"/>
  <c r="G118" i="1" s="1"/>
  <c r="J117" i="1"/>
  <c r="J118" i="1" s="1"/>
</calcChain>
</file>

<file path=xl/comments1.xml><?xml version="1.0" encoding="utf-8"?>
<comments xmlns="http://schemas.openxmlformats.org/spreadsheetml/2006/main">
  <authors>
    <author>Cárdaba Prada, Luis María</author>
  </authors>
  <commentList>
    <comment ref="D116" authorId="0" shapeId="0">
      <text>
        <r>
          <rPr>
            <sz val="9"/>
            <color indexed="81"/>
            <rFont val="Tahoma"/>
            <family val="2"/>
          </rPr>
          <t>IVA no incluido</t>
        </r>
      </text>
    </comment>
    <comment ref="D118" authorId="0" shapeId="0">
      <text>
        <r>
          <rPr>
            <sz val="9"/>
            <color indexed="81"/>
            <rFont val="Tahoma"/>
            <family val="2"/>
          </rPr>
          <t>IVA incluido</t>
        </r>
      </text>
    </comment>
  </commentList>
</comments>
</file>

<file path=xl/sharedStrings.xml><?xml version="1.0" encoding="utf-8"?>
<sst xmlns="http://schemas.openxmlformats.org/spreadsheetml/2006/main" count="122" uniqueCount="43">
  <si>
    <t>PRECIO</t>
  </si>
  <si>
    <t>IMPORTE</t>
  </si>
  <si>
    <t>Vaciado de la instalaición del sistema de agua nebulizada y llenado al finalizar los trabajos. Incluso eliminación de posibles falsas alarmas en paneles maestro y servidor, revisión de toda la instalación y puesta en marcha de todos los elementos del sistema de exinción (existentes y nuevos). Trabajos ralizados por empresa autorizda por Metro de Madrid.</t>
  </si>
  <si>
    <t>UNIDA DE OBRA</t>
  </si>
  <si>
    <t xml:space="preserve">JORNADA RETIRADA DE AMIANTO EN CUARTO DE ESTACIÓN </t>
  </si>
  <si>
    <t>TOTAL</t>
  </si>
  <si>
    <t>Suministro y montaje de impermeabilización en cuartos con lama de fibra de vidrio con resinas de poliéster modificadas, de clasificación europea de reacción al fuego B-s2, d0 y libre de halógenos, de 40 cm de ancho útil, incluso colocación, parte proporcional de rastreles de sujeción a bóveda con perfiles en z colgados de varilla de acero inoxidable, tacos químicos o de sujeción HILTI HPS-R8/5 para sujeción de varilla y tornillos de acero inoxidable rosca-chapa para sujeción de lama a rastrel, con p.p. de medios auxiliares, totalmente instalado.</t>
  </si>
  <si>
    <t>Suministro e instalación de luminaria estanca de alto rendimiento en policarbonato de 2 x 36 W, tecnología LED y parte proporcional de elementos de suspensión, cableado, tubo, etc...anclada a paramentos verticales; i/ retirada de antigua iluminación.</t>
  </si>
  <si>
    <t>UD SUMINISTRO Y COLOCACIÓN DE NUEVA PANTALLA 2X36</t>
  </si>
  <si>
    <t>UD PARADA Y REARME SISTEMA VESDA</t>
  </si>
  <si>
    <t>Anulación de equipo VESDA durante trabajos en cuarto, Soplado, activación y rearme tras fnalización de trabajos. Trabajos realizados por empresa autorizda por Metro de Madrid.</t>
  </si>
  <si>
    <t>Desmontaje de tubería de ABS del sistema de detección por aspiración. Suministro y colocación de nueva tubería rígida de plástico ABS de color rojo de 25 mm de diámetro exterior y 2 mm de espesor de pared, autoextinguible, no emisor de gases tóxicos y libre de halógenos, con p.p de elementos de soportación y conexión. Instalado por empresa autorizada por Metro de Madrid.</t>
  </si>
  <si>
    <t>Retirada de placas de fibrocemento, limpieza y descontaminación, en cuarto de estación, comprendiendo: 
-Desmontaje de placa de fibrocemento en cuarto de estación, incluyendo medios uxiliares necesarios; descontaminación de cuarto de estación, con todos los elementos de protección individual y colectiva necesarias, protección con plásticos, medios auxiliares y cabinas de descontaminación y limpieza y descontaminación de residuos derivados de la realización de los trabajos mediante aspirado con maquinaria especial. 
‐Evaluación especifica de de Higiene Industrial, comprendiendo ejecución de muestreo ambiental (solicitado con urgencia), elaboración de informe puntual (realizado de manera urgente). 
‐Retirada de residuos de amianto mediante medio autorizado en plan de desamiantado, y traslado de los mismos con camión caja ADR, llevada a vertedero autorizado y aceptación del residuo.</t>
  </si>
  <si>
    <t>ML DESMONTAJE Y SUMINISTRO Y COLOCACIÓN TUBERÍA RÍGIDA ABS DN25</t>
  </si>
  <si>
    <t>UD VACIADO Y PUESTA EN MARCHA INSTALACIÓN AGUA NEBULIZADA</t>
  </si>
  <si>
    <t>M2 IMPERMEABILIZACIÓN CON LAMA BREMEN EN CUARTOS</t>
  </si>
  <si>
    <t>TOTAL PRESUP. EJECUCIÓN MATERIAL</t>
  </si>
  <si>
    <t>GASTOS GENERALES Y BENEFICIO INDUSTRIAL</t>
  </si>
  <si>
    <t>BASE IMPONIBLE</t>
  </si>
  <si>
    <t>IMPORTE IVA</t>
  </si>
  <si>
    <t>PRESUPUESTO BASE DE LICITACIÓN</t>
  </si>
  <si>
    <t>NOTAS</t>
  </si>
  <si>
    <t>1, La oferta sin iva no podrá superar la base imponible</t>
  </si>
  <si>
    <t>2, La oferta con IVA no podrá superar el presupuesto base de licitación</t>
  </si>
  <si>
    <t>3. Los precios por partida ofertados podrán ser superiores a los presupuestados</t>
  </si>
  <si>
    <t>Nombre de Empresa</t>
  </si>
  <si>
    <t>Domicilio Fiscal</t>
  </si>
  <si>
    <t>CIF:</t>
  </si>
  <si>
    <t>Fecha:</t>
  </si>
  <si>
    <t>Sello</t>
  </si>
  <si>
    <t>Firma</t>
  </si>
  <si>
    <t xml:space="preserve">TOTAL EJECUCIÓN MATERIAL </t>
  </si>
  <si>
    <t>RETIRADA DE AMIANTO EN CUARTOS DE ESTACIONES DE LA RED. LOTE 3</t>
  </si>
  <si>
    <t>VENTAS</t>
  </si>
  <si>
    <t>TOTAL EJECUCIÓN MATERIAL VENTAS</t>
  </si>
  <si>
    <t>RETIRO</t>
  </si>
  <si>
    <t>TOTAL EJECUCIÓN MATERIAL RETIRO</t>
  </si>
  <si>
    <t>CUATRO CAMINOS</t>
  </si>
  <si>
    <t>TOTAL EJECUCIÓN MATERIAL CUATRO CAMINOS</t>
  </si>
  <si>
    <t>GARCÍA NOBLEJAS</t>
  </si>
  <si>
    <t>TOTAL EJECUCIÓN MATERIAL GARCÍA NOBLEJAS</t>
  </si>
  <si>
    <t>NUEVOS MINISTERIOS</t>
  </si>
  <si>
    <t>TOTAL EJECUCIÓN MATERIAL NUEVOS MINISTERIOS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</si>
</sst>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sz val="11"/>
      <color theme="1"/>
      <name val="Arial Narrow"/>
      <family val="2"/>
    </font>
    <font>
      <b/>
      <sz val="8"/>
      <color theme="1"/>
      <name val="Arial Narrow"/>
      <family val="2"/>
    </font>
    <font>
      <b/>
      <sz val="10"/>
      <color theme="1"/>
      <name val="Arial Narrow"/>
      <family val="2"/>
    </font>
    <font>
      <sz val="9"/>
      <color theme="1"/>
      <name val="Calibri"/>
      <family val="2"/>
    </font>
    <font>
      <sz val="8"/>
      <color theme="1"/>
      <name val="Arial Narrow"/>
      <family val="2"/>
    </font>
    <font>
      <b/>
      <sz val="9"/>
      <color theme="1"/>
      <name val="Arial Narrow"/>
      <family val="2"/>
    </font>
    <font>
      <b/>
      <sz val="10"/>
      <color rgb="FF000000"/>
      <name val="Arial Narrow"/>
      <family val="2"/>
    </font>
    <font>
      <b/>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12"/>
      <color theme="1"/>
      <name val="Calibri"/>
      <family val="2"/>
      <scheme val="minor"/>
    </font>
    <font>
      <b/>
      <sz val="8"/>
      <color theme="1"/>
      <name val="Calibri"/>
      <family val="2"/>
      <scheme val="minor"/>
    </font>
    <font>
      <b/>
      <sz val="8"/>
      <color rgb="FFFF00FF"/>
      <name val="Calibri"/>
      <family val="2"/>
      <scheme val="minor"/>
    </font>
    <font>
      <sz val="14"/>
      <color theme="1"/>
      <name val="Calibri"/>
      <family val="2"/>
      <scheme val="minor"/>
    </font>
    <font>
      <b/>
      <i/>
      <sz val="10"/>
      <color theme="1"/>
      <name val="Calibri"/>
      <family val="2"/>
      <scheme val="minor"/>
    </font>
    <font>
      <sz val="8"/>
      <name val="Calibri"/>
      <family val="2"/>
      <scheme val="minor"/>
    </font>
    <font>
      <sz val="9"/>
      <color indexed="81"/>
      <name val="Tahoma"/>
      <family val="2"/>
    </font>
  </fonts>
  <fills count="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4" tint="0.79998168889431442"/>
        <bgColor indexed="64"/>
      </patternFill>
    </fill>
  </fills>
  <borders count="10">
    <border>
      <left/>
      <right/>
      <top/>
      <bottom/>
      <diagonal/>
    </border>
    <border>
      <left/>
      <right/>
      <top style="thin">
        <color indexed="64"/>
      </top>
      <bottom/>
      <diagonal/>
    </border>
    <border>
      <left/>
      <right/>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s>
  <cellStyleXfs count="1">
    <xf numFmtId="0" fontId="0" fillId="0" borderId="0"/>
  </cellStyleXfs>
  <cellXfs count="82">
    <xf numFmtId="0" fontId="0" fillId="0" borderId="0" xfId="0"/>
    <xf numFmtId="0" fontId="2" fillId="0" borderId="0" xfId="0" applyFont="1" applyAlignment="1">
      <alignment vertical="center"/>
    </xf>
    <xf numFmtId="0" fontId="4" fillId="0" borderId="0" xfId="0" applyFont="1" applyAlignment="1">
      <alignment horizontal="justify" vertical="center"/>
    </xf>
    <xf numFmtId="0" fontId="5" fillId="0" borderId="0" xfId="0" applyFont="1" applyAlignment="1">
      <alignment vertical="center" wrapText="1"/>
    </xf>
    <xf numFmtId="0" fontId="5" fillId="0" borderId="0" xfId="0" applyFont="1" applyAlignment="1">
      <alignment horizontal="right" vertical="center"/>
    </xf>
    <xf numFmtId="0" fontId="1" fillId="0" borderId="0" xfId="0" applyFont="1" applyAlignment="1">
      <alignment vertical="center" wrapText="1"/>
    </xf>
    <xf numFmtId="0" fontId="6" fillId="0" borderId="0" xfId="0" applyFont="1" applyAlignment="1">
      <alignment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4" fillId="0" borderId="0" xfId="0" applyFont="1" applyAlignment="1">
      <alignment horizontal="justify" vertical="center" wrapText="1"/>
    </xf>
    <xf numFmtId="0" fontId="2" fillId="0" borderId="0" xfId="0" applyFont="1" applyAlignment="1">
      <alignment horizontal="center" vertical="center"/>
    </xf>
    <xf numFmtId="0" fontId="4" fillId="0" borderId="0" xfId="0" applyFont="1" applyAlignment="1">
      <alignment vertical="center" wrapText="1"/>
    </xf>
    <xf numFmtId="0" fontId="0" fillId="0" borderId="0" xfId="0" applyBorder="1"/>
    <xf numFmtId="0" fontId="4" fillId="0" borderId="0" xfId="0" applyFont="1" applyAlignment="1">
      <alignment horizontal="right" vertical="center" wrapText="1"/>
    </xf>
    <xf numFmtId="0" fontId="4" fillId="0" borderId="0" xfId="0" applyFont="1" applyAlignment="1">
      <alignment horizontal="right" vertical="center"/>
    </xf>
    <xf numFmtId="3" fontId="4" fillId="0" borderId="0" xfId="0" applyNumberFormat="1" applyFont="1" applyAlignment="1">
      <alignment horizontal="right" vertical="center" wrapText="1"/>
    </xf>
    <xf numFmtId="4" fontId="4" fillId="0" borderId="0" xfId="0" applyNumberFormat="1" applyFont="1"/>
    <xf numFmtId="0" fontId="1" fillId="0" borderId="0" xfId="0" applyFont="1" applyAlignment="1">
      <alignment vertical="center" wrapText="1"/>
    </xf>
    <xf numFmtId="0" fontId="3" fillId="2" borderId="0" xfId="0" applyFont="1" applyFill="1" applyAlignment="1">
      <alignment vertical="center"/>
    </xf>
    <xf numFmtId="0" fontId="8" fillId="0" borderId="0" xfId="0" applyFont="1" applyBorder="1" applyAlignment="1">
      <alignment horizontal="right"/>
    </xf>
    <xf numFmtId="4" fontId="9" fillId="0" borderId="0" xfId="0" applyNumberFormat="1" applyFont="1" applyBorder="1"/>
    <xf numFmtId="49" fontId="9" fillId="0" borderId="0" xfId="0" applyNumberFormat="1" applyFont="1" applyFill="1" applyBorder="1" applyAlignment="1">
      <alignment vertical="top"/>
    </xf>
    <xf numFmtId="49" fontId="10" fillId="0" borderId="0" xfId="0" applyNumberFormat="1" applyFont="1" applyFill="1" applyBorder="1" applyAlignment="1">
      <alignment vertical="center"/>
    </xf>
    <xf numFmtId="4" fontId="11" fillId="0" borderId="0" xfId="0" applyNumberFormat="1" applyFont="1" applyFill="1" applyBorder="1" applyAlignment="1" applyProtection="1">
      <alignment vertical="top"/>
    </xf>
    <xf numFmtId="4" fontId="12" fillId="0" borderId="0" xfId="0" applyNumberFormat="1" applyFont="1" applyFill="1" applyBorder="1" applyAlignment="1" applyProtection="1">
      <alignment horizontal="right" vertical="center"/>
    </xf>
    <xf numFmtId="0" fontId="0" fillId="4" borderId="3" xfId="0" applyFill="1" applyBorder="1"/>
    <xf numFmtId="0" fontId="0" fillId="4" borderId="1" xfId="0" applyFill="1" applyBorder="1"/>
    <xf numFmtId="49" fontId="13" fillId="4" borderId="1" xfId="0" applyNumberFormat="1" applyFont="1" applyFill="1" applyBorder="1" applyAlignment="1">
      <alignment vertical="top" wrapText="1"/>
    </xf>
    <xf numFmtId="4" fontId="14" fillId="4" borderId="4" xfId="0" applyNumberFormat="1" applyFont="1" applyFill="1" applyBorder="1" applyAlignment="1">
      <alignment vertical="top"/>
    </xf>
    <xf numFmtId="0" fontId="0" fillId="4" borderId="5" xfId="0" applyFill="1" applyBorder="1"/>
    <xf numFmtId="0" fontId="0" fillId="4" borderId="0" xfId="0" applyFill="1" applyBorder="1"/>
    <xf numFmtId="49" fontId="13" fillId="4" borderId="0" xfId="0" applyNumberFormat="1" applyFont="1" applyFill="1" applyBorder="1" applyAlignment="1">
      <alignment vertical="top" wrapText="1"/>
    </xf>
    <xf numFmtId="9" fontId="11" fillId="4" borderId="5" xfId="0" applyNumberFormat="1" applyFont="1" applyFill="1" applyBorder="1" applyAlignment="1">
      <alignment vertical="top"/>
    </xf>
    <xf numFmtId="4" fontId="14" fillId="4" borderId="6" xfId="0" applyNumberFormat="1" applyFont="1" applyFill="1" applyBorder="1" applyAlignment="1">
      <alignment vertical="top"/>
    </xf>
    <xf numFmtId="4" fontId="11" fillId="4" borderId="0" xfId="0" applyNumberFormat="1" applyFont="1" applyFill="1" applyBorder="1" applyAlignment="1" applyProtection="1">
      <alignment vertical="top"/>
      <protection locked="0"/>
    </xf>
    <xf numFmtId="9" fontId="11" fillId="0" borderId="5" xfId="0" applyNumberFormat="1" applyFont="1" applyFill="1" applyBorder="1" applyAlignment="1" applyProtection="1">
      <alignment vertical="top"/>
      <protection locked="0"/>
    </xf>
    <xf numFmtId="0" fontId="0" fillId="4" borderId="7" xfId="0" applyFill="1" applyBorder="1"/>
    <xf numFmtId="0" fontId="0" fillId="4" borderId="2" xfId="0" applyFill="1" applyBorder="1"/>
    <xf numFmtId="49" fontId="13" fillId="4" borderId="8" xfId="0" applyNumberFormat="1" applyFont="1" applyFill="1" applyBorder="1" applyAlignment="1">
      <alignment vertical="top"/>
    </xf>
    <xf numFmtId="4" fontId="14" fillId="4" borderId="8" xfId="0" applyNumberFormat="1" applyFont="1" applyFill="1" applyBorder="1" applyAlignment="1">
      <alignment vertical="top"/>
    </xf>
    <xf numFmtId="0" fontId="0" fillId="0" borderId="0" xfId="0" applyFill="1" applyBorder="1"/>
    <xf numFmtId="49" fontId="13" fillId="0" borderId="0" xfId="0" applyNumberFormat="1" applyFont="1" applyFill="1" applyBorder="1" applyAlignment="1">
      <alignment vertical="top"/>
    </xf>
    <xf numFmtId="4" fontId="14" fillId="0" borderId="0" xfId="0" applyNumberFormat="1" applyFont="1" applyFill="1" applyBorder="1" applyAlignment="1">
      <alignment vertical="top"/>
    </xf>
    <xf numFmtId="49" fontId="12" fillId="0" borderId="0" xfId="0" applyNumberFormat="1" applyFont="1" applyAlignment="1">
      <alignment vertical="top"/>
    </xf>
    <xf numFmtId="49" fontId="12" fillId="0" borderId="0" xfId="0" applyNumberFormat="1" applyFont="1" applyFill="1" applyBorder="1" applyAlignment="1">
      <alignment horizontal="left" vertical="center"/>
    </xf>
    <xf numFmtId="4" fontId="11" fillId="0" borderId="0" xfId="0" applyNumberFormat="1" applyFont="1" applyFill="1" applyBorder="1" applyAlignment="1" applyProtection="1">
      <alignment vertical="top"/>
      <protection locked="0"/>
    </xf>
    <xf numFmtId="4" fontId="13" fillId="0" borderId="0" xfId="0" applyNumberFormat="1" applyFont="1" applyFill="1" applyBorder="1" applyAlignment="1" applyProtection="1">
      <alignment horizontal="right" vertical="center"/>
    </xf>
    <xf numFmtId="49" fontId="13" fillId="2" borderId="1" xfId="0" applyNumberFormat="1" applyFont="1" applyFill="1" applyBorder="1" applyAlignment="1">
      <alignment vertical="top"/>
    </xf>
    <xf numFmtId="49" fontId="10" fillId="2" borderId="1" xfId="0" applyNumberFormat="1" applyFont="1" applyFill="1" applyBorder="1" applyAlignment="1">
      <alignment vertical="top"/>
    </xf>
    <xf numFmtId="49" fontId="10" fillId="2" borderId="1" xfId="0" applyNumberFormat="1" applyFont="1" applyFill="1" applyBorder="1" applyAlignment="1">
      <alignment horizontal="left" vertical="center"/>
    </xf>
    <xf numFmtId="4" fontId="15" fillId="2" borderId="1" xfId="0" applyNumberFormat="1" applyFont="1" applyFill="1" applyBorder="1" applyAlignment="1" applyProtection="1">
      <alignment vertical="top"/>
      <protection locked="0"/>
    </xf>
    <xf numFmtId="4" fontId="10" fillId="2" borderId="4" xfId="0" applyNumberFormat="1" applyFont="1" applyFill="1" applyBorder="1" applyAlignment="1" applyProtection="1">
      <alignment horizontal="right" vertical="center"/>
    </xf>
    <xf numFmtId="49" fontId="13" fillId="2" borderId="0" xfId="0" applyNumberFormat="1" applyFont="1" applyFill="1" applyBorder="1" applyAlignment="1">
      <alignment vertical="top"/>
    </xf>
    <xf numFmtId="49" fontId="10" fillId="2" borderId="0" xfId="0" applyNumberFormat="1" applyFont="1" applyFill="1" applyBorder="1" applyAlignment="1">
      <alignment vertical="top"/>
    </xf>
    <xf numFmtId="49" fontId="10" fillId="2" borderId="0" xfId="0" applyNumberFormat="1" applyFont="1" applyFill="1" applyBorder="1" applyAlignment="1">
      <alignment horizontal="left" vertical="center"/>
    </xf>
    <xf numFmtId="4" fontId="15" fillId="2" borderId="0" xfId="0" applyNumberFormat="1" applyFont="1" applyFill="1" applyBorder="1" applyAlignment="1" applyProtection="1">
      <alignment vertical="top"/>
      <protection locked="0"/>
    </xf>
    <xf numFmtId="4" fontId="10" fillId="2" borderId="6" xfId="0" applyNumberFormat="1" applyFont="1" applyFill="1" applyBorder="1" applyAlignment="1" applyProtection="1">
      <alignment horizontal="right" vertical="center"/>
    </xf>
    <xf numFmtId="49" fontId="13" fillId="2" borderId="2" xfId="0" applyNumberFormat="1" applyFont="1" applyFill="1" applyBorder="1" applyAlignment="1">
      <alignment vertical="top"/>
    </xf>
    <xf numFmtId="49" fontId="10" fillId="2" borderId="2" xfId="0" applyNumberFormat="1" applyFont="1" applyFill="1" applyBorder="1" applyAlignment="1">
      <alignment vertical="top"/>
    </xf>
    <xf numFmtId="49" fontId="10" fillId="2" borderId="2" xfId="0" applyNumberFormat="1" applyFont="1" applyFill="1" applyBorder="1" applyAlignment="1">
      <alignment horizontal="left" vertical="center"/>
    </xf>
    <xf numFmtId="4" fontId="15" fillId="2" borderId="2" xfId="0" applyNumberFormat="1" applyFont="1" applyFill="1" applyBorder="1" applyAlignment="1" applyProtection="1">
      <alignment vertical="top"/>
      <protection locked="0"/>
    </xf>
    <xf numFmtId="4" fontId="10" fillId="2" borderId="8" xfId="0" applyNumberFormat="1" applyFont="1" applyFill="1" applyBorder="1" applyAlignment="1" applyProtection="1">
      <alignment horizontal="right" vertical="center"/>
    </xf>
    <xf numFmtId="49" fontId="16" fillId="0" borderId="0" xfId="0" applyNumberFormat="1" applyFont="1" applyFill="1" applyBorder="1" applyAlignment="1">
      <alignment vertical="top"/>
    </xf>
    <xf numFmtId="0" fontId="7" fillId="0" borderId="0" xfId="0" applyFont="1" applyFill="1" applyAlignment="1">
      <alignment vertical="center" readingOrder="1"/>
    </xf>
    <xf numFmtId="4" fontId="4" fillId="0" borderId="0" xfId="0" applyNumberFormat="1" applyFont="1" applyBorder="1"/>
    <xf numFmtId="4" fontId="4" fillId="0" borderId="0" xfId="0" applyNumberFormat="1" applyFont="1" applyBorder="1" applyAlignment="1">
      <alignment vertical="center"/>
    </xf>
    <xf numFmtId="0" fontId="8" fillId="0" borderId="1" xfId="0" applyFont="1" applyBorder="1" applyAlignment="1"/>
    <xf numFmtId="0" fontId="8" fillId="0" borderId="0" xfId="0" applyFont="1" applyBorder="1" applyAlignment="1"/>
    <xf numFmtId="4" fontId="9" fillId="0" borderId="1" xfId="0" applyNumberFormat="1" applyFont="1" applyBorder="1" applyAlignment="1"/>
    <xf numFmtId="0" fontId="9" fillId="0" borderId="1" xfId="0" applyFont="1" applyBorder="1" applyAlignment="1"/>
    <xf numFmtId="4" fontId="4" fillId="0" borderId="0" xfId="0" applyNumberFormat="1" applyFont="1" applyAlignment="1">
      <alignment horizontal="right" vertical="center" wrapText="1"/>
    </xf>
    <xf numFmtId="4" fontId="9" fillId="0" borderId="0" xfId="0" applyNumberFormat="1" applyFont="1"/>
    <xf numFmtId="4" fontId="4" fillId="0" borderId="0" xfId="0" applyNumberFormat="1" applyFont="1" applyBorder="1" applyAlignment="1" applyProtection="1">
      <alignment vertical="center"/>
      <protection locked="0"/>
    </xf>
    <xf numFmtId="4" fontId="4" fillId="0" borderId="0" xfId="0" applyNumberFormat="1" applyFont="1" applyAlignment="1">
      <alignment horizontal="right" vertical="center"/>
    </xf>
    <xf numFmtId="4" fontId="9" fillId="0" borderId="1" xfId="0" applyNumberFormat="1" applyFont="1" applyBorder="1"/>
    <xf numFmtId="3" fontId="4" fillId="0" borderId="0" xfId="0" applyNumberFormat="1" applyFont="1" applyBorder="1"/>
    <xf numFmtId="4" fontId="4" fillId="0" borderId="0" xfId="0" applyNumberFormat="1" applyFont="1" applyBorder="1" applyProtection="1">
      <protection locked="0"/>
    </xf>
    <xf numFmtId="0" fontId="17" fillId="0" borderId="9" xfId="0" applyFont="1" applyBorder="1" applyAlignment="1" applyProtection="1">
      <alignment horizontal="left"/>
      <protection locked="0"/>
    </xf>
    <xf numFmtId="0" fontId="7" fillId="3" borderId="0" xfId="0" applyFont="1" applyFill="1" applyAlignment="1">
      <alignment horizontal="center" vertical="center" readingOrder="1"/>
    </xf>
    <xf numFmtId="0" fontId="17" fillId="0" borderId="9" xfId="0" applyFont="1" applyFill="1" applyBorder="1" applyAlignment="1">
      <alignment horizontal="left" wrapText="1"/>
    </xf>
    <xf numFmtId="0" fontId="17" fillId="0" borderId="9" xfId="0" applyFont="1" applyFill="1" applyBorder="1" applyAlignment="1" applyProtection="1">
      <alignment horizontal="center"/>
      <protection locked="0"/>
    </xf>
    <xf numFmtId="0" fontId="17" fillId="0" borderId="9" xfId="0" applyFont="1" applyFill="1" applyBorder="1" applyAlignment="1" applyProtection="1">
      <alignment horizontal="left"/>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293370</xdr:colOff>
      <xdr:row>103</xdr:row>
      <xdr:rowOff>88900</xdr:rowOff>
    </xdr:from>
    <xdr:to>
      <xdr:col>21</xdr:col>
      <xdr:colOff>251460</xdr:colOff>
      <xdr:row>103</xdr:row>
      <xdr:rowOff>88900</xdr:rowOff>
    </xdr:to>
    <xdr:cxnSp macro="">
      <xdr:nvCxnSpPr>
        <xdr:cNvPr id="2" name="Line 8"/>
        <xdr:cNvCxnSpPr>
          <a:cxnSpLocks noChangeShapeType="1"/>
        </xdr:cNvCxnSpPr>
      </xdr:nvCxnSpPr>
      <xdr:spPr bwMode="auto">
        <a:xfrm>
          <a:off x="6624320" y="5867400"/>
          <a:ext cx="720090" cy="0"/>
        </a:xfrm>
        <a:prstGeom prst="line">
          <a:avLst/>
        </a:prstGeom>
        <a:noFill/>
        <a:ln w="9144">
          <a:solidFill>
            <a:srgbClr val="000000"/>
          </a:solidFill>
          <a:prstDash val="solid"/>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6"/>
  <sheetViews>
    <sheetView tabSelected="1" zoomScaleNormal="100" workbookViewId="0">
      <selection activeCell="I6" sqref="I6"/>
    </sheetView>
  </sheetViews>
  <sheetFormatPr baseColWidth="10" defaultRowHeight="15" x14ac:dyDescent="0.25"/>
  <cols>
    <col min="1" max="1" width="9.85546875" customWidth="1"/>
    <col min="2" max="3" width="3.5703125" customWidth="1"/>
    <col min="4" max="4" width="43.5703125" customWidth="1"/>
    <col min="5" max="5" width="7" bestFit="1" customWidth="1"/>
    <col min="6" max="6" width="9.7109375" customWidth="1"/>
    <col min="7" max="7" width="12.42578125" bestFit="1" customWidth="1"/>
    <col min="8" max="8" width="7" customWidth="1"/>
    <col min="9" max="9" width="9.5703125" customWidth="1"/>
    <col min="10" max="10" width="12.140625" customWidth="1"/>
    <col min="11" max="11" width="10.5703125" customWidth="1"/>
  </cols>
  <sheetData>
    <row r="1" spans="1:11" x14ac:dyDescent="0.25">
      <c r="A1" s="78" t="s">
        <v>32</v>
      </c>
      <c r="B1" s="78"/>
      <c r="C1" s="78"/>
      <c r="D1" s="78"/>
      <c r="E1" s="78"/>
      <c r="F1" s="78"/>
      <c r="G1" s="78"/>
      <c r="H1" s="78"/>
      <c r="I1" s="78"/>
      <c r="J1" s="78"/>
      <c r="K1" s="63"/>
    </row>
    <row r="2" spans="1:11" x14ac:dyDescent="0.25">
      <c r="D2" s="1" t="s">
        <v>3</v>
      </c>
      <c r="E2" s="10" t="s">
        <v>5</v>
      </c>
      <c r="F2" s="10" t="s">
        <v>0</v>
      </c>
      <c r="G2" s="10" t="s">
        <v>1</v>
      </c>
      <c r="H2" s="10" t="s">
        <v>5</v>
      </c>
      <c r="I2" s="10" t="s">
        <v>0</v>
      </c>
      <c r="J2" s="10" t="s">
        <v>1</v>
      </c>
      <c r="K2" s="10"/>
    </row>
    <row r="3" spans="1:11" x14ac:dyDescent="0.25">
      <c r="D3" s="18" t="s">
        <v>33</v>
      </c>
    </row>
    <row r="4" spans="1:11" x14ac:dyDescent="0.25">
      <c r="D4" s="1" t="s">
        <v>4</v>
      </c>
      <c r="E4" s="1"/>
      <c r="F4" s="1"/>
    </row>
    <row r="5" spans="1:11" ht="240" x14ac:dyDescent="0.25">
      <c r="D5" s="9" t="s">
        <v>12</v>
      </c>
    </row>
    <row r="6" spans="1:11" x14ac:dyDescent="0.25">
      <c r="D6" s="14"/>
      <c r="E6" s="75">
        <v>2</v>
      </c>
      <c r="F6" s="64">
        <v>5500</v>
      </c>
      <c r="G6" s="64">
        <f>E6*F6</f>
        <v>11000</v>
      </c>
      <c r="H6" s="75">
        <v>2</v>
      </c>
      <c r="I6" s="72">
        <v>0</v>
      </c>
      <c r="J6" s="65">
        <f>H6*I6</f>
        <v>0</v>
      </c>
    </row>
    <row r="7" spans="1:11" x14ac:dyDescent="0.25">
      <c r="D7" s="1" t="s">
        <v>15</v>
      </c>
    </row>
    <row r="8" spans="1:11" ht="132" x14ac:dyDescent="0.25">
      <c r="D8" s="2" t="s">
        <v>6</v>
      </c>
    </row>
    <row r="9" spans="1:11" x14ac:dyDescent="0.25">
      <c r="D9" s="6"/>
      <c r="E9" s="64">
        <v>19.2</v>
      </c>
      <c r="F9" s="64">
        <v>60</v>
      </c>
      <c r="G9" s="64">
        <f>E9*F9</f>
        <v>1152</v>
      </c>
      <c r="H9" s="16">
        <v>19.2</v>
      </c>
      <c r="I9" s="72">
        <v>0</v>
      </c>
      <c r="J9" s="65">
        <f>H9*I9</f>
        <v>0</v>
      </c>
    </row>
    <row r="10" spans="1:11" x14ac:dyDescent="0.25">
      <c r="D10" s="1" t="s">
        <v>14</v>
      </c>
    </row>
    <row r="11" spans="1:11" ht="96" x14ac:dyDescent="0.25">
      <c r="D11" s="2" t="s">
        <v>2</v>
      </c>
    </row>
    <row r="12" spans="1:11" x14ac:dyDescent="0.25">
      <c r="D12" s="4"/>
      <c r="E12" s="75">
        <v>1</v>
      </c>
      <c r="F12" s="64">
        <v>900</v>
      </c>
      <c r="G12" s="64">
        <f>E12*F12</f>
        <v>900</v>
      </c>
      <c r="H12" s="75">
        <v>1</v>
      </c>
      <c r="I12" s="72">
        <v>0</v>
      </c>
      <c r="J12" s="65">
        <f>H12*I12</f>
        <v>0</v>
      </c>
      <c r="K12" s="64"/>
    </row>
    <row r="13" spans="1:11" x14ac:dyDescent="0.25">
      <c r="D13" s="1" t="s">
        <v>9</v>
      </c>
    </row>
    <row r="14" spans="1:11" ht="48" x14ac:dyDescent="0.25">
      <c r="D14" s="2" t="s">
        <v>10</v>
      </c>
    </row>
    <row r="15" spans="1:11" x14ac:dyDescent="0.25">
      <c r="D15" s="3"/>
      <c r="E15" s="75">
        <v>1</v>
      </c>
      <c r="F15" s="64">
        <v>110</v>
      </c>
      <c r="G15" s="64">
        <f>E15*F15</f>
        <v>110</v>
      </c>
      <c r="H15" s="75">
        <v>1</v>
      </c>
      <c r="I15" s="72">
        <v>0</v>
      </c>
      <c r="J15" s="65">
        <f>H15*I15</f>
        <v>0</v>
      </c>
      <c r="K15" s="64"/>
    </row>
    <row r="16" spans="1:11" x14ac:dyDescent="0.25">
      <c r="D16" s="1" t="s">
        <v>13</v>
      </c>
    </row>
    <row r="17" spans="4:11" ht="96" x14ac:dyDescent="0.25">
      <c r="D17" s="11" t="s">
        <v>11</v>
      </c>
      <c r="F17" s="11"/>
      <c r="G17" s="17"/>
    </row>
    <row r="18" spans="4:11" x14ac:dyDescent="0.25">
      <c r="D18" s="3"/>
      <c r="E18" s="64">
        <v>10</v>
      </c>
      <c r="F18" s="64">
        <v>20</v>
      </c>
      <c r="G18" s="64">
        <f>E18*F18</f>
        <v>200</v>
      </c>
      <c r="H18" s="16">
        <v>10</v>
      </c>
      <c r="I18" s="72">
        <v>0</v>
      </c>
      <c r="J18" s="65">
        <f>H18*I18</f>
        <v>0</v>
      </c>
      <c r="K18" s="64"/>
    </row>
    <row r="19" spans="4:11" x14ac:dyDescent="0.25">
      <c r="D19" s="1" t="s">
        <v>8</v>
      </c>
      <c r="F19" s="7"/>
      <c r="G19" s="8"/>
      <c r="H19" s="7"/>
      <c r="I19" s="7"/>
      <c r="J19" s="3"/>
    </row>
    <row r="20" spans="4:11" ht="72" x14ac:dyDescent="0.25">
      <c r="D20" s="2" t="s">
        <v>7</v>
      </c>
    </row>
    <row r="21" spans="4:11" x14ac:dyDescent="0.25">
      <c r="D21" s="3"/>
      <c r="E21" s="75">
        <v>4</v>
      </c>
      <c r="F21" s="64">
        <v>250</v>
      </c>
      <c r="G21" s="64">
        <f>E21*F21</f>
        <v>1000</v>
      </c>
      <c r="H21" s="75">
        <v>4</v>
      </c>
      <c r="I21" s="72">
        <v>0</v>
      </c>
      <c r="J21" s="65">
        <f>H21*I21</f>
        <v>0</v>
      </c>
      <c r="K21" s="64"/>
    </row>
    <row r="22" spans="4:11" x14ac:dyDescent="0.25">
      <c r="D22" s="69" t="s">
        <v>34</v>
      </c>
      <c r="E22" s="66"/>
      <c r="F22" s="66"/>
      <c r="G22" s="68">
        <f>G6+G9+G12+G15+G18+G21</f>
        <v>14362</v>
      </c>
      <c r="H22" s="66"/>
      <c r="I22" s="66"/>
      <c r="J22" s="68">
        <f>J6+J9+J12+J15+J18+J21</f>
        <v>0</v>
      </c>
      <c r="K22" s="74"/>
    </row>
    <row r="23" spans="4:11" ht="7.5" customHeight="1" x14ac:dyDescent="0.25">
      <c r="D23" s="19"/>
      <c r="E23" s="19"/>
      <c r="F23" s="19"/>
      <c r="G23" s="19"/>
      <c r="H23" s="19"/>
      <c r="I23" s="19"/>
      <c r="J23" s="19"/>
      <c r="K23" s="20"/>
    </row>
    <row r="24" spans="4:11" x14ac:dyDescent="0.25">
      <c r="D24" s="1" t="s">
        <v>3</v>
      </c>
      <c r="E24" s="10" t="s">
        <v>5</v>
      </c>
      <c r="F24" s="10" t="s">
        <v>0</v>
      </c>
      <c r="G24" s="10" t="s">
        <v>1</v>
      </c>
      <c r="H24" s="10" t="s">
        <v>5</v>
      </c>
      <c r="I24" s="10" t="s">
        <v>0</v>
      </c>
      <c r="J24" s="10" t="s">
        <v>1</v>
      </c>
      <c r="K24" s="10"/>
    </row>
    <row r="25" spans="4:11" x14ac:dyDescent="0.25">
      <c r="D25" s="18" t="s">
        <v>35</v>
      </c>
    </row>
    <row r="26" spans="4:11" x14ac:dyDescent="0.25">
      <c r="D26" s="1" t="s">
        <v>4</v>
      </c>
      <c r="E26" s="1"/>
      <c r="F26" s="1"/>
    </row>
    <row r="27" spans="4:11" ht="240" x14ac:dyDescent="0.25">
      <c r="D27" s="9" t="s">
        <v>12</v>
      </c>
    </row>
    <row r="28" spans="4:11" ht="14.45" customHeight="1" x14ac:dyDescent="0.25">
      <c r="D28" s="14"/>
      <c r="E28" s="75">
        <v>1</v>
      </c>
      <c r="F28" s="73">
        <v>5500</v>
      </c>
      <c r="G28" s="16">
        <f>E28*F28</f>
        <v>5500</v>
      </c>
      <c r="H28" s="75">
        <v>1</v>
      </c>
      <c r="I28" s="76">
        <v>0</v>
      </c>
      <c r="J28" s="16">
        <f>H28*I28</f>
        <v>0</v>
      </c>
      <c r="K28" s="64"/>
    </row>
    <row r="29" spans="4:11" x14ac:dyDescent="0.25">
      <c r="D29" s="1" t="s">
        <v>15</v>
      </c>
      <c r="E29" s="1"/>
      <c r="F29" s="1"/>
    </row>
    <row r="30" spans="4:11" ht="132" x14ac:dyDescent="0.25">
      <c r="D30" s="9" t="s">
        <v>6</v>
      </c>
    </row>
    <row r="31" spans="4:11" ht="14.45" customHeight="1" x14ac:dyDescent="0.25">
      <c r="D31" s="14"/>
      <c r="E31" s="73">
        <v>19.2</v>
      </c>
      <c r="F31" s="73">
        <v>60</v>
      </c>
      <c r="G31" s="16">
        <f>E31*F31</f>
        <v>1152</v>
      </c>
      <c r="H31" s="16">
        <v>19.2</v>
      </c>
      <c r="I31" s="76">
        <v>0</v>
      </c>
      <c r="J31" s="64">
        <f>H31*I31</f>
        <v>0</v>
      </c>
      <c r="K31" s="64"/>
    </row>
    <row r="32" spans="4:11" x14ac:dyDescent="0.25">
      <c r="D32" s="1" t="s">
        <v>14</v>
      </c>
      <c r="E32" s="1"/>
      <c r="F32" s="1"/>
    </row>
    <row r="33" spans="4:11" ht="96" x14ac:dyDescent="0.25">
      <c r="D33" s="9" t="s">
        <v>2</v>
      </c>
    </row>
    <row r="34" spans="4:11" ht="14.45" customHeight="1" x14ac:dyDescent="0.25">
      <c r="D34" s="4"/>
      <c r="E34" s="75">
        <v>1</v>
      </c>
      <c r="F34" s="73">
        <v>900</v>
      </c>
      <c r="G34" s="16">
        <f>E34*F34</f>
        <v>900</v>
      </c>
      <c r="H34" s="75">
        <v>1</v>
      </c>
      <c r="I34" s="76">
        <v>0</v>
      </c>
      <c r="J34" s="16">
        <f>H34*I34</f>
        <v>0</v>
      </c>
      <c r="K34" s="64"/>
    </row>
    <row r="35" spans="4:11" x14ac:dyDescent="0.25">
      <c r="D35" s="1" t="s">
        <v>9</v>
      </c>
      <c r="E35" s="1"/>
      <c r="F35" s="1"/>
    </row>
    <row r="36" spans="4:11" ht="48" x14ac:dyDescent="0.25">
      <c r="D36" s="9" t="s">
        <v>10</v>
      </c>
    </row>
    <row r="37" spans="4:11" ht="14.45" customHeight="1" x14ac:dyDescent="0.25">
      <c r="D37" s="3"/>
      <c r="E37" s="75">
        <v>1</v>
      </c>
      <c r="F37" s="73">
        <v>110</v>
      </c>
      <c r="G37" s="16">
        <f>E37*F37</f>
        <v>110</v>
      </c>
      <c r="H37" s="16">
        <v>1</v>
      </c>
      <c r="I37" s="76">
        <v>0</v>
      </c>
      <c r="J37" s="16">
        <f>H37*I37</f>
        <v>0</v>
      </c>
      <c r="K37" s="64"/>
    </row>
    <row r="38" spans="4:11" x14ac:dyDescent="0.25">
      <c r="D38" s="1" t="s">
        <v>13</v>
      </c>
      <c r="E38" s="1"/>
      <c r="F38" s="1"/>
    </row>
    <row r="39" spans="4:11" ht="96" x14ac:dyDescent="0.25">
      <c r="D39" s="9" t="s">
        <v>11</v>
      </c>
    </row>
    <row r="40" spans="4:11" ht="14.45" customHeight="1" x14ac:dyDescent="0.25">
      <c r="D40" s="3"/>
      <c r="E40" s="73">
        <v>10</v>
      </c>
      <c r="F40" s="73">
        <v>20</v>
      </c>
      <c r="G40" s="16">
        <f>E40*F40</f>
        <v>200</v>
      </c>
      <c r="H40" s="16">
        <v>10</v>
      </c>
      <c r="I40" s="76">
        <v>0</v>
      </c>
      <c r="J40" s="16">
        <f>H40*I40</f>
        <v>0</v>
      </c>
      <c r="K40" s="64"/>
    </row>
    <row r="41" spans="4:11" x14ac:dyDescent="0.25">
      <c r="D41" s="1" t="s">
        <v>8</v>
      </c>
      <c r="E41" s="1"/>
      <c r="F41" s="1"/>
    </row>
    <row r="42" spans="4:11" ht="72" x14ac:dyDescent="0.25">
      <c r="D42" s="9" t="s">
        <v>7</v>
      </c>
    </row>
    <row r="43" spans="4:11" ht="14.45" customHeight="1" x14ac:dyDescent="0.25">
      <c r="D43" s="3"/>
      <c r="E43" s="75">
        <v>2</v>
      </c>
      <c r="F43" s="73">
        <v>250</v>
      </c>
      <c r="G43" s="16">
        <f>E43*F43</f>
        <v>500</v>
      </c>
      <c r="H43" s="75">
        <v>2</v>
      </c>
      <c r="I43" s="76">
        <v>0</v>
      </c>
      <c r="J43" s="16">
        <f>H43*I43</f>
        <v>0</v>
      </c>
      <c r="K43" s="16"/>
    </row>
    <row r="44" spans="4:11" ht="14.45" customHeight="1" x14ac:dyDescent="0.25">
      <c r="D44" s="69" t="s">
        <v>36</v>
      </c>
      <c r="E44" s="66"/>
      <c r="F44" s="66"/>
      <c r="G44" s="68">
        <f>G28+G31+G34+G37+G40+G43</f>
        <v>8362</v>
      </c>
      <c r="H44" s="66"/>
      <c r="I44" s="66"/>
      <c r="J44" s="68">
        <f>J28+J31+J34+J37+J40+J43</f>
        <v>0</v>
      </c>
      <c r="K44" s="20"/>
    </row>
    <row r="45" spans="4:11" ht="7.5" customHeight="1" x14ac:dyDescent="0.25">
      <c r="D45" s="19"/>
      <c r="E45" s="19"/>
      <c r="F45" s="19"/>
      <c r="G45" s="19"/>
      <c r="H45" s="19"/>
      <c r="I45" s="19"/>
      <c r="J45" s="19"/>
      <c r="K45" s="20"/>
    </row>
    <row r="46" spans="4:11" x14ac:dyDescent="0.25">
      <c r="D46" s="1" t="s">
        <v>3</v>
      </c>
      <c r="E46" s="10" t="s">
        <v>5</v>
      </c>
      <c r="F46" s="10" t="s">
        <v>0</v>
      </c>
      <c r="G46" s="10" t="s">
        <v>1</v>
      </c>
      <c r="H46" s="10" t="s">
        <v>5</v>
      </c>
      <c r="I46" s="10" t="s">
        <v>0</v>
      </c>
      <c r="J46" s="10" t="s">
        <v>1</v>
      </c>
      <c r="K46" s="10"/>
    </row>
    <row r="47" spans="4:11" x14ac:dyDescent="0.25">
      <c r="D47" s="18" t="s">
        <v>37</v>
      </c>
    </row>
    <row r="48" spans="4:11" x14ac:dyDescent="0.25">
      <c r="D48" s="1" t="s">
        <v>4</v>
      </c>
      <c r="E48" s="1"/>
      <c r="F48" s="1"/>
      <c r="H48" s="1"/>
      <c r="I48" s="1"/>
    </row>
    <row r="49" spans="4:11" ht="240" x14ac:dyDescent="0.25">
      <c r="D49" s="9" t="s">
        <v>12</v>
      </c>
    </row>
    <row r="50" spans="4:11" x14ac:dyDescent="0.25">
      <c r="D50" s="13"/>
      <c r="E50" s="15">
        <v>2</v>
      </c>
      <c r="F50" s="65">
        <v>5500</v>
      </c>
      <c r="G50" s="65">
        <f>E50*F50</f>
        <v>11000</v>
      </c>
      <c r="H50" s="15">
        <v>2</v>
      </c>
      <c r="I50" s="72">
        <v>0</v>
      </c>
      <c r="J50" s="65">
        <f>H50*I50</f>
        <v>0</v>
      </c>
      <c r="K50" s="16"/>
    </row>
    <row r="51" spans="4:11" x14ac:dyDescent="0.25">
      <c r="D51" s="1" t="s">
        <v>15</v>
      </c>
    </row>
    <row r="52" spans="4:11" ht="132" x14ac:dyDescent="0.25">
      <c r="D52" s="2" t="s">
        <v>6</v>
      </c>
    </row>
    <row r="53" spans="4:11" x14ac:dyDescent="0.25">
      <c r="D53" s="6"/>
      <c r="E53" s="70">
        <v>24</v>
      </c>
      <c r="F53" s="65">
        <v>60</v>
      </c>
      <c r="G53" s="65">
        <f>E53*F53</f>
        <v>1440</v>
      </c>
      <c r="H53" s="70">
        <v>24</v>
      </c>
      <c r="I53" s="72">
        <v>0</v>
      </c>
      <c r="J53" s="65">
        <f>H53*I53</f>
        <v>0</v>
      </c>
      <c r="K53" s="64"/>
    </row>
    <row r="54" spans="4:11" x14ac:dyDescent="0.25">
      <c r="D54" s="1" t="s">
        <v>14</v>
      </c>
    </row>
    <row r="55" spans="4:11" ht="96" x14ac:dyDescent="0.25">
      <c r="D55" s="2" t="s">
        <v>2</v>
      </c>
    </row>
    <row r="56" spans="4:11" x14ac:dyDescent="0.25">
      <c r="D56" s="4"/>
      <c r="E56" s="15">
        <v>1</v>
      </c>
      <c r="F56" s="65">
        <v>900</v>
      </c>
      <c r="G56" s="65">
        <f>E56*F56</f>
        <v>900</v>
      </c>
      <c r="H56" s="15">
        <v>1</v>
      </c>
      <c r="I56" s="72">
        <v>0</v>
      </c>
      <c r="J56" s="65">
        <f>H56*I56</f>
        <v>0</v>
      </c>
      <c r="K56" s="12"/>
    </row>
    <row r="57" spans="4:11" x14ac:dyDescent="0.25">
      <c r="D57" s="1" t="s">
        <v>9</v>
      </c>
    </row>
    <row r="58" spans="4:11" ht="41.1" customHeight="1" x14ac:dyDescent="0.25">
      <c r="D58" s="2" t="s">
        <v>10</v>
      </c>
    </row>
    <row r="59" spans="4:11" x14ac:dyDescent="0.25">
      <c r="D59" s="3"/>
      <c r="E59" s="15">
        <v>1</v>
      </c>
      <c r="F59" s="65">
        <v>110</v>
      </c>
      <c r="G59" s="65">
        <f>E59*F59</f>
        <v>110</v>
      </c>
      <c r="H59" s="15">
        <v>1</v>
      </c>
      <c r="I59" s="72">
        <v>0</v>
      </c>
      <c r="J59" s="65">
        <f>H59*I59</f>
        <v>0</v>
      </c>
      <c r="K59" s="64"/>
    </row>
    <row r="60" spans="4:11" x14ac:dyDescent="0.25">
      <c r="D60" s="1" t="s">
        <v>13</v>
      </c>
    </row>
    <row r="61" spans="4:11" ht="96" x14ac:dyDescent="0.25">
      <c r="D61" s="11" t="s">
        <v>11</v>
      </c>
      <c r="F61" s="11"/>
      <c r="G61" s="5"/>
      <c r="I61" s="11"/>
      <c r="J61" s="17"/>
    </row>
    <row r="62" spans="4:11" x14ac:dyDescent="0.25">
      <c r="D62" s="3"/>
      <c r="E62" s="70">
        <v>10</v>
      </c>
      <c r="F62" s="65">
        <v>20</v>
      </c>
      <c r="G62" s="65">
        <f>E62*F62</f>
        <v>200</v>
      </c>
      <c r="H62" s="70">
        <v>10</v>
      </c>
      <c r="I62" s="72">
        <v>0</v>
      </c>
      <c r="J62" s="65">
        <f>H62*I62</f>
        <v>0</v>
      </c>
      <c r="K62" s="64"/>
    </row>
    <row r="63" spans="4:11" x14ac:dyDescent="0.25">
      <c r="D63" s="1" t="s">
        <v>8</v>
      </c>
      <c r="F63" s="7"/>
      <c r="G63" s="8"/>
      <c r="I63" s="7"/>
      <c r="J63" s="8"/>
    </row>
    <row r="64" spans="4:11" ht="72" x14ac:dyDescent="0.25">
      <c r="D64" s="2" t="s">
        <v>7</v>
      </c>
    </row>
    <row r="65" spans="4:11" x14ac:dyDescent="0.25">
      <c r="D65" s="3"/>
      <c r="E65" s="15">
        <v>4</v>
      </c>
      <c r="F65" s="65">
        <v>250</v>
      </c>
      <c r="G65" s="65">
        <f>E65*F65</f>
        <v>1000</v>
      </c>
      <c r="H65" s="15">
        <v>4</v>
      </c>
      <c r="I65" s="72">
        <v>0</v>
      </c>
      <c r="J65" s="65">
        <f>H65*I65</f>
        <v>0</v>
      </c>
      <c r="K65" s="64"/>
    </row>
    <row r="66" spans="4:11" x14ac:dyDescent="0.25">
      <c r="D66" s="69" t="s">
        <v>38</v>
      </c>
      <c r="E66" s="66"/>
      <c r="F66" s="66"/>
      <c r="G66" s="68">
        <f>G50+G53+G56+G59+G62+G65</f>
        <v>14650</v>
      </c>
      <c r="H66" s="66"/>
      <c r="I66" s="66"/>
      <c r="J66" s="68">
        <f>J50+J53+J56+J59+J62+J65</f>
        <v>0</v>
      </c>
      <c r="K66" s="20"/>
    </row>
    <row r="67" spans="4:11" ht="7.5" customHeight="1" x14ac:dyDescent="0.25">
      <c r="D67" s="19"/>
      <c r="E67" s="19"/>
      <c r="F67" s="19"/>
      <c r="G67" s="19"/>
      <c r="H67" s="19"/>
      <c r="I67" s="19"/>
      <c r="J67" s="19"/>
      <c r="K67" s="20"/>
    </row>
    <row r="68" spans="4:11" x14ac:dyDescent="0.25">
      <c r="D68" s="1" t="s">
        <v>3</v>
      </c>
      <c r="E68" s="10" t="s">
        <v>5</v>
      </c>
      <c r="F68" s="10" t="s">
        <v>0</v>
      </c>
      <c r="G68" s="10" t="s">
        <v>1</v>
      </c>
      <c r="H68" s="10" t="s">
        <v>5</v>
      </c>
      <c r="I68" s="10" t="s">
        <v>0</v>
      </c>
      <c r="J68" s="10" t="s">
        <v>1</v>
      </c>
    </row>
    <row r="69" spans="4:11" x14ac:dyDescent="0.25">
      <c r="D69" s="18" t="s">
        <v>39</v>
      </c>
    </row>
    <row r="70" spans="4:11" x14ac:dyDescent="0.25">
      <c r="D70" s="1" t="s">
        <v>4</v>
      </c>
      <c r="E70" s="1"/>
      <c r="F70" s="1"/>
      <c r="H70" s="1"/>
      <c r="I70" s="1"/>
    </row>
    <row r="71" spans="4:11" ht="240" x14ac:dyDescent="0.25">
      <c r="D71" s="9" t="s">
        <v>12</v>
      </c>
    </row>
    <row r="72" spans="4:11" x14ac:dyDescent="0.25">
      <c r="D72" s="14"/>
      <c r="E72" s="15">
        <v>2</v>
      </c>
      <c r="F72" s="65">
        <v>5500</v>
      </c>
      <c r="G72" s="65">
        <f>E72*F72</f>
        <v>11000</v>
      </c>
      <c r="H72" s="15">
        <v>2</v>
      </c>
      <c r="I72" s="72">
        <v>0</v>
      </c>
      <c r="J72" s="65">
        <f>H72*I72</f>
        <v>0</v>
      </c>
      <c r="K72" s="64"/>
    </row>
    <row r="73" spans="4:11" x14ac:dyDescent="0.25">
      <c r="D73" s="1" t="s">
        <v>15</v>
      </c>
    </row>
    <row r="74" spans="4:11" ht="132" x14ac:dyDescent="0.25">
      <c r="D74" s="2" t="s">
        <v>6</v>
      </c>
    </row>
    <row r="75" spans="4:11" x14ac:dyDescent="0.25">
      <c r="D75" s="6"/>
      <c r="E75" s="70">
        <v>36</v>
      </c>
      <c r="F75" s="65">
        <v>60</v>
      </c>
      <c r="G75" s="65">
        <f>E75*F75</f>
        <v>2160</v>
      </c>
      <c r="H75" s="70">
        <v>36</v>
      </c>
      <c r="I75" s="72">
        <v>0</v>
      </c>
      <c r="J75" s="65">
        <f>H75*I75</f>
        <v>0</v>
      </c>
      <c r="K75" s="64"/>
    </row>
    <row r="76" spans="4:11" x14ac:dyDescent="0.25">
      <c r="D76" s="1" t="s">
        <v>14</v>
      </c>
      <c r="K76" s="12"/>
    </row>
    <row r="77" spans="4:11" ht="96" x14ac:dyDescent="0.25">
      <c r="D77" s="2" t="s">
        <v>2</v>
      </c>
      <c r="K77" s="12"/>
    </row>
    <row r="78" spans="4:11" x14ac:dyDescent="0.25">
      <c r="D78" s="4"/>
      <c r="E78" s="15">
        <v>1</v>
      </c>
      <c r="F78" s="65">
        <v>900</v>
      </c>
      <c r="G78" s="65">
        <f>E78*F78</f>
        <v>900</v>
      </c>
      <c r="H78" s="15">
        <v>1</v>
      </c>
      <c r="I78" s="72">
        <v>0</v>
      </c>
      <c r="J78" s="65">
        <f>H78*I78</f>
        <v>0</v>
      </c>
      <c r="K78" s="64"/>
    </row>
    <row r="79" spans="4:11" x14ac:dyDescent="0.25">
      <c r="D79" s="1" t="s">
        <v>9</v>
      </c>
      <c r="K79" s="12"/>
    </row>
    <row r="80" spans="4:11" ht="48" x14ac:dyDescent="0.25">
      <c r="D80" s="2" t="s">
        <v>10</v>
      </c>
      <c r="K80" s="12"/>
    </row>
    <row r="81" spans="4:11" x14ac:dyDescent="0.25">
      <c r="D81" s="3"/>
      <c r="E81" s="15">
        <v>2</v>
      </c>
      <c r="F81" s="65">
        <v>110</v>
      </c>
      <c r="G81" s="65">
        <f>E81*F81</f>
        <v>220</v>
      </c>
      <c r="H81" s="15">
        <v>2</v>
      </c>
      <c r="I81" s="72">
        <v>0</v>
      </c>
      <c r="J81" s="65">
        <f>H81*I81</f>
        <v>0</v>
      </c>
      <c r="K81" s="64"/>
    </row>
    <row r="82" spans="4:11" x14ac:dyDescent="0.25">
      <c r="D82" s="1" t="s">
        <v>13</v>
      </c>
      <c r="K82" s="12"/>
    </row>
    <row r="83" spans="4:11" ht="96" x14ac:dyDescent="0.25">
      <c r="D83" s="11" t="s">
        <v>11</v>
      </c>
      <c r="F83" s="11"/>
      <c r="G83" s="17"/>
      <c r="I83" s="11"/>
      <c r="J83" s="17"/>
    </row>
    <row r="84" spans="4:11" x14ac:dyDescent="0.25">
      <c r="D84" s="3"/>
      <c r="E84" s="70">
        <v>30</v>
      </c>
      <c r="F84" s="65">
        <v>20</v>
      </c>
      <c r="G84" s="65">
        <f>E84*F84</f>
        <v>600</v>
      </c>
      <c r="H84" s="70">
        <v>30</v>
      </c>
      <c r="I84" s="72">
        <v>0</v>
      </c>
      <c r="J84" s="65">
        <f>H84*I84</f>
        <v>0</v>
      </c>
      <c r="K84" s="64"/>
    </row>
    <row r="85" spans="4:11" x14ac:dyDescent="0.25">
      <c r="D85" s="1" t="s">
        <v>8</v>
      </c>
      <c r="F85" s="7"/>
      <c r="G85" s="8"/>
      <c r="I85" s="7"/>
      <c r="J85" s="8"/>
      <c r="K85" s="12"/>
    </row>
    <row r="86" spans="4:11" ht="72" x14ac:dyDescent="0.25">
      <c r="D86" s="2" t="s">
        <v>7</v>
      </c>
    </row>
    <row r="87" spans="4:11" x14ac:dyDescent="0.25">
      <c r="D87" s="3"/>
      <c r="E87" s="15">
        <v>6</v>
      </c>
      <c r="F87" s="65">
        <v>250</v>
      </c>
      <c r="G87" s="65">
        <f>E87*F87</f>
        <v>1500</v>
      </c>
      <c r="H87" s="15">
        <v>6</v>
      </c>
      <c r="I87" s="72">
        <v>0</v>
      </c>
      <c r="J87" s="65">
        <f>H87*I87</f>
        <v>0</v>
      </c>
      <c r="K87" s="64"/>
    </row>
    <row r="88" spans="4:11" x14ac:dyDescent="0.25">
      <c r="D88" s="66" t="s">
        <v>40</v>
      </c>
      <c r="E88" s="66"/>
      <c r="F88" s="66"/>
      <c r="G88" s="68">
        <f>G72+G75+G78+G81+G84+G87</f>
        <v>16380</v>
      </c>
      <c r="H88" s="66"/>
      <c r="I88" s="66"/>
      <c r="J88" s="68">
        <f>J72+J75+J78+J81+J84+J87</f>
        <v>0</v>
      </c>
      <c r="K88" s="20"/>
    </row>
    <row r="89" spans="4:11" ht="7.5" customHeight="1" x14ac:dyDescent="0.25">
      <c r="D89" s="19"/>
      <c r="E89" s="19"/>
      <c r="F89" s="19"/>
      <c r="G89" s="19"/>
      <c r="H89" s="19"/>
      <c r="I89" s="19"/>
      <c r="J89" s="19"/>
      <c r="K89" s="20"/>
    </row>
    <row r="90" spans="4:11" x14ac:dyDescent="0.25">
      <c r="D90" s="1" t="s">
        <v>3</v>
      </c>
      <c r="E90" s="10" t="s">
        <v>5</v>
      </c>
      <c r="F90" s="10" t="s">
        <v>0</v>
      </c>
      <c r="G90" s="10" t="s">
        <v>1</v>
      </c>
      <c r="H90" s="10" t="s">
        <v>5</v>
      </c>
      <c r="I90" s="10" t="s">
        <v>0</v>
      </c>
      <c r="J90" s="10" t="s">
        <v>1</v>
      </c>
    </row>
    <row r="91" spans="4:11" x14ac:dyDescent="0.25">
      <c r="D91" s="18" t="s">
        <v>41</v>
      </c>
    </row>
    <row r="92" spans="4:11" x14ac:dyDescent="0.25">
      <c r="D92" s="1" t="s">
        <v>4</v>
      </c>
      <c r="E92" s="1"/>
      <c r="F92" s="1"/>
      <c r="H92" s="1"/>
      <c r="I92" s="1"/>
    </row>
    <row r="93" spans="4:11" ht="240" x14ac:dyDescent="0.25">
      <c r="D93" s="9" t="s">
        <v>12</v>
      </c>
    </row>
    <row r="94" spans="4:11" x14ac:dyDescent="0.25">
      <c r="D94" s="14"/>
      <c r="E94" s="15">
        <v>4</v>
      </c>
      <c r="F94" s="65">
        <v>5500</v>
      </c>
      <c r="G94" s="65">
        <f>E94*F94</f>
        <v>22000</v>
      </c>
      <c r="H94" s="15">
        <v>4</v>
      </c>
      <c r="I94" s="72">
        <v>0</v>
      </c>
      <c r="J94" s="65">
        <f>H94*I94</f>
        <v>0</v>
      </c>
      <c r="K94" s="64"/>
    </row>
    <row r="95" spans="4:11" x14ac:dyDescent="0.25">
      <c r="D95" s="1" t="s">
        <v>15</v>
      </c>
    </row>
    <row r="96" spans="4:11" ht="132" x14ac:dyDescent="0.25">
      <c r="D96" s="2" t="s">
        <v>6</v>
      </c>
      <c r="K96" s="12"/>
    </row>
    <row r="97" spans="1:11" x14ac:dyDescent="0.25">
      <c r="D97" s="6"/>
      <c r="E97" s="70">
        <v>45.6</v>
      </c>
      <c r="F97" s="65">
        <v>60</v>
      </c>
      <c r="G97" s="65">
        <f>E97*F97</f>
        <v>2736</v>
      </c>
      <c r="H97" s="70">
        <v>45.6</v>
      </c>
      <c r="I97" s="72">
        <v>0</v>
      </c>
      <c r="J97" s="65">
        <f>H97*I97</f>
        <v>0</v>
      </c>
      <c r="K97" s="64"/>
    </row>
    <row r="98" spans="1:11" x14ac:dyDescent="0.25">
      <c r="D98" s="1" t="s">
        <v>14</v>
      </c>
    </row>
    <row r="99" spans="1:11" ht="96" x14ac:dyDescent="0.25">
      <c r="D99" s="2" t="s">
        <v>2</v>
      </c>
    </row>
    <row r="100" spans="1:11" x14ac:dyDescent="0.25">
      <c r="D100" s="4"/>
      <c r="E100" s="15">
        <v>1</v>
      </c>
      <c r="F100" s="65">
        <v>900</v>
      </c>
      <c r="G100" s="65">
        <f>E100*F100</f>
        <v>900</v>
      </c>
      <c r="H100" s="15">
        <v>1</v>
      </c>
      <c r="I100" s="72">
        <v>0</v>
      </c>
      <c r="J100" s="65">
        <f>H100*I100</f>
        <v>0</v>
      </c>
      <c r="K100" s="64"/>
    </row>
    <row r="101" spans="1:11" x14ac:dyDescent="0.25">
      <c r="D101" s="1" t="s">
        <v>9</v>
      </c>
    </row>
    <row r="102" spans="1:11" ht="48" x14ac:dyDescent="0.25">
      <c r="D102" s="2" t="s">
        <v>10</v>
      </c>
    </row>
    <row r="103" spans="1:11" x14ac:dyDescent="0.25">
      <c r="D103" s="3"/>
      <c r="E103" s="15">
        <v>3</v>
      </c>
      <c r="F103" s="65">
        <v>110</v>
      </c>
      <c r="G103" s="65">
        <f>E103*F103</f>
        <v>330</v>
      </c>
      <c r="H103" s="15">
        <v>3</v>
      </c>
      <c r="I103" s="72">
        <v>0</v>
      </c>
      <c r="J103" s="65">
        <f>H103*I103</f>
        <v>0</v>
      </c>
      <c r="K103" s="64"/>
    </row>
    <row r="104" spans="1:11" x14ac:dyDescent="0.25">
      <c r="D104" s="1" t="s">
        <v>13</v>
      </c>
    </row>
    <row r="105" spans="1:11" ht="96" x14ac:dyDescent="0.25">
      <c r="D105" s="11" t="s">
        <v>11</v>
      </c>
      <c r="F105" s="11"/>
      <c r="G105" s="17"/>
      <c r="I105" s="11"/>
      <c r="J105" s="17"/>
    </row>
    <row r="106" spans="1:11" x14ac:dyDescent="0.25">
      <c r="D106" s="3"/>
      <c r="E106" s="70">
        <v>50</v>
      </c>
      <c r="F106" s="65">
        <v>20</v>
      </c>
      <c r="G106" s="65">
        <f>E106*F106</f>
        <v>1000</v>
      </c>
      <c r="H106" s="70">
        <v>50</v>
      </c>
      <c r="I106" s="72">
        <v>0</v>
      </c>
      <c r="J106" s="65">
        <f>H106*I106</f>
        <v>0</v>
      </c>
      <c r="K106" s="64"/>
    </row>
    <row r="107" spans="1:11" x14ac:dyDescent="0.25">
      <c r="D107" s="1" t="s">
        <v>8</v>
      </c>
      <c r="F107" s="7"/>
      <c r="G107" s="8"/>
      <c r="I107" s="7"/>
      <c r="J107" s="8"/>
    </row>
    <row r="108" spans="1:11" ht="72" x14ac:dyDescent="0.25">
      <c r="D108" s="2" t="s">
        <v>7</v>
      </c>
    </row>
    <row r="109" spans="1:11" x14ac:dyDescent="0.25">
      <c r="D109" s="3"/>
      <c r="E109" s="15">
        <v>8</v>
      </c>
      <c r="F109" s="65">
        <v>250</v>
      </c>
      <c r="G109" s="65">
        <f>E109*F109</f>
        <v>2000</v>
      </c>
      <c r="H109" s="15">
        <v>8</v>
      </c>
      <c r="I109" s="72">
        <v>0</v>
      </c>
      <c r="J109" s="65">
        <f>H109*I109</f>
        <v>0</v>
      </c>
      <c r="K109" s="64"/>
    </row>
    <row r="110" spans="1:11" x14ac:dyDescent="0.25">
      <c r="D110" s="66" t="s">
        <v>42</v>
      </c>
      <c r="E110" s="66"/>
      <c r="F110" s="66"/>
      <c r="G110" s="68">
        <f>G94+G97+G100+G103+G106+G109</f>
        <v>28966</v>
      </c>
      <c r="H110" s="66"/>
      <c r="I110" s="66"/>
      <c r="J110" s="68">
        <f>J94+J97+J100+J103+J106+J109</f>
        <v>0</v>
      </c>
      <c r="K110" s="20"/>
    </row>
    <row r="111" spans="1:11" ht="9" customHeight="1" x14ac:dyDescent="0.25">
      <c r="A111" s="21"/>
      <c r="B111" s="21"/>
      <c r="C111" s="21"/>
      <c r="D111" s="22"/>
      <c r="E111" s="22"/>
      <c r="F111" s="22"/>
      <c r="G111" s="22"/>
      <c r="H111" s="23"/>
      <c r="I111" s="23"/>
      <c r="J111" s="24"/>
    </row>
    <row r="112" spans="1:11" x14ac:dyDescent="0.25">
      <c r="D112" s="67" t="s">
        <v>31</v>
      </c>
      <c r="G112" s="71">
        <f>G22+G44+G66+G88+G110</f>
        <v>82720</v>
      </c>
      <c r="J112" s="71">
        <f>J22+J44+J66+J88+J110</f>
        <v>0</v>
      </c>
    </row>
    <row r="113" spans="1:10" ht="9" customHeight="1" x14ac:dyDescent="0.25">
      <c r="A113" s="21"/>
      <c r="B113" s="21"/>
      <c r="C113" s="21"/>
      <c r="D113" s="22"/>
      <c r="E113" s="22"/>
      <c r="F113" s="22"/>
      <c r="G113" s="22"/>
      <c r="H113" s="23"/>
      <c r="I113" s="23"/>
      <c r="J113" s="24"/>
    </row>
    <row r="114" spans="1:10" x14ac:dyDescent="0.25">
      <c r="A114" s="25"/>
      <c r="B114" s="26"/>
      <c r="C114" s="26"/>
      <c r="D114" s="27" t="s">
        <v>16</v>
      </c>
      <c r="E114" s="25"/>
      <c r="F114" s="26"/>
      <c r="G114" s="28">
        <f>G112</f>
        <v>82720</v>
      </c>
      <c r="H114" s="26"/>
      <c r="I114" s="25"/>
      <c r="J114" s="28">
        <f>J112</f>
        <v>0</v>
      </c>
    </row>
    <row r="115" spans="1:10" x14ac:dyDescent="0.25">
      <c r="A115" s="29"/>
      <c r="B115" s="30"/>
      <c r="C115" s="30"/>
      <c r="D115" s="31" t="s">
        <v>17</v>
      </c>
      <c r="E115" s="32">
        <v>0.19</v>
      </c>
      <c r="F115" s="30"/>
      <c r="G115" s="33">
        <f>G114*E115</f>
        <v>15716.800000000001</v>
      </c>
      <c r="H115" s="34"/>
      <c r="I115" s="35">
        <v>0.19</v>
      </c>
      <c r="J115" s="33">
        <f>J114*I115</f>
        <v>0</v>
      </c>
    </row>
    <row r="116" spans="1:10" x14ac:dyDescent="0.25">
      <c r="A116" s="29"/>
      <c r="B116" s="30"/>
      <c r="C116" s="30"/>
      <c r="D116" s="31" t="s">
        <v>18</v>
      </c>
      <c r="E116" s="29"/>
      <c r="F116" s="30"/>
      <c r="G116" s="33">
        <f>G114+G115</f>
        <v>98436.800000000003</v>
      </c>
      <c r="H116" s="30"/>
      <c r="I116" s="29"/>
      <c r="J116" s="33">
        <f>J114+J115</f>
        <v>0</v>
      </c>
    </row>
    <row r="117" spans="1:10" x14ac:dyDescent="0.25">
      <c r="A117" s="29"/>
      <c r="B117" s="30"/>
      <c r="C117" s="30"/>
      <c r="D117" s="31" t="s">
        <v>19</v>
      </c>
      <c r="E117" s="32">
        <v>0.21</v>
      </c>
      <c r="F117" s="30"/>
      <c r="G117" s="33">
        <f>21*G116%</f>
        <v>20671.728000000003</v>
      </c>
      <c r="H117" s="30"/>
      <c r="I117" s="32">
        <v>0.21</v>
      </c>
      <c r="J117" s="33">
        <f>E117*J116</f>
        <v>0</v>
      </c>
    </row>
    <row r="118" spans="1:10" x14ac:dyDescent="0.25">
      <c r="A118" s="36"/>
      <c r="B118" s="37"/>
      <c r="C118" s="37"/>
      <c r="D118" s="38" t="s">
        <v>20</v>
      </c>
      <c r="E118" s="36"/>
      <c r="F118" s="37"/>
      <c r="G118" s="39">
        <f>G116+G117</f>
        <v>119108.52800000001</v>
      </c>
      <c r="H118" s="37"/>
      <c r="I118" s="36"/>
      <c r="J118" s="39">
        <f>J116+J117</f>
        <v>0</v>
      </c>
    </row>
    <row r="119" spans="1:10" x14ac:dyDescent="0.25">
      <c r="A119" s="40"/>
      <c r="B119" s="40"/>
      <c r="C119" s="40"/>
      <c r="D119" s="41"/>
      <c r="E119" s="40"/>
      <c r="F119" s="40"/>
      <c r="G119" s="42"/>
      <c r="H119" s="40"/>
      <c r="I119" s="40"/>
      <c r="J119" s="42"/>
    </row>
    <row r="120" spans="1:10" ht="15.75" x14ac:dyDescent="0.25">
      <c r="A120" s="43" t="s">
        <v>21</v>
      </c>
      <c r="B120" s="21"/>
      <c r="C120" s="21"/>
      <c r="D120" s="44"/>
      <c r="E120" s="44"/>
      <c r="F120" s="44"/>
      <c r="G120" s="44"/>
      <c r="H120" s="45"/>
      <c r="I120" s="45"/>
      <c r="J120" s="46"/>
    </row>
    <row r="121" spans="1:10" ht="18.75" x14ac:dyDescent="0.25">
      <c r="A121" s="47" t="s">
        <v>22</v>
      </c>
      <c r="B121" s="48"/>
      <c r="C121" s="48"/>
      <c r="D121" s="49"/>
      <c r="E121" s="49"/>
      <c r="F121" s="49"/>
      <c r="G121" s="49"/>
      <c r="H121" s="50"/>
      <c r="I121" s="50"/>
      <c r="J121" s="51"/>
    </row>
    <row r="122" spans="1:10" ht="18.75" x14ac:dyDescent="0.25">
      <c r="A122" s="52" t="s">
        <v>23</v>
      </c>
      <c r="B122" s="53"/>
      <c r="C122" s="53"/>
      <c r="D122" s="54"/>
      <c r="E122" s="54"/>
      <c r="F122" s="54"/>
      <c r="G122" s="54"/>
      <c r="H122" s="55"/>
      <c r="I122" s="55"/>
      <c r="J122" s="56"/>
    </row>
    <row r="123" spans="1:10" ht="18.75" x14ac:dyDescent="0.25">
      <c r="A123" s="52" t="s">
        <v>24</v>
      </c>
      <c r="B123" s="53"/>
      <c r="C123" s="53"/>
      <c r="D123" s="54"/>
      <c r="E123" s="54"/>
      <c r="F123" s="54"/>
      <c r="G123" s="54"/>
      <c r="H123" s="55"/>
      <c r="I123" s="55"/>
      <c r="J123" s="56"/>
    </row>
    <row r="124" spans="1:10" ht="18.75" x14ac:dyDescent="0.25">
      <c r="A124" s="57"/>
      <c r="B124" s="58"/>
      <c r="C124" s="58"/>
      <c r="D124" s="59"/>
      <c r="E124" s="59"/>
      <c r="F124" s="59"/>
      <c r="G124" s="59"/>
      <c r="H124" s="60"/>
      <c r="I124" s="60"/>
      <c r="J124" s="61"/>
    </row>
    <row r="125" spans="1:10" ht="15.75" x14ac:dyDescent="0.25">
      <c r="A125" s="62"/>
      <c r="B125" s="21"/>
      <c r="C125" s="21"/>
      <c r="D125" s="44"/>
      <c r="E125" s="44"/>
      <c r="F125" s="44"/>
      <c r="G125" s="44"/>
      <c r="H125" s="45"/>
      <c r="I125" s="45"/>
      <c r="J125" s="46"/>
    </row>
    <row r="127" spans="1:10" x14ac:dyDescent="0.25">
      <c r="A127" s="79" t="s">
        <v>25</v>
      </c>
      <c r="B127" s="80"/>
      <c r="C127" s="80"/>
      <c r="D127" s="80"/>
      <c r="E127" s="80"/>
      <c r="F127" s="80"/>
      <c r="G127" s="80"/>
      <c r="H127" s="80"/>
      <c r="I127" s="80"/>
      <c r="J127" s="80"/>
    </row>
    <row r="128" spans="1:10" x14ac:dyDescent="0.25">
      <c r="A128" s="79"/>
      <c r="B128" s="80"/>
      <c r="C128" s="80"/>
      <c r="D128" s="80"/>
      <c r="E128" s="80"/>
      <c r="F128" s="80"/>
      <c r="G128" s="80"/>
      <c r="H128" s="80"/>
      <c r="I128" s="80"/>
      <c r="J128" s="80"/>
    </row>
    <row r="129" spans="1:10" x14ac:dyDescent="0.25">
      <c r="A129" s="79" t="s">
        <v>26</v>
      </c>
      <c r="B129" s="80"/>
      <c r="C129" s="80"/>
      <c r="D129" s="80"/>
      <c r="E129" s="80"/>
      <c r="F129" s="80"/>
      <c r="G129" s="80"/>
      <c r="H129" s="80"/>
      <c r="I129" s="80"/>
      <c r="J129" s="80"/>
    </row>
    <row r="130" spans="1:10" x14ac:dyDescent="0.25">
      <c r="A130" s="79"/>
      <c r="B130" s="80"/>
      <c r="C130" s="80"/>
      <c r="D130" s="80"/>
      <c r="E130" s="80"/>
      <c r="F130" s="80"/>
      <c r="G130" s="80"/>
      <c r="H130" s="80"/>
      <c r="I130" s="80"/>
      <c r="J130" s="80"/>
    </row>
    <row r="131" spans="1:10" x14ac:dyDescent="0.25">
      <c r="A131" s="81" t="s">
        <v>27</v>
      </c>
      <c r="B131" s="81"/>
      <c r="C131" s="81"/>
      <c r="D131" s="81" t="s">
        <v>28</v>
      </c>
      <c r="E131" s="81"/>
      <c r="F131" s="81"/>
      <c r="G131" s="81"/>
      <c r="H131" s="81"/>
      <c r="I131" s="81"/>
      <c r="J131" s="81"/>
    </row>
    <row r="132" spans="1:10" x14ac:dyDescent="0.25">
      <c r="A132" s="81"/>
      <c r="B132" s="81"/>
      <c r="C132" s="81"/>
      <c r="D132" s="81"/>
      <c r="E132" s="81"/>
      <c r="F132" s="81"/>
      <c r="G132" s="81"/>
      <c r="H132" s="81"/>
      <c r="I132" s="81"/>
      <c r="J132" s="81"/>
    </row>
    <row r="133" spans="1:10" x14ac:dyDescent="0.25">
      <c r="A133" s="77" t="s">
        <v>29</v>
      </c>
      <c r="B133" s="77"/>
      <c r="C133" s="77"/>
      <c r="D133" s="77" t="s">
        <v>30</v>
      </c>
      <c r="E133" s="77"/>
      <c r="F133" s="77"/>
      <c r="G133" s="77"/>
      <c r="H133" s="77"/>
      <c r="I133" s="77"/>
      <c r="J133" s="77"/>
    </row>
    <row r="134" spans="1:10" x14ac:dyDescent="0.25">
      <c r="A134" s="77"/>
      <c r="B134" s="77"/>
      <c r="C134" s="77"/>
      <c r="D134" s="77"/>
      <c r="E134" s="77"/>
      <c r="F134" s="77"/>
      <c r="G134" s="77"/>
      <c r="H134" s="77"/>
      <c r="I134" s="77"/>
      <c r="J134" s="77"/>
    </row>
    <row r="135" spans="1:10" x14ac:dyDescent="0.25">
      <c r="A135" s="77"/>
      <c r="B135" s="77"/>
      <c r="C135" s="77"/>
      <c r="D135" s="77"/>
      <c r="E135" s="77"/>
      <c r="F135" s="77"/>
      <c r="G135" s="77"/>
      <c r="H135" s="77"/>
      <c r="I135" s="77"/>
      <c r="J135" s="77"/>
    </row>
    <row r="136" spans="1:10" x14ac:dyDescent="0.25">
      <c r="A136" s="77"/>
      <c r="B136" s="77"/>
      <c r="C136" s="77"/>
      <c r="D136" s="77"/>
      <c r="E136" s="77"/>
      <c r="F136" s="77"/>
      <c r="G136" s="77"/>
      <c r="H136" s="77"/>
      <c r="I136" s="77"/>
      <c r="J136" s="77"/>
    </row>
  </sheetData>
  <sheetProtection algorithmName="SHA-512" hashValue="1VTyW28F7MUTwpW5BR6a8BwYMl12girq5f7FJOdXgbetvJXnP9E+YuakLTsFdRvKXPHJwZs/2K0JSwYvjyuxiQ==" saltValue="yCeeebOpfppzvYe9tnkoiA==" spinCount="100000" sheet="1" selectLockedCells="1"/>
  <mergeCells count="9">
    <mergeCell ref="A133:C136"/>
    <mergeCell ref="D133:J136"/>
    <mergeCell ref="A1:J1"/>
    <mergeCell ref="A127:A128"/>
    <mergeCell ref="B127:J128"/>
    <mergeCell ref="A129:A130"/>
    <mergeCell ref="B129:J130"/>
    <mergeCell ref="A131:C132"/>
    <mergeCell ref="D131:J132"/>
  </mergeCells>
  <dataValidations count="2">
    <dataValidation type="whole" allowBlank="1" showErrorMessage="1" errorTitle="ERROR" error="El valor debe estar comprendido entre 0 y 19%" sqref="H115">
      <formula1>0</formula1>
      <formula2>19</formula2>
    </dataValidation>
    <dataValidation type="decimal" allowBlank="1" showErrorMessage="1" errorTitle="ERROR" error="El BI+GG debe estar comprendido entre el 0 y 19%" sqref="I115">
      <formula1>0</formula1>
      <formula2>0.19</formula2>
    </dataValidation>
  </dataValidations>
  <pageMargins left="0.70866141732283472" right="0.70866141732283472" top="1.1417322834645669" bottom="0.94488188976377963" header="0.31496062992125984" footer="0.31496062992125984"/>
  <pageSetup paperSize="9" orientation="portrait" horizontalDpi="1200" verticalDpi="12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Hoja1!Área_de_impresión</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Ríos Aparicio, Mauro</dc:creator>
  <cp:lastModifiedBy>Cárdaba Prada, Luis María</cp:lastModifiedBy>
  <cp:lastPrinted>2018-09-08T07:15:02Z</cp:lastPrinted>
  <dcterms:created xsi:type="dcterms:W3CDTF">2018-09-06T11:21:22Z</dcterms:created>
  <dcterms:modified xsi:type="dcterms:W3CDTF">2019-04-03T07:19:20Z</dcterms:modified>
</cp:coreProperties>
</file>