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5673\AppData\Local\Temp\"/>
    </mc:Choice>
  </mc:AlternateContent>
  <bookViews>
    <workbookView xWindow="0" yWindow="0" windowWidth="19905" windowHeight="5895" activeTab="4"/>
  </bookViews>
  <sheets>
    <sheet name="LOTE 1" sheetId="3" r:id="rId1"/>
    <sheet name="LOTE 2" sheetId="4" r:id="rId2"/>
    <sheet name="LOTE 3" sheetId="5" r:id="rId3"/>
    <sheet name="LOTE 4" sheetId="6" r:id="rId4"/>
    <sheet name="LOTE 5" sheetId="7" r:id="rId5"/>
  </sheets>
  <calcPr calcId="162913"/>
</workbook>
</file>

<file path=xl/calcChain.xml><?xml version="1.0" encoding="utf-8"?>
<calcChain xmlns="http://schemas.openxmlformats.org/spreadsheetml/2006/main">
  <c r="J3" i="7" l="1"/>
  <c r="J3" i="4" l="1"/>
  <c r="J4" i="4"/>
  <c r="J5" i="4"/>
  <c r="J18" i="3"/>
  <c r="J17" i="3"/>
  <c r="J4" i="7" l="1"/>
  <c r="J2" i="7"/>
  <c r="J6" i="6"/>
  <c r="J3" i="6"/>
  <c r="J4" i="6"/>
  <c r="J5" i="6"/>
  <c r="J2" i="6"/>
  <c r="J4" i="5"/>
  <c r="J3" i="5"/>
  <c r="J2" i="5"/>
  <c r="J6" i="4"/>
  <c r="J2" i="4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2" i="3"/>
  <c r="J19" i="3" l="1"/>
  <c r="J5" i="7"/>
  <c r="J7" i="4"/>
  <c r="J7" i="6"/>
  <c r="J8" i="6" s="1"/>
  <c r="J6" i="7"/>
  <c r="J7" i="7" s="1"/>
  <c r="J5" i="5"/>
  <c r="J6" i="5" s="1"/>
  <c r="J20" i="3" l="1"/>
  <c r="J21" i="3" s="1"/>
  <c r="J8" i="4" l="1"/>
  <c r="J9" i="4" s="1"/>
</calcChain>
</file>

<file path=xl/sharedStrings.xml><?xml version="1.0" encoding="utf-8"?>
<sst xmlns="http://schemas.openxmlformats.org/spreadsheetml/2006/main" count="153" uniqueCount="59">
  <si>
    <t>POSICIÓN</t>
  </si>
  <si>
    <t>DENOMINACIÓN</t>
  </si>
  <si>
    <t>REFERENCIA INTERNA DE METRO</t>
  </si>
  <si>
    <t>PLANOS Y/O ESPECIFICACIONES TÉCNICAS</t>
  </si>
  <si>
    <t>PLANOS Y/O ESPECIFICACIONES TÉCNICAS METRO MADRID</t>
  </si>
  <si>
    <t>BULON</t>
  </si>
  <si>
    <t>UNIDADES POR PAQUETE</t>
  </si>
  <si>
    <t>CANTIDAD ESTIMADA
(2 AÑOS)</t>
  </si>
  <si>
    <t>PRECIO UNITARIO OFERTADO
SIN IVA
(*)</t>
  </si>
  <si>
    <t>VALOR OFERTADO
SIN IVA</t>
  </si>
  <si>
    <t>IMPORTE TOTAL  LOTE 1 (SIN IVA)</t>
  </si>
  <si>
    <t>IMPORTE DEL IVA</t>
  </si>
  <si>
    <t>IMPORTE TOTAL OFERTADO LOTE 1 (CON IVA)</t>
  </si>
  <si>
    <t>IMPORTE TOTAL  LOTE 2 (SIN IVA)</t>
  </si>
  <si>
    <t>IMPORTE TOTAL OFERTADO LOTE 2 (CON IVA)</t>
  </si>
  <si>
    <t>EJE DE PUERTA DE METACRILATO</t>
  </si>
  <si>
    <t>G9 EMBOLO PZA.17</t>
  </si>
  <si>
    <t>G2 TAPON ROSCADO</t>
  </si>
  <si>
    <t>ARANDELA DE FRENO-TIMONERIA</t>
  </si>
  <si>
    <t>TAPA OBTURACION DEL EJE INTERMEDIO</t>
  </si>
  <si>
    <t>ESPARRAGO ARRASTRE-PLATO ACOPLAM. (10UN)</t>
  </si>
  <si>
    <t>ARANDELA SOPORTE REJILLA</t>
  </si>
  <si>
    <t>CAMBRON P. TESTERO TRASERO</t>
  </si>
  <si>
    <t>CONJUNTO SEMICALA</t>
  </si>
  <si>
    <t>THYSSEN PRISIONERO R3/8"x12</t>
  </si>
  <si>
    <t>PROTECCION</t>
  </si>
  <si>
    <t>32211
88566</t>
  </si>
  <si>
    <t>CASQUILLO ROSCADO VALVULA KR6 REF.L 9615</t>
  </si>
  <si>
    <t>GUIA PNG RODAMIENTOS PUERTA PASO</t>
  </si>
  <si>
    <t>GUIA PMR RODAMIENTOS PUERTA PASO</t>
  </si>
  <si>
    <t>BULON SUSPENSION MOTOR</t>
  </si>
  <si>
    <t>CONJUNTO BULON</t>
  </si>
  <si>
    <t>PLATILLO FIJ.ROD.C.PUESTA TIERRA</t>
  </si>
  <si>
    <t>PLATILLO DENTADO FIJ.ROD.C/ANTIB.</t>
  </si>
  <si>
    <t>CAJA ALOJAMIENTO FARO</t>
  </si>
  <si>
    <t>35024 conjunto
35025
35026
35027</t>
  </si>
  <si>
    <t>GUIA LATERAL SIM. COD.600309102</t>
  </si>
  <si>
    <t>BIELA DE EMPUJE-PANTOGRAFO</t>
  </si>
  <si>
    <t>EJE SUSPENSION DEL FROTADOR</t>
  </si>
  <si>
    <t>9339
9341</t>
  </si>
  <si>
    <t>CUERPO DE OBTURACION-CILINDRO NEUMATICO</t>
  </si>
  <si>
    <t>9334
32514
80031</t>
  </si>
  <si>
    <t>VASTAGO DE ABATIMIENTO-CILINDRO NEUMAT.</t>
  </si>
  <si>
    <t>COJINETE CUERPO CENTRAL ARTICUL. M/DCHA</t>
  </si>
  <si>
    <t>TAPA DELANT. C.GRASA NORMAL</t>
  </si>
  <si>
    <t>IMPORTE TOTAL  LOTE 3 (SIN IVA)</t>
  </si>
  <si>
    <t>IMPORTE TOTAL OFERTADO LOTE 3 (CON IVA)</t>
  </si>
  <si>
    <t>IMPORTE TOTAL  LOTE 4 (SIN IVA)</t>
  </si>
  <si>
    <t>IMPORTE TOTAL OFERTADO LOTE 4 (CON IVA)</t>
  </si>
  <si>
    <t>IMPORTE TOTAL  LOTE 5 (SIN IVA)</t>
  </si>
  <si>
    <t>IMPORTE TOTAL OFERTADO LOTE 5 (CON IVA)</t>
  </si>
  <si>
    <t>PAQ</t>
  </si>
  <si>
    <t>UN</t>
  </si>
  <si>
    <t>1 PAQ</t>
  </si>
  <si>
    <t>CALA SUPLEMENTO SUSPENSIÓN SECUNDARIA</t>
  </si>
  <si>
    <t>CALA COMPENSACIÓN (8mm)</t>
  </si>
  <si>
    <t>BULÓN ROSCADO M 14*24X78/52</t>
  </si>
  <si>
    <t>LABERINTO</t>
  </si>
  <si>
    <t xml:space="preserve">8246
32549
32550-CAS1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</si>
</sst>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/>
      <right/>
      <top style="medium">
        <color rgb="FF4F81BD"/>
      </top>
      <bottom/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0">
    <xf numFmtId="0" fontId="0" fillId="0" borderId="0" xfId="0"/>
    <xf numFmtId="44" fontId="0" fillId="0" borderId="5" xfId="1" applyFont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5" xfId="0" applyFont="1" applyFill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44" fontId="0" fillId="0" borderId="5" xfId="1" applyFont="1" applyBorder="1" applyAlignment="1" applyProtection="1">
      <alignment horizontal="left" vertical="center" wrapText="1"/>
    </xf>
    <xf numFmtId="44" fontId="4" fillId="0" borderId="5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right"/>
    </xf>
    <xf numFmtId="0" fontId="0" fillId="0" borderId="7" xfId="0" applyBorder="1" applyAlignment="1" applyProtection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21</xdr:row>
      <xdr:rowOff>180975</xdr:rowOff>
    </xdr:from>
    <xdr:to>
      <xdr:col>8</xdr:col>
      <xdr:colOff>979954</xdr:colOff>
      <xdr:row>32</xdr:row>
      <xdr:rowOff>166327</xdr:rowOff>
    </xdr:to>
    <xdr:sp macro="" textlink="">
      <xdr:nvSpPr>
        <xdr:cNvPr id="4" name="1 CuadroTexto"/>
        <xdr:cNvSpPr txBox="1"/>
      </xdr:nvSpPr>
      <xdr:spPr>
        <a:xfrm>
          <a:off x="304800" y="7467600"/>
          <a:ext cx="11571754" cy="2080852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 y cada una 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En el precio deberán estar incluidos portes y embalajes, así como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cualquier otro coste exceptuando el IVA.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10</xdr:row>
      <xdr:rowOff>38100</xdr:rowOff>
    </xdr:from>
    <xdr:to>
      <xdr:col>8</xdr:col>
      <xdr:colOff>1141879</xdr:colOff>
      <xdr:row>21</xdr:row>
      <xdr:rowOff>23452</xdr:rowOff>
    </xdr:to>
    <xdr:sp macro="" textlink="">
      <xdr:nvSpPr>
        <xdr:cNvPr id="4" name="1 CuadroTexto"/>
        <xdr:cNvSpPr txBox="1"/>
      </xdr:nvSpPr>
      <xdr:spPr>
        <a:xfrm>
          <a:off x="676275" y="3752850"/>
          <a:ext cx="11571754" cy="2080852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 y cada una 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En el precio deberán estar incluidos portes y embalajes, así como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cualquier otro coste exceptuando el IVA.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7</xdr:row>
      <xdr:rowOff>38099</xdr:rowOff>
    </xdr:from>
    <xdr:to>
      <xdr:col>8</xdr:col>
      <xdr:colOff>760879</xdr:colOff>
      <xdr:row>19</xdr:row>
      <xdr:rowOff>123824</xdr:rowOff>
    </xdr:to>
    <xdr:sp macro="" textlink="">
      <xdr:nvSpPr>
        <xdr:cNvPr id="2" name="1 CuadroTexto"/>
        <xdr:cNvSpPr txBox="1"/>
      </xdr:nvSpPr>
      <xdr:spPr>
        <a:xfrm>
          <a:off x="676275" y="4305299"/>
          <a:ext cx="7609354" cy="2371725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 y cada una 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En el precio deberán estar incluidos portes y embalajes, así como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cualquier otro coste exceptuando el IVA.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9</xdr:row>
      <xdr:rowOff>38099</xdr:rowOff>
    </xdr:from>
    <xdr:to>
      <xdr:col>8</xdr:col>
      <xdr:colOff>760879</xdr:colOff>
      <xdr:row>21</xdr:row>
      <xdr:rowOff>123824</xdr:rowOff>
    </xdr:to>
    <xdr:sp macro="" textlink="">
      <xdr:nvSpPr>
        <xdr:cNvPr id="2" name="1 CuadroTexto"/>
        <xdr:cNvSpPr txBox="1"/>
      </xdr:nvSpPr>
      <xdr:spPr>
        <a:xfrm>
          <a:off x="676275" y="2762249"/>
          <a:ext cx="9704854" cy="2371725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 y cada una 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En el precio deberán estar incluidos portes y embalajes, así como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cualquier otro coste exceptuando el IVA.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8</xdr:row>
      <xdr:rowOff>38099</xdr:rowOff>
    </xdr:from>
    <xdr:to>
      <xdr:col>8</xdr:col>
      <xdr:colOff>760879</xdr:colOff>
      <xdr:row>20</xdr:row>
      <xdr:rowOff>123824</xdr:rowOff>
    </xdr:to>
    <xdr:sp macro="" textlink="">
      <xdr:nvSpPr>
        <xdr:cNvPr id="2" name="1 CuadroTexto"/>
        <xdr:cNvSpPr txBox="1"/>
      </xdr:nvSpPr>
      <xdr:spPr>
        <a:xfrm>
          <a:off x="676275" y="3238499"/>
          <a:ext cx="9704854" cy="2371725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 y cada una 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En el precio deberán estar incluidos portes y embalajes, así como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cualquier otro coste exceptuando el IVA.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90" zoomScaleNormal="90" workbookViewId="0">
      <pane ySplit="1" topLeftCell="A14" activePane="bottomLeft" state="frozen"/>
      <selection pane="bottomLeft" activeCell="J4" sqref="J4"/>
    </sheetView>
  </sheetViews>
  <sheetFormatPr baseColWidth="10" defaultRowHeight="15" x14ac:dyDescent="0.25"/>
  <cols>
    <col min="1" max="1" width="9.5703125" style="5" bestFit="1" customWidth="1"/>
    <col min="2" max="2" width="11.42578125" style="5"/>
    <col min="3" max="3" width="54.140625" style="5" customWidth="1"/>
    <col min="4" max="4" width="24.42578125" style="5" customWidth="1"/>
    <col min="5" max="5" width="21.28515625" style="13" customWidth="1"/>
    <col min="6" max="7" width="21.28515625" style="5" customWidth="1"/>
    <col min="8" max="8" width="21.28515625" style="14" customWidth="1"/>
    <col min="9" max="9" width="22.85546875" style="5" customWidth="1"/>
    <col min="10" max="10" width="22.42578125" style="5" customWidth="1"/>
    <col min="11" max="16384" width="11.42578125" style="5"/>
  </cols>
  <sheetData>
    <row r="1" spans="1:10" ht="60.75" thickBot="1" x14ac:dyDescent="0.3">
      <c r="A1" s="2" t="s">
        <v>0</v>
      </c>
      <c r="B1" s="3" t="s">
        <v>2</v>
      </c>
      <c r="C1" s="4" t="s">
        <v>1</v>
      </c>
      <c r="D1" s="3" t="s">
        <v>4</v>
      </c>
      <c r="E1" s="15" t="s">
        <v>6</v>
      </c>
      <c r="F1" s="16"/>
      <c r="G1" s="15" t="s">
        <v>7</v>
      </c>
      <c r="H1" s="16"/>
      <c r="I1" s="3" t="s">
        <v>8</v>
      </c>
      <c r="J1" s="3" t="s">
        <v>9</v>
      </c>
    </row>
    <row r="2" spans="1:10" ht="33.75" customHeight="1" thickBot="1" x14ac:dyDescent="0.3">
      <c r="A2" s="6">
        <v>10</v>
      </c>
      <c r="B2" s="7">
        <v>17849</v>
      </c>
      <c r="C2" s="8" t="s">
        <v>15</v>
      </c>
      <c r="D2" s="9">
        <v>17849</v>
      </c>
      <c r="E2" s="9">
        <v>5</v>
      </c>
      <c r="F2" s="9" t="s">
        <v>53</v>
      </c>
      <c r="G2" s="10">
        <v>6</v>
      </c>
      <c r="H2" s="10" t="s">
        <v>51</v>
      </c>
      <c r="I2" s="1"/>
      <c r="J2" s="11">
        <f>TRUNC(G2*I2,2)</f>
        <v>0</v>
      </c>
    </row>
    <row r="3" spans="1:10" ht="33.75" customHeight="1" thickBot="1" x14ac:dyDescent="0.3">
      <c r="A3" s="6">
        <v>20</v>
      </c>
      <c r="B3" s="7">
        <v>72775</v>
      </c>
      <c r="C3" s="8" t="s">
        <v>16</v>
      </c>
      <c r="D3" s="9">
        <v>18559</v>
      </c>
      <c r="E3" s="9">
        <v>5</v>
      </c>
      <c r="F3" s="9" t="s">
        <v>53</v>
      </c>
      <c r="G3" s="10">
        <v>10</v>
      </c>
      <c r="H3" s="10" t="s">
        <v>51</v>
      </c>
      <c r="I3" s="1"/>
      <c r="J3" s="11">
        <f t="shared" ref="J3:J18" si="0">TRUNC(G3*I3,2)</f>
        <v>0</v>
      </c>
    </row>
    <row r="4" spans="1:10" ht="33.75" customHeight="1" thickBot="1" x14ac:dyDescent="0.3">
      <c r="A4" s="6">
        <v>30</v>
      </c>
      <c r="B4" s="7">
        <v>72797</v>
      </c>
      <c r="C4" s="8" t="s">
        <v>17</v>
      </c>
      <c r="D4" s="9">
        <v>18542</v>
      </c>
      <c r="E4" s="9">
        <v>5</v>
      </c>
      <c r="F4" s="9" t="s">
        <v>53</v>
      </c>
      <c r="G4" s="10">
        <v>16</v>
      </c>
      <c r="H4" s="10" t="s">
        <v>51</v>
      </c>
      <c r="I4" s="1"/>
      <c r="J4" s="11">
        <f t="shared" si="0"/>
        <v>0</v>
      </c>
    </row>
    <row r="5" spans="1:10" ht="33.75" customHeight="1" thickBot="1" x14ac:dyDescent="0.3">
      <c r="A5" s="6">
        <v>40</v>
      </c>
      <c r="B5" s="7">
        <v>73566</v>
      </c>
      <c r="C5" s="8" t="s">
        <v>18</v>
      </c>
      <c r="D5" s="9">
        <v>15718</v>
      </c>
      <c r="E5" s="9">
        <v>25</v>
      </c>
      <c r="F5" s="9" t="s">
        <v>53</v>
      </c>
      <c r="G5" s="10">
        <v>40</v>
      </c>
      <c r="H5" s="10" t="s">
        <v>51</v>
      </c>
      <c r="I5" s="1"/>
      <c r="J5" s="11">
        <f t="shared" si="0"/>
        <v>0</v>
      </c>
    </row>
    <row r="6" spans="1:10" ht="33.75" customHeight="1" thickBot="1" x14ac:dyDescent="0.3">
      <c r="A6" s="6">
        <v>50</v>
      </c>
      <c r="B6" s="7">
        <v>80067</v>
      </c>
      <c r="C6" s="8" t="s">
        <v>19</v>
      </c>
      <c r="D6" s="9">
        <v>8171</v>
      </c>
      <c r="E6" s="9">
        <v>5</v>
      </c>
      <c r="F6" s="9" t="s">
        <v>53</v>
      </c>
      <c r="G6" s="10">
        <v>2</v>
      </c>
      <c r="H6" s="10" t="s">
        <v>51</v>
      </c>
      <c r="I6" s="1"/>
      <c r="J6" s="11">
        <f t="shared" si="0"/>
        <v>0</v>
      </c>
    </row>
    <row r="7" spans="1:10" ht="33.75" customHeight="1" thickBot="1" x14ac:dyDescent="0.3">
      <c r="A7" s="6">
        <v>60</v>
      </c>
      <c r="B7" s="7">
        <v>83818</v>
      </c>
      <c r="C7" s="8" t="s">
        <v>20</v>
      </c>
      <c r="D7" s="9">
        <v>9930</v>
      </c>
      <c r="E7" s="9">
        <v>10</v>
      </c>
      <c r="F7" s="9" t="s">
        <v>53</v>
      </c>
      <c r="G7" s="10">
        <v>20</v>
      </c>
      <c r="H7" s="10" t="s">
        <v>51</v>
      </c>
      <c r="I7" s="1"/>
      <c r="J7" s="11">
        <f t="shared" si="0"/>
        <v>0</v>
      </c>
    </row>
    <row r="8" spans="1:10" ht="33.75" customHeight="1" thickBot="1" x14ac:dyDescent="0.3">
      <c r="A8" s="6">
        <v>70</v>
      </c>
      <c r="B8" s="7">
        <v>87651</v>
      </c>
      <c r="C8" s="8" t="s">
        <v>21</v>
      </c>
      <c r="D8" s="9">
        <v>36401</v>
      </c>
      <c r="E8" s="9">
        <v>1</v>
      </c>
      <c r="F8" s="9" t="s">
        <v>52</v>
      </c>
      <c r="G8" s="10">
        <v>150</v>
      </c>
      <c r="H8" s="10" t="s">
        <v>52</v>
      </c>
      <c r="I8" s="1"/>
      <c r="J8" s="11">
        <f t="shared" si="0"/>
        <v>0</v>
      </c>
    </row>
    <row r="9" spans="1:10" ht="33.75" customHeight="1" thickBot="1" x14ac:dyDescent="0.3">
      <c r="A9" s="6">
        <v>80</v>
      </c>
      <c r="B9" s="7">
        <v>87659</v>
      </c>
      <c r="C9" s="8" t="s">
        <v>22</v>
      </c>
      <c r="D9" s="9">
        <v>36391</v>
      </c>
      <c r="E9" s="9">
        <v>1</v>
      </c>
      <c r="F9" s="9" t="s">
        <v>52</v>
      </c>
      <c r="G9" s="10">
        <v>25</v>
      </c>
      <c r="H9" s="10" t="s">
        <v>52</v>
      </c>
      <c r="I9" s="1"/>
      <c r="J9" s="11">
        <f t="shared" si="0"/>
        <v>0</v>
      </c>
    </row>
    <row r="10" spans="1:10" ht="33.75" customHeight="1" thickBot="1" x14ac:dyDescent="0.3">
      <c r="A10" s="6">
        <v>90</v>
      </c>
      <c r="B10" s="7">
        <v>88304</v>
      </c>
      <c r="C10" s="8" t="s">
        <v>23</v>
      </c>
      <c r="D10" s="9">
        <v>31452</v>
      </c>
      <c r="E10" s="9">
        <v>1</v>
      </c>
      <c r="F10" s="9" t="s">
        <v>52</v>
      </c>
      <c r="G10" s="10">
        <v>120</v>
      </c>
      <c r="H10" s="10" t="s">
        <v>52</v>
      </c>
      <c r="I10" s="1"/>
      <c r="J10" s="11">
        <f t="shared" si="0"/>
        <v>0</v>
      </c>
    </row>
    <row r="11" spans="1:10" ht="33.75" customHeight="1" thickBot="1" x14ac:dyDescent="0.3">
      <c r="A11" s="6">
        <v>100</v>
      </c>
      <c r="B11" s="7">
        <v>88353</v>
      </c>
      <c r="C11" s="8" t="s">
        <v>24</v>
      </c>
      <c r="D11" s="9">
        <v>88353</v>
      </c>
      <c r="E11" s="9">
        <v>5</v>
      </c>
      <c r="F11" s="9" t="s">
        <v>53</v>
      </c>
      <c r="G11" s="10">
        <v>10</v>
      </c>
      <c r="H11" s="10" t="s">
        <v>51</v>
      </c>
      <c r="I11" s="1"/>
      <c r="J11" s="11">
        <f t="shared" si="0"/>
        <v>0</v>
      </c>
    </row>
    <row r="12" spans="1:10" ht="33.75" customHeight="1" thickBot="1" x14ac:dyDescent="0.3">
      <c r="A12" s="6">
        <v>110</v>
      </c>
      <c r="B12" s="7">
        <v>88566</v>
      </c>
      <c r="C12" s="8" t="s">
        <v>25</v>
      </c>
      <c r="D12" s="9" t="s">
        <v>26</v>
      </c>
      <c r="E12" s="9">
        <v>1</v>
      </c>
      <c r="F12" s="9" t="s">
        <v>52</v>
      </c>
      <c r="G12" s="10">
        <v>60</v>
      </c>
      <c r="H12" s="10" t="s">
        <v>52</v>
      </c>
      <c r="I12" s="1"/>
      <c r="J12" s="11">
        <f t="shared" si="0"/>
        <v>0</v>
      </c>
    </row>
    <row r="13" spans="1:10" ht="33.75" customHeight="1" thickBot="1" x14ac:dyDescent="0.3">
      <c r="A13" s="6">
        <v>120</v>
      </c>
      <c r="B13" s="7">
        <v>88569</v>
      </c>
      <c r="C13" s="8" t="s">
        <v>5</v>
      </c>
      <c r="D13" s="9">
        <v>32005</v>
      </c>
      <c r="E13" s="9">
        <v>1</v>
      </c>
      <c r="F13" s="9" t="s">
        <v>52</v>
      </c>
      <c r="G13" s="10">
        <v>20</v>
      </c>
      <c r="H13" s="10" t="s">
        <v>52</v>
      </c>
      <c r="I13" s="1"/>
      <c r="J13" s="11">
        <f t="shared" si="0"/>
        <v>0</v>
      </c>
    </row>
    <row r="14" spans="1:10" ht="33.75" customHeight="1" thickBot="1" x14ac:dyDescent="0.3">
      <c r="A14" s="6">
        <v>130</v>
      </c>
      <c r="B14" s="7">
        <v>89302</v>
      </c>
      <c r="C14" s="8" t="s">
        <v>27</v>
      </c>
      <c r="D14" s="9">
        <v>89302</v>
      </c>
      <c r="E14" s="9">
        <v>5</v>
      </c>
      <c r="F14" s="9" t="s">
        <v>53</v>
      </c>
      <c r="G14" s="10">
        <v>6</v>
      </c>
      <c r="H14" s="10" t="s">
        <v>51</v>
      </c>
      <c r="I14" s="1"/>
      <c r="J14" s="11">
        <f t="shared" si="0"/>
        <v>0</v>
      </c>
    </row>
    <row r="15" spans="1:10" ht="33.75" customHeight="1" thickBot="1" x14ac:dyDescent="0.3">
      <c r="A15" s="6">
        <v>140</v>
      </c>
      <c r="B15" s="7">
        <v>117409</v>
      </c>
      <c r="C15" s="8" t="s">
        <v>28</v>
      </c>
      <c r="D15" s="9">
        <v>117409</v>
      </c>
      <c r="E15" s="9">
        <v>1</v>
      </c>
      <c r="F15" s="9" t="s">
        <v>52</v>
      </c>
      <c r="G15" s="10">
        <v>100</v>
      </c>
      <c r="H15" s="10" t="s">
        <v>52</v>
      </c>
      <c r="I15" s="1"/>
      <c r="J15" s="11">
        <f t="shared" si="0"/>
        <v>0</v>
      </c>
    </row>
    <row r="16" spans="1:10" ht="33.75" customHeight="1" thickBot="1" x14ac:dyDescent="0.3">
      <c r="A16" s="6">
        <v>150</v>
      </c>
      <c r="B16" s="7">
        <v>117410</v>
      </c>
      <c r="C16" s="8" t="s">
        <v>29</v>
      </c>
      <c r="D16" s="9">
        <v>117410</v>
      </c>
      <c r="E16" s="9">
        <v>1</v>
      </c>
      <c r="F16" s="9" t="s">
        <v>52</v>
      </c>
      <c r="G16" s="10">
        <v>100</v>
      </c>
      <c r="H16" s="10" t="s">
        <v>52</v>
      </c>
      <c r="I16" s="1"/>
      <c r="J16" s="11">
        <f t="shared" si="0"/>
        <v>0</v>
      </c>
    </row>
    <row r="17" spans="1:10" ht="33.75" customHeight="1" thickBot="1" x14ac:dyDescent="0.3">
      <c r="A17" s="6">
        <v>160</v>
      </c>
      <c r="B17" s="7">
        <v>274356</v>
      </c>
      <c r="C17" s="8" t="s">
        <v>54</v>
      </c>
      <c r="D17" s="9">
        <v>70018</v>
      </c>
      <c r="E17" s="9">
        <v>1</v>
      </c>
      <c r="F17" s="9" t="s">
        <v>52</v>
      </c>
      <c r="G17" s="10">
        <v>200</v>
      </c>
      <c r="H17" s="10" t="s">
        <v>52</v>
      </c>
      <c r="I17" s="1"/>
      <c r="J17" s="11">
        <f t="shared" si="0"/>
        <v>0</v>
      </c>
    </row>
    <row r="18" spans="1:10" ht="33.75" customHeight="1" thickBot="1" x14ac:dyDescent="0.3">
      <c r="A18" s="6">
        <v>170</v>
      </c>
      <c r="B18" s="7">
        <v>304320</v>
      </c>
      <c r="C18" s="8" t="s">
        <v>55</v>
      </c>
      <c r="D18" s="9">
        <v>138607</v>
      </c>
      <c r="E18" s="9">
        <v>1</v>
      </c>
      <c r="F18" s="9" t="s">
        <v>52</v>
      </c>
      <c r="G18" s="10">
        <v>100</v>
      </c>
      <c r="H18" s="10" t="s">
        <v>52</v>
      </c>
      <c r="I18" s="1"/>
      <c r="J18" s="11">
        <f t="shared" si="0"/>
        <v>0</v>
      </c>
    </row>
    <row r="19" spans="1:10" ht="24.75" customHeight="1" thickBot="1" x14ac:dyDescent="0.3">
      <c r="A19" s="17" t="s">
        <v>10</v>
      </c>
      <c r="B19" s="18"/>
      <c r="C19" s="18"/>
      <c r="D19" s="18"/>
      <c r="E19" s="18"/>
      <c r="F19" s="18"/>
      <c r="G19" s="18"/>
      <c r="H19" s="18"/>
      <c r="I19" s="19"/>
      <c r="J19" s="12">
        <f>TRUNC(SUM(J2:J18),2)</f>
        <v>0</v>
      </c>
    </row>
    <row r="20" spans="1:10" ht="24.75" customHeight="1" thickBot="1" x14ac:dyDescent="0.3">
      <c r="A20" s="17" t="s">
        <v>11</v>
      </c>
      <c r="B20" s="18"/>
      <c r="C20" s="18"/>
      <c r="D20" s="18"/>
      <c r="E20" s="18"/>
      <c r="F20" s="18"/>
      <c r="G20" s="18"/>
      <c r="H20" s="18"/>
      <c r="I20" s="19"/>
      <c r="J20" s="12">
        <f>J19*0.21</f>
        <v>0</v>
      </c>
    </row>
    <row r="21" spans="1:10" ht="24.75" customHeight="1" thickBot="1" x14ac:dyDescent="0.3">
      <c r="A21" s="17" t="s">
        <v>12</v>
      </c>
      <c r="B21" s="18"/>
      <c r="C21" s="18"/>
      <c r="D21" s="18"/>
      <c r="E21" s="18"/>
      <c r="F21" s="18"/>
      <c r="G21" s="18"/>
      <c r="H21" s="18"/>
      <c r="I21" s="19"/>
      <c r="J21" s="12">
        <f>J19+J20</f>
        <v>0</v>
      </c>
    </row>
  </sheetData>
  <sheetProtection algorithmName="SHA-512" hashValue="+UW/eIYkRShW2LYnikC9qd+skSRIErcy9VjAHQMy0k3zOTPrDHP4gEfLzZ2oaS236A89R35pAK3vLvMIaghjpA==" saltValue="g0pq5DlZvtlknunINhjMPw==" spinCount="100000" sheet="1" objects="1" scenarios="1"/>
  <mergeCells count="5">
    <mergeCell ref="E1:F1"/>
    <mergeCell ref="G1:H1"/>
    <mergeCell ref="A19:I19"/>
    <mergeCell ref="A20:I20"/>
    <mergeCell ref="A21:I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zoomScale="90" zoomScaleNormal="90" workbookViewId="0">
      <pane ySplit="1" topLeftCell="A2" activePane="bottomLeft" state="frozen"/>
      <selection activeCell="B1" sqref="B1"/>
      <selection pane="bottomLeft" activeCell="J2" sqref="J2:J6"/>
    </sheetView>
  </sheetViews>
  <sheetFormatPr baseColWidth="10" defaultRowHeight="15" x14ac:dyDescent="0.25"/>
  <cols>
    <col min="1" max="2" width="11.42578125" style="5"/>
    <col min="3" max="3" width="45.5703125" style="5" customWidth="1"/>
    <col min="4" max="4" width="20.140625" style="5" customWidth="1"/>
    <col min="5" max="6" width="18.85546875" style="5" customWidth="1"/>
    <col min="7" max="8" width="20.140625" style="5" customWidth="1"/>
    <col min="9" max="10" width="26" style="5" customWidth="1"/>
    <col min="11" max="16384" width="11.42578125" style="5"/>
  </cols>
  <sheetData>
    <row r="1" spans="1:10" ht="60.75" thickBot="1" x14ac:dyDescent="0.3">
      <c r="A1" s="2" t="s">
        <v>0</v>
      </c>
      <c r="B1" s="3" t="s">
        <v>2</v>
      </c>
      <c r="C1" s="4" t="s">
        <v>1</v>
      </c>
      <c r="D1" s="3" t="s">
        <v>3</v>
      </c>
      <c r="E1" s="15" t="s">
        <v>6</v>
      </c>
      <c r="F1" s="16"/>
      <c r="G1" s="15" t="s">
        <v>7</v>
      </c>
      <c r="H1" s="16"/>
      <c r="I1" s="3" t="s">
        <v>8</v>
      </c>
      <c r="J1" s="3" t="s">
        <v>9</v>
      </c>
    </row>
    <row r="2" spans="1:10" ht="32.25" customHeight="1" thickBot="1" x14ac:dyDescent="0.3">
      <c r="A2" s="7">
        <v>10</v>
      </c>
      <c r="B2" s="7">
        <v>88320</v>
      </c>
      <c r="C2" s="8" t="s">
        <v>30</v>
      </c>
      <c r="D2" s="9">
        <v>31461</v>
      </c>
      <c r="E2" s="9">
        <v>1</v>
      </c>
      <c r="F2" s="9" t="s">
        <v>52</v>
      </c>
      <c r="G2" s="10">
        <v>20</v>
      </c>
      <c r="H2" s="10" t="s">
        <v>52</v>
      </c>
      <c r="I2" s="1"/>
      <c r="J2" s="11">
        <f>TRUNC(G2*I2,2)</f>
        <v>0</v>
      </c>
    </row>
    <row r="3" spans="1:10" ht="32.25" customHeight="1" thickBot="1" x14ac:dyDescent="0.3">
      <c r="A3" s="7">
        <v>20</v>
      </c>
      <c r="B3" s="7">
        <v>88373</v>
      </c>
      <c r="C3" s="8" t="s">
        <v>56</v>
      </c>
      <c r="D3" s="9">
        <v>31475</v>
      </c>
      <c r="E3" s="9">
        <v>1</v>
      </c>
      <c r="F3" s="9" t="s">
        <v>52</v>
      </c>
      <c r="G3" s="10">
        <v>30</v>
      </c>
      <c r="H3" s="10" t="s">
        <v>52</v>
      </c>
      <c r="I3" s="1"/>
      <c r="J3" s="11">
        <f t="shared" ref="J3:J5" si="0">TRUNC(G3*I3,2)</f>
        <v>0</v>
      </c>
    </row>
    <row r="4" spans="1:10" ht="32.25" customHeight="1" thickBot="1" x14ac:dyDescent="0.3">
      <c r="A4" s="7">
        <v>30</v>
      </c>
      <c r="B4" s="7">
        <v>88513</v>
      </c>
      <c r="C4" s="8" t="s">
        <v>31</v>
      </c>
      <c r="D4" s="9">
        <v>31969</v>
      </c>
      <c r="E4" s="9">
        <v>1</v>
      </c>
      <c r="F4" s="9" t="s">
        <v>52</v>
      </c>
      <c r="G4" s="10">
        <v>30</v>
      </c>
      <c r="H4" s="10" t="s">
        <v>52</v>
      </c>
      <c r="I4" s="1"/>
      <c r="J4" s="11">
        <f t="shared" si="0"/>
        <v>0</v>
      </c>
    </row>
    <row r="5" spans="1:10" ht="32.25" customHeight="1" thickBot="1" x14ac:dyDescent="0.3">
      <c r="A5" s="7">
        <v>40</v>
      </c>
      <c r="B5" s="7">
        <v>88592</v>
      </c>
      <c r="C5" s="8" t="s">
        <v>32</v>
      </c>
      <c r="D5" s="9">
        <v>31960</v>
      </c>
      <c r="E5" s="9">
        <v>1</v>
      </c>
      <c r="F5" s="9" t="s">
        <v>52</v>
      </c>
      <c r="G5" s="10">
        <v>5</v>
      </c>
      <c r="H5" s="10" t="s">
        <v>52</v>
      </c>
      <c r="I5" s="1"/>
      <c r="J5" s="11">
        <f t="shared" si="0"/>
        <v>0</v>
      </c>
    </row>
    <row r="6" spans="1:10" ht="32.25" customHeight="1" thickBot="1" x14ac:dyDescent="0.3">
      <c r="A6" s="7">
        <v>50</v>
      </c>
      <c r="B6" s="7">
        <v>88594</v>
      </c>
      <c r="C6" s="8" t="s">
        <v>33</v>
      </c>
      <c r="D6" s="9">
        <v>31957</v>
      </c>
      <c r="E6" s="9">
        <v>1</v>
      </c>
      <c r="F6" s="9" t="s">
        <v>52</v>
      </c>
      <c r="G6" s="10">
        <v>10</v>
      </c>
      <c r="H6" s="10" t="s">
        <v>52</v>
      </c>
      <c r="I6" s="1"/>
      <c r="J6" s="11">
        <f t="shared" ref="J6" si="1">TRUNC(G6*I6,2)</f>
        <v>0</v>
      </c>
    </row>
    <row r="7" spans="1:10" ht="29.25" customHeight="1" thickBot="1" x14ac:dyDescent="0.3">
      <c r="A7" s="17" t="s">
        <v>13</v>
      </c>
      <c r="B7" s="18"/>
      <c r="C7" s="18"/>
      <c r="D7" s="18"/>
      <c r="E7" s="18"/>
      <c r="F7" s="18"/>
      <c r="G7" s="18"/>
      <c r="H7" s="18"/>
      <c r="I7" s="19"/>
      <c r="J7" s="12">
        <f>TRUNC(SUM(J2:J6),2)</f>
        <v>0</v>
      </c>
    </row>
    <row r="8" spans="1:10" ht="29.25" customHeight="1" thickBot="1" x14ac:dyDescent="0.3">
      <c r="A8" s="17" t="s">
        <v>11</v>
      </c>
      <c r="B8" s="18"/>
      <c r="C8" s="18"/>
      <c r="D8" s="18"/>
      <c r="E8" s="18"/>
      <c r="F8" s="18"/>
      <c r="G8" s="18"/>
      <c r="H8" s="18"/>
      <c r="I8" s="19"/>
      <c r="J8" s="12">
        <f>J7*0.21</f>
        <v>0</v>
      </c>
    </row>
    <row r="9" spans="1:10" ht="29.25" customHeight="1" thickBot="1" x14ac:dyDescent="0.3">
      <c r="A9" s="17" t="s">
        <v>14</v>
      </c>
      <c r="B9" s="18"/>
      <c r="C9" s="18"/>
      <c r="D9" s="18"/>
      <c r="E9" s="18"/>
      <c r="F9" s="18"/>
      <c r="G9" s="18"/>
      <c r="H9" s="18"/>
      <c r="I9" s="19"/>
      <c r="J9" s="12">
        <f>J7+J8</f>
        <v>0</v>
      </c>
    </row>
  </sheetData>
  <sheetProtection algorithmName="SHA-512" hashValue="M4dqgNCUfH+4QrWBdXLJ95mMWFBJuj3uwcQG1qb9NhqdRhRSZiS/kjsdVxadUO04akeoYidFxZue7IG2vUUWVg==" saltValue="9WVCU2UEPgiEO9QqK/9Zsg==" spinCount="100000" sheet="1" objects="1" scenarios="1"/>
  <mergeCells count="5">
    <mergeCell ref="E1:F1"/>
    <mergeCell ref="G1:H1"/>
    <mergeCell ref="A7:I7"/>
    <mergeCell ref="A8:I8"/>
    <mergeCell ref="A9:I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C3" sqref="C3"/>
    </sheetView>
  </sheetViews>
  <sheetFormatPr baseColWidth="10" defaultRowHeight="15" x14ac:dyDescent="0.25"/>
  <cols>
    <col min="3" max="3" width="43.5703125" customWidth="1"/>
    <col min="4" max="4" width="21.140625" customWidth="1"/>
    <col min="5" max="10" width="19.28515625" customWidth="1"/>
  </cols>
  <sheetData>
    <row r="1" spans="1:10" ht="60.75" thickBot="1" x14ac:dyDescent="0.3">
      <c r="A1" s="2" t="s">
        <v>0</v>
      </c>
      <c r="B1" s="3" t="s">
        <v>2</v>
      </c>
      <c r="C1" s="4" t="s">
        <v>1</v>
      </c>
      <c r="D1" s="3" t="s">
        <v>3</v>
      </c>
      <c r="E1" s="15" t="s">
        <v>6</v>
      </c>
      <c r="F1" s="16"/>
      <c r="G1" s="15" t="s">
        <v>7</v>
      </c>
      <c r="H1" s="16"/>
      <c r="I1" s="3" t="s">
        <v>8</v>
      </c>
      <c r="J1" s="3" t="s">
        <v>9</v>
      </c>
    </row>
    <row r="2" spans="1:10" ht="60.75" thickBot="1" x14ac:dyDescent="0.3">
      <c r="A2" s="7">
        <v>10</v>
      </c>
      <c r="B2" s="7">
        <v>78524</v>
      </c>
      <c r="C2" s="8" t="s">
        <v>34</v>
      </c>
      <c r="D2" s="9" t="s">
        <v>35</v>
      </c>
      <c r="E2" s="9">
        <v>1</v>
      </c>
      <c r="F2" s="9" t="s">
        <v>52</v>
      </c>
      <c r="G2" s="10">
        <v>9</v>
      </c>
      <c r="H2" s="10" t="s">
        <v>52</v>
      </c>
      <c r="I2" s="1"/>
      <c r="J2" s="11">
        <f>TRUNC(G2*I2,2)</f>
        <v>0</v>
      </c>
    </row>
    <row r="3" spans="1:10" ht="38.25" customHeight="1" thickBot="1" x14ac:dyDescent="0.3">
      <c r="A3" s="7">
        <v>20</v>
      </c>
      <c r="B3" s="7">
        <v>87961</v>
      </c>
      <c r="C3" s="8" t="s">
        <v>36</v>
      </c>
      <c r="D3" s="9">
        <v>36278</v>
      </c>
      <c r="E3" s="9">
        <v>1</v>
      </c>
      <c r="F3" s="9" t="s">
        <v>52</v>
      </c>
      <c r="G3" s="10">
        <v>12</v>
      </c>
      <c r="H3" s="10" t="s">
        <v>52</v>
      </c>
      <c r="I3" s="1"/>
      <c r="J3" s="11">
        <f>TRUNC(G3*I3,2)</f>
        <v>0</v>
      </c>
    </row>
    <row r="4" spans="1:10" ht="26.25" customHeight="1" thickBot="1" x14ac:dyDescent="0.3">
      <c r="A4" s="17" t="s">
        <v>45</v>
      </c>
      <c r="B4" s="18"/>
      <c r="C4" s="18"/>
      <c r="D4" s="18"/>
      <c r="E4" s="18"/>
      <c r="F4" s="18"/>
      <c r="G4" s="18"/>
      <c r="H4" s="18"/>
      <c r="I4" s="19"/>
      <c r="J4" s="12">
        <f>TRUNC(SUM(J2:J3),2)</f>
        <v>0</v>
      </c>
    </row>
    <row r="5" spans="1:10" ht="26.25" customHeight="1" thickBot="1" x14ac:dyDescent="0.3">
      <c r="A5" s="17" t="s">
        <v>11</v>
      </c>
      <c r="B5" s="18"/>
      <c r="C5" s="18"/>
      <c r="D5" s="18"/>
      <c r="E5" s="18"/>
      <c r="F5" s="18"/>
      <c r="G5" s="18"/>
      <c r="H5" s="18"/>
      <c r="I5" s="19"/>
      <c r="J5" s="12">
        <f>J4*0.21</f>
        <v>0</v>
      </c>
    </row>
    <row r="6" spans="1:10" ht="26.25" customHeight="1" thickBot="1" x14ac:dyDescent="0.3">
      <c r="A6" s="17" t="s">
        <v>46</v>
      </c>
      <c r="B6" s="18"/>
      <c r="C6" s="18"/>
      <c r="D6" s="18"/>
      <c r="E6" s="18"/>
      <c r="F6" s="18"/>
      <c r="G6" s="18"/>
      <c r="H6" s="18"/>
      <c r="I6" s="19"/>
      <c r="J6" s="12">
        <f>J4+J5</f>
        <v>0</v>
      </c>
    </row>
    <row r="7" spans="1:10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x14ac:dyDescent="0.25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</sheetData>
  <sheetProtection algorithmName="SHA-512" hashValue="GRDYTrNUTsydd+C9N0h3gbmgL708GktKFm3jMkGnCdAhISzYFkm2eUDurQ7hbmNooyiQ9e5GBOI17i88hdk5IQ==" saltValue="ww0rDix5S0LdZnjKa8a7fQ==" spinCount="100000" sheet="1" objects="1" scenarios="1"/>
  <mergeCells count="5">
    <mergeCell ref="E1:F1"/>
    <mergeCell ref="G1:H1"/>
    <mergeCell ref="A4:I4"/>
    <mergeCell ref="A5:I5"/>
    <mergeCell ref="A6:I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A10" sqref="A10"/>
    </sheetView>
  </sheetViews>
  <sheetFormatPr baseColWidth="10" defaultRowHeight="15" x14ac:dyDescent="0.25"/>
  <cols>
    <col min="3" max="3" width="31.7109375" customWidth="1"/>
    <col min="4" max="4" width="14.140625" customWidth="1"/>
    <col min="5" max="10" width="21.28515625" customWidth="1"/>
  </cols>
  <sheetData>
    <row r="1" spans="1:10" ht="60.75" thickBot="1" x14ac:dyDescent="0.3">
      <c r="A1" s="2" t="s">
        <v>0</v>
      </c>
      <c r="B1" s="3" t="s">
        <v>2</v>
      </c>
      <c r="C1" s="4" t="s">
        <v>1</v>
      </c>
      <c r="D1" s="3" t="s">
        <v>3</v>
      </c>
      <c r="E1" s="15" t="s">
        <v>6</v>
      </c>
      <c r="F1" s="16"/>
      <c r="G1" s="15" t="s">
        <v>7</v>
      </c>
      <c r="H1" s="16"/>
      <c r="I1" s="3" t="s">
        <v>8</v>
      </c>
      <c r="J1" s="3" t="s">
        <v>9</v>
      </c>
    </row>
    <row r="2" spans="1:10" ht="60.75" thickBot="1" x14ac:dyDescent="0.3">
      <c r="A2" s="7">
        <v>10</v>
      </c>
      <c r="B2" s="7">
        <v>80012</v>
      </c>
      <c r="C2" s="8" t="s">
        <v>37</v>
      </c>
      <c r="D2" s="9" t="s">
        <v>58</v>
      </c>
      <c r="E2" s="9">
        <v>1</v>
      </c>
      <c r="F2" s="9" t="s">
        <v>52</v>
      </c>
      <c r="G2" s="10">
        <v>5</v>
      </c>
      <c r="H2" s="10" t="s">
        <v>52</v>
      </c>
      <c r="I2" s="1"/>
      <c r="J2" s="11">
        <f>TRUNC(G2*I2,2)</f>
        <v>0</v>
      </c>
    </row>
    <row r="3" spans="1:10" ht="30.75" thickBot="1" x14ac:dyDescent="0.3">
      <c r="A3" s="7">
        <v>20</v>
      </c>
      <c r="B3" s="7">
        <v>80027</v>
      </c>
      <c r="C3" s="8" t="s">
        <v>38</v>
      </c>
      <c r="D3" s="9" t="s">
        <v>39</v>
      </c>
      <c r="E3" s="9">
        <v>1</v>
      </c>
      <c r="F3" s="9" t="s">
        <v>52</v>
      </c>
      <c r="G3" s="10">
        <v>5</v>
      </c>
      <c r="H3" s="10" t="s">
        <v>52</v>
      </c>
      <c r="I3" s="1"/>
      <c r="J3" s="11">
        <f t="shared" ref="J3:J5" si="0">TRUNC(G3*I3,2)</f>
        <v>0</v>
      </c>
    </row>
    <row r="4" spans="1:10" ht="45.75" thickBot="1" x14ac:dyDescent="0.3">
      <c r="A4" s="7">
        <v>30</v>
      </c>
      <c r="B4" s="7">
        <v>80031</v>
      </c>
      <c r="C4" s="8" t="s">
        <v>40</v>
      </c>
      <c r="D4" s="9" t="s">
        <v>41</v>
      </c>
      <c r="E4" s="9">
        <v>1</v>
      </c>
      <c r="F4" s="9" t="s">
        <v>52</v>
      </c>
      <c r="G4" s="10">
        <v>6</v>
      </c>
      <c r="H4" s="10" t="s">
        <v>52</v>
      </c>
      <c r="I4" s="1"/>
      <c r="J4" s="11">
        <f t="shared" si="0"/>
        <v>0</v>
      </c>
    </row>
    <row r="5" spans="1:10" ht="30.75" thickBot="1" x14ac:dyDescent="0.3">
      <c r="A5" s="7">
        <v>40</v>
      </c>
      <c r="B5" s="7">
        <v>80050</v>
      </c>
      <c r="C5" s="8" t="s">
        <v>42</v>
      </c>
      <c r="D5" s="9">
        <v>8549</v>
      </c>
      <c r="E5" s="9">
        <v>1</v>
      </c>
      <c r="F5" s="9" t="s">
        <v>52</v>
      </c>
      <c r="G5" s="10">
        <v>7</v>
      </c>
      <c r="H5" s="10" t="s">
        <v>52</v>
      </c>
      <c r="I5" s="1"/>
      <c r="J5" s="11">
        <f t="shared" si="0"/>
        <v>0</v>
      </c>
    </row>
    <row r="6" spans="1:10" ht="29.25" customHeight="1" thickBot="1" x14ac:dyDescent="0.3">
      <c r="A6" s="17" t="s">
        <v>47</v>
      </c>
      <c r="B6" s="18"/>
      <c r="C6" s="18"/>
      <c r="D6" s="18"/>
      <c r="E6" s="18"/>
      <c r="F6" s="18"/>
      <c r="G6" s="18"/>
      <c r="H6" s="18"/>
      <c r="I6" s="19"/>
      <c r="J6" s="12">
        <f>TRUNC(SUM(J2:J5),2)</f>
        <v>0</v>
      </c>
    </row>
    <row r="7" spans="1:10" ht="29.25" customHeight="1" thickBot="1" x14ac:dyDescent="0.3">
      <c r="A7" s="17" t="s">
        <v>11</v>
      </c>
      <c r="B7" s="18"/>
      <c r="C7" s="18"/>
      <c r="D7" s="18"/>
      <c r="E7" s="18"/>
      <c r="F7" s="18"/>
      <c r="G7" s="18"/>
      <c r="H7" s="18"/>
      <c r="I7" s="19"/>
      <c r="J7" s="12">
        <f>J6*0.21</f>
        <v>0</v>
      </c>
    </row>
    <row r="8" spans="1:10" ht="29.25" customHeight="1" thickBot="1" x14ac:dyDescent="0.3">
      <c r="A8" s="17" t="s">
        <v>48</v>
      </c>
      <c r="B8" s="18"/>
      <c r="C8" s="18"/>
      <c r="D8" s="18"/>
      <c r="E8" s="18"/>
      <c r="F8" s="18"/>
      <c r="G8" s="18"/>
      <c r="H8" s="18"/>
      <c r="I8" s="19"/>
      <c r="J8" s="12">
        <f>J6+J7</f>
        <v>0</v>
      </c>
    </row>
    <row r="9" spans="1:10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</row>
  </sheetData>
  <sheetProtection algorithmName="SHA-512" hashValue="0PGOMtstx6Xmyu1Sc9xAbxbzCtzC0MVy9oAkat5cu1CXyMC9URE3MD2qb4TBtNLAjZlGXn7zIBe5VKieDyossg==" saltValue="CMCW5MkcvvBfS9I0LzvyRg==" spinCount="100000" sheet="1" objects="1" scenarios="1"/>
  <mergeCells count="5">
    <mergeCell ref="E1:F1"/>
    <mergeCell ref="G1:H1"/>
    <mergeCell ref="A6:I6"/>
    <mergeCell ref="A7:I7"/>
    <mergeCell ref="A8:I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G4" sqref="G4"/>
    </sheetView>
  </sheetViews>
  <sheetFormatPr baseColWidth="10" defaultRowHeight="15" x14ac:dyDescent="0.25"/>
  <cols>
    <col min="3" max="3" width="34.7109375" customWidth="1"/>
    <col min="5" max="10" width="23" customWidth="1"/>
  </cols>
  <sheetData>
    <row r="1" spans="1:10" ht="75.75" thickBot="1" x14ac:dyDescent="0.3">
      <c r="A1" s="2" t="s">
        <v>0</v>
      </c>
      <c r="B1" s="3" t="s">
        <v>2</v>
      </c>
      <c r="C1" s="4" t="s">
        <v>1</v>
      </c>
      <c r="D1" s="3" t="s">
        <v>3</v>
      </c>
      <c r="E1" s="15" t="s">
        <v>6</v>
      </c>
      <c r="F1" s="16"/>
      <c r="G1" s="15" t="s">
        <v>7</v>
      </c>
      <c r="H1" s="16"/>
      <c r="I1" s="3" t="s">
        <v>8</v>
      </c>
      <c r="J1" s="3" t="s">
        <v>9</v>
      </c>
    </row>
    <row r="2" spans="1:10" ht="29.25" customHeight="1" thickBot="1" x14ac:dyDescent="0.3">
      <c r="A2" s="7">
        <v>10</v>
      </c>
      <c r="B2" s="7">
        <v>80032</v>
      </c>
      <c r="C2" s="8" t="s">
        <v>43</v>
      </c>
      <c r="D2" s="9">
        <v>9312</v>
      </c>
      <c r="E2" s="9">
        <v>1</v>
      </c>
      <c r="F2" s="9" t="s">
        <v>52</v>
      </c>
      <c r="G2" s="10">
        <v>15</v>
      </c>
      <c r="H2" s="10" t="s">
        <v>52</v>
      </c>
      <c r="I2" s="1"/>
      <c r="J2" s="11">
        <f>TRUNC(G2*I2,2)</f>
        <v>0</v>
      </c>
    </row>
    <row r="3" spans="1:10" ht="24" customHeight="1" thickBot="1" x14ac:dyDescent="0.3">
      <c r="A3" s="7">
        <v>20</v>
      </c>
      <c r="B3" s="7">
        <v>88490</v>
      </c>
      <c r="C3" s="8" t="s">
        <v>57</v>
      </c>
      <c r="D3" s="9">
        <v>36986</v>
      </c>
      <c r="E3" s="9">
        <v>1</v>
      </c>
      <c r="F3" s="9" t="s">
        <v>52</v>
      </c>
      <c r="G3" s="10">
        <v>18</v>
      </c>
      <c r="H3" s="10" t="s">
        <v>52</v>
      </c>
      <c r="I3" s="1"/>
      <c r="J3" s="11">
        <f>TRUNC(G3*I3,2)</f>
        <v>0</v>
      </c>
    </row>
    <row r="4" spans="1:10" ht="24" customHeight="1" thickBot="1" x14ac:dyDescent="0.3">
      <c r="A4" s="7">
        <v>30</v>
      </c>
      <c r="B4" s="7">
        <v>88588</v>
      </c>
      <c r="C4" s="8" t="s">
        <v>44</v>
      </c>
      <c r="D4" s="9">
        <v>31947</v>
      </c>
      <c r="E4" s="9">
        <v>1</v>
      </c>
      <c r="F4" s="9" t="s">
        <v>52</v>
      </c>
      <c r="G4" s="10">
        <v>18</v>
      </c>
      <c r="H4" s="10" t="s">
        <v>52</v>
      </c>
      <c r="I4" s="1"/>
      <c r="J4" s="11">
        <f>TRUNC(G4*I4,2)</f>
        <v>0</v>
      </c>
    </row>
    <row r="5" spans="1:10" ht="24" customHeight="1" thickBot="1" x14ac:dyDescent="0.3">
      <c r="A5" s="17" t="s">
        <v>49</v>
      </c>
      <c r="B5" s="18"/>
      <c r="C5" s="18"/>
      <c r="D5" s="18"/>
      <c r="E5" s="18"/>
      <c r="F5" s="18"/>
      <c r="G5" s="18"/>
      <c r="H5" s="18"/>
      <c r="I5" s="19"/>
      <c r="J5" s="12">
        <f>TRUNC(SUM(J2:J4),2)</f>
        <v>0</v>
      </c>
    </row>
    <row r="6" spans="1:10" ht="24" customHeight="1" thickBot="1" x14ac:dyDescent="0.3">
      <c r="A6" s="17" t="s">
        <v>11</v>
      </c>
      <c r="B6" s="18"/>
      <c r="C6" s="18"/>
      <c r="D6" s="18"/>
      <c r="E6" s="18"/>
      <c r="F6" s="18"/>
      <c r="G6" s="18"/>
      <c r="H6" s="18"/>
      <c r="I6" s="19"/>
      <c r="J6" s="12">
        <f>J5*0.21</f>
        <v>0</v>
      </c>
    </row>
    <row r="7" spans="1:10" ht="24" customHeight="1" thickBot="1" x14ac:dyDescent="0.3">
      <c r="A7" s="17" t="s">
        <v>50</v>
      </c>
      <c r="B7" s="18"/>
      <c r="C7" s="18"/>
      <c r="D7" s="18"/>
      <c r="E7" s="18"/>
      <c r="F7" s="18"/>
      <c r="G7" s="18"/>
      <c r="H7" s="18"/>
      <c r="I7" s="19"/>
      <c r="J7" s="12">
        <f>J5+J6</f>
        <v>0</v>
      </c>
    </row>
    <row r="8" spans="1:10" x14ac:dyDescent="0.25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</row>
  </sheetData>
  <sheetProtection algorithmName="SHA-512" hashValue="9lHKuNecymN8qpmzH+t6Xhv8sN+U5rXqzDB/VRTyvVtINPt/E4E/yrksGRPJKiO9JeLOKV6p0T/wP/ity0YezQ==" saltValue="yvD5rtY3rxs2ujlT6PrT7A==" spinCount="100000" sheet="1" objects="1" scenarios="1"/>
  <mergeCells count="5">
    <mergeCell ref="E1:F1"/>
    <mergeCell ref="G1:H1"/>
    <mergeCell ref="A5:I5"/>
    <mergeCell ref="A6:I6"/>
    <mergeCell ref="A7:I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LOTE 1</vt:lpstr>
      <vt:lpstr>LOTE 2</vt:lpstr>
      <vt:lpstr>LOTE 3</vt:lpstr>
      <vt:lpstr>LOTE 4</vt:lpstr>
      <vt:lpstr>LOTE 5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Velasco Ojosnegros, Diego</dc:creator>
  <cp:lastModifiedBy>García Quijano, José Luis</cp:lastModifiedBy>
  <dcterms:created xsi:type="dcterms:W3CDTF">2017-02-03T13:54:42Z</dcterms:created>
  <dcterms:modified xsi:type="dcterms:W3CDTF">2019-04-23T17:07:10Z</dcterms:modified>
</cp:coreProperties>
</file>