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9"/>
  <workbookPr defaultThemeVersion="166925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0\6012000170_2000003021_ObS_ALIM ALTA TENCION CIT\2. Licitacion\A_Publicar\"/>
    </mc:Choice>
  </mc:AlternateContent>
  <xr:revisionPtr revIDLastSave="0" documentId="8_{0E66D585-7376-4CE8-B68D-45EC797B6535}" xr6:coauthVersionLast="36" xr6:coauthVersionMax="36" xr10:uidLastSave="{00000000-0000-0000-0000-000000000000}"/>
  <bookViews>
    <workbookView xWindow="0" yWindow="0" windowWidth="23040" windowHeight="9060" xr2:uid="{8EFDB06B-F1C9-470C-970D-FA5272A2770A}"/>
  </bookViews>
  <sheets>
    <sheet name="Hoja1" sheetId="1" r:id="rId1"/>
    <sheet name="Hoja2" sheetId="2" r:id="rId2"/>
  </sheet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7" i="1" l="1"/>
  <c r="C23" i="1" l="1"/>
  <c r="C148" i="1" l="1"/>
  <c r="F20" i="1"/>
  <c r="F38" i="1"/>
  <c r="F7" i="1"/>
  <c r="F18" i="1"/>
  <c r="F17" i="1"/>
  <c r="F16" i="1"/>
  <c r="F15" i="1"/>
  <c r="F14" i="1"/>
  <c r="F13" i="1"/>
  <c r="F12" i="1"/>
  <c r="F11" i="1"/>
  <c r="F10" i="1"/>
  <c r="F9" i="1"/>
  <c r="F8" i="1"/>
  <c r="F149" i="1"/>
  <c r="E150" i="1" s="1"/>
  <c r="F150" i="1" s="1"/>
  <c r="F148" i="1" s="1"/>
  <c r="C143" i="1"/>
  <c r="F145" i="1"/>
  <c r="F144" i="1"/>
  <c r="C115" i="1"/>
  <c r="C135" i="1"/>
  <c r="F138" i="1"/>
  <c r="F137" i="1"/>
  <c r="F136" i="1"/>
  <c r="C116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C107" i="1"/>
  <c r="F112" i="1"/>
  <c r="F111" i="1"/>
  <c r="F110" i="1"/>
  <c r="F109" i="1"/>
  <c r="F108" i="1"/>
  <c r="C95" i="1"/>
  <c r="F104" i="1"/>
  <c r="F103" i="1"/>
  <c r="F102" i="1"/>
  <c r="F101" i="1"/>
  <c r="F100" i="1"/>
  <c r="F99" i="1"/>
  <c r="F98" i="1"/>
  <c r="F97" i="1"/>
  <c r="F96" i="1"/>
  <c r="C90" i="1"/>
  <c r="F92" i="1"/>
  <c r="F91" i="1"/>
  <c r="C85" i="1"/>
  <c r="F87" i="1"/>
  <c r="F86" i="1"/>
  <c r="C35" i="1"/>
  <c r="C74" i="1"/>
  <c r="F80" i="1"/>
  <c r="F79" i="1"/>
  <c r="F78" i="1"/>
  <c r="F77" i="1"/>
  <c r="F76" i="1"/>
  <c r="F75" i="1"/>
  <c r="C70" i="1"/>
  <c r="F71" i="1"/>
  <c r="C66" i="1"/>
  <c r="F67" i="1"/>
  <c r="E68" i="1" s="1"/>
  <c r="E66" i="1" s="1"/>
  <c r="C36" i="1"/>
  <c r="C59" i="1"/>
  <c r="F61" i="1"/>
  <c r="F60" i="1"/>
  <c r="C55" i="1"/>
  <c r="F56" i="1"/>
  <c r="E57" i="1" s="1"/>
  <c r="E55" i="1" s="1"/>
  <c r="C50" i="1"/>
  <c r="F52" i="1"/>
  <c r="F51" i="1"/>
  <c r="C45" i="1"/>
  <c r="F46" i="1"/>
  <c r="C37" i="1"/>
  <c r="F42" i="1"/>
  <c r="F41" i="1"/>
  <c r="F40" i="1"/>
  <c r="F39" i="1"/>
  <c r="C31" i="1"/>
  <c r="F32" i="1"/>
  <c r="E33" i="1" s="1"/>
  <c r="E31" i="1" s="1"/>
  <c r="C24" i="1"/>
  <c r="F28" i="1"/>
  <c r="F27" i="1"/>
  <c r="F26" i="1"/>
  <c r="F25" i="1"/>
  <c r="C5" i="1"/>
  <c r="C6" i="1"/>
  <c r="E48" i="1" l="1"/>
  <c r="F48" i="1" s="1"/>
  <c r="F45" i="1" s="1"/>
  <c r="E133" i="1"/>
  <c r="E116" i="1" s="1"/>
  <c r="E146" i="1"/>
  <c r="E143" i="1" s="1"/>
  <c r="E139" i="1"/>
  <c r="E135" i="1" s="1"/>
  <c r="E113" i="1"/>
  <c r="E107" i="1" s="1"/>
  <c r="E105" i="1"/>
  <c r="E95" i="1" s="1"/>
  <c r="E93" i="1"/>
  <c r="E90" i="1" s="1"/>
  <c r="E88" i="1"/>
  <c r="E85" i="1" s="1"/>
  <c r="E81" i="1"/>
  <c r="E74" i="1" s="1"/>
  <c r="E72" i="1"/>
  <c r="E70" i="1" s="1"/>
  <c r="E62" i="1"/>
  <c r="E59" i="1" s="1"/>
  <c r="E43" i="1"/>
  <c r="E37" i="1" s="1"/>
  <c r="E148" i="1"/>
  <c r="E53" i="1"/>
  <c r="E50" i="1" s="1"/>
  <c r="E29" i="1"/>
  <c r="E19" i="1"/>
  <c r="E6" i="1" s="1"/>
  <c r="E21" i="1" s="1"/>
  <c r="E5" i="1" s="1"/>
  <c r="F57" i="1"/>
  <c r="F55" i="1" s="1"/>
  <c r="F68" i="1"/>
  <c r="F66" i="1" s="1"/>
  <c r="E45" i="1" l="1"/>
  <c r="F146" i="1"/>
  <c r="F143" i="1" s="1"/>
  <c r="F93" i="1"/>
  <c r="F90" i="1" s="1"/>
  <c r="F139" i="1"/>
  <c r="F135" i="1" s="1"/>
  <c r="F113" i="1"/>
  <c r="F107" i="1" s="1"/>
  <c r="F88" i="1"/>
  <c r="F85" i="1" s="1"/>
  <c r="F72" i="1"/>
  <c r="F70" i="1" s="1"/>
  <c r="F62" i="1"/>
  <c r="F59" i="1" s="1"/>
  <c r="F53" i="1"/>
  <c r="F50" i="1" s="1"/>
  <c r="F29" i="1"/>
  <c r="F24" i="1" s="1"/>
  <c r="E24" i="1"/>
  <c r="F133" i="1"/>
  <c r="F116" i="1" s="1"/>
  <c r="F43" i="1"/>
  <c r="F37" i="1" s="1"/>
  <c r="F21" i="1"/>
  <c r="F5" i="1" s="1"/>
  <c r="F19" i="1"/>
  <c r="F6" i="1" s="1"/>
  <c r="F105" i="1"/>
  <c r="F95" i="1" s="1"/>
  <c r="F81" i="1"/>
  <c r="F74" i="1" s="1"/>
  <c r="E141" i="1" l="1"/>
  <c r="F141" i="1" s="1"/>
  <c r="F115" i="1" s="1"/>
  <c r="E64" i="1"/>
  <c r="E36" i="1" s="1"/>
  <c r="F33" i="1"/>
  <c r="F31" i="1" s="1"/>
  <c r="E115" i="1" l="1"/>
  <c r="F64" i="1"/>
  <c r="F36" i="1" s="1"/>
  <c r="E83" i="1" s="1"/>
  <c r="E35" i="1" l="1"/>
  <c r="F83" i="1"/>
  <c r="F35" i="1" s="1"/>
  <c r="E151" i="1" l="1"/>
  <c r="E23" i="1" s="1"/>
  <c r="F151" i="1" l="1"/>
  <c r="F23" i="1" s="1"/>
  <c r="E152" i="1" s="1"/>
  <c r="F152" i="1" s="1"/>
  <c r="F156" i="1" s="1"/>
  <c r="F158" i="1" s="1"/>
  <c r="F4" i="1" l="1"/>
  <c r="F159" i="1"/>
  <c r="F161" i="1" s="1"/>
  <c r="F163" i="1" s="1"/>
  <c r="F16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Gálvez García, Félix</author>
  </authors>
  <commentList>
    <comment ref="E158" authorId="0" shapeId="0" xr:uid="{D001CE5E-53DC-4708-AF97-1C260786C9CD}">
      <text>
        <r>
          <rPr>
            <b/>
            <sz val="9"/>
            <color indexed="81"/>
            <rFont val="Tahoma"/>
            <family val="2"/>
          </rPr>
          <t>Seleccione el porcentaje de Beneficio Industrial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59" authorId="0" shapeId="0" xr:uid="{84872A26-2822-43D7-9DE4-17A14C3C8334}">
      <text>
        <r>
          <rPr>
            <b/>
            <sz val="9"/>
            <color indexed="81"/>
            <rFont val="Tahoma"/>
            <family val="2"/>
          </rPr>
          <t>Seleccione porcentaje de Gastos Generales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<sst xmlns="http://schemas.openxmlformats.org/spreadsheetml/2006/main" count="345" uniqueCount="246">
  <si>
    <t>PROYECTO DE ALIMENTACIÓN EN ALTA TENSIÓN AL CENTRO INTEGRAL DE TRANSPORTE</t>
  </si>
  <si>
    <t>Presupuesto</t>
  </si>
  <si>
    <t>Código</t>
  </si>
  <si>
    <t>Ud</t>
  </si>
  <si>
    <t>Resumen</t>
  </si>
  <si>
    <t>1</t>
  </si>
  <si>
    <t/>
  </si>
  <si>
    <t>EQUIPAMIENTO DEL CENTRO DE REPARTO DEL CENTRO INTEGRAL DE TRANSPORTE</t>
  </si>
  <si>
    <t>1.1</t>
  </si>
  <si>
    <t>OBRA CIVIL</t>
  </si>
  <si>
    <t>1.1.1</t>
  </si>
  <si>
    <t>OBRA CIVIL, SITUACIONES PROVISIONALES Y CARTELERÍA.</t>
  </si>
  <si>
    <t>01.01</t>
  </si>
  <si>
    <t>CALO PARA PASO DE INSTALACIONES  D&gt;100 MM</t>
  </si>
  <si>
    <t>02.05</t>
  </si>
  <si>
    <t>dm2</t>
  </si>
  <si>
    <t>SELLADO HUECOS CABLES CON ESPUMA EI 90</t>
  </si>
  <si>
    <t>05.11</t>
  </si>
  <si>
    <t>m2</t>
  </si>
  <si>
    <t>BASTIDOR METÁLICO APOYO CELDAS (BANCADA)</t>
  </si>
  <si>
    <t>07.06</t>
  </si>
  <si>
    <t>CARTEL DE SEÑALIZACIÓN FOTOLUMINISCENTE DE 594 X 210 MM CON MARCO</t>
  </si>
  <si>
    <t>07.07</t>
  </si>
  <si>
    <t>CARTEL DE SEÑALIZACIÓN FOTOLUMINISCENTE DE 210X297 MM C/MARCO</t>
  </si>
  <si>
    <t>07.08</t>
  </si>
  <si>
    <t>CARTEL DE SEÑALIZACIÓN FOTOLUMINISCENTE DE 210X210 MM C/MARCO</t>
  </si>
  <si>
    <t>08.01</t>
  </si>
  <si>
    <t>CUADRO ELÉCTRICO DE OBRA</t>
  </si>
  <si>
    <t>08.02</t>
  </si>
  <si>
    <t>CARTEL INDICADOR DE OBRA A REALIZAR.</t>
  </si>
  <si>
    <t>08.03</t>
  </si>
  <si>
    <t>LIMPIEZA GENERAL FIN DE OBRA</t>
  </si>
  <si>
    <t>08.06</t>
  </si>
  <si>
    <t>VENTILACIÓN DE OBRA</t>
  </si>
  <si>
    <t>08.07</t>
  </si>
  <si>
    <t>ALUMBRADO PROVISIONAL DE OBRA</t>
  </si>
  <si>
    <t>08.08</t>
  </si>
  <si>
    <t>ANDAMIO TUBULAR (H&lt;8M)</t>
  </si>
  <si>
    <t>Total 1.1.1</t>
  </si>
  <si>
    <t>Total 1.1</t>
  </si>
  <si>
    <t>1.2</t>
  </si>
  <si>
    <t>EQUIPAMIENTO PARA EL CENTRO DE REPARTO</t>
  </si>
  <si>
    <t>1.2.1</t>
  </si>
  <si>
    <t>CELDAS DE ALTERNA DE 15 KV</t>
  </si>
  <si>
    <t>I30PAB005</t>
  </si>
  <si>
    <t>u</t>
  </si>
  <si>
    <t>s/i Cabina blindada aislada en SF6, doble barra, de 15/24 kV para entrada/salida de 15 kV .</t>
  </si>
  <si>
    <t>I30PAB015</t>
  </si>
  <si>
    <t>s/i Cabina blindada aislada en SF6, doble barra, de 15/24 kV para Alimentación a CT de 15 kV .</t>
  </si>
  <si>
    <t>I30PAB025</t>
  </si>
  <si>
    <t>s/i Cabina blindada aislada en SF6, doble barra, de 15/24 kV para unión de barras de 15 kV .</t>
  </si>
  <si>
    <t>I30PAV145</t>
  </si>
  <si>
    <t>Estudio y parametrización de las protecciones de 15 kV instaladas.</t>
  </si>
  <si>
    <t>Total 1.2.1</t>
  </si>
  <si>
    <t>1.2.2</t>
  </si>
  <si>
    <t>CUADRO DE SERVICIOS COMUNES GR.10</t>
  </si>
  <si>
    <t>I30PDC001</t>
  </si>
  <si>
    <t>s/i Cuadro de servicios comunes del Centro de Reparto (GR.10)</t>
  </si>
  <si>
    <t>Total 1.2.2</t>
  </si>
  <si>
    <t>1.2.3</t>
  </si>
  <si>
    <t>INSTALACIONES AUXILIARES</t>
  </si>
  <si>
    <t>1.2.3.1</t>
  </si>
  <si>
    <t>INSTALACIONES AUXILIARES ELECTRICIDAD BT GALERÍA</t>
  </si>
  <si>
    <t>1.2.3.1.1</t>
  </si>
  <si>
    <t>CABLEADOS Y CANALIZACIONES</t>
  </si>
  <si>
    <t>I31CBC001</t>
  </si>
  <si>
    <t>m</t>
  </si>
  <si>
    <t>Cable de Cu. de 3 x 1,5 mm². 0.6/1 KV.</t>
  </si>
  <si>
    <t>I31CBC002</t>
  </si>
  <si>
    <t>Cable de Cu. de 3 x 2,5 mm². 0.6/1 KV.</t>
  </si>
  <si>
    <t>I31CBS306</t>
  </si>
  <si>
    <t>Cable resistente al fuego de Cu. de 3 x 6 mm². (F+N+T)- SZ1 (AS+)- 0.6/1 KV.</t>
  </si>
  <si>
    <t>I31ETM00311X</t>
  </si>
  <si>
    <t>Tubo rígido de acero de 29 mm de diámetro.</t>
  </si>
  <si>
    <t>I31ETM003X</t>
  </si>
  <si>
    <t>Tubo rígido de acero de 21 mm de diámetro.</t>
  </si>
  <si>
    <t>Total 1.2.3.1.1</t>
  </si>
  <si>
    <t>1.2.3.1.2</t>
  </si>
  <si>
    <t>PROTECCIÓN CGBT</t>
  </si>
  <si>
    <t>N9019ESPEX</t>
  </si>
  <si>
    <t>Interruptor aut+diferencial (BLOQUE VIGI C-60) 2x25A 300mA Clase Asi</t>
  </si>
  <si>
    <t>Total 1.2.3.1.2</t>
  </si>
  <si>
    <t>1.2.3.1.3</t>
  </si>
  <si>
    <t>ILUMINACIÓN</t>
  </si>
  <si>
    <t>DIDOEA006X.P</t>
  </si>
  <si>
    <t>Luminaria de emergencia LED de 500 lm, permanente</t>
  </si>
  <si>
    <t>I31LAA080</t>
  </si>
  <si>
    <t>LUM. DIF. PRISMÁTICO 2x36 W. LED</t>
  </si>
  <si>
    <t>Total 1.2.3.1.3</t>
  </si>
  <si>
    <t>1.2.3.1.4</t>
  </si>
  <si>
    <t>CUADRO DE PROTECCIÓN Y MANIOBRA</t>
  </si>
  <si>
    <t>4.1</t>
  </si>
  <si>
    <t>Cuadro de protección y maniobra</t>
  </si>
  <si>
    <t>Total 1.2.3.1.4</t>
  </si>
  <si>
    <t>1.2.3.1.5</t>
  </si>
  <si>
    <t>MECANISMOS</t>
  </si>
  <si>
    <t>5.1</t>
  </si>
  <si>
    <t>Toma de corriente estanca de superficie</t>
  </si>
  <si>
    <t>5.2</t>
  </si>
  <si>
    <t>Pulsador con luz de señalización estanco de superficie</t>
  </si>
  <si>
    <t>Total 1.2.3.1.5</t>
  </si>
  <si>
    <t>Total 1.2.3.1</t>
  </si>
  <si>
    <t>1.2.3.2</t>
  </si>
  <si>
    <t>EQUIPOS ALIMENTACION ININTERRUMPIDA</t>
  </si>
  <si>
    <t>I30AAE020</t>
  </si>
  <si>
    <t>S/i Equipo DUAL automático rectificador-cargador de baterías.</t>
  </si>
  <si>
    <t>Total 1.2.3.2</t>
  </si>
  <si>
    <t>1.2.3.3</t>
  </si>
  <si>
    <t>EQUIPOS DE SEGURIDAD</t>
  </si>
  <si>
    <t>I30AAF005</t>
  </si>
  <si>
    <t>Equipo de seguridad. (CENTRO DE REPARTO)</t>
  </si>
  <si>
    <t>Total 1.2.3.3</t>
  </si>
  <si>
    <t>1.2.3.4</t>
  </si>
  <si>
    <t>INSTALACIÓN DE TIERRAS Y VARIOS</t>
  </si>
  <si>
    <t>I30AAI005</t>
  </si>
  <si>
    <t>Suministro de mobiliario para el Centro de Reparto.</t>
  </si>
  <si>
    <t>I30AAI020</t>
  </si>
  <si>
    <t>Suministro e instalación de rótulos serigrafiados para el Centro de Reparto.</t>
  </si>
  <si>
    <t>I30AAI030</t>
  </si>
  <si>
    <t>Carteles de señalización  fotoluminiscente de elementos de emergencia, salidas y recorridos de emergencia, extintores, etc.</t>
  </si>
  <si>
    <t>I30AAV200</t>
  </si>
  <si>
    <t>Trabajos de adecuación y remate de obra civil, pintura, y carpintería en el C. Reparto.</t>
  </si>
  <si>
    <t>I30AZA010</t>
  </si>
  <si>
    <t>Acometida provisional de energía (suministro de compañía o equipo electrógeno)</t>
  </si>
  <si>
    <t>I30AAJ005</t>
  </si>
  <si>
    <t>S/i de puesta a tierra unificada para el C. Reparto.</t>
  </si>
  <si>
    <t>Total 1.2.3.4</t>
  </si>
  <si>
    <t>Total 1.2.3</t>
  </si>
  <si>
    <t>1.2.4</t>
  </si>
  <si>
    <t>ARMARIO DE ANALIZADORES DE ENERGÍA ELÉCTRICA</t>
  </si>
  <si>
    <t>I30CBE005</t>
  </si>
  <si>
    <t>Adaptación del software de la Unidad de Gestión.</t>
  </si>
  <si>
    <t>I30CBB010</t>
  </si>
  <si>
    <t>s/i Armario contadores tipo B (C-6)</t>
  </si>
  <si>
    <t>Total 1.2.4</t>
  </si>
  <si>
    <t>1.2.5</t>
  </si>
  <si>
    <t>CABLES DE 15 Kv</t>
  </si>
  <si>
    <t>I30ABF040T</t>
  </si>
  <si>
    <t>Corte de cable de 15 Kv hasta 3x240 mm (Noct. Túnel).</t>
  </si>
  <si>
    <t>I30ABB360T</t>
  </si>
  <si>
    <t>S/i de cable de 3 x 240 mm² Al,  12/20 kV. (Noct. Túnel).</t>
  </si>
  <si>
    <t>Total 1.2.5</t>
  </si>
  <si>
    <t>1.2.6</t>
  </si>
  <si>
    <t>CABLES DE BT Y FIBRAS ÓPTICAS</t>
  </si>
  <si>
    <t>I30ABA090</t>
  </si>
  <si>
    <t>S/i de cableado de baja tensión para mando y control del C. de Reparto.</t>
  </si>
  <si>
    <t>I30ABC005T</t>
  </si>
  <si>
    <t>S/i de cable de 16 F.O. mixto (8+8). (Noct. Túnel)</t>
  </si>
  <si>
    <t>I30ABC010</t>
  </si>
  <si>
    <t>S/i de bandeja organizadora de empalmes y/o terminación de F.O.</t>
  </si>
  <si>
    <t>I30ABC015</t>
  </si>
  <si>
    <t>S/i de adaptador para conector ST para fibra multimodo.</t>
  </si>
  <si>
    <t>I30ABC020</t>
  </si>
  <si>
    <t>S/i de "Pigtail" de 2,5 m. con conector ST en un extremo.</t>
  </si>
  <si>
    <t>I30ABC025</t>
  </si>
  <si>
    <t>S/i de adaptador para conector FC/PC para fibra monomodo.</t>
  </si>
  <si>
    <t>I30ABC030</t>
  </si>
  <si>
    <t>Ejecución de empalme por arco de fusión de 1 F.O. En estaciones.</t>
  </si>
  <si>
    <t>I30ABC100</t>
  </si>
  <si>
    <t>Pruebas y medidas finales de cable de F.O mixto (8+8)</t>
  </si>
  <si>
    <t>I30ABC200</t>
  </si>
  <si>
    <t>Elaboración de documentación técnica del tendido de F.O.</t>
  </si>
  <si>
    <t>Total 1.2.6</t>
  </si>
  <si>
    <t>1.2.7</t>
  </si>
  <si>
    <t>CANALIZACIONES</t>
  </si>
  <si>
    <t>I30ABE035</t>
  </si>
  <si>
    <t>S/i Bandeja perforada galvan. 400mm c/sop</t>
  </si>
  <si>
    <t>I30ABE045T</t>
  </si>
  <si>
    <t>S/i de soporte para cables en túnel de 500 mm., con 6 fichas. (Noct. Túnel)</t>
  </si>
  <si>
    <t>I30ABE110T</t>
  </si>
  <si>
    <t>S/i Ficha abrazadera para cable de 3x240 mm². KOZ modelo ST-75/100 o similar. (Nocturno en túnel)</t>
  </si>
  <si>
    <t>I30ABE060</t>
  </si>
  <si>
    <t>S/i de conjunto de pasacables para sellado de cableado del Centro de Reparto.</t>
  </si>
  <si>
    <t>I30ABE050</t>
  </si>
  <si>
    <t>S/i de soporte con 12 perchas galvanizadas.</t>
  </si>
  <si>
    <t>Total 1.2.7</t>
  </si>
  <si>
    <t>1.2.8</t>
  </si>
  <si>
    <t>CONTROL Y TELEMANDO</t>
  </si>
  <si>
    <t>1.2.8.1</t>
  </si>
  <si>
    <t>CONTROL Y TELEMANDO EN EL EDIFICIO SOCIAL</t>
  </si>
  <si>
    <t>I30CAA010</t>
  </si>
  <si>
    <t>s/i Puesto Principal de Control (P.P.C.) para el Centro de Reparto.</t>
  </si>
  <si>
    <t>I30CAA040</t>
  </si>
  <si>
    <t>s/i Gestor de protecciones de corriente alterna (G.P.C.A.)</t>
  </si>
  <si>
    <t>I30CAA060</t>
  </si>
  <si>
    <t>s/i Gestor de medida de energía eléctrica (G.M.E.)</t>
  </si>
  <si>
    <t>I30CAA095</t>
  </si>
  <si>
    <t>s/i de PC para Frontend y pasarela de comunicaciones para IEC60870-5-104.</t>
  </si>
  <si>
    <t>I30CAA100</t>
  </si>
  <si>
    <t>s/i de alimentación redundante a 24v para el anillo de F.O. del control del C. de Reparto.</t>
  </si>
  <si>
    <t>I30CAA105</t>
  </si>
  <si>
    <t>s/i de Concentrador multiplexor de los relés de protección de corriente alterna.</t>
  </si>
  <si>
    <t>I30CAA110</t>
  </si>
  <si>
    <t>s/i Switch de 16 Ethernet/Fast Ethernet con 2 puertos con bahía SFP para red IP.</t>
  </si>
  <si>
    <t>I30CAA115</t>
  </si>
  <si>
    <t>i/p del conmutador de  16 Ethernet/Fast Ethernet con 2 puertos con bahía SFP.</t>
  </si>
  <si>
    <t>I30CAA140</t>
  </si>
  <si>
    <t>s/i Switch Fast Ethernet de comunicación del anillo de F.O. interno del C. de Reparto.</t>
  </si>
  <si>
    <t>I30CAA145</t>
  </si>
  <si>
    <t>s/i Módulo de comunicación Fast Ethernet para Switch del anillo de F.O del C. de Reparto.</t>
  </si>
  <si>
    <t>I30CAA155</t>
  </si>
  <si>
    <t>s/i de firewall para protección de las conmunicaciones para el C. de Reparto.</t>
  </si>
  <si>
    <t>I30CAA180</t>
  </si>
  <si>
    <t>s/i de Red Fast Ethernet TCP/IP para el control del C. de Reparto.</t>
  </si>
  <si>
    <t>I30CAA270</t>
  </si>
  <si>
    <t>s/i de 2 jumper, monofibra multimodo.</t>
  </si>
  <si>
    <t>I30CAA275</t>
  </si>
  <si>
    <t>s/i de pulsadores de disparo general de emergencia "Seta" en el C. de Reparto.</t>
  </si>
  <si>
    <t>I30CAF035</t>
  </si>
  <si>
    <t>Pruebas y puesta en servicio desde el Puesto Central (Dº Cargas) del telemando del C. de Reparto.</t>
  </si>
  <si>
    <t>I30CAF045</t>
  </si>
  <si>
    <t>Pruebas y puesta en servicio del sistema de control local del Centro de Reparto.</t>
  </si>
  <si>
    <t>Total 1.2.8.1</t>
  </si>
  <si>
    <t>1.2.8.2</t>
  </si>
  <si>
    <t>CONTROL Y TELEMANDO Dº DE CARGAS</t>
  </si>
  <si>
    <t>I30CAB010</t>
  </si>
  <si>
    <t>Adaptación del software de control del servidor Dº Cargas por implantación del C. de Reparto.</t>
  </si>
  <si>
    <t>I30CAB030</t>
  </si>
  <si>
    <t>Adaptación y configuración del nodo de comunicaciones de la red IP multiservicio.</t>
  </si>
  <si>
    <t>Total 1.2.8.2</t>
  </si>
  <si>
    <t>Total 1.2.8</t>
  </si>
  <si>
    <t>1.2.9</t>
  </si>
  <si>
    <t>LEGALIZACIÓN DE LAS INSTALACIONES, TASAS Y DOCUMENTACIÓN FIN DE OBRA</t>
  </si>
  <si>
    <t>Entrega de la documentación final de la obra y formación específica.</t>
  </si>
  <si>
    <t>Total 1.2.9</t>
  </si>
  <si>
    <t>1.2.10</t>
  </si>
  <si>
    <t>ESTUDIO DE SEGURIDAD Y SALUD</t>
  </si>
  <si>
    <t>Estudio de Seguridad y Salud en el trabajo.</t>
  </si>
  <si>
    <t>Total 1.2</t>
  </si>
  <si>
    <t>Total 1</t>
  </si>
  <si>
    <t>Presup. Unitario</t>
  </si>
  <si>
    <t>Impor. Pres.</t>
  </si>
  <si>
    <t>Cantidad Pres.</t>
  </si>
  <si>
    <t>Total Ejecución Material</t>
  </si>
  <si>
    <t>Beneficio Industrial</t>
  </si>
  <si>
    <t>Gastos Generales</t>
  </si>
  <si>
    <t>Total Oferta (SIN IVA)</t>
  </si>
  <si>
    <t>Total Oferta (IVA INCLUIDO)</t>
  </si>
  <si>
    <t>IVA (21%)</t>
  </si>
  <si>
    <t>Total 1.2.10</t>
  </si>
  <si>
    <t>N102.1</t>
  </si>
  <si>
    <t>Integración de protección en el sistema de control existente.</t>
  </si>
  <si>
    <t>I30TAC100</t>
  </si>
  <si>
    <t>I30TAB010</t>
  </si>
  <si>
    <t>Legalización de la totalidad de las instalaciones de AT Y BT.</t>
  </si>
  <si>
    <t>I30TAD010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</si>
</sst>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C0A]_-;\-* #,##0.00\ [$€-C0A]_-;_-* &quot;-&quot;??\ [$€-C0A]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6"/>
      <color theme="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C2D5E7"/>
        <bgColor indexed="64"/>
      </patternFill>
    </fill>
    <fill>
      <patternFill patternType="solid">
        <fgColor rgb="FFD1E1ED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E2E9F1"/>
        <bgColor indexed="64"/>
      </patternFill>
    </fill>
    <fill>
      <patternFill patternType="solid">
        <fgColor rgb="FFF0F4F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84">
    <xf numFmtId="0" fontId="0" fillId="0" borderId="0" xfId="0"/>
    <xf numFmtId="44" fontId="7" fillId="9" borderId="1" xfId="0" applyNumberFormat="1" applyFont="1" applyFill="1" applyBorder="1" applyAlignment="1" applyProtection="1">
      <alignment horizontal="center"/>
      <protection locked="0"/>
    </xf>
    <xf numFmtId="10" fontId="6" fillId="13" borderId="1" xfId="1" applyNumberFormat="1" applyFont="1" applyFill="1" applyBorder="1" applyAlignment="1" applyProtection="1">
      <alignment vertical="center"/>
      <protection locked="0"/>
    </xf>
    <xf numFmtId="0" fontId="0" fillId="0" borderId="0" xfId="0" applyFont="1" applyProtection="1"/>
    <xf numFmtId="0" fontId="2" fillId="11" borderId="12" xfId="0" applyFont="1" applyFill="1" applyBorder="1" applyAlignment="1" applyProtection="1">
      <alignment vertical="top"/>
    </xf>
    <xf numFmtId="0" fontId="0" fillId="11" borderId="13" xfId="0" applyFont="1" applyFill="1" applyBorder="1" applyAlignment="1" applyProtection="1">
      <alignment vertical="top"/>
    </xf>
    <xf numFmtId="0" fontId="8" fillId="11" borderId="13" xfId="0" applyFont="1" applyFill="1" applyBorder="1" applyAlignment="1" applyProtection="1">
      <alignment vertical="top"/>
    </xf>
    <xf numFmtId="0" fontId="8" fillId="11" borderId="13" xfId="0" applyFont="1" applyFill="1" applyBorder="1" applyAlignment="1" applyProtection="1">
      <alignment horizontal="center" vertical="top"/>
    </xf>
    <xf numFmtId="0" fontId="8" fillId="11" borderId="14" xfId="0" applyFont="1" applyFill="1" applyBorder="1" applyAlignment="1" applyProtection="1">
      <alignment vertical="top"/>
    </xf>
    <xf numFmtId="0" fontId="5" fillId="11" borderId="1" xfId="0" applyFont="1" applyFill="1" applyBorder="1" applyAlignment="1" applyProtection="1">
      <alignment vertical="top"/>
    </xf>
    <xf numFmtId="0" fontId="5" fillId="11" borderId="1" xfId="0" applyFont="1" applyFill="1" applyBorder="1" applyAlignment="1" applyProtection="1">
      <alignment vertical="top" wrapText="1"/>
    </xf>
    <xf numFmtId="0" fontId="9" fillId="11" borderId="1" xfId="0" applyFont="1" applyFill="1" applyBorder="1" applyAlignment="1" applyProtection="1">
      <alignment vertical="top"/>
    </xf>
    <xf numFmtId="0" fontId="9" fillId="11" borderId="1" xfId="0" applyFont="1" applyFill="1" applyBorder="1" applyAlignment="1" applyProtection="1">
      <alignment horizontal="center" vertical="top"/>
    </xf>
    <xf numFmtId="49" fontId="2" fillId="2" borderId="1" xfId="0" applyNumberFormat="1" applyFont="1" applyFill="1" applyBorder="1" applyAlignment="1" applyProtection="1">
      <alignment vertical="top"/>
    </xf>
    <xf numFmtId="49" fontId="2" fillId="2" borderId="1" xfId="0" applyNumberFormat="1" applyFont="1" applyFill="1" applyBorder="1" applyAlignment="1" applyProtection="1">
      <alignment vertical="top" wrapText="1"/>
    </xf>
    <xf numFmtId="3" fontId="6" fillId="2" borderId="1" xfId="0" applyNumberFormat="1" applyFont="1" applyFill="1" applyBorder="1" applyAlignment="1" applyProtection="1">
      <alignment vertical="top"/>
    </xf>
    <xf numFmtId="49" fontId="6" fillId="2" borderId="1" xfId="0" applyNumberFormat="1" applyFont="1" applyFill="1" applyBorder="1" applyAlignment="1" applyProtection="1">
      <alignment horizontal="center" vertical="top"/>
    </xf>
    <xf numFmtId="4" fontId="6" fillId="2" borderId="1" xfId="0" applyNumberFormat="1" applyFont="1" applyFill="1" applyBorder="1" applyAlignment="1" applyProtection="1">
      <alignment vertical="top"/>
    </xf>
    <xf numFmtId="164" fontId="6" fillId="10" borderId="1" xfId="0" applyNumberFormat="1" applyFont="1" applyFill="1" applyBorder="1" applyAlignment="1" applyProtection="1">
      <alignment vertical="top"/>
    </xf>
    <xf numFmtId="49" fontId="2" fillId="3" borderId="1" xfId="0" applyNumberFormat="1" applyFont="1" applyFill="1" applyBorder="1" applyAlignment="1" applyProtection="1">
      <alignment vertical="top"/>
    </xf>
    <xf numFmtId="49" fontId="2" fillId="3" borderId="1" xfId="0" applyNumberFormat="1" applyFont="1" applyFill="1" applyBorder="1" applyAlignment="1" applyProtection="1">
      <alignment vertical="top" wrapText="1"/>
    </xf>
    <xf numFmtId="4" fontId="6" fillId="3" borderId="1" xfId="0" applyNumberFormat="1" applyFont="1" applyFill="1" applyBorder="1" applyAlignment="1" applyProtection="1">
      <alignment vertical="top"/>
    </xf>
    <xf numFmtId="49" fontId="6" fillId="3" borderId="1" xfId="0" applyNumberFormat="1" applyFont="1" applyFill="1" applyBorder="1" applyAlignment="1" applyProtection="1">
      <alignment horizontal="center" vertical="top"/>
    </xf>
    <xf numFmtId="44" fontId="7" fillId="10" borderId="1" xfId="0" applyNumberFormat="1" applyFont="1" applyFill="1" applyBorder="1" applyAlignment="1" applyProtection="1">
      <alignment horizontal="center"/>
    </xf>
    <xf numFmtId="49" fontId="2" fillId="4" borderId="1" xfId="0" applyNumberFormat="1" applyFont="1" applyFill="1" applyBorder="1" applyAlignment="1" applyProtection="1">
      <alignment vertical="top"/>
    </xf>
    <xf numFmtId="49" fontId="2" fillId="4" borderId="1" xfId="0" applyNumberFormat="1" applyFont="1" applyFill="1" applyBorder="1" applyAlignment="1" applyProtection="1">
      <alignment vertical="top" wrapText="1"/>
    </xf>
    <xf numFmtId="4" fontId="6" fillId="4" borderId="1" xfId="0" applyNumberFormat="1" applyFont="1" applyFill="1" applyBorder="1" applyAlignment="1" applyProtection="1">
      <alignment vertical="top"/>
    </xf>
    <xf numFmtId="49" fontId="6" fillId="4" borderId="1" xfId="0" applyNumberFormat="1" applyFont="1" applyFill="1" applyBorder="1" applyAlignment="1" applyProtection="1">
      <alignment horizontal="center" vertical="top"/>
    </xf>
    <xf numFmtId="49" fontId="0" fillId="8" borderId="1" xfId="0" applyNumberFormat="1" applyFont="1" applyFill="1" applyBorder="1" applyAlignment="1" applyProtection="1">
      <alignment vertical="top"/>
    </xf>
    <xf numFmtId="49" fontId="0" fillId="0" borderId="1" xfId="0" applyNumberFormat="1" applyFont="1" applyBorder="1" applyAlignment="1" applyProtection="1">
      <alignment vertical="top" wrapText="1"/>
    </xf>
    <xf numFmtId="4" fontId="8" fillId="0" borderId="1" xfId="0" applyNumberFormat="1" applyFont="1" applyBorder="1" applyAlignment="1" applyProtection="1">
      <alignment vertical="top"/>
    </xf>
    <xf numFmtId="49" fontId="8" fillId="0" borderId="1" xfId="0" applyNumberFormat="1" applyFont="1" applyBorder="1" applyAlignment="1" applyProtection="1">
      <alignment horizontal="center" vertical="top"/>
    </xf>
    <xf numFmtId="44" fontId="7" fillId="9" borderId="1" xfId="0" applyNumberFormat="1" applyFont="1" applyFill="1" applyBorder="1" applyAlignment="1" applyProtection="1">
      <alignment horizontal="center"/>
    </xf>
    <xf numFmtId="164" fontId="8" fillId="10" borderId="1" xfId="0" applyNumberFormat="1" applyFont="1" applyFill="1" applyBorder="1" applyAlignment="1" applyProtection="1">
      <alignment vertical="top"/>
    </xf>
    <xf numFmtId="0" fontId="0" fillId="0" borderId="1" xfId="0" applyFont="1" applyBorder="1" applyAlignment="1" applyProtection="1">
      <alignment vertical="top"/>
    </xf>
    <xf numFmtId="49" fontId="2" fillId="0" borderId="1" xfId="0" applyNumberFormat="1" applyFont="1" applyBorder="1" applyAlignment="1" applyProtection="1">
      <alignment vertical="top" wrapText="1"/>
    </xf>
    <xf numFmtId="0" fontId="8" fillId="0" borderId="1" xfId="0" applyFont="1" applyBorder="1" applyAlignment="1" applyProtection="1">
      <alignment horizontal="center" vertical="top"/>
    </xf>
    <xf numFmtId="0" fontId="0" fillId="5" borderId="1" xfId="0" applyFont="1" applyFill="1" applyBorder="1" applyAlignment="1" applyProtection="1">
      <alignment vertical="top"/>
    </xf>
    <xf numFmtId="0" fontId="0" fillId="5" borderId="1" xfId="0" applyFont="1" applyFill="1" applyBorder="1" applyAlignment="1" applyProtection="1">
      <alignment vertical="top" wrapText="1"/>
    </xf>
    <xf numFmtId="0" fontId="8" fillId="5" borderId="1" xfId="0" applyFont="1" applyFill="1" applyBorder="1" applyAlignment="1" applyProtection="1">
      <alignment vertical="top"/>
    </xf>
    <xf numFmtId="0" fontId="8" fillId="5" borderId="1" xfId="0" applyFont="1" applyFill="1" applyBorder="1" applyAlignment="1" applyProtection="1">
      <alignment horizontal="center" vertical="top"/>
    </xf>
    <xf numFmtId="44" fontId="9" fillId="10" borderId="1" xfId="0" applyNumberFormat="1" applyFont="1" applyFill="1" applyBorder="1" applyAlignment="1" applyProtection="1">
      <alignment horizontal="center"/>
    </xf>
    <xf numFmtId="49" fontId="2" fillId="6" borderId="1" xfId="0" applyNumberFormat="1" applyFont="1" applyFill="1" applyBorder="1" applyAlignment="1" applyProtection="1">
      <alignment vertical="top"/>
    </xf>
    <xf numFmtId="49" fontId="2" fillId="6" borderId="1" xfId="0" applyNumberFormat="1" applyFont="1" applyFill="1" applyBorder="1" applyAlignment="1" applyProtection="1">
      <alignment vertical="top" wrapText="1"/>
    </xf>
    <xf numFmtId="4" fontId="6" fillId="6" borderId="1" xfId="0" applyNumberFormat="1" applyFont="1" applyFill="1" applyBorder="1" applyAlignment="1" applyProtection="1">
      <alignment vertical="top"/>
    </xf>
    <xf numFmtId="49" fontId="6" fillId="6" borderId="1" xfId="0" applyNumberFormat="1" applyFont="1" applyFill="1" applyBorder="1" applyAlignment="1" applyProtection="1">
      <alignment horizontal="center" vertical="top"/>
    </xf>
    <xf numFmtId="49" fontId="2" fillId="7" borderId="1" xfId="0" applyNumberFormat="1" applyFont="1" applyFill="1" applyBorder="1" applyAlignment="1" applyProtection="1">
      <alignment vertical="top"/>
    </xf>
    <xf numFmtId="49" fontId="2" fillId="7" borderId="1" xfId="0" applyNumberFormat="1" applyFont="1" applyFill="1" applyBorder="1" applyAlignment="1" applyProtection="1">
      <alignment vertical="top" wrapText="1"/>
    </xf>
    <xf numFmtId="4" fontId="6" fillId="7" borderId="1" xfId="0" applyNumberFormat="1" applyFont="1" applyFill="1" applyBorder="1" applyAlignment="1" applyProtection="1">
      <alignment vertical="top"/>
    </xf>
    <xf numFmtId="49" fontId="6" fillId="7" borderId="1" xfId="0" applyNumberFormat="1" applyFont="1" applyFill="1" applyBorder="1" applyAlignment="1" applyProtection="1">
      <alignment horizontal="center" vertical="top"/>
    </xf>
    <xf numFmtId="0" fontId="8" fillId="0" borderId="0" xfId="0" applyFont="1" applyProtection="1"/>
    <xf numFmtId="0" fontId="8" fillId="0" borderId="0" xfId="0" applyFont="1" applyAlignment="1" applyProtection="1">
      <alignment horizontal="center"/>
    </xf>
    <xf numFmtId="0" fontId="2" fillId="13" borderId="2" xfId="0" applyFont="1" applyFill="1" applyBorder="1" applyProtection="1"/>
    <xf numFmtId="0" fontId="8" fillId="13" borderId="3" xfId="0" applyFont="1" applyFill="1" applyBorder="1" applyProtection="1"/>
    <xf numFmtId="0" fontId="8" fillId="13" borderId="3" xfId="0" applyFont="1" applyFill="1" applyBorder="1" applyAlignment="1" applyProtection="1">
      <alignment horizontal="center"/>
    </xf>
    <xf numFmtId="164" fontId="6" fillId="13" borderId="1" xfId="0" applyNumberFormat="1" applyFont="1" applyFill="1" applyBorder="1" applyAlignment="1" applyProtection="1">
      <alignment vertical="top"/>
    </xf>
    <xf numFmtId="0" fontId="2" fillId="0" borderId="4" xfId="0" applyFont="1" applyBorder="1" applyProtection="1"/>
    <xf numFmtId="0" fontId="8" fillId="0" borderId="0" xfId="0" applyFont="1" applyBorder="1" applyProtection="1"/>
    <xf numFmtId="0" fontId="8" fillId="0" borderId="0" xfId="0" applyFont="1" applyBorder="1" applyAlignment="1" applyProtection="1">
      <alignment horizontal="center"/>
    </xf>
    <xf numFmtId="0" fontId="6" fillId="0" borderId="5" xfId="0" applyFont="1" applyBorder="1" applyProtection="1"/>
    <xf numFmtId="0" fontId="2" fillId="13" borderId="6" xfId="0" applyFont="1" applyFill="1" applyBorder="1" applyProtection="1"/>
    <xf numFmtId="0" fontId="8" fillId="13" borderId="7" xfId="0" applyFont="1" applyFill="1" applyBorder="1" applyProtection="1"/>
    <xf numFmtId="0" fontId="8" fillId="13" borderId="7" xfId="0" applyFont="1" applyFill="1" applyBorder="1" applyAlignment="1" applyProtection="1">
      <alignment horizontal="center"/>
    </xf>
    <xf numFmtId="164" fontId="6" fillId="13" borderId="8" xfId="0" applyNumberFormat="1" applyFont="1" applyFill="1" applyBorder="1" applyProtection="1"/>
    <xf numFmtId="0" fontId="2" fillId="0" borderId="6" xfId="0" applyFont="1" applyBorder="1" applyProtection="1"/>
    <xf numFmtId="0" fontId="8" fillId="0" borderId="7" xfId="0" applyFont="1" applyBorder="1" applyProtection="1"/>
    <xf numFmtId="0" fontId="8" fillId="0" borderId="7" xfId="0" applyFont="1" applyBorder="1" applyAlignment="1" applyProtection="1">
      <alignment horizontal="center"/>
    </xf>
    <xf numFmtId="0" fontId="6" fillId="0" borderId="7" xfId="0" applyFont="1" applyBorder="1" applyProtection="1"/>
    <xf numFmtId="0" fontId="6" fillId="0" borderId="8" xfId="0" applyFont="1" applyBorder="1" applyProtection="1"/>
    <xf numFmtId="0" fontId="2" fillId="14" borderId="6" xfId="0" applyFont="1" applyFill="1" applyBorder="1" applyProtection="1"/>
    <xf numFmtId="0" fontId="8" fillId="14" borderId="7" xfId="0" applyFont="1" applyFill="1" applyBorder="1" applyProtection="1"/>
    <xf numFmtId="0" fontId="8" fillId="14" borderId="7" xfId="0" applyFont="1" applyFill="1" applyBorder="1" applyAlignment="1" applyProtection="1">
      <alignment horizontal="center"/>
    </xf>
    <xf numFmtId="0" fontId="6" fillId="14" borderId="7" xfId="0" applyFont="1" applyFill="1" applyBorder="1" applyProtection="1"/>
    <xf numFmtId="164" fontId="6" fillId="14" borderId="8" xfId="0" applyNumberFormat="1" applyFont="1" applyFill="1" applyBorder="1" applyProtection="1"/>
    <xf numFmtId="10" fontId="6" fillId="14" borderId="1" xfId="1" applyNumberFormat="1" applyFont="1" applyFill="1" applyBorder="1" applyAlignment="1" applyProtection="1">
      <alignment vertical="center"/>
    </xf>
    <xf numFmtId="0" fontId="8" fillId="0" borderId="8" xfId="0" applyFont="1" applyBorder="1" applyProtection="1"/>
    <xf numFmtId="0" fontId="2" fillId="14" borderId="15" xfId="0" applyFont="1" applyFill="1" applyBorder="1" applyProtection="1"/>
    <xf numFmtId="0" fontId="8" fillId="14" borderId="16" xfId="0" applyFont="1" applyFill="1" applyBorder="1" applyProtection="1"/>
    <xf numFmtId="0" fontId="8" fillId="14" borderId="16" xfId="0" applyFont="1" applyFill="1" applyBorder="1" applyAlignment="1" applyProtection="1">
      <alignment horizontal="center"/>
    </xf>
    <xf numFmtId="164" fontId="6" fillId="14" borderId="17" xfId="0" applyNumberFormat="1" applyFont="1" applyFill="1" applyBorder="1" applyProtection="1"/>
    <xf numFmtId="4" fontId="0" fillId="0" borderId="0" xfId="0" applyNumberFormat="1" applyFont="1" applyProtection="1"/>
    <xf numFmtId="0" fontId="10" fillId="12" borderId="9" xfId="0" applyFont="1" applyFill="1" applyBorder="1" applyAlignment="1" applyProtection="1">
      <alignment horizontal="center" vertical="center"/>
    </xf>
    <xf numFmtId="0" fontId="10" fillId="12" borderId="10" xfId="0" applyFont="1" applyFill="1" applyBorder="1" applyAlignment="1" applyProtection="1">
      <alignment horizontal="center" vertical="center"/>
    </xf>
    <xf numFmtId="0" fontId="10" fillId="12" borderId="11" xfId="0" applyFont="1" applyFill="1" applyBorder="1" applyAlignment="1" applyProtection="1">
      <alignment horizontal="center" vertical="center"/>
    </xf>
  </cellXfs>
  <cellStyles count="4">
    <cellStyle name="Moneda 2" xfId="3" xr:uid="{00000000-0005-0000-0000-000001000000}"/>
    <cellStyle name="Moneda 3" xfId="2" xr:uid="{00000000-0005-0000-0000-00002F000000}"/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6A8601-BD7B-48E4-AD76-DD81CE97DC59}">
  <dimension ref="A1:H172"/>
  <sheetViews>
    <sheetView tabSelected="1" zoomScaleNormal="100" workbookViewId="0">
      <pane xSplit="2" ySplit="3" topLeftCell="C4" activePane="bottomRight" state="frozen"/>
      <selection pane="topRight" activeCell="E1" sqref="E1"/>
      <selection pane="bottomLeft" activeCell="A4" sqref="A4"/>
      <selection pane="bottomRight" activeCell="E158" sqref="E158"/>
    </sheetView>
  </sheetViews>
  <sheetFormatPr baseColWidth="10" defaultColWidth="11.5703125" defaultRowHeight="15" x14ac:dyDescent="0.25"/>
  <cols>
    <col min="1" max="1" width="14" style="3" customWidth="1"/>
    <col min="2" max="2" width="79.42578125" style="3" customWidth="1"/>
    <col min="3" max="3" width="13.28515625" style="50" bestFit="1" customWidth="1"/>
    <col min="4" max="4" width="8.5703125" style="51" customWidth="1"/>
    <col min="5" max="5" width="15.28515625" style="50" bestFit="1" customWidth="1"/>
    <col min="6" max="6" width="14.28515625" style="50" bestFit="1" customWidth="1"/>
    <col min="7" max="16384" width="11.5703125" style="3"/>
  </cols>
  <sheetData>
    <row r="1" spans="1:8" ht="26.45" customHeight="1" x14ac:dyDescent="0.25">
      <c r="A1" s="81" t="s">
        <v>0</v>
      </c>
      <c r="B1" s="82"/>
      <c r="C1" s="82"/>
      <c r="D1" s="82"/>
      <c r="E1" s="82"/>
      <c r="F1" s="83"/>
    </row>
    <row r="2" spans="1:8" x14ac:dyDescent="0.25">
      <c r="A2" s="4" t="s">
        <v>1</v>
      </c>
      <c r="B2" s="5"/>
      <c r="C2" s="6"/>
      <c r="D2" s="7"/>
      <c r="E2" s="6"/>
      <c r="F2" s="8"/>
    </row>
    <row r="3" spans="1:8" x14ac:dyDescent="0.25">
      <c r="A3" s="9" t="s">
        <v>2</v>
      </c>
      <c r="B3" s="10" t="s">
        <v>4</v>
      </c>
      <c r="C3" s="11" t="s">
        <v>232</v>
      </c>
      <c r="D3" s="12" t="s">
        <v>3</v>
      </c>
      <c r="E3" s="11" t="s">
        <v>230</v>
      </c>
      <c r="F3" s="11" t="s">
        <v>231</v>
      </c>
    </row>
    <row r="4" spans="1:8" x14ac:dyDescent="0.25">
      <c r="A4" s="13" t="s">
        <v>5</v>
      </c>
      <c r="B4" s="14" t="s">
        <v>7</v>
      </c>
      <c r="C4" s="15"/>
      <c r="D4" s="16" t="s">
        <v>6</v>
      </c>
      <c r="E4" s="17"/>
      <c r="F4" s="18">
        <f>F156</f>
        <v>0</v>
      </c>
      <c r="H4" s="80"/>
    </row>
    <row r="5" spans="1:8" x14ac:dyDescent="0.25">
      <c r="A5" s="19" t="s">
        <v>8</v>
      </c>
      <c r="B5" s="20" t="s">
        <v>9</v>
      </c>
      <c r="C5" s="21">
        <f>C21</f>
        <v>1</v>
      </c>
      <c r="D5" s="22" t="s">
        <v>6</v>
      </c>
      <c r="E5" s="23">
        <f>E21</f>
        <v>0</v>
      </c>
      <c r="F5" s="18">
        <f>F21</f>
        <v>0</v>
      </c>
      <c r="H5" s="80"/>
    </row>
    <row r="6" spans="1:8" x14ac:dyDescent="0.25">
      <c r="A6" s="24" t="s">
        <v>10</v>
      </c>
      <c r="B6" s="25" t="s">
        <v>11</v>
      </c>
      <c r="C6" s="26">
        <f>C19</f>
        <v>1</v>
      </c>
      <c r="D6" s="27" t="s">
        <v>6</v>
      </c>
      <c r="E6" s="23">
        <f>E19</f>
        <v>0</v>
      </c>
      <c r="F6" s="18">
        <f>F19</f>
        <v>0</v>
      </c>
      <c r="H6" s="80"/>
    </row>
    <row r="7" spans="1:8" x14ac:dyDescent="0.25">
      <c r="A7" s="28" t="s">
        <v>12</v>
      </c>
      <c r="B7" s="29" t="s">
        <v>13</v>
      </c>
      <c r="C7" s="30">
        <v>100</v>
      </c>
      <c r="D7" s="31" t="s">
        <v>45</v>
      </c>
      <c r="E7" s="1">
        <v>0</v>
      </c>
      <c r="F7" s="33">
        <f>ROUND(C7*E7,2)</f>
        <v>0</v>
      </c>
    </row>
    <row r="8" spans="1:8" x14ac:dyDescent="0.25">
      <c r="A8" s="28" t="s">
        <v>14</v>
      </c>
      <c r="B8" s="29" t="s">
        <v>16</v>
      </c>
      <c r="C8" s="30">
        <v>50</v>
      </c>
      <c r="D8" s="31" t="s">
        <v>15</v>
      </c>
      <c r="E8" s="1">
        <v>0</v>
      </c>
      <c r="F8" s="33">
        <f t="shared" ref="F8:F18" si="0">ROUND(C8*E8,2)</f>
        <v>0</v>
      </c>
    </row>
    <row r="9" spans="1:8" x14ac:dyDescent="0.25">
      <c r="A9" s="28" t="s">
        <v>17</v>
      </c>
      <c r="B9" s="29" t="s">
        <v>19</v>
      </c>
      <c r="C9" s="30">
        <v>9</v>
      </c>
      <c r="D9" s="31" t="s">
        <v>18</v>
      </c>
      <c r="E9" s="1">
        <v>0</v>
      </c>
      <c r="F9" s="33">
        <f t="shared" si="0"/>
        <v>0</v>
      </c>
    </row>
    <row r="10" spans="1:8" x14ac:dyDescent="0.25">
      <c r="A10" s="28" t="s">
        <v>20</v>
      </c>
      <c r="B10" s="29" t="s">
        <v>21</v>
      </c>
      <c r="C10" s="30">
        <v>15</v>
      </c>
      <c r="D10" s="31" t="s">
        <v>45</v>
      </c>
      <c r="E10" s="1">
        <v>0</v>
      </c>
      <c r="F10" s="33">
        <f t="shared" si="0"/>
        <v>0</v>
      </c>
    </row>
    <row r="11" spans="1:8" x14ac:dyDescent="0.25">
      <c r="A11" s="28" t="s">
        <v>22</v>
      </c>
      <c r="B11" s="29" t="s">
        <v>23</v>
      </c>
      <c r="C11" s="30">
        <v>5</v>
      </c>
      <c r="D11" s="31" t="s">
        <v>45</v>
      </c>
      <c r="E11" s="1">
        <v>0</v>
      </c>
      <c r="F11" s="33">
        <f t="shared" si="0"/>
        <v>0</v>
      </c>
    </row>
    <row r="12" spans="1:8" x14ac:dyDescent="0.25">
      <c r="A12" s="28" t="s">
        <v>24</v>
      </c>
      <c r="B12" s="29" t="s">
        <v>25</v>
      </c>
      <c r="C12" s="30">
        <v>10</v>
      </c>
      <c r="D12" s="31" t="s">
        <v>45</v>
      </c>
      <c r="E12" s="1">
        <v>0</v>
      </c>
      <c r="F12" s="33">
        <f t="shared" si="0"/>
        <v>0</v>
      </c>
    </row>
    <row r="13" spans="1:8" x14ac:dyDescent="0.25">
      <c r="A13" s="28" t="s">
        <v>26</v>
      </c>
      <c r="B13" s="29" t="s">
        <v>27</v>
      </c>
      <c r="C13" s="30">
        <v>1</v>
      </c>
      <c r="D13" s="31" t="s">
        <v>45</v>
      </c>
      <c r="E13" s="1">
        <v>0</v>
      </c>
      <c r="F13" s="33">
        <f t="shared" si="0"/>
        <v>0</v>
      </c>
    </row>
    <row r="14" spans="1:8" x14ac:dyDescent="0.25">
      <c r="A14" s="28" t="s">
        <v>28</v>
      </c>
      <c r="B14" s="29" t="s">
        <v>29</v>
      </c>
      <c r="C14" s="30">
        <v>3</v>
      </c>
      <c r="D14" s="31" t="s">
        <v>45</v>
      </c>
      <c r="E14" s="1">
        <v>0</v>
      </c>
      <c r="F14" s="33">
        <f t="shared" si="0"/>
        <v>0</v>
      </c>
    </row>
    <row r="15" spans="1:8" x14ac:dyDescent="0.25">
      <c r="A15" s="28" t="s">
        <v>30</v>
      </c>
      <c r="B15" s="29" t="s">
        <v>31</v>
      </c>
      <c r="C15" s="30">
        <v>1</v>
      </c>
      <c r="D15" s="31" t="s">
        <v>45</v>
      </c>
      <c r="E15" s="1">
        <v>0</v>
      </c>
      <c r="F15" s="33">
        <f t="shared" si="0"/>
        <v>0</v>
      </c>
    </row>
    <row r="16" spans="1:8" x14ac:dyDescent="0.25">
      <c r="A16" s="28" t="s">
        <v>32</v>
      </c>
      <c r="B16" s="29" t="s">
        <v>33</v>
      </c>
      <c r="C16" s="30">
        <v>1</v>
      </c>
      <c r="D16" s="31" t="s">
        <v>45</v>
      </c>
      <c r="E16" s="1">
        <v>0</v>
      </c>
      <c r="F16" s="33">
        <f t="shared" si="0"/>
        <v>0</v>
      </c>
      <c r="H16" s="80"/>
    </row>
    <row r="17" spans="1:8" x14ac:dyDescent="0.25">
      <c r="A17" s="28" t="s">
        <v>34</v>
      </c>
      <c r="B17" s="29" t="s">
        <v>35</v>
      </c>
      <c r="C17" s="30">
        <v>1</v>
      </c>
      <c r="D17" s="31" t="s">
        <v>45</v>
      </c>
      <c r="E17" s="1">
        <v>0</v>
      </c>
      <c r="F17" s="33">
        <f t="shared" si="0"/>
        <v>0</v>
      </c>
      <c r="H17" s="80"/>
    </row>
    <row r="18" spans="1:8" x14ac:dyDescent="0.25">
      <c r="A18" s="28" t="s">
        <v>36</v>
      </c>
      <c r="B18" s="29" t="s">
        <v>37</v>
      </c>
      <c r="C18" s="30">
        <v>1</v>
      </c>
      <c r="D18" s="31" t="s">
        <v>45</v>
      </c>
      <c r="E18" s="1">
        <v>0</v>
      </c>
      <c r="F18" s="33">
        <f t="shared" si="0"/>
        <v>0</v>
      </c>
      <c r="H18" s="80"/>
    </row>
    <row r="19" spans="1:8" x14ac:dyDescent="0.25">
      <c r="A19" s="34"/>
      <c r="B19" s="35" t="s">
        <v>38</v>
      </c>
      <c r="C19" s="30">
        <v>1</v>
      </c>
      <c r="D19" s="36"/>
      <c r="E19" s="23">
        <f>SUM(F7:F18)</f>
        <v>0</v>
      </c>
      <c r="F19" s="18">
        <f>ROUND(C19*E19,2)</f>
        <v>0</v>
      </c>
      <c r="H19" s="80"/>
    </row>
    <row r="20" spans="1:8" ht="1.1499999999999999" customHeight="1" x14ac:dyDescent="0.25">
      <c r="A20" s="37"/>
      <c r="B20" s="38"/>
      <c r="C20" s="39"/>
      <c r="D20" s="40"/>
      <c r="E20" s="23">
        <v>0</v>
      </c>
      <c r="F20" s="18">
        <f t="shared" ref="F20:F21" si="1">ROUND(C20*E20,2)</f>
        <v>0</v>
      </c>
      <c r="H20" s="80"/>
    </row>
    <row r="21" spans="1:8" x14ac:dyDescent="0.25">
      <c r="A21" s="34"/>
      <c r="B21" s="35" t="s">
        <v>39</v>
      </c>
      <c r="C21" s="30">
        <v>1</v>
      </c>
      <c r="D21" s="36"/>
      <c r="E21" s="23">
        <f>E6</f>
        <v>0</v>
      </c>
      <c r="F21" s="18">
        <f t="shared" si="1"/>
        <v>0</v>
      </c>
      <c r="H21" s="80"/>
    </row>
    <row r="22" spans="1:8" ht="1.1499999999999999" customHeight="1" x14ac:dyDescent="0.25">
      <c r="A22" s="37"/>
      <c r="B22" s="38"/>
      <c r="C22" s="39"/>
      <c r="D22" s="40"/>
      <c r="E22" s="23">
        <v>0</v>
      </c>
      <c r="F22" s="33"/>
      <c r="H22" s="80"/>
    </row>
    <row r="23" spans="1:8" x14ac:dyDescent="0.25">
      <c r="A23" s="19" t="s">
        <v>40</v>
      </c>
      <c r="B23" s="20" t="s">
        <v>41</v>
      </c>
      <c r="C23" s="21">
        <f>C151</f>
        <v>1</v>
      </c>
      <c r="D23" s="22" t="s">
        <v>6</v>
      </c>
      <c r="E23" s="23">
        <f>E151</f>
        <v>0</v>
      </c>
      <c r="F23" s="18">
        <f>F151</f>
        <v>0</v>
      </c>
      <c r="H23" s="80"/>
    </row>
    <row r="24" spans="1:8" x14ac:dyDescent="0.25">
      <c r="A24" s="24" t="s">
        <v>42</v>
      </c>
      <c r="B24" s="25" t="s">
        <v>43</v>
      </c>
      <c r="C24" s="26">
        <f>C29</f>
        <v>1</v>
      </c>
      <c r="D24" s="27" t="s">
        <v>6</v>
      </c>
      <c r="E24" s="23">
        <f>E29</f>
        <v>0</v>
      </c>
      <c r="F24" s="41">
        <f>F29</f>
        <v>0</v>
      </c>
      <c r="H24" s="80"/>
    </row>
    <row r="25" spans="1:8" ht="30" x14ac:dyDescent="0.25">
      <c r="A25" s="28" t="s">
        <v>44</v>
      </c>
      <c r="B25" s="29" t="s">
        <v>46</v>
      </c>
      <c r="C25" s="30">
        <v>4</v>
      </c>
      <c r="D25" s="31" t="s">
        <v>45</v>
      </c>
      <c r="E25" s="1">
        <v>0</v>
      </c>
      <c r="F25" s="33">
        <f>ROUND(C25*E25,2)</f>
        <v>0</v>
      </c>
      <c r="G25" s="80"/>
      <c r="H25" s="80"/>
    </row>
    <row r="26" spans="1:8" ht="30" x14ac:dyDescent="0.25">
      <c r="A26" s="28" t="s">
        <v>47</v>
      </c>
      <c r="B26" s="29" t="s">
        <v>48</v>
      </c>
      <c r="C26" s="30">
        <v>2</v>
      </c>
      <c r="D26" s="31" t="s">
        <v>45</v>
      </c>
      <c r="E26" s="1">
        <v>0</v>
      </c>
      <c r="F26" s="33">
        <f>ROUND(C26*E26,2)</f>
        <v>0</v>
      </c>
      <c r="G26" s="80"/>
      <c r="H26" s="80"/>
    </row>
    <row r="27" spans="1:8" ht="30" x14ac:dyDescent="0.25">
      <c r="A27" s="28" t="s">
        <v>49</v>
      </c>
      <c r="B27" s="29" t="s">
        <v>50</v>
      </c>
      <c r="C27" s="30">
        <v>1</v>
      </c>
      <c r="D27" s="31" t="s">
        <v>45</v>
      </c>
      <c r="E27" s="1">
        <v>0</v>
      </c>
      <c r="F27" s="33">
        <f>ROUND(C27*E27,2)</f>
        <v>0</v>
      </c>
      <c r="G27" s="80"/>
      <c r="H27" s="80"/>
    </row>
    <row r="28" spans="1:8" x14ac:dyDescent="0.25">
      <c r="A28" s="28" t="s">
        <v>51</v>
      </c>
      <c r="B28" s="29" t="s">
        <v>52</v>
      </c>
      <c r="C28" s="30">
        <v>1</v>
      </c>
      <c r="D28" s="31" t="s">
        <v>45</v>
      </c>
      <c r="E28" s="1">
        <v>0</v>
      </c>
      <c r="F28" s="33">
        <f>ROUND(C28*E28,2)</f>
        <v>0</v>
      </c>
      <c r="G28" s="80"/>
      <c r="H28" s="80"/>
    </row>
    <row r="29" spans="1:8" x14ac:dyDescent="0.25">
      <c r="A29" s="34"/>
      <c r="B29" s="35" t="s">
        <v>53</v>
      </c>
      <c r="C29" s="30">
        <v>1</v>
      </c>
      <c r="D29" s="36"/>
      <c r="E29" s="23">
        <f>SUM(F25:F28)</f>
        <v>0</v>
      </c>
      <c r="F29" s="18">
        <f>ROUND(C29*E29,2)</f>
        <v>0</v>
      </c>
      <c r="G29" s="80"/>
      <c r="H29" s="80"/>
    </row>
    <row r="30" spans="1:8" ht="1.1499999999999999" customHeight="1" x14ac:dyDescent="0.25">
      <c r="A30" s="37"/>
      <c r="B30" s="38"/>
      <c r="C30" s="39"/>
      <c r="D30" s="40"/>
      <c r="E30" s="23">
        <v>0</v>
      </c>
      <c r="F30" s="33"/>
      <c r="G30" s="80"/>
      <c r="H30" s="80"/>
    </row>
    <row r="31" spans="1:8" x14ac:dyDescent="0.25">
      <c r="A31" s="24" t="s">
        <v>54</v>
      </c>
      <c r="B31" s="25" t="s">
        <v>55</v>
      </c>
      <c r="C31" s="26">
        <f>C33</f>
        <v>1</v>
      </c>
      <c r="D31" s="27" t="s">
        <v>6</v>
      </c>
      <c r="E31" s="23">
        <f>E33</f>
        <v>0</v>
      </c>
      <c r="F31" s="18">
        <f>F33</f>
        <v>0</v>
      </c>
      <c r="G31" s="80"/>
      <c r="H31" s="80"/>
    </row>
    <row r="32" spans="1:8" x14ac:dyDescent="0.25">
      <c r="A32" s="28" t="s">
        <v>56</v>
      </c>
      <c r="B32" s="29" t="s">
        <v>57</v>
      </c>
      <c r="C32" s="30">
        <v>1</v>
      </c>
      <c r="D32" s="31" t="s">
        <v>45</v>
      </c>
      <c r="E32" s="1">
        <v>0</v>
      </c>
      <c r="F32" s="33">
        <f>ROUND(C32*E32,2)</f>
        <v>0</v>
      </c>
      <c r="G32" s="80"/>
      <c r="H32" s="80"/>
    </row>
    <row r="33" spans="1:8" x14ac:dyDescent="0.25">
      <c r="A33" s="34"/>
      <c r="B33" s="35" t="s">
        <v>58</v>
      </c>
      <c r="C33" s="30">
        <v>1</v>
      </c>
      <c r="D33" s="36"/>
      <c r="E33" s="23">
        <f>SUM(F32)</f>
        <v>0</v>
      </c>
      <c r="F33" s="18">
        <f>ROUND(C33*E33,2)</f>
        <v>0</v>
      </c>
      <c r="G33" s="80"/>
      <c r="H33" s="80"/>
    </row>
    <row r="34" spans="1:8" ht="1.1499999999999999" customHeight="1" x14ac:dyDescent="0.25">
      <c r="A34" s="37"/>
      <c r="B34" s="38"/>
      <c r="C34" s="39"/>
      <c r="D34" s="40"/>
      <c r="E34" s="23"/>
      <c r="F34" s="33"/>
      <c r="H34" s="80"/>
    </row>
    <row r="35" spans="1:8" x14ac:dyDescent="0.25">
      <c r="A35" s="24" t="s">
        <v>59</v>
      </c>
      <c r="B35" s="25" t="s">
        <v>60</v>
      </c>
      <c r="C35" s="26">
        <f>C83</f>
        <v>1</v>
      </c>
      <c r="D35" s="27" t="s">
        <v>6</v>
      </c>
      <c r="E35" s="23">
        <f>E83</f>
        <v>0</v>
      </c>
      <c r="F35" s="18">
        <f>F83</f>
        <v>0</v>
      </c>
      <c r="H35" s="80"/>
    </row>
    <row r="36" spans="1:8" x14ac:dyDescent="0.25">
      <c r="A36" s="42" t="s">
        <v>61</v>
      </c>
      <c r="B36" s="43" t="s">
        <v>62</v>
      </c>
      <c r="C36" s="44">
        <f>C64</f>
        <v>1</v>
      </c>
      <c r="D36" s="45" t="s">
        <v>6</v>
      </c>
      <c r="E36" s="23">
        <f>E64</f>
        <v>0</v>
      </c>
      <c r="F36" s="18">
        <f>F64</f>
        <v>0</v>
      </c>
      <c r="H36" s="80"/>
    </row>
    <row r="37" spans="1:8" x14ac:dyDescent="0.25">
      <c r="A37" s="46" t="s">
        <v>63</v>
      </c>
      <c r="B37" s="47" t="s">
        <v>64</v>
      </c>
      <c r="C37" s="48">
        <f>C43</f>
        <v>1</v>
      </c>
      <c r="D37" s="49" t="s">
        <v>6</v>
      </c>
      <c r="E37" s="23">
        <f>E43</f>
        <v>0</v>
      </c>
      <c r="F37" s="41">
        <f>F43</f>
        <v>0</v>
      </c>
      <c r="H37" s="80"/>
    </row>
    <row r="38" spans="1:8" x14ac:dyDescent="0.25">
      <c r="A38" s="28" t="s">
        <v>65</v>
      </c>
      <c r="B38" s="29" t="s">
        <v>67</v>
      </c>
      <c r="C38" s="30">
        <v>100</v>
      </c>
      <c r="D38" s="31" t="s">
        <v>66</v>
      </c>
      <c r="E38" s="1">
        <v>0</v>
      </c>
      <c r="F38" s="33">
        <f t="shared" ref="F38:F43" si="2">ROUND(C38*E38,2)</f>
        <v>0</v>
      </c>
      <c r="H38" s="80"/>
    </row>
    <row r="39" spans="1:8" x14ac:dyDescent="0.25">
      <c r="A39" s="28" t="s">
        <v>68</v>
      </c>
      <c r="B39" s="29" t="s">
        <v>69</v>
      </c>
      <c r="C39" s="30">
        <v>300</v>
      </c>
      <c r="D39" s="31" t="s">
        <v>66</v>
      </c>
      <c r="E39" s="1">
        <v>0</v>
      </c>
      <c r="F39" s="33">
        <f t="shared" si="2"/>
        <v>0</v>
      </c>
      <c r="H39" s="80"/>
    </row>
    <row r="40" spans="1:8" x14ac:dyDescent="0.25">
      <c r="A40" s="28" t="s">
        <v>70</v>
      </c>
      <c r="B40" s="29" t="s">
        <v>71</v>
      </c>
      <c r="C40" s="30">
        <v>70</v>
      </c>
      <c r="D40" s="31" t="s">
        <v>66</v>
      </c>
      <c r="E40" s="1">
        <v>0</v>
      </c>
      <c r="F40" s="33">
        <f t="shared" si="2"/>
        <v>0</v>
      </c>
      <c r="H40" s="80"/>
    </row>
    <row r="41" spans="1:8" x14ac:dyDescent="0.25">
      <c r="A41" s="28" t="s">
        <v>72</v>
      </c>
      <c r="B41" s="29" t="s">
        <v>73</v>
      </c>
      <c r="C41" s="30">
        <v>100</v>
      </c>
      <c r="D41" s="31" t="s">
        <v>66</v>
      </c>
      <c r="E41" s="1">
        <v>0</v>
      </c>
      <c r="F41" s="33">
        <f t="shared" si="2"/>
        <v>0</v>
      </c>
      <c r="G41" s="80"/>
      <c r="H41" s="80"/>
    </row>
    <row r="42" spans="1:8" x14ac:dyDescent="0.25">
      <c r="A42" s="28" t="s">
        <v>74</v>
      </c>
      <c r="B42" s="29" t="s">
        <v>75</v>
      </c>
      <c r="C42" s="30">
        <v>200</v>
      </c>
      <c r="D42" s="31" t="s">
        <v>66</v>
      </c>
      <c r="E42" s="1">
        <v>0</v>
      </c>
      <c r="F42" s="33">
        <f t="shared" si="2"/>
        <v>0</v>
      </c>
      <c r="H42" s="80"/>
    </row>
    <row r="43" spans="1:8" x14ac:dyDescent="0.25">
      <c r="A43" s="34"/>
      <c r="B43" s="35" t="s">
        <v>76</v>
      </c>
      <c r="C43" s="30">
        <v>1</v>
      </c>
      <c r="D43" s="36"/>
      <c r="E43" s="23">
        <f>SUM(F38:F42)</f>
        <v>0</v>
      </c>
      <c r="F43" s="18">
        <f t="shared" si="2"/>
        <v>0</v>
      </c>
      <c r="H43" s="80"/>
    </row>
    <row r="44" spans="1:8" ht="1.1499999999999999" customHeight="1" x14ac:dyDescent="0.25">
      <c r="A44" s="37"/>
      <c r="B44" s="38"/>
      <c r="C44" s="39"/>
      <c r="D44" s="40"/>
      <c r="E44" s="23"/>
      <c r="F44" s="33"/>
      <c r="G44" s="80"/>
      <c r="H44" s="80"/>
    </row>
    <row r="45" spans="1:8" x14ac:dyDescent="0.25">
      <c r="A45" s="46" t="s">
        <v>77</v>
      </c>
      <c r="B45" s="47" t="s">
        <v>78</v>
      </c>
      <c r="C45" s="48">
        <f>C48</f>
        <v>1</v>
      </c>
      <c r="D45" s="49" t="s">
        <v>6</v>
      </c>
      <c r="E45" s="23">
        <f>E48</f>
        <v>0</v>
      </c>
      <c r="F45" s="18">
        <f>F48</f>
        <v>0</v>
      </c>
      <c r="G45" s="80"/>
      <c r="H45" s="80"/>
    </row>
    <row r="46" spans="1:8" x14ac:dyDescent="0.25">
      <c r="A46" s="28" t="s">
        <v>79</v>
      </c>
      <c r="B46" s="29" t="s">
        <v>80</v>
      </c>
      <c r="C46" s="30">
        <v>1</v>
      </c>
      <c r="D46" s="31" t="s">
        <v>45</v>
      </c>
      <c r="E46" s="1">
        <v>0</v>
      </c>
      <c r="F46" s="33">
        <f>ROUND(C46*E46,2)</f>
        <v>0</v>
      </c>
      <c r="H46" s="80"/>
    </row>
    <row r="47" spans="1:8" x14ac:dyDescent="0.25">
      <c r="A47" s="28" t="s">
        <v>240</v>
      </c>
      <c r="B47" s="29" t="s">
        <v>241</v>
      </c>
      <c r="C47" s="30">
        <v>1</v>
      </c>
      <c r="D47" s="31" t="s">
        <v>45</v>
      </c>
      <c r="E47" s="1">
        <v>0</v>
      </c>
      <c r="F47" s="33">
        <f>ROUND(C47*E47,2)</f>
        <v>0</v>
      </c>
      <c r="H47" s="80"/>
    </row>
    <row r="48" spans="1:8" x14ac:dyDescent="0.25">
      <c r="A48" s="34"/>
      <c r="B48" s="35" t="s">
        <v>81</v>
      </c>
      <c r="C48" s="30">
        <v>1</v>
      </c>
      <c r="D48" s="36"/>
      <c r="E48" s="23">
        <f>SUM(F46:F47)</f>
        <v>0</v>
      </c>
      <c r="F48" s="18">
        <f>ROUND(C48*E48,2)</f>
        <v>0</v>
      </c>
      <c r="H48" s="80"/>
    </row>
    <row r="49" spans="1:8" ht="1.1499999999999999" customHeight="1" x14ac:dyDescent="0.25">
      <c r="A49" s="37"/>
      <c r="B49" s="38"/>
      <c r="C49" s="39"/>
      <c r="D49" s="40"/>
      <c r="E49" s="23">
        <v>0</v>
      </c>
      <c r="F49" s="33"/>
      <c r="H49" s="80"/>
    </row>
    <row r="50" spans="1:8" x14ac:dyDescent="0.25">
      <c r="A50" s="46" t="s">
        <v>82</v>
      </c>
      <c r="B50" s="47" t="s">
        <v>83</v>
      </c>
      <c r="C50" s="48">
        <f>C53</f>
        <v>1</v>
      </c>
      <c r="D50" s="49" t="s">
        <v>6</v>
      </c>
      <c r="E50" s="23">
        <f>E53</f>
        <v>0</v>
      </c>
      <c r="F50" s="18">
        <f>F53</f>
        <v>0</v>
      </c>
      <c r="G50" s="80"/>
      <c r="H50" s="80"/>
    </row>
    <row r="51" spans="1:8" x14ac:dyDescent="0.25">
      <c r="A51" s="28" t="s">
        <v>84</v>
      </c>
      <c r="B51" s="29" t="s">
        <v>85</v>
      </c>
      <c r="C51" s="30">
        <v>22</v>
      </c>
      <c r="D51" s="31" t="s">
        <v>45</v>
      </c>
      <c r="E51" s="1">
        <v>0</v>
      </c>
      <c r="F51" s="33">
        <f>ROUND(C51*E51,2)</f>
        <v>0</v>
      </c>
      <c r="G51" s="80"/>
      <c r="H51" s="80"/>
    </row>
    <row r="52" spans="1:8" x14ac:dyDescent="0.25">
      <c r="A52" s="28" t="s">
        <v>86</v>
      </c>
      <c r="B52" s="29" t="s">
        <v>87</v>
      </c>
      <c r="C52" s="30">
        <v>36</v>
      </c>
      <c r="D52" s="31" t="s">
        <v>45</v>
      </c>
      <c r="E52" s="1">
        <v>0</v>
      </c>
      <c r="F52" s="33">
        <f>ROUND(C52*E52,2)</f>
        <v>0</v>
      </c>
      <c r="G52" s="80"/>
      <c r="H52" s="80"/>
    </row>
    <row r="53" spans="1:8" x14ac:dyDescent="0.25">
      <c r="A53" s="34"/>
      <c r="B53" s="35" t="s">
        <v>88</v>
      </c>
      <c r="C53" s="30">
        <v>1</v>
      </c>
      <c r="D53" s="36"/>
      <c r="E53" s="23">
        <f>SUM(F51:F52)</f>
        <v>0</v>
      </c>
      <c r="F53" s="18">
        <f>ROUND(C53*E53,2)</f>
        <v>0</v>
      </c>
      <c r="G53" s="80"/>
      <c r="H53" s="80"/>
    </row>
    <row r="54" spans="1:8" ht="1.1499999999999999" customHeight="1" x14ac:dyDescent="0.25">
      <c r="A54" s="37"/>
      <c r="B54" s="38"/>
      <c r="C54" s="39"/>
      <c r="D54" s="40"/>
      <c r="E54" s="23"/>
      <c r="F54" s="33"/>
      <c r="G54" s="80"/>
      <c r="H54" s="80"/>
    </row>
    <row r="55" spans="1:8" x14ac:dyDescent="0.25">
      <c r="A55" s="46" t="s">
        <v>89</v>
      </c>
      <c r="B55" s="47" t="s">
        <v>90</v>
      </c>
      <c r="C55" s="48">
        <f>C57</f>
        <v>1</v>
      </c>
      <c r="D55" s="49" t="s">
        <v>6</v>
      </c>
      <c r="E55" s="23">
        <f>E57</f>
        <v>0</v>
      </c>
      <c r="F55" s="18">
        <f>F57</f>
        <v>0</v>
      </c>
      <c r="H55" s="80"/>
    </row>
    <row r="56" spans="1:8" x14ac:dyDescent="0.25">
      <c r="A56" s="28" t="s">
        <v>91</v>
      </c>
      <c r="B56" s="29" t="s">
        <v>92</v>
      </c>
      <c r="C56" s="30">
        <v>1</v>
      </c>
      <c r="D56" s="31" t="s">
        <v>45</v>
      </c>
      <c r="E56" s="1">
        <v>0</v>
      </c>
      <c r="F56" s="33">
        <f>ROUND(C56*E56,2)</f>
        <v>0</v>
      </c>
      <c r="H56" s="80"/>
    </row>
    <row r="57" spans="1:8" x14ac:dyDescent="0.25">
      <c r="A57" s="34"/>
      <c r="B57" s="35" t="s">
        <v>93</v>
      </c>
      <c r="C57" s="30">
        <v>1</v>
      </c>
      <c r="D57" s="36"/>
      <c r="E57" s="23">
        <f>SUM(F56)</f>
        <v>0</v>
      </c>
      <c r="F57" s="18">
        <f>ROUND(C57*E57,2)</f>
        <v>0</v>
      </c>
      <c r="H57" s="80"/>
    </row>
    <row r="58" spans="1:8" ht="1.1499999999999999" customHeight="1" x14ac:dyDescent="0.25">
      <c r="A58" s="37"/>
      <c r="B58" s="38"/>
      <c r="C58" s="39"/>
      <c r="D58" s="40"/>
      <c r="E58" s="23"/>
      <c r="F58" s="33"/>
      <c r="G58" s="80"/>
      <c r="H58" s="80"/>
    </row>
    <row r="59" spans="1:8" x14ac:dyDescent="0.25">
      <c r="A59" s="46" t="s">
        <v>94</v>
      </c>
      <c r="B59" s="47" t="s">
        <v>95</v>
      </c>
      <c r="C59" s="48">
        <f>C62</f>
        <v>1</v>
      </c>
      <c r="D59" s="49" t="s">
        <v>6</v>
      </c>
      <c r="E59" s="23">
        <f>E62</f>
        <v>0</v>
      </c>
      <c r="F59" s="18">
        <f>F62</f>
        <v>0</v>
      </c>
      <c r="G59" s="80"/>
      <c r="H59" s="80"/>
    </row>
    <row r="60" spans="1:8" x14ac:dyDescent="0.25">
      <c r="A60" s="28" t="s">
        <v>96</v>
      </c>
      <c r="B60" s="29" t="s">
        <v>97</v>
      </c>
      <c r="C60" s="30">
        <v>12</v>
      </c>
      <c r="D60" s="31" t="s">
        <v>45</v>
      </c>
      <c r="E60" s="1">
        <v>0</v>
      </c>
      <c r="F60" s="33">
        <f>ROUND(C60*E60,2)</f>
        <v>0</v>
      </c>
      <c r="G60" s="80"/>
      <c r="H60" s="80"/>
    </row>
    <row r="61" spans="1:8" x14ac:dyDescent="0.25">
      <c r="A61" s="28" t="s">
        <v>98</v>
      </c>
      <c r="B61" s="29" t="s">
        <v>99</v>
      </c>
      <c r="C61" s="30">
        <v>6</v>
      </c>
      <c r="D61" s="31" t="s">
        <v>45</v>
      </c>
      <c r="E61" s="1">
        <v>0</v>
      </c>
      <c r="F61" s="33">
        <f>ROUND(C61*E61,2)</f>
        <v>0</v>
      </c>
      <c r="G61" s="80"/>
      <c r="H61" s="80"/>
    </row>
    <row r="62" spans="1:8" x14ac:dyDescent="0.25">
      <c r="A62" s="34"/>
      <c r="B62" s="35" t="s">
        <v>100</v>
      </c>
      <c r="C62" s="30">
        <v>1</v>
      </c>
      <c r="D62" s="36"/>
      <c r="E62" s="23">
        <f>SUM(F60:F61)</f>
        <v>0</v>
      </c>
      <c r="F62" s="18">
        <f>ROUND(C62*E62,2)</f>
        <v>0</v>
      </c>
    </row>
    <row r="63" spans="1:8" ht="1.1499999999999999" customHeight="1" x14ac:dyDescent="0.25">
      <c r="A63" s="37"/>
      <c r="B63" s="38"/>
      <c r="C63" s="39"/>
      <c r="D63" s="40"/>
      <c r="E63" s="23"/>
      <c r="F63" s="33"/>
      <c r="G63" s="80"/>
      <c r="H63" s="80"/>
    </row>
    <row r="64" spans="1:8" x14ac:dyDescent="0.25">
      <c r="A64" s="34"/>
      <c r="B64" s="35" t="s">
        <v>101</v>
      </c>
      <c r="C64" s="30">
        <v>1</v>
      </c>
      <c r="D64" s="36"/>
      <c r="E64" s="23">
        <f>F37+F45+F50+F55+F59</f>
        <v>0</v>
      </c>
      <c r="F64" s="18">
        <f>ROUND(C64*E64,2)</f>
        <v>0</v>
      </c>
      <c r="G64" s="80"/>
      <c r="H64" s="80"/>
    </row>
    <row r="65" spans="1:8" ht="1.1499999999999999" customHeight="1" x14ac:dyDescent="0.25">
      <c r="A65" s="37"/>
      <c r="B65" s="38"/>
      <c r="C65" s="39"/>
      <c r="D65" s="40"/>
      <c r="E65" s="23"/>
      <c r="F65" s="33"/>
      <c r="G65" s="80"/>
      <c r="H65" s="80"/>
    </row>
    <row r="66" spans="1:8" x14ac:dyDescent="0.25">
      <c r="A66" s="42" t="s">
        <v>102</v>
      </c>
      <c r="B66" s="43" t="s">
        <v>103</v>
      </c>
      <c r="C66" s="44">
        <f>C68</f>
        <v>1</v>
      </c>
      <c r="D66" s="45" t="s">
        <v>6</v>
      </c>
      <c r="E66" s="23">
        <f>E68</f>
        <v>0</v>
      </c>
      <c r="F66" s="18">
        <f>F68</f>
        <v>0</v>
      </c>
      <c r="H66" s="80"/>
    </row>
    <row r="67" spans="1:8" x14ac:dyDescent="0.25">
      <c r="A67" s="28" t="s">
        <v>104</v>
      </c>
      <c r="B67" s="29" t="s">
        <v>105</v>
      </c>
      <c r="C67" s="30">
        <v>1</v>
      </c>
      <c r="D67" s="31" t="s">
        <v>45</v>
      </c>
      <c r="E67" s="1">
        <v>0</v>
      </c>
      <c r="F67" s="33">
        <f>ROUND(C67*E67,2)</f>
        <v>0</v>
      </c>
      <c r="G67" s="80"/>
      <c r="H67" s="80"/>
    </row>
    <row r="68" spans="1:8" x14ac:dyDescent="0.25">
      <c r="A68" s="34"/>
      <c r="B68" s="35" t="s">
        <v>106</v>
      </c>
      <c r="C68" s="30">
        <v>1</v>
      </c>
      <c r="D68" s="36"/>
      <c r="E68" s="23">
        <f>SUM(F67)</f>
        <v>0</v>
      </c>
      <c r="F68" s="18">
        <f>ROUND(C68*E68,2)</f>
        <v>0</v>
      </c>
      <c r="G68" s="80"/>
      <c r="H68" s="80"/>
    </row>
    <row r="69" spans="1:8" ht="1.1499999999999999" customHeight="1" x14ac:dyDescent="0.25">
      <c r="A69" s="37"/>
      <c r="B69" s="38"/>
      <c r="C69" s="39"/>
      <c r="D69" s="40"/>
      <c r="E69" s="23"/>
      <c r="F69" s="33"/>
      <c r="H69" s="80"/>
    </row>
    <row r="70" spans="1:8" x14ac:dyDescent="0.25">
      <c r="A70" s="42" t="s">
        <v>107</v>
      </c>
      <c r="B70" s="43" t="s">
        <v>108</v>
      </c>
      <c r="C70" s="44">
        <f>C72</f>
        <v>1</v>
      </c>
      <c r="D70" s="45" t="s">
        <v>6</v>
      </c>
      <c r="E70" s="23">
        <f>E72</f>
        <v>0</v>
      </c>
      <c r="F70" s="18">
        <f>F72</f>
        <v>0</v>
      </c>
      <c r="G70" s="80"/>
    </row>
    <row r="71" spans="1:8" x14ac:dyDescent="0.25">
      <c r="A71" s="28" t="s">
        <v>109</v>
      </c>
      <c r="B71" s="29" t="s">
        <v>110</v>
      </c>
      <c r="C71" s="30">
        <v>1</v>
      </c>
      <c r="D71" s="31" t="s">
        <v>45</v>
      </c>
      <c r="E71" s="1">
        <v>0</v>
      </c>
      <c r="F71" s="33">
        <f>ROUND(C71*E71,2)</f>
        <v>0</v>
      </c>
      <c r="G71" s="80"/>
    </row>
    <row r="72" spans="1:8" x14ac:dyDescent="0.25">
      <c r="A72" s="34"/>
      <c r="B72" s="35" t="s">
        <v>111</v>
      </c>
      <c r="C72" s="30">
        <v>1</v>
      </c>
      <c r="D72" s="36"/>
      <c r="E72" s="23">
        <f>SUM(F71)</f>
        <v>0</v>
      </c>
      <c r="F72" s="18">
        <f>ROUND(C72*E72,2)</f>
        <v>0</v>
      </c>
      <c r="G72" s="80"/>
    </row>
    <row r="73" spans="1:8" ht="1.1499999999999999" customHeight="1" x14ac:dyDescent="0.25">
      <c r="A73" s="37"/>
      <c r="B73" s="38"/>
      <c r="C73" s="39"/>
      <c r="D73" s="40"/>
      <c r="E73" s="23"/>
      <c r="F73" s="33"/>
      <c r="H73" s="80"/>
    </row>
    <row r="74" spans="1:8" x14ac:dyDescent="0.25">
      <c r="A74" s="42" t="s">
        <v>112</v>
      </c>
      <c r="B74" s="43" t="s">
        <v>113</v>
      </c>
      <c r="C74" s="44">
        <f>C81</f>
        <v>1</v>
      </c>
      <c r="D74" s="45" t="s">
        <v>6</v>
      </c>
      <c r="E74" s="23">
        <f>E81</f>
        <v>0</v>
      </c>
      <c r="F74" s="18">
        <f>F81</f>
        <v>0</v>
      </c>
    </row>
    <row r="75" spans="1:8" x14ac:dyDescent="0.25">
      <c r="A75" s="28" t="s">
        <v>114</v>
      </c>
      <c r="B75" s="29" t="s">
        <v>115</v>
      </c>
      <c r="C75" s="30">
        <v>1</v>
      </c>
      <c r="D75" s="31" t="s">
        <v>45</v>
      </c>
      <c r="E75" s="1">
        <v>0</v>
      </c>
      <c r="F75" s="33">
        <f t="shared" ref="F75:F81" si="3">ROUND(C75*E75,2)</f>
        <v>0</v>
      </c>
    </row>
    <row r="76" spans="1:8" x14ac:dyDescent="0.25">
      <c r="A76" s="28" t="s">
        <v>116</v>
      </c>
      <c r="B76" s="29" t="s">
        <v>117</v>
      </c>
      <c r="C76" s="30">
        <v>1</v>
      </c>
      <c r="D76" s="31" t="s">
        <v>45</v>
      </c>
      <c r="E76" s="1">
        <v>0</v>
      </c>
      <c r="F76" s="33">
        <f t="shared" si="3"/>
        <v>0</v>
      </c>
      <c r="G76" s="80"/>
    </row>
    <row r="77" spans="1:8" ht="30" x14ac:dyDescent="0.25">
      <c r="A77" s="28" t="s">
        <v>118</v>
      </c>
      <c r="B77" s="29" t="s">
        <v>119</v>
      </c>
      <c r="C77" s="30">
        <v>1</v>
      </c>
      <c r="D77" s="31" t="s">
        <v>45</v>
      </c>
      <c r="E77" s="1">
        <v>0</v>
      </c>
      <c r="F77" s="33">
        <f t="shared" si="3"/>
        <v>0</v>
      </c>
      <c r="G77" s="80"/>
      <c r="H77" s="80"/>
    </row>
    <row r="78" spans="1:8" x14ac:dyDescent="0.25">
      <c r="A78" s="28" t="s">
        <v>120</v>
      </c>
      <c r="B78" s="29" t="s">
        <v>121</v>
      </c>
      <c r="C78" s="30">
        <v>1</v>
      </c>
      <c r="D78" s="31" t="s">
        <v>45</v>
      </c>
      <c r="E78" s="1">
        <v>0</v>
      </c>
      <c r="F78" s="33">
        <f t="shared" si="3"/>
        <v>0</v>
      </c>
      <c r="G78" s="80"/>
      <c r="H78" s="80"/>
    </row>
    <row r="79" spans="1:8" x14ac:dyDescent="0.25">
      <c r="A79" s="28" t="s">
        <v>122</v>
      </c>
      <c r="B79" s="29" t="s">
        <v>123</v>
      </c>
      <c r="C79" s="30">
        <v>1</v>
      </c>
      <c r="D79" s="31" t="s">
        <v>45</v>
      </c>
      <c r="E79" s="1">
        <v>0</v>
      </c>
      <c r="F79" s="33">
        <f t="shared" si="3"/>
        <v>0</v>
      </c>
      <c r="G79" s="80"/>
      <c r="H79" s="80"/>
    </row>
    <row r="80" spans="1:8" x14ac:dyDescent="0.25">
      <c r="A80" s="28" t="s">
        <v>124</v>
      </c>
      <c r="B80" s="29" t="s">
        <v>125</v>
      </c>
      <c r="C80" s="30">
        <v>1</v>
      </c>
      <c r="D80" s="31" t="s">
        <v>45</v>
      </c>
      <c r="E80" s="1">
        <v>0</v>
      </c>
      <c r="F80" s="33">
        <f t="shared" si="3"/>
        <v>0</v>
      </c>
      <c r="H80" s="80"/>
    </row>
    <row r="81" spans="1:8" x14ac:dyDescent="0.25">
      <c r="A81" s="34"/>
      <c r="B81" s="35" t="s">
        <v>126</v>
      </c>
      <c r="C81" s="30">
        <v>1</v>
      </c>
      <c r="D81" s="36"/>
      <c r="E81" s="23">
        <f>SUM(F75:F80)</f>
        <v>0</v>
      </c>
      <c r="F81" s="18">
        <f t="shared" si="3"/>
        <v>0</v>
      </c>
      <c r="G81" s="80"/>
      <c r="H81" s="80"/>
    </row>
    <row r="82" spans="1:8" ht="1.1499999999999999" customHeight="1" x14ac:dyDescent="0.25">
      <c r="A82" s="37"/>
      <c r="B82" s="38"/>
      <c r="C82" s="39"/>
      <c r="D82" s="40"/>
      <c r="E82" s="23"/>
      <c r="F82" s="33"/>
      <c r="G82" s="80"/>
      <c r="H82" s="80"/>
    </row>
    <row r="83" spans="1:8" x14ac:dyDescent="0.25">
      <c r="A83" s="34"/>
      <c r="B83" s="35" t="s">
        <v>127</v>
      </c>
      <c r="C83" s="30">
        <v>1</v>
      </c>
      <c r="D83" s="36"/>
      <c r="E83" s="23">
        <f>F36+F70+F66+F74</f>
        <v>0</v>
      </c>
      <c r="F83" s="18">
        <f>ROUND(C83*E83,2)</f>
        <v>0</v>
      </c>
      <c r="G83" s="80"/>
      <c r="H83" s="80"/>
    </row>
    <row r="84" spans="1:8" ht="1.1499999999999999" customHeight="1" x14ac:dyDescent="0.25">
      <c r="A84" s="37"/>
      <c r="B84" s="38"/>
      <c r="C84" s="39"/>
      <c r="D84" s="40"/>
      <c r="E84" s="32"/>
      <c r="F84" s="33"/>
      <c r="G84" s="80"/>
      <c r="H84" s="80"/>
    </row>
    <row r="85" spans="1:8" x14ac:dyDescent="0.25">
      <c r="A85" s="24" t="s">
        <v>128</v>
      </c>
      <c r="B85" s="25" t="s">
        <v>129</v>
      </c>
      <c r="C85" s="26">
        <f>C88</f>
        <v>1</v>
      </c>
      <c r="D85" s="27" t="s">
        <v>6</v>
      </c>
      <c r="E85" s="23">
        <f>E88</f>
        <v>0</v>
      </c>
      <c r="F85" s="18">
        <f>F88</f>
        <v>0</v>
      </c>
      <c r="G85" s="80"/>
      <c r="H85" s="80"/>
    </row>
    <row r="86" spans="1:8" x14ac:dyDescent="0.25">
      <c r="A86" s="28" t="s">
        <v>130</v>
      </c>
      <c r="B86" s="29" t="s">
        <v>131</v>
      </c>
      <c r="C86" s="30">
        <v>1</v>
      </c>
      <c r="D86" s="31" t="s">
        <v>45</v>
      </c>
      <c r="E86" s="1">
        <v>0</v>
      </c>
      <c r="F86" s="33">
        <f>ROUND(C86*E86,2)</f>
        <v>0</v>
      </c>
      <c r="G86" s="80"/>
      <c r="H86" s="80"/>
    </row>
    <row r="87" spans="1:8" x14ac:dyDescent="0.25">
      <c r="A87" s="28" t="s">
        <v>132</v>
      </c>
      <c r="B87" s="29" t="s">
        <v>133</v>
      </c>
      <c r="C87" s="30">
        <v>1</v>
      </c>
      <c r="D87" s="31" t="s">
        <v>45</v>
      </c>
      <c r="E87" s="1">
        <v>0</v>
      </c>
      <c r="F87" s="33">
        <f>ROUND(C87*E87,2)</f>
        <v>0</v>
      </c>
      <c r="G87" s="80"/>
      <c r="H87" s="80"/>
    </row>
    <row r="88" spans="1:8" x14ac:dyDescent="0.25">
      <c r="A88" s="34"/>
      <c r="B88" s="35" t="s">
        <v>134</v>
      </c>
      <c r="C88" s="30">
        <v>1</v>
      </c>
      <c r="D88" s="36"/>
      <c r="E88" s="23">
        <f>SUM(F86:F87)</f>
        <v>0</v>
      </c>
      <c r="F88" s="18">
        <f>ROUND(C88*E88,2)</f>
        <v>0</v>
      </c>
      <c r="G88" s="80"/>
      <c r="H88" s="80"/>
    </row>
    <row r="89" spans="1:8" ht="1.1499999999999999" customHeight="1" x14ac:dyDescent="0.25">
      <c r="A89" s="37"/>
      <c r="B89" s="38"/>
      <c r="C89" s="39"/>
      <c r="D89" s="40"/>
      <c r="E89" s="23"/>
      <c r="F89" s="33"/>
      <c r="G89" s="80"/>
      <c r="H89" s="80"/>
    </row>
    <row r="90" spans="1:8" x14ac:dyDescent="0.25">
      <c r="A90" s="24" t="s">
        <v>135</v>
      </c>
      <c r="B90" s="25" t="s">
        <v>136</v>
      </c>
      <c r="C90" s="26">
        <f>C93</f>
        <v>1</v>
      </c>
      <c r="D90" s="27" t="s">
        <v>6</v>
      </c>
      <c r="E90" s="23">
        <f>E93</f>
        <v>0</v>
      </c>
      <c r="F90" s="18">
        <f>F93</f>
        <v>0</v>
      </c>
      <c r="G90" s="80"/>
      <c r="H90" s="80"/>
    </row>
    <row r="91" spans="1:8" x14ac:dyDescent="0.25">
      <c r="A91" s="28" t="s">
        <v>137</v>
      </c>
      <c r="B91" s="29" t="s">
        <v>138</v>
      </c>
      <c r="C91" s="30">
        <v>2</v>
      </c>
      <c r="D91" s="31" t="s">
        <v>45</v>
      </c>
      <c r="E91" s="1">
        <v>0</v>
      </c>
      <c r="F91" s="33">
        <f>ROUND(C91*E91,2)</f>
        <v>0</v>
      </c>
      <c r="G91" s="80"/>
      <c r="H91" s="80"/>
    </row>
    <row r="92" spans="1:8" x14ac:dyDescent="0.25">
      <c r="A92" s="28" t="s">
        <v>139</v>
      </c>
      <c r="B92" s="29" t="s">
        <v>140</v>
      </c>
      <c r="C92" s="30">
        <v>3380</v>
      </c>
      <c r="D92" s="31" t="s">
        <v>66</v>
      </c>
      <c r="E92" s="1">
        <v>0</v>
      </c>
      <c r="F92" s="33">
        <f>ROUND(C92*E92,2)</f>
        <v>0</v>
      </c>
      <c r="G92" s="80"/>
      <c r="H92" s="80"/>
    </row>
    <row r="93" spans="1:8" x14ac:dyDescent="0.25">
      <c r="A93" s="34"/>
      <c r="B93" s="35" t="s">
        <v>141</v>
      </c>
      <c r="C93" s="30">
        <v>1</v>
      </c>
      <c r="D93" s="36"/>
      <c r="E93" s="23">
        <f>SUM(F91:F92)</f>
        <v>0</v>
      </c>
      <c r="F93" s="18">
        <f>ROUND(C93*E93,2)</f>
        <v>0</v>
      </c>
      <c r="G93" s="80"/>
      <c r="H93" s="80"/>
    </row>
    <row r="94" spans="1:8" ht="1.1499999999999999" customHeight="1" x14ac:dyDescent="0.25">
      <c r="A94" s="37"/>
      <c r="B94" s="38"/>
      <c r="C94" s="39"/>
      <c r="D94" s="40"/>
      <c r="E94" s="23"/>
      <c r="F94" s="33"/>
    </row>
    <row r="95" spans="1:8" x14ac:dyDescent="0.25">
      <c r="A95" s="24" t="s">
        <v>142</v>
      </c>
      <c r="B95" s="25" t="s">
        <v>143</v>
      </c>
      <c r="C95" s="26">
        <f>C105</f>
        <v>1</v>
      </c>
      <c r="D95" s="27" t="s">
        <v>6</v>
      </c>
      <c r="E95" s="23">
        <f>E105</f>
        <v>0</v>
      </c>
      <c r="F95" s="18">
        <f>F105</f>
        <v>0</v>
      </c>
      <c r="G95" s="80"/>
      <c r="H95" s="80"/>
    </row>
    <row r="96" spans="1:8" x14ac:dyDescent="0.25">
      <c r="A96" s="28" t="s">
        <v>144</v>
      </c>
      <c r="B96" s="29" t="s">
        <v>145</v>
      </c>
      <c r="C96" s="30">
        <v>1</v>
      </c>
      <c r="D96" s="31" t="s">
        <v>45</v>
      </c>
      <c r="E96" s="1">
        <v>0</v>
      </c>
      <c r="F96" s="33">
        <f t="shared" ref="F96:F105" si="4">ROUND(C96*E96,2)</f>
        <v>0</v>
      </c>
      <c r="G96" s="80"/>
      <c r="H96" s="80"/>
    </row>
    <row r="97" spans="1:8" x14ac:dyDescent="0.25">
      <c r="A97" s="28" t="s">
        <v>146</v>
      </c>
      <c r="B97" s="29" t="s">
        <v>147</v>
      </c>
      <c r="C97" s="30">
        <v>810</v>
      </c>
      <c r="D97" s="31" t="s">
        <v>45</v>
      </c>
      <c r="E97" s="1">
        <v>0</v>
      </c>
      <c r="F97" s="33">
        <f t="shared" si="4"/>
        <v>0</v>
      </c>
      <c r="H97" s="80"/>
    </row>
    <row r="98" spans="1:8" x14ac:dyDescent="0.25">
      <c r="A98" s="28" t="s">
        <v>148</v>
      </c>
      <c r="B98" s="29" t="s">
        <v>149</v>
      </c>
      <c r="C98" s="30">
        <v>4</v>
      </c>
      <c r="D98" s="31" t="s">
        <v>45</v>
      </c>
      <c r="E98" s="1">
        <v>0</v>
      </c>
      <c r="F98" s="33">
        <f t="shared" si="4"/>
        <v>0</v>
      </c>
      <c r="H98" s="80"/>
    </row>
    <row r="99" spans="1:8" x14ac:dyDescent="0.25">
      <c r="A99" s="28" t="s">
        <v>150</v>
      </c>
      <c r="B99" s="29" t="s">
        <v>151</v>
      </c>
      <c r="C99" s="30">
        <v>16</v>
      </c>
      <c r="D99" s="31" t="s">
        <v>45</v>
      </c>
      <c r="E99" s="1">
        <v>0</v>
      </c>
      <c r="F99" s="33">
        <f t="shared" si="4"/>
        <v>0</v>
      </c>
      <c r="G99" s="80"/>
      <c r="H99" s="80"/>
    </row>
    <row r="100" spans="1:8" x14ac:dyDescent="0.25">
      <c r="A100" s="28" t="s">
        <v>152</v>
      </c>
      <c r="B100" s="29" t="s">
        <v>153</v>
      </c>
      <c r="C100" s="30">
        <v>16</v>
      </c>
      <c r="D100" s="31" t="s">
        <v>45</v>
      </c>
      <c r="E100" s="1">
        <v>0</v>
      </c>
      <c r="F100" s="33">
        <f t="shared" si="4"/>
        <v>0</v>
      </c>
      <c r="G100" s="80"/>
      <c r="H100" s="80"/>
    </row>
    <row r="101" spans="1:8" x14ac:dyDescent="0.25">
      <c r="A101" s="28" t="s">
        <v>154</v>
      </c>
      <c r="B101" s="29" t="s">
        <v>155</v>
      </c>
      <c r="C101" s="30">
        <v>16</v>
      </c>
      <c r="D101" s="31" t="s">
        <v>45</v>
      </c>
      <c r="E101" s="1">
        <v>0</v>
      </c>
      <c r="F101" s="33">
        <f t="shared" si="4"/>
        <v>0</v>
      </c>
      <c r="G101" s="80"/>
      <c r="H101" s="80"/>
    </row>
    <row r="102" spans="1:8" x14ac:dyDescent="0.25">
      <c r="A102" s="28" t="s">
        <v>156</v>
      </c>
      <c r="B102" s="29" t="s">
        <v>157</v>
      </c>
      <c r="C102" s="30">
        <v>8</v>
      </c>
      <c r="D102" s="31" t="s">
        <v>45</v>
      </c>
      <c r="E102" s="1">
        <v>0</v>
      </c>
      <c r="F102" s="33">
        <f t="shared" si="4"/>
        <v>0</v>
      </c>
      <c r="G102" s="80"/>
      <c r="H102" s="80"/>
    </row>
    <row r="103" spans="1:8" x14ac:dyDescent="0.25">
      <c r="A103" s="28" t="s">
        <v>158</v>
      </c>
      <c r="B103" s="29" t="s">
        <v>159</v>
      </c>
      <c r="C103" s="30">
        <v>1</v>
      </c>
      <c r="D103" s="31" t="s">
        <v>45</v>
      </c>
      <c r="E103" s="1">
        <v>0</v>
      </c>
      <c r="F103" s="33">
        <f t="shared" si="4"/>
        <v>0</v>
      </c>
      <c r="G103" s="80"/>
      <c r="H103" s="80"/>
    </row>
    <row r="104" spans="1:8" x14ac:dyDescent="0.25">
      <c r="A104" s="28" t="s">
        <v>160</v>
      </c>
      <c r="B104" s="29" t="s">
        <v>161</v>
      </c>
      <c r="C104" s="30">
        <v>1</v>
      </c>
      <c r="D104" s="31" t="s">
        <v>45</v>
      </c>
      <c r="E104" s="1">
        <v>0</v>
      </c>
      <c r="F104" s="33">
        <f t="shared" si="4"/>
        <v>0</v>
      </c>
      <c r="G104" s="80"/>
      <c r="H104" s="80"/>
    </row>
    <row r="105" spans="1:8" x14ac:dyDescent="0.25">
      <c r="A105" s="34"/>
      <c r="B105" s="35" t="s">
        <v>162</v>
      </c>
      <c r="C105" s="30">
        <v>1</v>
      </c>
      <c r="D105" s="36"/>
      <c r="E105" s="23">
        <f>SUM(F96:F104)</f>
        <v>0</v>
      </c>
      <c r="F105" s="18">
        <f t="shared" si="4"/>
        <v>0</v>
      </c>
      <c r="G105" s="80"/>
      <c r="H105" s="80"/>
    </row>
    <row r="106" spans="1:8" ht="1.1499999999999999" customHeight="1" x14ac:dyDescent="0.25">
      <c r="A106" s="37"/>
      <c r="B106" s="38"/>
      <c r="C106" s="39"/>
      <c r="D106" s="40"/>
      <c r="E106" s="23"/>
      <c r="F106" s="33"/>
      <c r="G106" s="80"/>
      <c r="H106" s="80"/>
    </row>
    <row r="107" spans="1:8" x14ac:dyDescent="0.25">
      <c r="A107" s="24" t="s">
        <v>163</v>
      </c>
      <c r="B107" s="25" t="s">
        <v>164</v>
      </c>
      <c r="C107" s="26">
        <f>C113</f>
        <v>1</v>
      </c>
      <c r="D107" s="27" t="s">
        <v>6</v>
      </c>
      <c r="E107" s="23">
        <f>E113</f>
        <v>0</v>
      </c>
      <c r="F107" s="18">
        <f>F113</f>
        <v>0</v>
      </c>
      <c r="G107" s="80"/>
      <c r="H107" s="80"/>
    </row>
    <row r="108" spans="1:8" x14ac:dyDescent="0.25">
      <c r="A108" s="28" t="s">
        <v>165</v>
      </c>
      <c r="B108" s="29" t="s">
        <v>166</v>
      </c>
      <c r="C108" s="30">
        <v>80</v>
      </c>
      <c r="D108" s="31" t="s">
        <v>45</v>
      </c>
      <c r="E108" s="1">
        <v>0</v>
      </c>
      <c r="F108" s="33">
        <f t="shared" ref="F108:F113" si="5">ROUND(C108*E108,2)</f>
        <v>0</v>
      </c>
      <c r="G108" s="80"/>
    </row>
    <row r="109" spans="1:8" x14ac:dyDescent="0.25">
      <c r="A109" s="28" t="s">
        <v>167</v>
      </c>
      <c r="B109" s="29" t="s">
        <v>168</v>
      </c>
      <c r="C109" s="30">
        <v>810</v>
      </c>
      <c r="D109" s="31" t="s">
        <v>45</v>
      </c>
      <c r="E109" s="1">
        <v>0</v>
      </c>
      <c r="F109" s="33">
        <f t="shared" si="5"/>
        <v>0</v>
      </c>
      <c r="G109" s="80"/>
    </row>
    <row r="110" spans="1:8" ht="30" x14ac:dyDescent="0.25">
      <c r="A110" s="28" t="s">
        <v>169</v>
      </c>
      <c r="B110" s="29" t="s">
        <v>170</v>
      </c>
      <c r="C110" s="30">
        <v>75</v>
      </c>
      <c r="D110" s="31" t="s">
        <v>45</v>
      </c>
      <c r="E110" s="1">
        <v>0</v>
      </c>
      <c r="F110" s="33">
        <f t="shared" si="5"/>
        <v>0</v>
      </c>
      <c r="G110" s="80"/>
    </row>
    <row r="111" spans="1:8" x14ac:dyDescent="0.25">
      <c r="A111" s="28" t="s">
        <v>171</v>
      </c>
      <c r="B111" s="29" t="s">
        <v>172</v>
      </c>
      <c r="C111" s="30">
        <v>2</v>
      </c>
      <c r="D111" s="31" t="s">
        <v>45</v>
      </c>
      <c r="E111" s="1">
        <v>0</v>
      </c>
      <c r="F111" s="33">
        <f t="shared" si="5"/>
        <v>0</v>
      </c>
      <c r="G111" s="80"/>
    </row>
    <row r="112" spans="1:8" x14ac:dyDescent="0.25">
      <c r="A112" s="28" t="s">
        <v>173</v>
      </c>
      <c r="B112" s="29" t="s">
        <v>174</v>
      </c>
      <c r="C112" s="30">
        <v>30</v>
      </c>
      <c r="D112" s="31" t="s">
        <v>45</v>
      </c>
      <c r="E112" s="1">
        <v>0</v>
      </c>
      <c r="F112" s="33">
        <f t="shared" si="5"/>
        <v>0</v>
      </c>
      <c r="G112" s="80"/>
    </row>
    <row r="113" spans="1:7" x14ac:dyDescent="0.25">
      <c r="A113" s="34"/>
      <c r="B113" s="35" t="s">
        <v>175</v>
      </c>
      <c r="C113" s="30">
        <v>1</v>
      </c>
      <c r="D113" s="36"/>
      <c r="E113" s="23">
        <f>SUM(F108:F112)</f>
        <v>0</v>
      </c>
      <c r="F113" s="18">
        <f t="shared" si="5"/>
        <v>0</v>
      </c>
      <c r="G113" s="80"/>
    </row>
    <row r="114" spans="1:7" ht="1.1499999999999999" customHeight="1" x14ac:dyDescent="0.25">
      <c r="A114" s="37"/>
      <c r="B114" s="38"/>
      <c r="C114" s="39"/>
      <c r="D114" s="40"/>
      <c r="E114" s="23"/>
      <c r="F114" s="33"/>
      <c r="G114" s="80"/>
    </row>
    <row r="115" spans="1:7" x14ac:dyDescent="0.25">
      <c r="A115" s="24" t="s">
        <v>176</v>
      </c>
      <c r="B115" s="25" t="s">
        <v>177</v>
      </c>
      <c r="C115" s="26">
        <f>C141</f>
        <v>1</v>
      </c>
      <c r="D115" s="27" t="s">
        <v>6</v>
      </c>
      <c r="E115" s="23">
        <f>E141</f>
        <v>0</v>
      </c>
      <c r="F115" s="18">
        <f>F141</f>
        <v>0</v>
      </c>
      <c r="G115" s="80"/>
    </row>
    <row r="116" spans="1:7" x14ac:dyDescent="0.25">
      <c r="A116" s="42" t="s">
        <v>178</v>
      </c>
      <c r="B116" s="43" t="s">
        <v>179</v>
      </c>
      <c r="C116" s="44">
        <f>C133</f>
        <v>1</v>
      </c>
      <c r="D116" s="45" t="s">
        <v>6</v>
      </c>
      <c r="E116" s="23">
        <f>E133</f>
        <v>0</v>
      </c>
      <c r="F116" s="18">
        <f>F133</f>
        <v>0</v>
      </c>
      <c r="G116" s="80"/>
    </row>
    <row r="117" spans="1:7" x14ac:dyDescent="0.25">
      <c r="A117" s="28" t="s">
        <v>180</v>
      </c>
      <c r="B117" s="29" t="s">
        <v>181</v>
      </c>
      <c r="C117" s="30">
        <v>1</v>
      </c>
      <c r="D117" s="31" t="s">
        <v>45</v>
      </c>
      <c r="E117" s="1">
        <v>0</v>
      </c>
      <c r="F117" s="33">
        <f t="shared" ref="F117:F133" si="6">ROUND(C117*E117,2)</f>
        <v>0</v>
      </c>
      <c r="G117" s="80"/>
    </row>
    <row r="118" spans="1:7" x14ac:dyDescent="0.25">
      <c r="A118" s="28" t="s">
        <v>182</v>
      </c>
      <c r="B118" s="29" t="s">
        <v>183</v>
      </c>
      <c r="C118" s="30">
        <v>1</v>
      </c>
      <c r="D118" s="31" t="s">
        <v>45</v>
      </c>
      <c r="E118" s="1">
        <v>0</v>
      </c>
      <c r="F118" s="33">
        <f t="shared" si="6"/>
        <v>0</v>
      </c>
      <c r="G118" s="80"/>
    </row>
    <row r="119" spans="1:7" x14ac:dyDescent="0.25">
      <c r="A119" s="28" t="s">
        <v>184</v>
      </c>
      <c r="B119" s="29" t="s">
        <v>185</v>
      </c>
      <c r="C119" s="30">
        <v>1</v>
      </c>
      <c r="D119" s="31" t="s">
        <v>45</v>
      </c>
      <c r="E119" s="1">
        <v>0</v>
      </c>
      <c r="F119" s="33">
        <f t="shared" si="6"/>
        <v>0</v>
      </c>
      <c r="G119" s="80"/>
    </row>
    <row r="120" spans="1:7" x14ac:dyDescent="0.25">
      <c r="A120" s="28" t="s">
        <v>186</v>
      </c>
      <c r="B120" s="29" t="s">
        <v>187</v>
      </c>
      <c r="C120" s="30">
        <v>1</v>
      </c>
      <c r="D120" s="31" t="s">
        <v>45</v>
      </c>
      <c r="E120" s="1">
        <v>0</v>
      </c>
      <c r="F120" s="33">
        <f t="shared" si="6"/>
        <v>0</v>
      </c>
      <c r="G120" s="80"/>
    </row>
    <row r="121" spans="1:7" ht="30" x14ac:dyDescent="0.25">
      <c r="A121" s="28" t="s">
        <v>188</v>
      </c>
      <c r="B121" s="29" t="s">
        <v>189</v>
      </c>
      <c r="C121" s="30">
        <v>1</v>
      </c>
      <c r="D121" s="31" t="s">
        <v>45</v>
      </c>
      <c r="E121" s="1">
        <v>0</v>
      </c>
      <c r="F121" s="33">
        <f t="shared" si="6"/>
        <v>0</v>
      </c>
      <c r="G121" s="80"/>
    </row>
    <row r="122" spans="1:7" x14ac:dyDescent="0.25">
      <c r="A122" s="28" t="s">
        <v>190</v>
      </c>
      <c r="B122" s="29" t="s">
        <v>191</v>
      </c>
      <c r="C122" s="30">
        <v>1</v>
      </c>
      <c r="D122" s="31" t="s">
        <v>45</v>
      </c>
      <c r="E122" s="1">
        <v>0</v>
      </c>
      <c r="F122" s="33">
        <f t="shared" si="6"/>
        <v>0</v>
      </c>
      <c r="G122" s="80"/>
    </row>
    <row r="123" spans="1:7" x14ac:dyDescent="0.25">
      <c r="A123" s="28" t="s">
        <v>192</v>
      </c>
      <c r="B123" s="29" t="s">
        <v>193</v>
      </c>
      <c r="C123" s="30">
        <v>1</v>
      </c>
      <c r="D123" s="31" t="s">
        <v>45</v>
      </c>
      <c r="E123" s="1">
        <v>0</v>
      </c>
      <c r="F123" s="33">
        <f t="shared" si="6"/>
        <v>0</v>
      </c>
      <c r="G123" s="80"/>
    </row>
    <row r="124" spans="1:7" x14ac:dyDescent="0.25">
      <c r="A124" s="28" t="s">
        <v>194</v>
      </c>
      <c r="B124" s="29" t="s">
        <v>195</v>
      </c>
      <c r="C124" s="30">
        <v>1</v>
      </c>
      <c r="D124" s="31" t="s">
        <v>45</v>
      </c>
      <c r="E124" s="1">
        <v>0</v>
      </c>
      <c r="F124" s="33">
        <f t="shared" si="6"/>
        <v>0</v>
      </c>
      <c r="G124" s="80"/>
    </row>
    <row r="125" spans="1:7" x14ac:dyDescent="0.25">
      <c r="A125" s="28" t="s">
        <v>196</v>
      </c>
      <c r="B125" s="29" t="s">
        <v>197</v>
      </c>
      <c r="C125" s="30">
        <v>1</v>
      </c>
      <c r="D125" s="31" t="s">
        <v>45</v>
      </c>
      <c r="E125" s="1">
        <v>0</v>
      </c>
      <c r="F125" s="33">
        <f t="shared" si="6"/>
        <v>0</v>
      </c>
      <c r="G125" s="80"/>
    </row>
    <row r="126" spans="1:7" ht="30" x14ac:dyDescent="0.25">
      <c r="A126" s="28" t="s">
        <v>198</v>
      </c>
      <c r="B126" s="29" t="s">
        <v>199</v>
      </c>
      <c r="C126" s="30">
        <v>1</v>
      </c>
      <c r="D126" s="31" t="s">
        <v>45</v>
      </c>
      <c r="E126" s="1">
        <v>0</v>
      </c>
      <c r="F126" s="33">
        <f t="shared" si="6"/>
        <v>0</v>
      </c>
      <c r="G126" s="80"/>
    </row>
    <row r="127" spans="1:7" x14ac:dyDescent="0.25">
      <c r="A127" s="28" t="s">
        <v>200</v>
      </c>
      <c r="B127" s="29" t="s">
        <v>201</v>
      </c>
      <c r="C127" s="30">
        <v>1</v>
      </c>
      <c r="D127" s="31" t="s">
        <v>45</v>
      </c>
      <c r="E127" s="1">
        <v>0</v>
      </c>
      <c r="F127" s="33">
        <f t="shared" si="6"/>
        <v>0</v>
      </c>
      <c r="G127" s="80"/>
    </row>
    <row r="128" spans="1:7" x14ac:dyDescent="0.25">
      <c r="A128" s="28" t="s">
        <v>202</v>
      </c>
      <c r="B128" s="29" t="s">
        <v>203</v>
      </c>
      <c r="C128" s="30">
        <v>1</v>
      </c>
      <c r="D128" s="31" t="s">
        <v>45</v>
      </c>
      <c r="E128" s="1">
        <v>0</v>
      </c>
      <c r="F128" s="33">
        <f t="shared" si="6"/>
        <v>0</v>
      </c>
      <c r="G128" s="80"/>
    </row>
    <row r="129" spans="1:7" x14ac:dyDescent="0.25">
      <c r="A129" s="28" t="s">
        <v>204</v>
      </c>
      <c r="B129" s="29" t="s">
        <v>205</v>
      </c>
      <c r="C129" s="30">
        <v>1</v>
      </c>
      <c r="D129" s="31" t="s">
        <v>45</v>
      </c>
      <c r="E129" s="1">
        <v>0</v>
      </c>
      <c r="F129" s="33">
        <f t="shared" si="6"/>
        <v>0</v>
      </c>
      <c r="G129" s="80"/>
    </row>
    <row r="130" spans="1:7" x14ac:dyDescent="0.25">
      <c r="A130" s="28" t="s">
        <v>206</v>
      </c>
      <c r="B130" s="29" t="s">
        <v>207</v>
      </c>
      <c r="C130" s="30">
        <v>4</v>
      </c>
      <c r="D130" s="31" t="s">
        <v>45</v>
      </c>
      <c r="E130" s="1">
        <v>0</v>
      </c>
      <c r="F130" s="33">
        <f t="shared" si="6"/>
        <v>0</v>
      </c>
      <c r="G130" s="80"/>
    </row>
    <row r="131" spans="1:7" ht="30" x14ac:dyDescent="0.25">
      <c r="A131" s="28" t="s">
        <v>208</v>
      </c>
      <c r="B131" s="29" t="s">
        <v>209</v>
      </c>
      <c r="C131" s="30">
        <v>1</v>
      </c>
      <c r="D131" s="31" t="s">
        <v>45</v>
      </c>
      <c r="E131" s="1">
        <v>0</v>
      </c>
      <c r="F131" s="33">
        <f t="shared" si="6"/>
        <v>0</v>
      </c>
      <c r="G131" s="80"/>
    </row>
    <row r="132" spans="1:7" x14ac:dyDescent="0.25">
      <c r="A132" s="28" t="s">
        <v>210</v>
      </c>
      <c r="B132" s="29" t="s">
        <v>211</v>
      </c>
      <c r="C132" s="30">
        <v>1</v>
      </c>
      <c r="D132" s="31" t="s">
        <v>45</v>
      </c>
      <c r="E132" s="1">
        <v>0</v>
      </c>
      <c r="F132" s="33">
        <f t="shared" si="6"/>
        <v>0</v>
      </c>
      <c r="G132" s="80"/>
    </row>
    <row r="133" spans="1:7" x14ac:dyDescent="0.25">
      <c r="A133" s="34"/>
      <c r="B133" s="35" t="s">
        <v>212</v>
      </c>
      <c r="C133" s="30">
        <v>1</v>
      </c>
      <c r="D133" s="36"/>
      <c r="E133" s="23">
        <f>SUM(F117:F132)</f>
        <v>0</v>
      </c>
      <c r="F133" s="18">
        <f t="shared" si="6"/>
        <v>0</v>
      </c>
    </row>
    <row r="134" spans="1:7" ht="1.1499999999999999" customHeight="1" x14ac:dyDescent="0.25">
      <c r="A134" s="37"/>
      <c r="B134" s="38"/>
      <c r="C134" s="39"/>
      <c r="D134" s="40"/>
      <c r="E134" s="23"/>
      <c r="F134" s="33"/>
    </row>
    <row r="135" spans="1:7" x14ac:dyDescent="0.25">
      <c r="A135" s="42" t="s">
        <v>213</v>
      </c>
      <c r="B135" s="43" t="s">
        <v>214</v>
      </c>
      <c r="C135" s="44">
        <f>C139</f>
        <v>1</v>
      </c>
      <c r="D135" s="45" t="s">
        <v>6</v>
      </c>
      <c r="E135" s="23">
        <f>E139</f>
        <v>0</v>
      </c>
      <c r="F135" s="18">
        <f>F139</f>
        <v>0</v>
      </c>
    </row>
    <row r="136" spans="1:7" ht="30" x14ac:dyDescent="0.25">
      <c r="A136" s="28" t="s">
        <v>215</v>
      </c>
      <c r="B136" s="29" t="s">
        <v>216</v>
      </c>
      <c r="C136" s="30">
        <v>1</v>
      </c>
      <c r="D136" s="31" t="s">
        <v>45</v>
      </c>
      <c r="E136" s="1">
        <v>0</v>
      </c>
      <c r="F136" s="33">
        <f>ROUND(C136*E136,2)</f>
        <v>0</v>
      </c>
      <c r="G136" s="80"/>
    </row>
    <row r="137" spans="1:7" x14ac:dyDescent="0.25">
      <c r="A137" s="28" t="s">
        <v>217</v>
      </c>
      <c r="B137" s="29" t="s">
        <v>218</v>
      </c>
      <c r="C137" s="30">
        <v>1</v>
      </c>
      <c r="D137" s="31" t="s">
        <v>45</v>
      </c>
      <c r="E137" s="1">
        <v>0</v>
      </c>
      <c r="F137" s="33">
        <f>ROUND(C137*E137,2)</f>
        <v>0</v>
      </c>
    </row>
    <row r="138" spans="1:7" ht="30" x14ac:dyDescent="0.25">
      <c r="A138" s="28" t="s">
        <v>208</v>
      </c>
      <c r="B138" s="29" t="s">
        <v>209</v>
      </c>
      <c r="C138" s="30">
        <v>1</v>
      </c>
      <c r="D138" s="31" t="s">
        <v>45</v>
      </c>
      <c r="E138" s="1">
        <v>0</v>
      </c>
      <c r="F138" s="33">
        <f>ROUND(C138*E138,2)</f>
        <v>0</v>
      </c>
      <c r="G138" s="80"/>
    </row>
    <row r="139" spans="1:7" x14ac:dyDescent="0.25">
      <c r="A139" s="34"/>
      <c r="B139" s="35" t="s">
        <v>219</v>
      </c>
      <c r="C139" s="30">
        <v>1</v>
      </c>
      <c r="D139" s="36"/>
      <c r="E139" s="23">
        <f>SUM(F136:F138)</f>
        <v>0</v>
      </c>
      <c r="F139" s="18">
        <f>ROUND(C139*E139,2)</f>
        <v>0</v>
      </c>
    </row>
    <row r="140" spans="1:7" ht="1.1499999999999999" customHeight="1" x14ac:dyDescent="0.25">
      <c r="A140" s="37"/>
      <c r="B140" s="38"/>
      <c r="C140" s="39"/>
      <c r="D140" s="40"/>
      <c r="E140" s="23"/>
      <c r="F140" s="33"/>
    </row>
    <row r="141" spans="1:7" x14ac:dyDescent="0.25">
      <c r="A141" s="34"/>
      <c r="B141" s="35" t="s">
        <v>220</v>
      </c>
      <c r="C141" s="30">
        <v>1</v>
      </c>
      <c r="D141" s="36"/>
      <c r="E141" s="23">
        <f>F116+F135</f>
        <v>0</v>
      </c>
      <c r="F141" s="18">
        <f>ROUND(C141*E141,2)</f>
        <v>0</v>
      </c>
    </row>
    <row r="142" spans="1:7" ht="1.1499999999999999" customHeight="1" x14ac:dyDescent="0.25">
      <c r="A142" s="37"/>
      <c r="B142" s="38"/>
      <c r="C142" s="39"/>
      <c r="D142" s="40"/>
      <c r="E142" s="23"/>
      <c r="F142" s="33"/>
    </row>
    <row r="143" spans="1:7" x14ac:dyDescent="0.25">
      <c r="A143" s="24" t="s">
        <v>221</v>
      </c>
      <c r="B143" s="25" t="s">
        <v>222</v>
      </c>
      <c r="C143" s="26">
        <f>C146</f>
        <v>1</v>
      </c>
      <c r="D143" s="27" t="s">
        <v>6</v>
      </c>
      <c r="E143" s="23">
        <f>E146</f>
        <v>0</v>
      </c>
      <c r="F143" s="18">
        <f>F146</f>
        <v>0</v>
      </c>
    </row>
    <row r="144" spans="1:7" x14ac:dyDescent="0.25">
      <c r="A144" s="28" t="s">
        <v>242</v>
      </c>
      <c r="B144" s="29" t="s">
        <v>223</v>
      </c>
      <c r="C144" s="30">
        <v>1</v>
      </c>
      <c r="D144" s="31" t="s">
        <v>45</v>
      </c>
      <c r="E144" s="1">
        <v>0</v>
      </c>
      <c r="F144" s="33">
        <f>ROUND(C144*E144,2)</f>
        <v>0</v>
      </c>
      <c r="G144" s="80"/>
    </row>
    <row r="145" spans="1:7" x14ac:dyDescent="0.25">
      <c r="A145" s="28" t="s">
        <v>243</v>
      </c>
      <c r="B145" s="29" t="s">
        <v>244</v>
      </c>
      <c r="C145" s="30">
        <v>1</v>
      </c>
      <c r="D145" s="31" t="s">
        <v>45</v>
      </c>
      <c r="E145" s="1">
        <v>0</v>
      </c>
      <c r="F145" s="33">
        <f>ROUND(C145*E145,2)</f>
        <v>0</v>
      </c>
      <c r="G145" s="80"/>
    </row>
    <row r="146" spans="1:7" x14ac:dyDescent="0.25">
      <c r="A146" s="34"/>
      <c r="B146" s="35" t="s">
        <v>224</v>
      </c>
      <c r="C146" s="30">
        <v>1</v>
      </c>
      <c r="D146" s="36"/>
      <c r="E146" s="23">
        <f>SUM(F144:F145)</f>
        <v>0</v>
      </c>
      <c r="F146" s="18">
        <f>ROUND(C146*E146,2)</f>
        <v>0</v>
      </c>
    </row>
    <row r="147" spans="1:7" ht="1.1499999999999999" customHeight="1" x14ac:dyDescent="0.25">
      <c r="A147" s="37"/>
      <c r="B147" s="38"/>
      <c r="C147" s="39"/>
      <c r="D147" s="40"/>
      <c r="E147" s="23"/>
      <c r="F147" s="33"/>
    </row>
    <row r="148" spans="1:7" x14ac:dyDescent="0.25">
      <c r="A148" s="24" t="s">
        <v>225</v>
      </c>
      <c r="B148" s="25" t="s">
        <v>226</v>
      </c>
      <c r="C148" s="26">
        <f>C150</f>
        <v>1</v>
      </c>
      <c r="D148" s="27" t="s">
        <v>6</v>
      </c>
      <c r="E148" s="23">
        <f>E150</f>
        <v>0</v>
      </c>
      <c r="F148" s="18">
        <f>F150</f>
        <v>0</v>
      </c>
    </row>
    <row r="149" spans="1:7" x14ac:dyDescent="0.25">
      <c r="A149" s="28" t="s">
        <v>245</v>
      </c>
      <c r="B149" s="29" t="s">
        <v>227</v>
      </c>
      <c r="C149" s="30">
        <v>1</v>
      </c>
      <c r="D149" s="31" t="s">
        <v>6</v>
      </c>
      <c r="E149" s="1">
        <v>0</v>
      </c>
      <c r="F149" s="33">
        <f>ROUND(C149*E149,2)</f>
        <v>0</v>
      </c>
    </row>
    <row r="150" spans="1:7" x14ac:dyDescent="0.25">
      <c r="A150" s="34"/>
      <c r="B150" s="35" t="s">
        <v>239</v>
      </c>
      <c r="C150" s="30">
        <v>1</v>
      </c>
      <c r="D150" s="36"/>
      <c r="E150" s="23">
        <f>SUM(F149)</f>
        <v>0</v>
      </c>
      <c r="F150" s="18">
        <f>ROUND(C150*E150,2)</f>
        <v>0</v>
      </c>
    </row>
    <row r="151" spans="1:7" x14ac:dyDescent="0.25">
      <c r="A151" s="34"/>
      <c r="B151" s="35" t="s">
        <v>228</v>
      </c>
      <c r="C151" s="30">
        <v>1</v>
      </c>
      <c r="D151" s="36"/>
      <c r="E151" s="23">
        <f>F24+F31+F35+F85+F90+F95+F107+F115+F143+F148</f>
        <v>0</v>
      </c>
      <c r="F151" s="18">
        <f>ROUND(C151*E151,2)</f>
        <v>0</v>
      </c>
    </row>
    <row r="152" spans="1:7" x14ac:dyDescent="0.25">
      <c r="A152" s="34"/>
      <c r="B152" s="35" t="s">
        <v>229</v>
      </c>
      <c r="C152" s="30">
        <v>1</v>
      </c>
      <c r="D152" s="36"/>
      <c r="E152" s="23">
        <f>F5+F23</f>
        <v>0</v>
      </c>
      <c r="F152" s="18">
        <f>ROUND(C152*E152,2)</f>
        <v>0</v>
      </c>
    </row>
    <row r="154" spans="1:7" ht="1.1499999999999999" customHeight="1" x14ac:dyDescent="0.25"/>
    <row r="155" spans="1:7" ht="1.1499999999999999" customHeight="1" thickBot="1" x14ac:dyDescent="0.3"/>
    <row r="156" spans="1:7" x14ac:dyDescent="0.25">
      <c r="B156" s="52" t="s">
        <v>233</v>
      </c>
      <c r="C156" s="53"/>
      <c r="D156" s="54"/>
      <c r="E156" s="53"/>
      <c r="F156" s="55">
        <f>F152</f>
        <v>0</v>
      </c>
    </row>
    <row r="157" spans="1:7" x14ac:dyDescent="0.25">
      <c r="B157" s="56"/>
      <c r="C157" s="57"/>
      <c r="D157" s="58"/>
      <c r="E157" s="57"/>
      <c r="F157" s="59"/>
    </row>
    <row r="158" spans="1:7" x14ac:dyDescent="0.25">
      <c r="B158" s="60" t="s">
        <v>234</v>
      </c>
      <c r="C158" s="61"/>
      <c r="D158" s="62"/>
      <c r="E158" s="2">
        <v>0</v>
      </c>
      <c r="F158" s="63">
        <f>F156*E158</f>
        <v>0</v>
      </c>
    </row>
    <row r="159" spans="1:7" x14ac:dyDescent="0.25">
      <c r="B159" s="60" t="s">
        <v>235</v>
      </c>
      <c r="C159" s="61"/>
      <c r="D159" s="62"/>
      <c r="E159" s="2">
        <v>0</v>
      </c>
      <c r="F159" s="63">
        <f>F156*E159</f>
        <v>0</v>
      </c>
    </row>
    <row r="160" spans="1:7" x14ac:dyDescent="0.25">
      <c r="B160" s="64"/>
      <c r="C160" s="65"/>
      <c r="D160" s="66"/>
      <c r="E160" s="67"/>
      <c r="F160" s="68"/>
    </row>
    <row r="161" spans="2:6" x14ac:dyDescent="0.25">
      <c r="B161" s="69" t="s">
        <v>236</v>
      </c>
      <c r="C161" s="70"/>
      <c r="D161" s="71"/>
      <c r="E161" s="72"/>
      <c r="F161" s="73">
        <f>SUM(F156:F160)</f>
        <v>0</v>
      </c>
    </row>
    <row r="162" spans="2:6" x14ac:dyDescent="0.25">
      <c r="B162" s="64"/>
      <c r="C162" s="65"/>
      <c r="D162" s="66"/>
      <c r="E162" s="67"/>
      <c r="F162" s="68"/>
    </row>
    <row r="163" spans="2:6" x14ac:dyDescent="0.25">
      <c r="B163" s="69" t="s">
        <v>238</v>
      </c>
      <c r="C163" s="70"/>
      <c r="D163" s="71"/>
      <c r="E163" s="74">
        <v>0.21</v>
      </c>
      <c r="F163" s="73">
        <f>E163*F161</f>
        <v>0</v>
      </c>
    </row>
    <row r="164" spans="2:6" x14ac:dyDescent="0.25">
      <c r="B164" s="64"/>
      <c r="C164" s="65"/>
      <c r="D164" s="66"/>
      <c r="E164" s="65"/>
      <c r="F164" s="75"/>
    </row>
    <row r="165" spans="2:6" ht="15.75" thickBot="1" x14ac:dyDescent="0.3">
      <c r="B165" s="76" t="s">
        <v>237</v>
      </c>
      <c r="C165" s="77"/>
      <c r="D165" s="78"/>
      <c r="E165" s="77"/>
      <c r="F165" s="79">
        <f>SUM(F161:F163)</f>
        <v>0</v>
      </c>
    </row>
    <row r="166" spans="2:6" x14ac:dyDescent="0.25">
      <c r="C166" s="3"/>
      <c r="D166" s="3"/>
      <c r="E166" s="3"/>
      <c r="F166" s="3"/>
    </row>
    <row r="167" spans="2:6" x14ac:dyDescent="0.25">
      <c r="C167" s="3"/>
      <c r="D167" s="3"/>
      <c r="E167" s="3"/>
      <c r="F167" s="3"/>
    </row>
    <row r="168" spans="2:6" x14ac:dyDescent="0.25">
      <c r="C168" s="3"/>
      <c r="D168" s="3"/>
      <c r="E168" s="3"/>
      <c r="F168" s="3"/>
    </row>
    <row r="169" spans="2:6" x14ac:dyDescent="0.25">
      <c r="C169" s="3"/>
      <c r="D169" s="3"/>
      <c r="E169" s="3"/>
      <c r="F169" s="3"/>
    </row>
    <row r="170" spans="2:6" x14ac:dyDescent="0.25">
      <c r="C170" s="3"/>
      <c r="D170" s="3"/>
      <c r="E170" s="3"/>
      <c r="F170" s="3"/>
    </row>
    <row r="171" spans="2:6" x14ac:dyDescent="0.25">
      <c r="C171" s="3"/>
      <c r="D171" s="3"/>
      <c r="E171" s="3"/>
      <c r="F171" s="3"/>
    </row>
    <row r="172" spans="2:6" x14ac:dyDescent="0.25">
      <c r="C172" s="3"/>
      <c r="D172" s="3"/>
      <c r="E172" s="3"/>
      <c r="F172" s="3"/>
    </row>
  </sheetData>
  <sheetProtection algorithmName="SHA-512" hashValue="cKKCrrYf+xZqKwWqu1VyV5WuW18Lr3bgTSycraYe2J047qrDvDwfAdze0Y7wJVhGV7s/o7yD8whl0l4mPwVVKA==" saltValue="DFI4FBOcmysOrzSp3XD66g==" spinCount="100000" sheet="1" objects="1" scenarios="1" selectLockedCells="1"/>
  <protectedRanges>
    <protectedRange sqref="E1:E1048576" name="PRECIOS UNITARIOS"/>
  </protectedRanges>
  <mergeCells count="1">
    <mergeCell ref="A1:F1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471184-370F-4804-9CD0-390B00BE604B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Gálvez García, Félix</dc:creator>
  <cp:lastModifiedBy>Cañete Mora, Francisco José</cp:lastModifiedBy>
  <dcterms:created xsi:type="dcterms:W3CDTF">2019-12-02T10:49:16Z</dcterms:created>
  <dcterms:modified xsi:type="dcterms:W3CDTF">2020-06-18T10:23:48Z</dcterms:modified>
</cp:coreProperties>
</file>