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C:\Users\p19499\Desktop\"/>
    </mc:Choice>
  </mc:AlternateContent>
  <xr:revisionPtr revIDLastSave="0" documentId="8_{8CE985EC-D147-459B-A784-4ED7B011C945}" xr6:coauthVersionLast="36" xr6:coauthVersionMax="36" xr10:uidLastSave="{00000000-0000-0000-0000-000000000000}"/>
  <bookViews>
    <workbookView xWindow="0" yWindow="0" windowWidth="7470" windowHeight="4890" xr2:uid="{00000000-000D-0000-FFFF-FFFF00000000}"/>
  </bookViews>
  <sheets>
    <sheet name="LOTES 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J97" i="1" l="1"/>
  <c r="J95" i="1"/>
  <c r="J91" i="1"/>
  <c r="J90" i="1"/>
  <c r="J89" i="1"/>
  <c r="J88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69" i="1"/>
  <c r="J67" i="1"/>
  <c r="J65" i="1"/>
  <c r="J63" i="1"/>
  <c r="J61" i="1"/>
  <c r="J59" i="1"/>
  <c r="J57" i="1"/>
  <c r="J55" i="1"/>
  <c r="J53" i="1"/>
  <c r="J51" i="1"/>
  <c r="J49" i="1"/>
  <c r="J47" i="1"/>
  <c r="J45" i="1"/>
  <c r="J43" i="1"/>
  <c r="J41" i="1"/>
  <c r="J39" i="1"/>
  <c r="J37" i="1"/>
  <c r="J35" i="1"/>
  <c r="J33" i="1"/>
  <c r="J31" i="1"/>
  <c r="J29" i="1"/>
  <c r="J27" i="1"/>
  <c r="J25" i="1"/>
  <c r="J23" i="1"/>
  <c r="J21" i="1"/>
  <c r="J19" i="1"/>
  <c r="J17" i="1"/>
  <c r="J15" i="1"/>
  <c r="J13" i="1"/>
  <c r="J11" i="1"/>
  <c r="J9" i="1"/>
  <c r="J7" i="1"/>
  <c r="H94" i="1"/>
  <c r="H73" i="1"/>
  <c r="H6" i="1"/>
  <c r="H5" i="1"/>
  <c r="E5" i="1"/>
  <c r="E94" i="1"/>
  <c r="G97" i="1"/>
  <c r="G95" i="1"/>
  <c r="E73" i="1"/>
  <c r="G91" i="1"/>
  <c r="G90" i="1"/>
  <c r="G89" i="1"/>
  <c r="G88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E6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F92" i="1" l="1"/>
  <c r="G92" i="1" s="1"/>
  <c r="G73" i="1" s="1"/>
  <c r="F98" i="1"/>
  <c r="G98" i="1" s="1"/>
  <c r="G94" i="1" s="1"/>
  <c r="I92" i="1"/>
  <c r="I73" i="1" s="1"/>
  <c r="F71" i="1"/>
  <c r="F6" i="1" s="1"/>
  <c r="I98" i="1"/>
  <c r="I94" i="1" s="1"/>
  <c r="I71" i="1"/>
  <c r="I6" i="1" s="1"/>
  <c r="F73" i="1"/>
  <c r="G71" i="1" l="1"/>
  <c r="F94" i="1"/>
  <c r="J98" i="1"/>
  <c r="J94" i="1" s="1"/>
  <c r="J92" i="1"/>
  <c r="J73" i="1" s="1"/>
  <c r="J71" i="1"/>
  <c r="J6" i="1" s="1"/>
  <c r="F100" i="1"/>
  <c r="I100" i="1" l="1"/>
  <c r="G100" i="1"/>
  <c r="F5" i="1"/>
  <c r="G5" i="1" l="1"/>
  <c r="G102" i="1"/>
  <c r="G103" i="1" s="1"/>
  <c r="G104" i="1" s="1"/>
  <c r="G105" i="1" s="1"/>
  <c r="I5" i="1"/>
  <c r="J100" i="1"/>
  <c r="J5" i="1" l="1"/>
  <c r="J102" i="1"/>
  <c r="J103" i="1" s="1"/>
  <c r="J104" i="1" s="1"/>
  <c r="J10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Pérez de Prada, José Ignacio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Descripción corta. Ver colores en "Entorno de trabajo: Apariencia"</t>
        </r>
      </text>
    </comment>
    <comment ref="E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<sst xmlns="http://schemas.openxmlformats.org/spreadsheetml/2006/main" count="277" uniqueCount="170">
  <si>
    <t/>
  </si>
  <si>
    <t>Presupuesto</t>
  </si>
  <si>
    <t>Código</t>
  </si>
  <si>
    <t>Resumen</t>
  </si>
  <si>
    <t>ImpPres</t>
  </si>
  <si>
    <t>NatC</t>
  </si>
  <si>
    <t>Ud</t>
  </si>
  <si>
    <t>CanPres</t>
  </si>
  <si>
    <t>Pres</t>
  </si>
  <si>
    <t>Capítulo</t>
  </si>
  <si>
    <t>TRABAJOS VARIOS</t>
  </si>
  <si>
    <t xml:space="preserve">03-01             </t>
  </si>
  <si>
    <t>SELLADO DE TUBOS ENTRE SECTORES DE INCENCDIOS</t>
  </si>
  <si>
    <t>Partida</t>
  </si>
  <si>
    <t>UD</t>
  </si>
  <si>
    <t>Sellado de conductos entre sectores de incendios, con cualquier material según indicaciones de la DO. i/medios y materiales auxiliares necesarios para la ejecución de la unidad. unidad ejecutada en cualquier horario incluso nocturno, totalmente terminado y funcionando.</t>
  </si>
  <si>
    <t xml:space="preserve">03-02             </t>
  </si>
  <si>
    <t>PEQUEÑAS REPACIONES EN ARQUETAS</t>
  </si>
  <si>
    <t>Reparación y reconstrucción de Arquetas de fabrica de ladrillo y de hormigón. i/picado y recibido de tapa de fundición si fuera necesaria ( no incluida en esta unidad). i/trasporte de escombros a vertedero, totalmente terminado y funcionando.</t>
  </si>
  <si>
    <t xml:space="preserve">03-03             </t>
  </si>
  <si>
    <t>DESATRANCO DE SUMIDEROS EN RECINTOS PCI</t>
  </si>
  <si>
    <t>Desatrancos de Arquetas de desagüe en instalaciones de PCI. i/medios y materiales auxiliares necesarios para la ejecución de la unidad, totalmente terminado y funcionando.</t>
  </si>
  <si>
    <t xml:space="preserve">03-04             </t>
  </si>
  <si>
    <t>REPRACION DE GOTERAS</t>
  </si>
  <si>
    <t>Reparación de Filtraciones en instalaciones de PCI, ó en recintos donde esten instalados entos equipos. i/desmontaje y montaje de cualquier equipo de PCI si fuera necesario para acometer los trabajos. i/medios y materiales auxiliares necesarios para la ejecución de la unidad. Totalmente terminado y funcionando.</t>
  </si>
  <si>
    <t xml:space="preserve">03-05             </t>
  </si>
  <si>
    <t>DESMONTAJE DE FIBROCEMENTO</t>
  </si>
  <si>
    <t>M2</t>
  </si>
  <si>
    <t>Desmontaje de fibrocemento i/ todos los trámites administrativos necesarios para la ejecución de la unidad, i/ tasas e impuestos. i/medios y materiales auxiliares necesarios. Totalmente terminado y funcionando.</t>
  </si>
  <si>
    <t xml:space="preserve">03-06             </t>
  </si>
  <si>
    <t>REPARACIÓN DE FILTRACIONES EN ALJIBES</t>
  </si>
  <si>
    <t>Reparación de Filtraciones en aljibes mediante obturadores, o resina epoxi, u o otro material a instancias de la DO. i/medios y materiales auxiliares necesarios para la ejecución de la unidad, totalmente terminado y funcionando.</t>
  </si>
  <si>
    <t xml:space="preserve">03-07             </t>
  </si>
  <si>
    <t>TRABAJOS GENERALES DE ALBAÑILERÍA.</t>
  </si>
  <si>
    <t>Trabajos de Albañilería en general, i/pequeño material de reparación. Mortero, ladrillos, yeso, pintura. Totalmente terminado y funcionado.</t>
  </si>
  <si>
    <t xml:space="preserve">03-08             </t>
  </si>
  <si>
    <t>INSTALACIÓN DE FILTROS EN INSTALACIONES DE PCI</t>
  </si>
  <si>
    <t>Instalación de filtros en sistemas de aspiración, totalmente termiando y funcionando.</t>
  </si>
  <si>
    <t xml:space="preserve">03-09             </t>
  </si>
  <si>
    <t>INSTALACION DE LINEAS DE VIDA</t>
  </si>
  <si>
    <t xml:space="preserve">Montaje y Desmontaje de lineas de vida certificadas, según indicaciones de la DO. i/medios y materiales auxiliares necesarios para la ejecución de la unidad. Totalmente terminado y Funcionando.
</t>
  </si>
  <si>
    <t xml:space="preserve">03-10             </t>
  </si>
  <si>
    <t>DESMONTAJE DE LINEAS DE ANCLAJES</t>
  </si>
  <si>
    <t>Desmontaje de lineas de vida ya instaladas, i/medios y materiales auxiliares necesarios para la ejecución de la unidad. Totalmente terminado y funcionando.</t>
  </si>
  <si>
    <t xml:space="preserve">03-11             </t>
  </si>
  <si>
    <t>REPROGRAMACIÓN DE CENTRALES DE INCEDIOS</t>
  </si>
  <si>
    <t>Reprogramación de central de incendios instalada, por conexionado de nuevos elementos. i/medios y materiales auxilaires necesarios para la ejecución de la unidad.</t>
  </si>
  <si>
    <t xml:space="preserve">03-12             </t>
  </si>
  <si>
    <t>INSTALACION DE PUERTAS CORTAFUEGOS</t>
  </si>
  <si>
    <t xml:space="preserve">Suministro e instalación de puerta cortafuegos según indicaciones de la DO, ejecución de cargadero metálico si fuera necesario, desmontaje de puerta existente si fuera necesario, totalmente terminado y funcionado. i/ terminación de recercado, pintura y acabado exterior. </t>
  </si>
  <si>
    <t xml:space="preserve">03-13             </t>
  </si>
  <si>
    <t>SUMINISTRO DE PUERTAS CORTAFUEGOS DE UNA HOJA</t>
  </si>
  <si>
    <t>Suministro de puerta cortafuegos para uso intensivo, i/ herrajes, barras antipánico de apertura fácil, electro-imanes, conexión y cableado a central de incendios, i/reprogramación de central de incendios, i/instalación de barreras si no hubiera central de incendios. Totalmente terminado y funcionando.</t>
  </si>
  <si>
    <t xml:space="preserve">03-14             </t>
  </si>
  <si>
    <t>SUMINISTRO DE PUERTA CORTAFUEGOS DE DOS HOJAS</t>
  </si>
  <si>
    <t xml:space="preserve">03-15             </t>
  </si>
  <si>
    <t>SUMINSITRO Y COLOCACION BAJO TUBO DE ACERO DE CABLE ESPECIAL CONTRA EL FUEGO SEGUN Rd/513/2017</t>
  </si>
  <si>
    <t>ML</t>
  </si>
  <si>
    <t>Suministro y colocación de tubo de acero, o según indicaciones de la DO. i/andamios y material necesario para la ejecución de la unidad. i/ cable especial para PCI según normativa vigente. Totalmente terminado y funcionando.</t>
  </si>
  <si>
    <t xml:space="preserve">03-16             </t>
  </si>
  <si>
    <t>TRABAJOS EN SOPORTES</t>
  </si>
  <si>
    <t>Trabajos de soportaron y reparación en instalaciones de PCI existentes, i/demontaje y montaje de elementos de PCI. Totalmente terminando y funcionando.</t>
  </si>
  <si>
    <t xml:space="preserve">03-17             </t>
  </si>
  <si>
    <t>TRABAJOS DE CERRAJERÍA</t>
  </si>
  <si>
    <t>Trabajos varios de cerrajería en instalaciones de PCI, o en recintos donde existan elementos de PCI. Totalmente terminado y funcionando.</t>
  </si>
  <si>
    <t xml:space="preserve">03-18             </t>
  </si>
  <si>
    <t>EJECUCIÓN DE BANCADAS DE HORMIGÓN</t>
  </si>
  <si>
    <t>Ejecución de bancadas especiales para bombas en cuartos PCI, ejecutada según indicaciones de la DO. bancadas no superiores a 2x2 metros cuadrados, ejecutadas con Hormigón HA-25IIa i/pequeña parrilla antirfisuración, i/capa de nivelación con mortero especial sin retracción, i/ replanteo y colocación de anclajes especiales para conexión de las futuras bombas. i/medios y materiales auxiliares necesarios para la ejecución de la unidad.Totalmente terminado y funcionando.</t>
  </si>
  <si>
    <t xml:space="preserve">03-19             </t>
  </si>
  <si>
    <t>MONTAJE DE SELECTOR DE PUERTAS</t>
  </si>
  <si>
    <t>Suministro y Colocación de selector de puertas en puertas cortafuegos, i/medios y materiales auxiliares necesarios para la ejecución de la unidad. Totalmente terminado y funcionando.</t>
  </si>
  <si>
    <t xml:space="preserve">03-20             </t>
  </si>
  <si>
    <t>CAMBIO DE UBICACIÓN DE ARMARIOS DE BATERIAS O CENTRALES DE INCENDIOS</t>
  </si>
  <si>
    <t>Cambio de ubicación de armario de baterías de PCI. i/medios y materiales auxiliares necesarios para la ejecución de la unidad. Totalmente terminado y funcionando.</t>
  </si>
  <si>
    <t xml:space="preserve">03-21             </t>
  </si>
  <si>
    <t>TRABAJOS ESPECIALES</t>
  </si>
  <si>
    <t>Trabajos especiales en sitios de difícil acceso, según indicaciones de la DO. i/medios y materiales auxiliares necesarios para la ejecución de la unidad. Totalmente terminado y funcionando.</t>
  </si>
  <si>
    <t xml:space="preserve">03-22             </t>
  </si>
  <si>
    <t>AJUSTES EN PUERTAS CORTAFUEGOS</t>
  </si>
  <si>
    <t>Trabajos de ajuste de puertas cortafuegos, para garantizar su correcto funcionamiento. i/medios y materiales auxiliares necesarios para la ejecución de la unidad. Totalmente terminado y funcionando.</t>
  </si>
  <si>
    <t xml:space="preserve">03-33             </t>
  </si>
  <si>
    <t>TRABAJOS EN ALTURA</t>
  </si>
  <si>
    <t>Trabajos varios en altura, i/ parte proporcional de andamio, cesta, cimbra. según indicaciones de la DO.</t>
  </si>
  <si>
    <t xml:space="preserve">03-34             </t>
  </si>
  <si>
    <t>SUMINISTRO Y SUSTITUCIÓN DE TAPAS DE FUNDICIÓN HOMOLOGADAS</t>
  </si>
  <si>
    <t>Suministro y colocación de tapas de fundición en instalaciones de PCI. Tapa según indicaciones de la DO para tránsito pesado, serigrafiada según proceda. Totalmente terminado y funcionando. i/medios y materiales auxiliares necesarios para la ejecución de la unidad.</t>
  </si>
  <si>
    <t xml:space="preserve">03-35             </t>
  </si>
  <si>
    <t>PICADO A MANO DE HORMIGÓN</t>
  </si>
  <si>
    <t>M3</t>
  </si>
  <si>
    <t>Picado a mano de hormigón i/medios y material auxiliares necesarios para la ejecución de la unidad. i/ ensacado de escombro y trasporte  a vertedero. totalmente terminado y funcionando.</t>
  </si>
  <si>
    <t xml:space="preserve">03-36             </t>
  </si>
  <si>
    <t>PICADO MANUAL DE AGLOMERADO</t>
  </si>
  <si>
    <t>Picado a mano de AGLOMERADO i/medios y material auxiliares necesarios para la ejecución de la unidad. i/ ensacado de escombro y trasporte  a vertedero. totalmente terminado y funcionando.</t>
  </si>
  <si>
    <t xml:space="preserve">03-37             </t>
  </si>
  <si>
    <t>REPARACIÓN EN COMPUERTAS</t>
  </si>
  <si>
    <t>Reparación de válvulas de compuerta o mariposa en salas de PCI. i/desmontaje y montaje de la instalación i/ prueba de todo el conjunto.</t>
  </si>
  <si>
    <t xml:space="preserve">03-38             </t>
  </si>
  <si>
    <t>REPARACIONES VARIAS EN EXUTORIOS</t>
  </si>
  <si>
    <t>Reparaciones varias en Exutorios material a justificar.</t>
  </si>
  <si>
    <t xml:space="preserve">03-39             </t>
  </si>
  <si>
    <t>DETECTORES MAGNETICOS EN PUERTAS</t>
  </si>
  <si>
    <t>Suministro y montaje de detectores magnéticos en puertas Cortafuegos, i/reprogramación de central de incendios i/medios y materiales auxiliares necesarios para la ejecución de la unidad. Totalmente terminando y funcionando.</t>
  </si>
  <si>
    <t xml:space="preserve">03-40             </t>
  </si>
  <si>
    <t>METRO CUADRADO RECIBIDO CERCOS CARPINTERÍA MORTERO M-10</t>
  </si>
  <si>
    <t>Recibido de cercos o precerco de cualquier material en muros y tabiques, utilizando mortero de cemento CEM II/B-P 32,5 N y arena de río tipo M-10, totalmente colocado y aplomado. Incluso material auxiliar, limpieza y medios auxiliares. Medida la superficie realmente ejecutada.</t>
  </si>
  <si>
    <t xml:space="preserve">03-41             </t>
  </si>
  <si>
    <t>DESMONTAJE Y MONTAJE DE REJILLA DE POZO DE VENTILACIÓN</t>
  </si>
  <si>
    <t xml:space="preserve">Desmontaje y posterior montaje de rejilla metálica de pozo de ventilación.
</t>
  </si>
  <si>
    <t xml:space="preserve">03-42             </t>
  </si>
  <si>
    <t>TRABAJOS DE CERRAJERIA EN SALIDAS DE EMERGENCIA</t>
  </si>
  <si>
    <t>Trabajos de Cerrajeria en salidas de Emergencia, incluido pequeño material.</t>
  </si>
  <si>
    <t>MANO DE OBRA ESPECIALIZADA</t>
  </si>
  <si>
    <t xml:space="preserve">BG0020            </t>
  </si>
  <si>
    <t>OFICIAL 1ª DIURNO/TARDE/FESTIVO</t>
  </si>
  <si>
    <t>H</t>
  </si>
  <si>
    <t xml:space="preserve">BG0020N           </t>
  </si>
  <si>
    <t>OFICIAL 1ª (NOCTURNO)</t>
  </si>
  <si>
    <t xml:space="preserve">BG0020NT          </t>
  </si>
  <si>
    <t>OFICIAL 1ª JORNADA 2:30 - 5:00 A.M.</t>
  </si>
  <si>
    <t xml:space="preserve">BG0020NE          </t>
  </si>
  <si>
    <t>OFICIAL 1ª  JORNADA 2:00 - 6:00 A.M.</t>
  </si>
  <si>
    <t xml:space="preserve">BG0030            </t>
  </si>
  <si>
    <t>OFICIAL 2ª DIURNO/TARDE/FESTIVO</t>
  </si>
  <si>
    <t xml:space="preserve">BG0030N           </t>
  </si>
  <si>
    <t>OFICIAL 2ª (NOCTURNO)</t>
  </si>
  <si>
    <t xml:space="preserve">BG0030NT          </t>
  </si>
  <si>
    <t>OFICIAL 2ªJORNADA 2:30 - 5:00 A.M.</t>
  </si>
  <si>
    <t xml:space="preserve">BG0030NE          </t>
  </si>
  <si>
    <t>OFICIAL 2ª  JORNADA 2:00 - 6:00 A.M.</t>
  </si>
  <si>
    <t xml:space="preserve">BG0040            </t>
  </si>
  <si>
    <t>AYUDANTE DIURNO/TARDE/FESTIVO</t>
  </si>
  <si>
    <t xml:space="preserve">BG0040N           </t>
  </si>
  <si>
    <t>AYUDANTE (NOCTURNO)</t>
  </si>
  <si>
    <t xml:space="preserve">BG0040NT          </t>
  </si>
  <si>
    <t>AYUDANTE  JORNADA 2:30 - 5:00 A.M.</t>
  </si>
  <si>
    <t xml:space="preserve">BG0040NE          </t>
  </si>
  <si>
    <t>AYUDANTE  JORNADA 2:00 - 6:00 A.M.</t>
  </si>
  <si>
    <t xml:space="preserve">BE0020AC          </t>
  </si>
  <si>
    <t>AGENTE DE CORTE DE TRACCIÓN EN ESTACIÓN O TÚNEL (NOCTURNO)</t>
  </si>
  <si>
    <t>Jornada de agente homologado por Metro de Madrid S.A. para la comprobación de ausencia de tensión en catenaria, incluso desplazamiento necesario a la estación o túnel correspondiente y herramientas de comprobación necesarias para efectuar el corte, en horario nocturno.</t>
  </si>
  <si>
    <t xml:space="preserve">BE00010           </t>
  </si>
  <si>
    <t>TÉCNICO PCI DIURNO/TARDE/FESTIVO</t>
  </si>
  <si>
    <t xml:space="preserve">BE00010N          </t>
  </si>
  <si>
    <t>TÉCNICO PCI (NOCTURNO)</t>
  </si>
  <si>
    <t xml:space="preserve">BE00010NT         </t>
  </si>
  <si>
    <t>TÉCNICO PCI JORNADA 2:30 - 5:00 A.M.</t>
  </si>
  <si>
    <t xml:space="preserve">BE00010NE         </t>
  </si>
  <si>
    <t>TÉCNICO PCI 2:00 - 6:00 A.M.</t>
  </si>
  <si>
    <t>EQUIPO DE REPARACIÓN GENERAL</t>
  </si>
  <si>
    <t xml:space="preserve">02-01             </t>
  </si>
  <si>
    <t>EQUIPO DE REPARACIÓN</t>
  </si>
  <si>
    <t>Equipo de reparación de cualquier elemento de PCI, en horario nocturno restringido i/ medios y materiales auxiliares necesarios para su reparación, i/ ayudas de albañilería si fueran necesarias, i/ montaje y desmontaje de cualquier elemento de la estación necesario para la reparación de la incidencia i/coste del material incluido a justificar por parte de la empresa adjudicataria a petición de la DF, i/ picado por medios manuales o mecanicos, trasporte de escombros por medios manuales a vertedero, i/todos los medios auxiliares necesarios para la ejecución de la unidad, vehículos, Dresinas, aparatos especiales, i/ herramientas especiales, roscadora, i/ generadores para la generación de su propia energia electrica, permisos, tasas... etc. Totalemente termiando y funcionando.</t>
  </si>
  <si>
    <t xml:space="preserve">02-02             </t>
  </si>
  <si>
    <t>EQUIPO DE REPARACION DIURNO/TARDE/FESTIVO</t>
  </si>
  <si>
    <t xml:space="preserve">CAP-2             </t>
  </si>
  <si>
    <t xml:space="preserve">CAP-2-01          </t>
  </si>
  <si>
    <t>Total CAP-2-01</t>
  </si>
  <si>
    <t xml:space="preserve">CAP-2-02          </t>
  </si>
  <si>
    <t>Total CAP-2-02</t>
  </si>
  <si>
    <t xml:space="preserve">CAP-3-03          </t>
  </si>
  <si>
    <t>Total CAP-3-03</t>
  </si>
  <si>
    <t>PROYECTO</t>
  </si>
  <si>
    <t>OFERTA</t>
  </si>
  <si>
    <t>GG+BI</t>
  </si>
  <si>
    <t>Total Ejecución Material</t>
  </si>
  <si>
    <t>Presupuesto Base de Licitación</t>
  </si>
  <si>
    <t>IVA</t>
  </si>
  <si>
    <t>Presupuesto Base de Licitación por lote</t>
  </si>
  <si>
    <t>LOTE 1</t>
  </si>
  <si>
    <t>Base Imponible (sin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</si>
</sst>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49" fontId="5" fillId="0" borderId="0" xfId="0" applyNumberFormat="1" applyFont="1" applyAlignment="1" applyProtection="1">
      <alignment vertical="top"/>
      <protection locked="0"/>
    </xf>
    <xf numFmtId="0" fontId="5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49" fontId="6" fillId="0" borderId="0" xfId="0" applyNumberFormat="1" applyFont="1" applyAlignment="1" applyProtection="1">
      <alignment vertical="top"/>
      <protection locked="0"/>
    </xf>
    <xf numFmtId="49" fontId="6" fillId="0" borderId="0" xfId="0" applyNumberFormat="1" applyFont="1" applyAlignment="1" applyProtection="1">
      <alignment vertical="top" wrapText="1"/>
      <protection locked="0"/>
    </xf>
    <xf numFmtId="49" fontId="6" fillId="0" borderId="0" xfId="0" applyNumberFormat="1" applyFont="1" applyAlignment="1" applyProtection="1">
      <alignment horizontal="right" vertical="top"/>
      <protection locked="0"/>
    </xf>
    <xf numFmtId="0" fontId="2" fillId="5" borderId="0" xfId="0" applyFont="1" applyFill="1" applyAlignment="1" applyProtection="1">
      <alignment vertical="top"/>
      <protection locked="0"/>
    </xf>
    <xf numFmtId="0" fontId="2" fillId="5" borderId="0" xfId="0" applyFont="1" applyFill="1" applyAlignment="1" applyProtection="1">
      <alignment vertical="top" wrapText="1"/>
      <protection locked="0"/>
    </xf>
    <xf numFmtId="4" fontId="2" fillId="0" borderId="0" xfId="0" applyNumberFormat="1" applyFont="1" applyAlignment="1" applyProtection="1">
      <alignment vertical="top"/>
      <protection locked="0"/>
    </xf>
    <xf numFmtId="49" fontId="3" fillId="3" borderId="0" xfId="0" applyNumberFormat="1" applyFont="1" applyFill="1" applyAlignment="1" applyProtection="1">
      <alignment vertical="top"/>
      <protection locked="0"/>
    </xf>
    <xf numFmtId="49" fontId="3" fillId="3" borderId="0" xfId="0" applyNumberFormat="1" applyFont="1" applyFill="1" applyAlignment="1" applyProtection="1">
      <alignment vertical="top" wrapText="1"/>
      <protection locked="0"/>
    </xf>
    <xf numFmtId="3" fontId="3" fillId="2" borderId="0" xfId="0" applyNumberFormat="1" applyFont="1" applyFill="1" applyAlignment="1" applyProtection="1">
      <alignment vertical="top"/>
      <protection locked="0"/>
    </xf>
    <xf numFmtId="4" fontId="3" fillId="2" borderId="0" xfId="0" applyNumberFormat="1" applyFont="1" applyFill="1" applyAlignment="1" applyProtection="1">
      <alignment vertical="top"/>
      <protection locked="0"/>
    </xf>
    <xf numFmtId="49" fontId="3" fillId="4" borderId="0" xfId="0" applyNumberFormat="1" applyFont="1" applyFill="1" applyAlignment="1" applyProtection="1">
      <alignment vertical="top"/>
      <protection locked="0"/>
    </xf>
    <xf numFmtId="49" fontId="3" fillId="4" borderId="0" xfId="0" applyNumberFormat="1" applyFont="1" applyFill="1" applyAlignment="1" applyProtection="1">
      <alignment vertical="top" wrapText="1"/>
      <protection locked="0"/>
    </xf>
    <xf numFmtId="49" fontId="2" fillId="0" borderId="0" xfId="0" applyNumberFormat="1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4" fontId="2" fillId="2" borderId="0" xfId="0" applyNumberFormat="1" applyFont="1" applyFill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49" fontId="3" fillId="0" borderId="0" xfId="0" applyNumberFormat="1" applyFont="1" applyAlignment="1" applyProtection="1">
      <alignment vertical="top" wrapText="1"/>
      <protection locked="0"/>
    </xf>
    <xf numFmtId="4" fontId="3" fillId="2" borderId="0" xfId="0" applyNumberFormat="1" applyFont="1" applyFill="1" applyBorder="1" applyAlignment="1" applyProtection="1">
      <alignment vertical="top"/>
      <protection locked="0"/>
    </xf>
    <xf numFmtId="3" fontId="2" fillId="0" borderId="0" xfId="0" applyNumberFormat="1" applyFont="1" applyBorder="1" applyAlignment="1" applyProtection="1">
      <alignment vertical="top"/>
      <protection locked="0"/>
    </xf>
    <xf numFmtId="0" fontId="2" fillId="5" borderId="0" xfId="0" applyFont="1" applyFill="1" applyBorder="1" applyAlignment="1" applyProtection="1">
      <alignment vertical="top"/>
      <protection locked="0"/>
    </xf>
    <xf numFmtId="4" fontId="2" fillId="0" borderId="0" xfId="0" applyNumberFormat="1" applyFont="1" applyFill="1" applyBorder="1" applyAlignment="1" applyProtection="1">
      <alignment vertical="top"/>
      <protection locked="0"/>
    </xf>
    <xf numFmtId="4" fontId="3" fillId="2" borderId="0" xfId="0" applyNumberFormat="1" applyFont="1" applyFill="1" applyBorder="1" applyAlignment="1" applyProtection="1">
      <alignment vertical="top" wrapText="1"/>
      <protection locked="0"/>
    </xf>
    <xf numFmtId="10" fontId="3" fillId="6" borderId="0" xfId="0" applyNumberFormat="1" applyFont="1" applyFill="1" applyBorder="1" applyAlignment="1" applyProtection="1">
      <alignment vertical="top"/>
      <protection locked="0"/>
    </xf>
    <xf numFmtId="0" fontId="0" fillId="0" borderId="0" xfId="0" applyBorder="1" applyProtection="1">
      <protection locked="0"/>
    </xf>
    <xf numFmtId="4" fontId="4" fillId="2" borderId="0" xfId="0" applyNumberFormat="1" applyFont="1" applyFill="1" applyBorder="1" applyAlignment="1" applyProtection="1">
      <alignment vertical="top"/>
      <protection locked="0"/>
    </xf>
    <xf numFmtId="49" fontId="6" fillId="0" borderId="0" xfId="0" applyNumberFormat="1" applyFont="1" applyAlignment="1" applyProtection="1">
      <alignment horizontal="right" vertical="top"/>
    </xf>
    <xf numFmtId="0" fontId="2" fillId="5" borderId="0" xfId="0" applyFont="1" applyFill="1" applyAlignment="1" applyProtection="1">
      <alignment vertical="top"/>
    </xf>
    <xf numFmtId="3" fontId="3" fillId="2" borderId="0" xfId="0" applyNumberFormat="1" applyFont="1" applyFill="1" applyAlignment="1" applyProtection="1">
      <alignment vertical="top"/>
    </xf>
    <xf numFmtId="4" fontId="3" fillId="2" borderId="0" xfId="0" applyNumberFormat="1" applyFont="1" applyFill="1" applyAlignment="1" applyProtection="1">
      <alignment vertical="top"/>
    </xf>
    <xf numFmtId="4" fontId="2" fillId="0" borderId="0" xfId="0" applyNumberFormat="1" applyFont="1" applyAlignment="1" applyProtection="1">
      <alignment vertical="top"/>
    </xf>
    <xf numFmtId="4" fontId="2" fillId="2" borderId="0" xfId="0" applyNumberFormat="1" applyFont="1" applyFill="1" applyAlignment="1" applyProtection="1">
      <alignment vertical="top"/>
    </xf>
    <xf numFmtId="0" fontId="2" fillId="0" borderId="0" xfId="0" applyFont="1" applyAlignment="1" applyProtection="1">
      <alignment vertical="top"/>
    </xf>
    <xf numFmtId="3" fontId="2" fillId="0" borderId="0" xfId="0" applyNumberFormat="1" applyFont="1" applyAlignment="1" applyProtection="1">
      <alignment vertical="top"/>
    </xf>
    <xf numFmtId="4" fontId="3" fillId="2" borderId="0" xfId="0" applyNumberFormat="1" applyFont="1" applyFill="1" applyBorder="1" applyAlignment="1" applyProtection="1">
      <alignment vertical="top"/>
    </xf>
    <xf numFmtId="0" fontId="2" fillId="5" borderId="0" xfId="0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10" fontId="2" fillId="6" borderId="0" xfId="0" applyNumberFormat="1" applyFont="1" applyFill="1" applyBorder="1" applyAlignment="1" applyProtection="1">
      <alignment vertical="top"/>
    </xf>
    <xf numFmtId="4" fontId="3" fillId="2" borderId="0" xfId="0" applyNumberFormat="1" applyFont="1" applyFill="1" applyBorder="1" applyAlignment="1" applyProtection="1">
      <alignment vertical="top" wrapText="1"/>
    </xf>
    <xf numFmtId="0" fontId="0" fillId="0" borderId="0" xfId="0" applyBorder="1" applyProtection="1"/>
    <xf numFmtId="49" fontId="2" fillId="0" borderId="0" xfId="0" applyNumberFormat="1" applyFont="1" applyAlignment="1" applyProtection="1">
      <alignment horizontal="center" vertical="top" wrapText="1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5"/>
  <sheetViews>
    <sheetView tabSelected="1" topLeftCell="B1" workbookViewId="0">
      <pane ySplit="3" topLeftCell="A4" activePane="bottomLeft" state="frozen"/>
      <selection activeCell="E1" sqref="E1"/>
      <selection pane="bottomLeft" activeCell="D1" sqref="D1"/>
    </sheetView>
  </sheetViews>
  <sheetFormatPr baseColWidth="10" defaultRowHeight="15" x14ac:dyDescent="0.25"/>
  <cols>
    <col min="1" max="1" width="14.140625" style="3" hidden="1" customWidth="1"/>
    <col min="2" max="2" width="5.7109375" style="3" customWidth="1"/>
    <col min="3" max="3" width="3.85546875" style="3" customWidth="1"/>
    <col min="4" max="4" width="33.140625" style="3" customWidth="1"/>
    <col min="5" max="5" width="13.5703125" style="3" customWidth="1"/>
    <col min="6" max="6" width="14.28515625" style="3" customWidth="1"/>
    <col min="7" max="7" width="16" style="3" customWidth="1"/>
    <col min="8" max="8" width="8" style="3" hidden="1" customWidth="1"/>
    <col min="9" max="9" width="12.28515625" style="3" customWidth="1"/>
    <col min="10" max="10" width="18.42578125" style="3" customWidth="1"/>
    <col min="11" max="16384" width="11.42578125" style="3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4" t="s">
        <v>1</v>
      </c>
      <c r="B2" s="5"/>
      <c r="C2" s="5"/>
      <c r="D2" s="5"/>
      <c r="E2" s="6" t="s">
        <v>161</v>
      </c>
      <c r="F2" s="7"/>
      <c r="G2" s="7"/>
      <c r="I2" s="6" t="s">
        <v>162</v>
      </c>
      <c r="J2" s="7"/>
    </row>
    <row r="3" spans="1:10" x14ac:dyDescent="0.25">
      <c r="A3" s="8" t="s">
        <v>2</v>
      </c>
      <c r="B3" s="8" t="s">
        <v>5</v>
      </c>
      <c r="C3" s="8" t="s">
        <v>6</v>
      </c>
      <c r="D3" s="9" t="s">
        <v>3</v>
      </c>
      <c r="E3" s="34" t="s">
        <v>7</v>
      </c>
      <c r="F3" s="34" t="s">
        <v>8</v>
      </c>
      <c r="G3" s="34" t="s">
        <v>4</v>
      </c>
      <c r="H3" s="10" t="s">
        <v>7</v>
      </c>
      <c r="I3" s="10" t="s">
        <v>8</v>
      </c>
      <c r="J3" s="10" t="s">
        <v>4</v>
      </c>
    </row>
    <row r="4" spans="1:10" ht="1.1499999999999999" customHeight="1" x14ac:dyDescent="0.25">
      <c r="A4" s="11"/>
      <c r="B4" s="11"/>
      <c r="C4" s="11"/>
      <c r="D4" s="12"/>
      <c r="E4" s="35"/>
      <c r="F4" s="35"/>
      <c r="G4" s="35"/>
      <c r="H4" s="11"/>
      <c r="I4" s="13">
        <v>0</v>
      </c>
      <c r="J4" s="11"/>
    </row>
    <row r="5" spans="1:10" x14ac:dyDescent="0.25">
      <c r="A5" s="14" t="s">
        <v>154</v>
      </c>
      <c r="B5" s="14" t="s">
        <v>9</v>
      </c>
      <c r="C5" s="14" t="s">
        <v>0</v>
      </c>
      <c r="D5" s="15" t="s">
        <v>168</v>
      </c>
      <c r="E5" s="36">
        <f t="shared" ref="E5:J5" si="0">E100</f>
        <v>1</v>
      </c>
      <c r="F5" s="37">
        <f t="shared" si="0"/>
        <v>151036.76</v>
      </c>
      <c r="G5" s="37">
        <f t="shared" si="0"/>
        <v>151036.76</v>
      </c>
      <c r="H5" s="16">
        <f t="shared" si="0"/>
        <v>1</v>
      </c>
      <c r="I5" s="13">
        <f t="shared" si="0"/>
        <v>0</v>
      </c>
      <c r="J5" s="17">
        <f t="shared" si="0"/>
        <v>0</v>
      </c>
    </row>
    <row r="6" spans="1:10" x14ac:dyDescent="0.25">
      <c r="A6" s="18" t="s">
        <v>155</v>
      </c>
      <c r="B6" s="18" t="s">
        <v>9</v>
      </c>
      <c r="C6" s="18" t="s">
        <v>0</v>
      </c>
      <c r="D6" s="19" t="s">
        <v>10</v>
      </c>
      <c r="E6" s="37">
        <f t="shared" ref="E6:J6" si="1">E71</f>
        <v>1</v>
      </c>
      <c r="F6" s="37">
        <f t="shared" si="1"/>
        <v>148929.34</v>
      </c>
      <c r="G6" s="37">
        <f t="shared" si="1"/>
        <v>148929.34</v>
      </c>
      <c r="H6" s="17">
        <f t="shared" si="1"/>
        <v>1</v>
      </c>
      <c r="I6" s="13">
        <f t="shared" si="1"/>
        <v>0</v>
      </c>
      <c r="J6" s="17">
        <f t="shared" si="1"/>
        <v>0</v>
      </c>
    </row>
    <row r="7" spans="1:10" ht="22.5" x14ac:dyDescent="0.25">
      <c r="A7" s="20" t="s">
        <v>11</v>
      </c>
      <c r="B7" s="20" t="s">
        <v>13</v>
      </c>
      <c r="C7" s="20" t="s">
        <v>14</v>
      </c>
      <c r="D7" s="21" t="s">
        <v>12</v>
      </c>
      <c r="E7" s="38">
        <v>100</v>
      </c>
      <c r="F7" s="38">
        <v>80.34</v>
      </c>
      <c r="G7" s="39">
        <f>ROUND(E7*F7,2)</f>
        <v>8034</v>
      </c>
      <c r="H7" s="13">
        <v>100</v>
      </c>
      <c r="I7" s="13"/>
      <c r="J7" s="22">
        <f>ROUND(H7*I7,2)</f>
        <v>0</v>
      </c>
    </row>
    <row r="8" spans="1:10" ht="78.75" x14ac:dyDescent="0.25">
      <c r="A8" s="23"/>
      <c r="B8" s="23"/>
      <c r="C8" s="23"/>
      <c r="D8" s="24" t="s">
        <v>15</v>
      </c>
      <c r="E8" s="40"/>
      <c r="F8" s="40"/>
      <c r="G8" s="40"/>
      <c r="H8" s="23"/>
      <c r="I8" s="13"/>
      <c r="J8" s="23"/>
    </row>
    <row r="9" spans="1:10" x14ac:dyDescent="0.25">
      <c r="A9" s="20" t="s">
        <v>16</v>
      </c>
      <c r="B9" s="20" t="s">
        <v>13</v>
      </c>
      <c r="C9" s="20" t="s">
        <v>14</v>
      </c>
      <c r="D9" s="21" t="s">
        <v>17</v>
      </c>
      <c r="E9" s="38">
        <v>15</v>
      </c>
      <c r="F9" s="38">
        <v>123.51</v>
      </c>
      <c r="G9" s="39">
        <f>ROUND(E9*F9,2)</f>
        <v>1852.65</v>
      </c>
      <c r="H9" s="13">
        <v>15</v>
      </c>
      <c r="I9" s="13">
        <v>0</v>
      </c>
      <c r="J9" s="22">
        <f>ROUND(H9*I9,2)</f>
        <v>0</v>
      </c>
    </row>
    <row r="10" spans="1:10" ht="67.5" x14ac:dyDescent="0.25">
      <c r="A10" s="23"/>
      <c r="B10" s="23"/>
      <c r="C10" s="23"/>
      <c r="D10" s="24" t="s">
        <v>18</v>
      </c>
      <c r="E10" s="40"/>
      <c r="F10" s="40"/>
      <c r="G10" s="40"/>
      <c r="H10" s="23"/>
      <c r="I10" s="13"/>
      <c r="J10" s="23"/>
    </row>
    <row r="11" spans="1:10" x14ac:dyDescent="0.25">
      <c r="A11" s="20" t="s">
        <v>19</v>
      </c>
      <c r="B11" s="20" t="s">
        <v>13</v>
      </c>
      <c r="C11" s="20" t="s">
        <v>14</v>
      </c>
      <c r="D11" s="21" t="s">
        <v>20</v>
      </c>
      <c r="E11" s="38">
        <v>15</v>
      </c>
      <c r="F11" s="38">
        <v>108.01</v>
      </c>
      <c r="G11" s="39">
        <f>ROUND(E11*F11,2)</f>
        <v>1620.15</v>
      </c>
      <c r="H11" s="13">
        <v>15</v>
      </c>
      <c r="I11" s="13">
        <v>0</v>
      </c>
      <c r="J11" s="22">
        <f>ROUND(H11*I11,2)</f>
        <v>0</v>
      </c>
    </row>
    <row r="12" spans="1:10" ht="45" x14ac:dyDescent="0.25">
      <c r="A12" s="23"/>
      <c r="B12" s="23"/>
      <c r="C12" s="23"/>
      <c r="D12" s="24" t="s">
        <v>21</v>
      </c>
      <c r="E12" s="40"/>
      <c r="F12" s="40"/>
      <c r="G12" s="40"/>
      <c r="H12" s="23"/>
      <c r="I12" s="13"/>
      <c r="J12" s="23"/>
    </row>
    <row r="13" spans="1:10" x14ac:dyDescent="0.25">
      <c r="A13" s="20" t="s">
        <v>22</v>
      </c>
      <c r="B13" s="20" t="s">
        <v>13</v>
      </c>
      <c r="C13" s="20" t="s">
        <v>14</v>
      </c>
      <c r="D13" s="21" t="s">
        <v>23</v>
      </c>
      <c r="E13" s="38">
        <v>45</v>
      </c>
      <c r="F13" s="38">
        <v>208.01</v>
      </c>
      <c r="G13" s="39">
        <f>ROUND(E13*F13,2)</f>
        <v>9360.4500000000007</v>
      </c>
      <c r="H13" s="13">
        <v>45</v>
      </c>
      <c r="I13" s="13">
        <v>0</v>
      </c>
      <c r="J13" s="22">
        <f>ROUND(H13*I13,2)</f>
        <v>0</v>
      </c>
    </row>
    <row r="14" spans="1:10" ht="78.75" x14ac:dyDescent="0.25">
      <c r="A14" s="23"/>
      <c r="B14" s="23"/>
      <c r="C14" s="23"/>
      <c r="D14" s="24" t="s">
        <v>24</v>
      </c>
      <c r="E14" s="40"/>
      <c r="F14" s="40"/>
      <c r="G14" s="40"/>
      <c r="H14" s="23"/>
      <c r="I14" s="13"/>
      <c r="J14" s="23"/>
    </row>
    <row r="15" spans="1:10" x14ac:dyDescent="0.25">
      <c r="A15" s="20" t="s">
        <v>25</v>
      </c>
      <c r="B15" s="20" t="s">
        <v>13</v>
      </c>
      <c r="C15" s="20" t="s">
        <v>27</v>
      </c>
      <c r="D15" s="21" t="s">
        <v>26</v>
      </c>
      <c r="E15" s="38">
        <v>80</v>
      </c>
      <c r="F15" s="38">
        <v>31.13</v>
      </c>
      <c r="G15" s="39">
        <f>ROUND(E15*F15,2)</f>
        <v>2490.4</v>
      </c>
      <c r="H15" s="13">
        <v>80</v>
      </c>
      <c r="I15" s="13">
        <v>0</v>
      </c>
      <c r="J15" s="22">
        <f>ROUND(H15*I15,2)</f>
        <v>0</v>
      </c>
    </row>
    <row r="16" spans="1:10" ht="56.25" x14ac:dyDescent="0.25">
      <c r="A16" s="23"/>
      <c r="B16" s="23"/>
      <c r="C16" s="23"/>
      <c r="D16" s="24" t="s">
        <v>28</v>
      </c>
      <c r="E16" s="40"/>
      <c r="F16" s="40"/>
      <c r="G16" s="40"/>
      <c r="H16" s="23"/>
      <c r="I16" s="13"/>
      <c r="J16" s="23"/>
    </row>
    <row r="17" spans="1:10" x14ac:dyDescent="0.25">
      <c r="A17" s="20" t="s">
        <v>29</v>
      </c>
      <c r="B17" s="20" t="s">
        <v>13</v>
      </c>
      <c r="C17" s="20" t="s">
        <v>27</v>
      </c>
      <c r="D17" s="21" t="s">
        <v>30</v>
      </c>
      <c r="E17" s="38">
        <v>150</v>
      </c>
      <c r="F17" s="38">
        <v>73.8</v>
      </c>
      <c r="G17" s="39">
        <f>ROUND(E17*F17,2)</f>
        <v>11070</v>
      </c>
      <c r="H17" s="13">
        <v>150</v>
      </c>
      <c r="I17" s="13">
        <v>0</v>
      </c>
      <c r="J17" s="22">
        <f>ROUND(H17*I17,2)</f>
        <v>0</v>
      </c>
    </row>
    <row r="18" spans="1:10" ht="67.5" x14ac:dyDescent="0.25">
      <c r="A18" s="23"/>
      <c r="B18" s="23"/>
      <c r="C18" s="23"/>
      <c r="D18" s="24" t="s">
        <v>31</v>
      </c>
      <c r="E18" s="40"/>
      <c r="F18" s="40"/>
      <c r="G18" s="40"/>
      <c r="H18" s="23"/>
      <c r="I18" s="13"/>
      <c r="J18" s="23"/>
    </row>
    <row r="19" spans="1:10" x14ac:dyDescent="0.25">
      <c r="A19" s="20" t="s">
        <v>32</v>
      </c>
      <c r="B19" s="20" t="s">
        <v>13</v>
      </c>
      <c r="C19" s="20" t="s">
        <v>14</v>
      </c>
      <c r="D19" s="21" t="s">
        <v>33</v>
      </c>
      <c r="E19" s="38">
        <v>300</v>
      </c>
      <c r="F19" s="38">
        <v>52.67</v>
      </c>
      <c r="G19" s="39">
        <f>ROUND(E19*F19,2)</f>
        <v>15801</v>
      </c>
      <c r="H19" s="13">
        <v>300</v>
      </c>
      <c r="I19" s="13">
        <v>0</v>
      </c>
      <c r="J19" s="22">
        <f>ROUND(H19*I19,2)</f>
        <v>0</v>
      </c>
    </row>
    <row r="20" spans="1:10" ht="45" x14ac:dyDescent="0.25">
      <c r="A20" s="23"/>
      <c r="B20" s="23"/>
      <c r="C20" s="23"/>
      <c r="D20" s="24" t="s">
        <v>34</v>
      </c>
      <c r="E20" s="40"/>
      <c r="F20" s="40"/>
      <c r="G20" s="40"/>
      <c r="H20" s="23"/>
      <c r="I20" s="13"/>
      <c r="J20" s="23"/>
    </row>
    <row r="21" spans="1:10" ht="22.5" x14ac:dyDescent="0.25">
      <c r="A21" s="20" t="s">
        <v>35</v>
      </c>
      <c r="B21" s="20" t="s">
        <v>13</v>
      </c>
      <c r="C21" s="20" t="s">
        <v>14</v>
      </c>
      <c r="D21" s="21" t="s">
        <v>36</v>
      </c>
      <c r="E21" s="38">
        <v>150</v>
      </c>
      <c r="F21" s="38">
        <v>60.81</v>
      </c>
      <c r="G21" s="39">
        <f>ROUND(E21*F21,2)</f>
        <v>9121.5</v>
      </c>
      <c r="H21" s="13">
        <v>150</v>
      </c>
      <c r="I21" s="13">
        <v>0</v>
      </c>
      <c r="J21" s="22">
        <f>ROUND(H21*I21,2)</f>
        <v>0</v>
      </c>
    </row>
    <row r="22" spans="1:10" ht="33.75" x14ac:dyDescent="0.25">
      <c r="A22" s="23"/>
      <c r="B22" s="23"/>
      <c r="C22" s="23"/>
      <c r="D22" s="24" t="s">
        <v>37</v>
      </c>
      <c r="E22" s="40"/>
      <c r="F22" s="40"/>
      <c r="G22" s="40"/>
      <c r="H22" s="23"/>
      <c r="I22" s="13"/>
      <c r="J22" s="23"/>
    </row>
    <row r="23" spans="1:10" x14ac:dyDescent="0.25">
      <c r="A23" s="20" t="s">
        <v>38</v>
      </c>
      <c r="B23" s="20" t="s">
        <v>13</v>
      </c>
      <c r="C23" s="20" t="s">
        <v>14</v>
      </c>
      <c r="D23" s="21" t="s">
        <v>39</v>
      </c>
      <c r="E23" s="38">
        <v>100</v>
      </c>
      <c r="F23" s="38">
        <v>82.67</v>
      </c>
      <c r="G23" s="39">
        <f>ROUND(E23*F23,2)</f>
        <v>8267</v>
      </c>
      <c r="H23" s="13">
        <v>100</v>
      </c>
      <c r="I23" s="13">
        <v>0</v>
      </c>
      <c r="J23" s="22">
        <f>ROUND(H23*I23,2)</f>
        <v>0</v>
      </c>
    </row>
    <row r="24" spans="1:10" ht="78.75" x14ac:dyDescent="0.25">
      <c r="A24" s="23"/>
      <c r="B24" s="23"/>
      <c r="C24" s="23"/>
      <c r="D24" s="24" t="s">
        <v>40</v>
      </c>
      <c r="E24" s="40"/>
      <c r="F24" s="40"/>
      <c r="G24" s="40"/>
      <c r="H24" s="23"/>
      <c r="I24" s="13"/>
      <c r="J24" s="23"/>
    </row>
    <row r="25" spans="1:10" x14ac:dyDescent="0.25">
      <c r="A25" s="20" t="s">
        <v>41</v>
      </c>
      <c r="B25" s="20" t="s">
        <v>13</v>
      </c>
      <c r="C25" s="20" t="s">
        <v>14</v>
      </c>
      <c r="D25" s="21" t="s">
        <v>42</v>
      </c>
      <c r="E25" s="38">
        <v>100</v>
      </c>
      <c r="F25" s="38">
        <v>26.13</v>
      </c>
      <c r="G25" s="39">
        <f>ROUND(E25*F25,2)</f>
        <v>2613</v>
      </c>
      <c r="H25" s="13">
        <v>100</v>
      </c>
      <c r="I25" s="13">
        <v>0</v>
      </c>
      <c r="J25" s="22">
        <f>ROUND(H25*I25,2)</f>
        <v>0</v>
      </c>
    </row>
    <row r="26" spans="1:10" ht="45" x14ac:dyDescent="0.25">
      <c r="A26" s="23"/>
      <c r="B26" s="23"/>
      <c r="C26" s="23"/>
      <c r="D26" s="24" t="s">
        <v>43</v>
      </c>
      <c r="E26" s="40"/>
      <c r="F26" s="40"/>
      <c r="G26" s="40"/>
      <c r="H26" s="23"/>
      <c r="I26" s="13"/>
      <c r="J26" s="23"/>
    </row>
    <row r="27" spans="1:10" x14ac:dyDescent="0.25">
      <c r="A27" s="20" t="s">
        <v>44</v>
      </c>
      <c r="B27" s="20" t="s">
        <v>13</v>
      </c>
      <c r="C27" s="20" t="s">
        <v>14</v>
      </c>
      <c r="D27" s="21" t="s">
        <v>45</v>
      </c>
      <c r="E27" s="38">
        <v>15</v>
      </c>
      <c r="F27" s="38">
        <v>95.07</v>
      </c>
      <c r="G27" s="39">
        <f>ROUND(E27*F27,2)</f>
        <v>1426.05</v>
      </c>
      <c r="H27" s="13">
        <v>15</v>
      </c>
      <c r="I27" s="13">
        <v>0</v>
      </c>
      <c r="J27" s="22">
        <f>ROUND(H27*I27,2)</f>
        <v>0</v>
      </c>
    </row>
    <row r="28" spans="1:10" ht="45" x14ac:dyDescent="0.25">
      <c r="A28" s="23"/>
      <c r="B28" s="23"/>
      <c r="C28" s="23"/>
      <c r="D28" s="24" t="s">
        <v>46</v>
      </c>
      <c r="E28" s="40"/>
      <c r="F28" s="40"/>
      <c r="G28" s="40"/>
      <c r="H28" s="23"/>
      <c r="I28" s="13"/>
      <c r="J28" s="23"/>
    </row>
    <row r="29" spans="1:10" x14ac:dyDescent="0.25">
      <c r="A29" s="20" t="s">
        <v>47</v>
      </c>
      <c r="B29" s="20" t="s">
        <v>13</v>
      </c>
      <c r="C29" s="20" t="s">
        <v>14</v>
      </c>
      <c r="D29" s="21" t="s">
        <v>48</v>
      </c>
      <c r="E29" s="38">
        <v>15</v>
      </c>
      <c r="F29" s="38">
        <v>85.94</v>
      </c>
      <c r="G29" s="39">
        <f>ROUND(E29*F29,2)</f>
        <v>1289.0999999999999</v>
      </c>
      <c r="H29" s="13">
        <v>15</v>
      </c>
      <c r="I29" s="13">
        <v>0</v>
      </c>
      <c r="J29" s="22">
        <f>ROUND(H29*I29,2)</f>
        <v>0</v>
      </c>
    </row>
    <row r="30" spans="1:10" ht="78.75" x14ac:dyDescent="0.25">
      <c r="A30" s="23"/>
      <c r="B30" s="23"/>
      <c r="C30" s="23"/>
      <c r="D30" s="24" t="s">
        <v>49</v>
      </c>
      <c r="E30" s="40"/>
      <c r="F30" s="40"/>
      <c r="G30" s="40"/>
      <c r="H30" s="23"/>
      <c r="I30" s="13"/>
      <c r="J30" s="23"/>
    </row>
    <row r="31" spans="1:10" ht="22.5" x14ac:dyDescent="0.25">
      <c r="A31" s="20" t="s">
        <v>50</v>
      </c>
      <c r="B31" s="20" t="s">
        <v>13</v>
      </c>
      <c r="C31" s="20" t="s">
        <v>27</v>
      </c>
      <c r="D31" s="21" t="s">
        <v>51</v>
      </c>
      <c r="E31" s="38">
        <v>25</v>
      </c>
      <c r="F31" s="38">
        <v>246.02</v>
      </c>
      <c r="G31" s="39">
        <f>ROUND(E31*F31,2)</f>
        <v>6150.5</v>
      </c>
      <c r="H31" s="13">
        <v>25</v>
      </c>
      <c r="I31" s="13">
        <v>0</v>
      </c>
      <c r="J31" s="22">
        <f>ROUND(H31*I31,2)</f>
        <v>0</v>
      </c>
    </row>
    <row r="32" spans="1:10" ht="90" x14ac:dyDescent="0.25">
      <c r="A32" s="23"/>
      <c r="B32" s="23"/>
      <c r="C32" s="23"/>
      <c r="D32" s="24" t="s">
        <v>52</v>
      </c>
      <c r="E32" s="40"/>
      <c r="F32" s="40"/>
      <c r="G32" s="40"/>
      <c r="H32" s="23"/>
      <c r="I32" s="13"/>
      <c r="J32" s="23"/>
    </row>
    <row r="33" spans="1:10" ht="22.5" x14ac:dyDescent="0.25">
      <c r="A33" s="20" t="s">
        <v>53</v>
      </c>
      <c r="B33" s="20" t="s">
        <v>13</v>
      </c>
      <c r="C33" s="20" t="s">
        <v>27</v>
      </c>
      <c r="D33" s="21" t="s">
        <v>54</v>
      </c>
      <c r="E33" s="38">
        <v>130</v>
      </c>
      <c r="F33" s="38">
        <v>278.69</v>
      </c>
      <c r="G33" s="39">
        <f>ROUND(E33*F33,2)</f>
        <v>36229.699999999997</v>
      </c>
      <c r="H33" s="13">
        <v>130</v>
      </c>
      <c r="I33" s="13">
        <v>0</v>
      </c>
      <c r="J33" s="22">
        <f>ROUND(H33*I33,2)</f>
        <v>0</v>
      </c>
    </row>
    <row r="34" spans="1:10" ht="90" x14ac:dyDescent="0.25">
      <c r="A34" s="23"/>
      <c r="B34" s="23"/>
      <c r="C34" s="23"/>
      <c r="D34" s="24" t="s">
        <v>52</v>
      </c>
      <c r="E34" s="40"/>
      <c r="F34" s="40"/>
      <c r="G34" s="40"/>
      <c r="H34" s="23"/>
      <c r="I34" s="13"/>
      <c r="J34" s="23"/>
    </row>
    <row r="35" spans="1:10" ht="33.75" x14ac:dyDescent="0.25">
      <c r="A35" s="20" t="s">
        <v>55</v>
      </c>
      <c r="B35" s="20" t="s">
        <v>13</v>
      </c>
      <c r="C35" s="20" t="s">
        <v>57</v>
      </c>
      <c r="D35" s="21" t="s">
        <v>56</v>
      </c>
      <c r="E35" s="38">
        <v>250</v>
      </c>
      <c r="F35" s="38">
        <v>31.34</v>
      </c>
      <c r="G35" s="39">
        <f>ROUND(E35*F35,2)</f>
        <v>7835</v>
      </c>
      <c r="H35" s="13">
        <v>250</v>
      </c>
      <c r="I35" s="13">
        <v>0</v>
      </c>
      <c r="J35" s="22">
        <f>ROUND(H35*I35,2)</f>
        <v>0</v>
      </c>
    </row>
    <row r="36" spans="1:10" ht="67.5" x14ac:dyDescent="0.25">
      <c r="A36" s="23"/>
      <c r="B36" s="23"/>
      <c r="C36" s="23"/>
      <c r="D36" s="24" t="s">
        <v>58</v>
      </c>
      <c r="E36" s="40"/>
      <c r="F36" s="40"/>
      <c r="G36" s="40"/>
      <c r="H36" s="23"/>
      <c r="I36" s="13"/>
      <c r="J36" s="23"/>
    </row>
    <row r="37" spans="1:10" x14ac:dyDescent="0.25">
      <c r="A37" s="20" t="s">
        <v>59</v>
      </c>
      <c r="B37" s="20" t="s">
        <v>13</v>
      </c>
      <c r="C37" s="20" t="s">
        <v>14</v>
      </c>
      <c r="D37" s="21" t="s">
        <v>60</v>
      </c>
      <c r="E37" s="38">
        <v>40</v>
      </c>
      <c r="F37" s="38">
        <v>26.34</v>
      </c>
      <c r="G37" s="39">
        <f>ROUND(E37*F37,2)</f>
        <v>1053.5999999999999</v>
      </c>
      <c r="H37" s="13">
        <v>40</v>
      </c>
      <c r="I37" s="13">
        <v>0</v>
      </c>
      <c r="J37" s="22">
        <f>ROUND(H37*I37,2)</f>
        <v>0</v>
      </c>
    </row>
    <row r="38" spans="1:10" ht="45" x14ac:dyDescent="0.25">
      <c r="A38" s="23"/>
      <c r="B38" s="23"/>
      <c r="C38" s="23"/>
      <c r="D38" s="24" t="s">
        <v>61</v>
      </c>
      <c r="E38" s="40"/>
      <c r="F38" s="40"/>
      <c r="G38" s="40"/>
      <c r="H38" s="23"/>
      <c r="I38" s="13"/>
      <c r="J38" s="23"/>
    </row>
    <row r="39" spans="1:10" x14ac:dyDescent="0.25">
      <c r="A39" s="20" t="s">
        <v>62</v>
      </c>
      <c r="B39" s="20" t="s">
        <v>13</v>
      </c>
      <c r="C39" s="20" t="s">
        <v>14</v>
      </c>
      <c r="D39" s="21" t="s">
        <v>63</v>
      </c>
      <c r="E39" s="38">
        <v>40</v>
      </c>
      <c r="F39" s="38">
        <v>36.340000000000003</v>
      </c>
      <c r="G39" s="39">
        <f>ROUND(E39*F39,2)</f>
        <v>1453.6</v>
      </c>
      <c r="H39" s="13">
        <v>40</v>
      </c>
      <c r="I39" s="13">
        <v>0</v>
      </c>
      <c r="J39" s="22">
        <f>ROUND(H39*I39,2)</f>
        <v>0</v>
      </c>
    </row>
    <row r="40" spans="1:10" ht="33.75" x14ac:dyDescent="0.25">
      <c r="A40" s="23"/>
      <c r="B40" s="23"/>
      <c r="C40" s="23"/>
      <c r="D40" s="24" t="s">
        <v>64</v>
      </c>
      <c r="E40" s="40"/>
      <c r="F40" s="40"/>
      <c r="G40" s="40"/>
      <c r="H40" s="23"/>
      <c r="I40" s="13"/>
      <c r="J40" s="23"/>
    </row>
    <row r="41" spans="1:10" x14ac:dyDescent="0.25">
      <c r="A41" s="20" t="s">
        <v>65</v>
      </c>
      <c r="B41" s="20" t="s">
        <v>13</v>
      </c>
      <c r="C41" s="20" t="s">
        <v>14</v>
      </c>
      <c r="D41" s="21" t="s">
        <v>66</v>
      </c>
      <c r="E41" s="38">
        <v>5</v>
      </c>
      <c r="F41" s="38">
        <v>231.68</v>
      </c>
      <c r="G41" s="39">
        <f>ROUND(E41*F41,2)</f>
        <v>1158.4000000000001</v>
      </c>
      <c r="H41" s="13">
        <v>5</v>
      </c>
      <c r="I41" s="13">
        <v>0</v>
      </c>
      <c r="J41" s="22">
        <f>ROUND(H41*I41,2)</f>
        <v>0</v>
      </c>
    </row>
    <row r="42" spans="1:10" ht="135" x14ac:dyDescent="0.25">
      <c r="A42" s="23"/>
      <c r="B42" s="23"/>
      <c r="C42" s="23"/>
      <c r="D42" s="24" t="s">
        <v>67</v>
      </c>
      <c r="E42" s="40"/>
      <c r="F42" s="40"/>
      <c r="G42" s="40"/>
      <c r="H42" s="23"/>
      <c r="I42" s="13"/>
      <c r="J42" s="23"/>
    </row>
    <row r="43" spans="1:10" x14ac:dyDescent="0.25">
      <c r="A43" s="20" t="s">
        <v>68</v>
      </c>
      <c r="B43" s="20" t="s">
        <v>13</v>
      </c>
      <c r="C43" s="20" t="s">
        <v>14</v>
      </c>
      <c r="D43" s="21" t="s">
        <v>69</v>
      </c>
      <c r="E43" s="38">
        <v>20</v>
      </c>
      <c r="F43" s="38">
        <v>62.67</v>
      </c>
      <c r="G43" s="39">
        <f>ROUND(E43*F43,2)</f>
        <v>1253.4000000000001</v>
      </c>
      <c r="H43" s="13">
        <v>20</v>
      </c>
      <c r="I43" s="13">
        <v>0</v>
      </c>
      <c r="J43" s="22">
        <f>ROUND(H43*I43,2)</f>
        <v>0</v>
      </c>
    </row>
    <row r="44" spans="1:10" ht="45" x14ac:dyDescent="0.25">
      <c r="A44" s="23"/>
      <c r="B44" s="23"/>
      <c r="C44" s="23"/>
      <c r="D44" s="24" t="s">
        <v>70</v>
      </c>
      <c r="E44" s="40"/>
      <c r="F44" s="40"/>
      <c r="G44" s="40"/>
      <c r="H44" s="23"/>
      <c r="I44" s="13"/>
      <c r="J44" s="23"/>
    </row>
    <row r="45" spans="1:10" ht="22.5" x14ac:dyDescent="0.25">
      <c r="A45" s="20" t="s">
        <v>71</v>
      </c>
      <c r="B45" s="20" t="s">
        <v>13</v>
      </c>
      <c r="C45" s="20" t="s">
        <v>14</v>
      </c>
      <c r="D45" s="21" t="s">
        <v>72</v>
      </c>
      <c r="E45" s="38">
        <v>5</v>
      </c>
      <c r="F45" s="38">
        <v>47.67</v>
      </c>
      <c r="G45" s="39">
        <f>ROUND(E45*F45,2)</f>
        <v>238.35</v>
      </c>
      <c r="H45" s="13">
        <v>5</v>
      </c>
      <c r="I45" s="13">
        <v>0</v>
      </c>
      <c r="J45" s="22">
        <f>ROUND(H45*I45,2)</f>
        <v>0</v>
      </c>
    </row>
    <row r="46" spans="1:10" ht="45" x14ac:dyDescent="0.25">
      <c r="A46" s="23"/>
      <c r="B46" s="23"/>
      <c r="C46" s="23"/>
      <c r="D46" s="24" t="s">
        <v>73</v>
      </c>
      <c r="E46" s="40"/>
      <c r="F46" s="40"/>
      <c r="G46" s="40"/>
      <c r="H46" s="23"/>
      <c r="I46" s="13"/>
      <c r="J46" s="23"/>
    </row>
    <row r="47" spans="1:10" x14ac:dyDescent="0.25">
      <c r="A47" s="20" t="s">
        <v>74</v>
      </c>
      <c r="B47" s="20" t="s">
        <v>13</v>
      </c>
      <c r="C47" s="20" t="s">
        <v>14</v>
      </c>
      <c r="D47" s="21" t="s">
        <v>75</v>
      </c>
      <c r="E47" s="38">
        <v>20</v>
      </c>
      <c r="F47" s="38">
        <v>72.67</v>
      </c>
      <c r="G47" s="39">
        <f>ROUND(E47*F47,2)</f>
        <v>1453.4</v>
      </c>
      <c r="H47" s="13">
        <v>20</v>
      </c>
      <c r="I47" s="13">
        <v>0</v>
      </c>
      <c r="J47" s="22">
        <f>ROUND(H47*I47,2)</f>
        <v>0</v>
      </c>
    </row>
    <row r="48" spans="1:10" ht="56.25" x14ac:dyDescent="0.25">
      <c r="A48" s="23"/>
      <c r="B48" s="23"/>
      <c r="C48" s="23"/>
      <c r="D48" s="24" t="s">
        <v>76</v>
      </c>
      <c r="E48" s="40"/>
      <c r="F48" s="40"/>
      <c r="G48" s="40"/>
      <c r="H48" s="23"/>
      <c r="I48" s="13"/>
      <c r="J48" s="23"/>
    </row>
    <row r="49" spans="1:10" x14ac:dyDescent="0.25">
      <c r="A49" s="20" t="s">
        <v>77</v>
      </c>
      <c r="B49" s="20" t="s">
        <v>13</v>
      </c>
      <c r="C49" s="20" t="s">
        <v>14</v>
      </c>
      <c r="D49" s="21" t="s">
        <v>78</v>
      </c>
      <c r="E49" s="38">
        <v>50</v>
      </c>
      <c r="F49" s="38">
        <v>25.1</v>
      </c>
      <c r="G49" s="39">
        <f>ROUND(E49*F49,2)</f>
        <v>1255</v>
      </c>
      <c r="H49" s="13">
        <v>50</v>
      </c>
      <c r="I49" s="13">
        <v>0</v>
      </c>
      <c r="J49" s="22">
        <f>ROUND(H49*I49,2)</f>
        <v>0</v>
      </c>
    </row>
    <row r="50" spans="1:10" ht="56.25" x14ac:dyDescent="0.25">
      <c r="A50" s="23"/>
      <c r="B50" s="23"/>
      <c r="C50" s="23"/>
      <c r="D50" s="24" t="s">
        <v>79</v>
      </c>
      <c r="E50" s="40"/>
      <c r="F50" s="40"/>
      <c r="G50" s="40"/>
      <c r="H50" s="23"/>
      <c r="I50" s="13"/>
      <c r="J50" s="23"/>
    </row>
    <row r="51" spans="1:10" x14ac:dyDescent="0.25">
      <c r="A51" s="20" t="s">
        <v>80</v>
      </c>
      <c r="B51" s="20" t="s">
        <v>13</v>
      </c>
      <c r="C51" s="20" t="s">
        <v>14</v>
      </c>
      <c r="D51" s="21" t="s">
        <v>81</v>
      </c>
      <c r="E51" s="38">
        <v>2</v>
      </c>
      <c r="F51" s="38">
        <v>82.67</v>
      </c>
      <c r="G51" s="39">
        <f>ROUND(E51*F51,2)</f>
        <v>165.34</v>
      </c>
      <c r="H51" s="13">
        <v>2</v>
      </c>
      <c r="I51" s="13">
        <v>0</v>
      </c>
      <c r="J51" s="22">
        <f>ROUND(H51*I51,2)</f>
        <v>0</v>
      </c>
    </row>
    <row r="52" spans="1:10" ht="33.75" x14ac:dyDescent="0.25">
      <c r="A52" s="23"/>
      <c r="B52" s="23"/>
      <c r="C52" s="23"/>
      <c r="D52" s="24" t="s">
        <v>82</v>
      </c>
      <c r="E52" s="40"/>
      <c r="F52" s="40"/>
      <c r="G52" s="40"/>
      <c r="H52" s="23"/>
      <c r="I52" s="13"/>
      <c r="J52" s="23"/>
    </row>
    <row r="53" spans="1:10" ht="22.5" x14ac:dyDescent="0.25">
      <c r="A53" s="20" t="s">
        <v>83</v>
      </c>
      <c r="B53" s="20" t="s">
        <v>13</v>
      </c>
      <c r="C53" s="20" t="s">
        <v>14</v>
      </c>
      <c r="D53" s="21" t="s">
        <v>84</v>
      </c>
      <c r="E53" s="38">
        <v>30</v>
      </c>
      <c r="F53" s="38">
        <v>97.67</v>
      </c>
      <c r="G53" s="39">
        <f>ROUND(E53*F53,2)</f>
        <v>2930.1</v>
      </c>
      <c r="H53" s="13">
        <v>30</v>
      </c>
      <c r="I53" s="13">
        <v>0</v>
      </c>
      <c r="J53" s="22">
        <f>ROUND(H53*I53,2)</f>
        <v>0</v>
      </c>
    </row>
    <row r="54" spans="1:10" ht="78.75" x14ac:dyDescent="0.25">
      <c r="A54" s="23"/>
      <c r="B54" s="23"/>
      <c r="C54" s="23"/>
      <c r="D54" s="24" t="s">
        <v>85</v>
      </c>
      <c r="E54" s="40"/>
      <c r="F54" s="40"/>
      <c r="G54" s="40"/>
      <c r="H54" s="23"/>
      <c r="I54" s="13"/>
      <c r="J54" s="23"/>
    </row>
    <row r="55" spans="1:10" x14ac:dyDescent="0.25">
      <c r="A55" s="20" t="s">
        <v>86</v>
      </c>
      <c r="B55" s="20" t="s">
        <v>13</v>
      </c>
      <c r="C55" s="20" t="s">
        <v>88</v>
      </c>
      <c r="D55" s="21" t="s">
        <v>87</v>
      </c>
      <c r="E55" s="38">
        <v>10</v>
      </c>
      <c r="F55" s="38">
        <v>240.68</v>
      </c>
      <c r="G55" s="39">
        <f>ROUND(E55*F55,2)</f>
        <v>2406.8000000000002</v>
      </c>
      <c r="H55" s="13">
        <v>10</v>
      </c>
      <c r="I55" s="13">
        <v>0</v>
      </c>
      <c r="J55" s="22">
        <f>ROUND(H55*I55,2)</f>
        <v>0</v>
      </c>
    </row>
    <row r="56" spans="1:10" ht="56.25" x14ac:dyDescent="0.25">
      <c r="A56" s="23"/>
      <c r="B56" s="23"/>
      <c r="C56" s="23"/>
      <c r="D56" s="24" t="s">
        <v>89</v>
      </c>
      <c r="E56" s="40"/>
      <c r="F56" s="40"/>
      <c r="G56" s="40"/>
      <c r="H56" s="23"/>
      <c r="I56" s="13"/>
      <c r="J56" s="23"/>
    </row>
    <row r="57" spans="1:10" x14ac:dyDescent="0.25">
      <c r="A57" s="20" t="s">
        <v>90</v>
      </c>
      <c r="B57" s="20" t="s">
        <v>13</v>
      </c>
      <c r="C57" s="20" t="s">
        <v>88</v>
      </c>
      <c r="D57" s="21" t="s">
        <v>91</v>
      </c>
      <c r="E57" s="38">
        <v>5</v>
      </c>
      <c r="F57" s="38">
        <v>225.69</v>
      </c>
      <c r="G57" s="39">
        <f>ROUND(E57*F57,2)</f>
        <v>1128.45</v>
      </c>
      <c r="H57" s="13">
        <v>5</v>
      </c>
      <c r="I57" s="13">
        <v>0</v>
      </c>
      <c r="J57" s="22">
        <f>ROUND(H57*I57,2)</f>
        <v>0</v>
      </c>
    </row>
    <row r="58" spans="1:10" ht="56.25" x14ac:dyDescent="0.25">
      <c r="A58" s="23"/>
      <c r="B58" s="23"/>
      <c r="C58" s="23"/>
      <c r="D58" s="24" t="s">
        <v>92</v>
      </c>
      <c r="E58" s="40"/>
      <c r="F58" s="40"/>
      <c r="G58" s="40"/>
      <c r="H58" s="23"/>
      <c r="I58" s="13"/>
      <c r="J58" s="23"/>
    </row>
    <row r="59" spans="1:10" x14ac:dyDescent="0.25">
      <c r="A59" s="20" t="s">
        <v>93</v>
      </c>
      <c r="B59" s="20" t="s">
        <v>13</v>
      </c>
      <c r="C59" s="20" t="s">
        <v>14</v>
      </c>
      <c r="D59" s="21" t="s">
        <v>94</v>
      </c>
      <c r="E59" s="38">
        <v>5</v>
      </c>
      <c r="F59" s="38">
        <v>133</v>
      </c>
      <c r="G59" s="39">
        <f>ROUND(E59*F59,2)</f>
        <v>665</v>
      </c>
      <c r="H59" s="13">
        <v>5</v>
      </c>
      <c r="I59" s="13">
        <v>0</v>
      </c>
      <c r="J59" s="22">
        <f>ROUND(H59*I59,2)</f>
        <v>0</v>
      </c>
    </row>
    <row r="60" spans="1:10" ht="45" x14ac:dyDescent="0.25">
      <c r="A60" s="23"/>
      <c r="B60" s="23"/>
      <c r="C60" s="23"/>
      <c r="D60" s="24" t="s">
        <v>95</v>
      </c>
      <c r="E60" s="40"/>
      <c r="F60" s="40"/>
      <c r="G60" s="40"/>
      <c r="H60" s="23"/>
      <c r="I60" s="13"/>
      <c r="J60" s="23"/>
    </row>
    <row r="61" spans="1:10" x14ac:dyDescent="0.25">
      <c r="A61" s="20" t="s">
        <v>96</v>
      </c>
      <c r="B61" s="20" t="s">
        <v>13</v>
      </c>
      <c r="C61" s="20" t="s">
        <v>14</v>
      </c>
      <c r="D61" s="21" t="s">
        <v>97</v>
      </c>
      <c r="E61" s="38">
        <v>5</v>
      </c>
      <c r="F61" s="38">
        <v>205.01</v>
      </c>
      <c r="G61" s="39">
        <f>ROUND(E61*F61,2)</f>
        <v>1025.05</v>
      </c>
      <c r="H61" s="13">
        <v>5</v>
      </c>
      <c r="I61" s="13">
        <v>0</v>
      </c>
      <c r="J61" s="22">
        <f>ROUND(H61*I61,2)</f>
        <v>0</v>
      </c>
    </row>
    <row r="62" spans="1:10" ht="22.5" x14ac:dyDescent="0.25">
      <c r="A62" s="23"/>
      <c r="B62" s="23"/>
      <c r="C62" s="23"/>
      <c r="D62" s="24" t="s">
        <v>98</v>
      </c>
      <c r="E62" s="40"/>
      <c r="F62" s="40"/>
      <c r="G62" s="40"/>
      <c r="H62" s="23"/>
      <c r="I62" s="13"/>
      <c r="J62" s="23"/>
    </row>
    <row r="63" spans="1:10" x14ac:dyDescent="0.25">
      <c r="A63" s="20" t="s">
        <v>99</v>
      </c>
      <c r="B63" s="20" t="s">
        <v>13</v>
      </c>
      <c r="C63" s="20" t="s">
        <v>14</v>
      </c>
      <c r="D63" s="21" t="s">
        <v>100</v>
      </c>
      <c r="E63" s="38">
        <v>20</v>
      </c>
      <c r="F63" s="38">
        <v>240.68</v>
      </c>
      <c r="G63" s="39">
        <f>ROUND(E63*F63,2)</f>
        <v>4813.6000000000004</v>
      </c>
      <c r="H63" s="13">
        <v>20</v>
      </c>
      <c r="I63" s="13">
        <v>0</v>
      </c>
      <c r="J63" s="22">
        <f>ROUND(H63*I63,2)</f>
        <v>0</v>
      </c>
    </row>
    <row r="64" spans="1:10" ht="67.5" x14ac:dyDescent="0.25">
      <c r="A64" s="23"/>
      <c r="B64" s="23"/>
      <c r="C64" s="23"/>
      <c r="D64" s="24" t="s">
        <v>101</v>
      </c>
      <c r="E64" s="40"/>
      <c r="F64" s="40"/>
      <c r="G64" s="40"/>
      <c r="H64" s="23"/>
      <c r="I64" s="13"/>
      <c r="J64" s="23"/>
    </row>
    <row r="65" spans="1:10" ht="22.5" x14ac:dyDescent="0.25">
      <c r="A65" s="20" t="s">
        <v>102</v>
      </c>
      <c r="B65" s="20" t="s">
        <v>13</v>
      </c>
      <c r="C65" s="20" t="s">
        <v>27</v>
      </c>
      <c r="D65" s="21" t="s">
        <v>103</v>
      </c>
      <c r="E65" s="38">
        <v>100</v>
      </c>
      <c r="F65" s="38">
        <v>14.2</v>
      </c>
      <c r="G65" s="39">
        <f>ROUND(E65*F65,2)</f>
        <v>1420</v>
      </c>
      <c r="H65" s="13">
        <v>100</v>
      </c>
      <c r="I65" s="13">
        <v>0</v>
      </c>
      <c r="J65" s="22">
        <f>ROUND(H65*I65,2)</f>
        <v>0</v>
      </c>
    </row>
    <row r="66" spans="1:10" ht="78.75" x14ac:dyDescent="0.25">
      <c r="A66" s="23"/>
      <c r="B66" s="23"/>
      <c r="C66" s="23"/>
      <c r="D66" s="24" t="s">
        <v>104</v>
      </c>
      <c r="E66" s="40"/>
      <c r="F66" s="40"/>
      <c r="G66" s="40"/>
      <c r="H66" s="23"/>
      <c r="I66" s="13"/>
      <c r="J66" s="23"/>
    </row>
    <row r="67" spans="1:10" ht="22.5" x14ac:dyDescent="0.25">
      <c r="A67" s="20" t="s">
        <v>105</v>
      </c>
      <c r="B67" s="20" t="s">
        <v>13</v>
      </c>
      <c r="C67" s="20" t="s">
        <v>14</v>
      </c>
      <c r="D67" s="21" t="s">
        <v>106</v>
      </c>
      <c r="E67" s="38">
        <v>5</v>
      </c>
      <c r="F67" s="38">
        <v>175.67</v>
      </c>
      <c r="G67" s="39">
        <f>ROUND(E67*F67,2)</f>
        <v>878.35</v>
      </c>
      <c r="H67" s="13">
        <v>5</v>
      </c>
      <c r="I67" s="13">
        <v>0</v>
      </c>
      <c r="J67" s="22">
        <f>ROUND(H67*I67,2)</f>
        <v>0</v>
      </c>
    </row>
    <row r="68" spans="1:10" ht="33.75" x14ac:dyDescent="0.25">
      <c r="A68" s="23"/>
      <c r="B68" s="23"/>
      <c r="C68" s="23"/>
      <c r="D68" s="24" t="s">
        <v>107</v>
      </c>
      <c r="E68" s="40"/>
      <c r="F68" s="40"/>
      <c r="G68" s="40"/>
      <c r="H68" s="23"/>
      <c r="I68" s="13"/>
      <c r="J68" s="23"/>
    </row>
    <row r="69" spans="1:10" ht="22.5" x14ac:dyDescent="0.25">
      <c r="A69" s="20" t="s">
        <v>108</v>
      </c>
      <c r="B69" s="20" t="s">
        <v>13</v>
      </c>
      <c r="C69" s="20" t="s">
        <v>14</v>
      </c>
      <c r="D69" s="21" t="s">
        <v>109</v>
      </c>
      <c r="E69" s="38">
        <v>10</v>
      </c>
      <c r="F69" s="38">
        <v>247.04</v>
      </c>
      <c r="G69" s="39">
        <f>ROUND(E69*F69,2)</f>
        <v>2470.4</v>
      </c>
      <c r="H69" s="13">
        <v>10</v>
      </c>
      <c r="I69" s="13">
        <v>0</v>
      </c>
      <c r="J69" s="22">
        <f>ROUND(H69*I69,2)</f>
        <v>0</v>
      </c>
    </row>
    <row r="70" spans="1:10" ht="22.5" x14ac:dyDescent="0.25">
      <c r="A70" s="23"/>
      <c r="B70" s="23"/>
      <c r="C70" s="23"/>
      <c r="D70" s="24" t="s">
        <v>110</v>
      </c>
      <c r="E70" s="40"/>
      <c r="F70" s="40"/>
      <c r="G70" s="40"/>
      <c r="H70" s="23"/>
      <c r="I70" s="13"/>
      <c r="J70" s="23"/>
    </row>
    <row r="71" spans="1:10" x14ac:dyDescent="0.25">
      <c r="A71" s="23"/>
      <c r="B71" s="23"/>
      <c r="C71" s="23"/>
      <c r="D71" s="25" t="s">
        <v>156</v>
      </c>
      <c r="E71" s="38">
        <v>1</v>
      </c>
      <c r="F71" s="37">
        <f>G7+G9+G11+G13+G15+G17+G19+G21+G23+G25+G27+G29+G31+G33+G35+G37+G39+G41+G43+G45+G47+G49+G51+G53+G55+G57+G59+G61+G63+G65+G67+G69</f>
        <v>148929.34</v>
      </c>
      <c r="G71" s="37">
        <f>ROUND(F71*E71,2)</f>
        <v>148929.34</v>
      </c>
      <c r="H71" s="13">
        <v>1</v>
      </c>
      <c r="I71" s="13">
        <f>J7+J9+J11+J13+J15+J17+J19+J21+J23+J25+J27+J29+J31+J33+J35+J37+J39+J41+J43+J45+J47+J49+J51+J53+J55+J57+J59+J61+J63+J65+J67+J69</f>
        <v>0</v>
      </c>
      <c r="J71" s="17">
        <f>ROUND(I71*H71,2)</f>
        <v>0</v>
      </c>
    </row>
    <row r="72" spans="1:10" ht="1.1499999999999999" customHeight="1" x14ac:dyDescent="0.25">
      <c r="A72" s="11"/>
      <c r="B72" s="11"/>
      <c r="C72" s="11"/>
      <c r="D72" s="12"/>
      <c r="E72" s="35"/>
      <c r="F72" s="35"/>
      <c r="G72" s="35"/>
      <c r="H72" s="11"/>
      <c r="I72" s="13"/>
      <c r="J72" s="11"/>
    </row>
    <row r="73" spans="1:10" x14ac:dyDescent="0.25">
      <c r="A73" s="18" t="s">
        <v>157</v>
      </c>
      <c r="B73" s="18" t="s">
        <v>9</v>
      </c>
      <c r="C73" s="18" t="s">
        <v>0</v>
      </c>
      <c r="D73" s="19" t="s">
        <v>111</v>
      </c>
      <c r="E73" s="37">
        <f t="shared" ref="E73:J73" si="2">E92</f>
        <v>1</v>
      </c>
      <c r="F73" s="37">
        <f t="shared" si="2"/>
        <v>976.85</v>
      </c>
      <c r="G73" s="37">
        <f t="shared" si="2"/>
        <v>976.85</v>
      </c>
      <c r="H73" s="17">
        <f t="shared" si="2"/>
        <v>1</v>
      </c>
      <c r="I73" s="13">
        <f t="shared" si="2"/>
        <v>0</v>
      </c>
      <c r="J73" s="17">
        <f t="shared" si="2"/>
        <v>0</v>
      </c>
    </row>
    <row r="74" spans="1:10" x14ac:dyDescent="0.25">
      <c r="A74" s="20" t="s">
        <v>112</v>
      </c>
      <c r="B74" s="20" t="s">
        <v>13</v>
      </c>
      <c r="C74" s="20" t="s">
        <v>114</v>
      </c>
      <c r="D74" s="21" t="s">
        <v>113</v>
      </c>
      <c r="E74" s="38">
        <v>1</v>
      </c>
      <c r="F74" s="38">
        <v>14.99</v>
      </c>
      <c r="G74" s="39">
        <f t="shared" ref="G74:G86" si="3">ROUND(E74*F74,2)</f>
        <v>14.99</v>
      </c>
      <c r="H74" s="13">
        <v>1</v>
      </c>
      <c r="I74" s="13">
        <v>0</v>
      </c>
      <c r="J74" s="22">
        <f t="shared" ref="J74:J86" si="4">ROUND(H74*I74,2)</f>
        <v>0</v>
      </c>
    </row>
    <row r="75" spans="1:10" x14ac:dyDescent="0.25">
      <c r="A75" s="20" t="s">
        <v>115</v>
      </c>
      <c r="B75" s="20" t="s">
        <v>13</v>
      </c>
      <c r="C75" s="20" t="s">
        <v>114</v>
      </c>
      <c r="D75" s="21" t="s">
        <v>116</v>
      </c>
      <c r="E75" s="38">
        <v>1</v>
      </c>
      <c r="F75" s="38">
        <v>18.739999999999998</v>
      </c>
      <c r="G75" s="39">
        <f t="shared" si="3"/>
        <v>18.739999999999998</v>
      </c>
      <c r="H75" s="13">
        <v>1</v>
      </c>
      <c r="I75" s="13">
        <v>0</v>
      </c>
      <c r="J75" s="22">
        <f t="shared" si="4"/>
        <v>0</v>
      </c>
    </row>
    <row r="76" spans="1:10" x14ac:dyDescent="0.25">
      <c r="A76" s="20" t="s">
        <v>117</v>
      </c>
      <c r="B76" s="20" t="s">
        <v>13</v>
      </c>
      <c r="C76" s="20" t="s">
        <v>114</v>
      </c>
      <c r="D76" s="21" t="s">
        <v>118</v>
      </c>
      <c r="E76" s="38">
        <v>1</v>
      </c>
      <c r="F76" s="38">
        <v>59.96</v>
      </c>
      <c r="G76" s="39">
        <f t="shared" si="3"/>
        <v>59.96</v>
      </c>
      <c r="H76" s="13">
        <v>1</v>
      </c>
      <c r="I76" s="13">
        <v>0</v>
      </c>
      <c r="J76" s="22">
        <f t="shared" si="4"/>
        <v>0</v>
      </c>
    </row>
    <row r="77" spans="1:10" x14ac:dyDescent="0.25">
      <c r="A77" s="20" t="s">
        <v>119</v>
      </c>
      <c r="B77" s="20" t="s">
        <v>13</v>
      </c>
      <c r="C77" s="20" t="s">
        <v>114</v>
      </c>
      <c r="D77" s="21" t="s">
        <v>120</v>
      </c>
      <c r="E77" s="38">
        <v>1</v>
      </c>
      <c r="F77" s="38">
        <v>37.479999999999997</v>
      </c>
      <c r="G77" s="39">
        <f t="shared" si="3"/>
        <v>37.479999999999997</v>
      </c>
      <c r="H77" s="13">
        <v>1</v>
      </c>
      <c r="I77" s="13">
        <v>0</v>
      </c>
      <c r="J77" s="22">
        <f t="shared" si="4"/>
        <v>0</v>
      </c>
    </row>
    <row r="78" spans="1:10" x14ac:dyDescent="0.25">
      <c r="A78" s="20" t="s">
        <v>121</v>
      </c>
      <c r="B78" s="20" t="s">
        <v>13</v>
      </c>
      <c r="C78" s="20" t="s">
        <v>114</v>
      </c>
      <c r="D78" s="21" t="s">
        <v>122</v>
      </c>
      <c r="E78" s="38">
        <v>1</v>
      </c>
      <c r="F78" s="38">
        <v>14.21</v>
      </c>
      <c r="G78" s="39">
        <f t="shared" si="3"/>
        <v>14.21</v>
      </c>
      <c r="H78" s="13">
        <v>1</v>
      </c>
      <c r="I78" s="13">
        <v>0</v>
      </c>
      <c r="J78" s="22">
        <f t="shared" si="4"/>
        <v>0</v>
      </c>
    </row>
    <row r="79" spans="1:10" x14ac:dyDescent="0.25">
      <c r="A79" s="20" t="s">
        <v>123</v>
      </c>
      <c r="B79" s="20" t="s">
        <v>13</v>
      </c>
      <c r="C79" s="20" t="s">
        <v>114</v>
      </c>
      <c r="D79" s="21" t="s">
        <v>124</v>
      </c>
      <c r="E79" s="38">
        <v>1</v>
      </c>
      <c r="F79" s="38">
        <v>17.760000000000002</v>
      </c>
      <c r="G79" s="39">
        <f t="shared" si="3"/>
        <v>17.760000000000002</v>
      </c>
      <c r="H79" s="13">
        <v>1</v>
      </c>
      <c r="I79" s="13">
        <v>0</v>
      </c>
      <c r="J79" s="22">
        <f t="shared" si="4"/>
        <v>0</v>
      </c>
    </row>
    <row r="80" spans="1:10" x14ac:dyDescent="0.25">
      <c r="A80" s="20" t="s">
        <v>125</v>
      </c>
      <c r="B80" s="20" t="s">
        <v>13</v>
      </c>
      <c r="C80" s="20" t="s">
        <v>114</v>
      </c>
      <c r="D80" s="21" t="s">
        <v>126</v>
      </c>
      <c r="E80" s="38">
        <v>1</v>
      </c>
      <c r="F80" s="38">
        <v>56.84</v>
      </c>
      <c r="G80" s="39">
        <f t="shared" si="3"/>
        <v>56.84</v>
      </c>
      <c r="H80" s="13">
        <v>1</v>
      </c>
      <c r="I80" s="13">
        <v>0</v>
      </c>
      <c r="J80" s="22">
        <f t="shared" si="4"/>
        <v>0</v>
      </c>
    </row>
    <row r="81" spans="1:10" x14ac:dyDescent="0.25">
      <c r="A81" s="20" t="s">
        <v>127</v>
      </c>
      <c r="B81" s="20" t="s">
        <v>13</v>
      </c>
      <c r="C81" s="20" t="s">
        <v>114</v>
      </c>
      <c r="D81" s="21" t="s">
        <v>128</v>
      </c>
      <c r="E81" s="38">
        <v>1</v>
      </c>
      <c r="F81" s="38">
        <v>35.53</v>
      </c>
      <c r="G81" s="39">
        <f t="shared" si="3"/>
        <v>35.53</v>
      </c>
      <c r="H81" s="13">
        <v>1</v>
      </c>
      <c r="I81" s="13">
        <v>0</v>
      </c>
      <c r="J81" s="22">
        <f t="shared" si="4"/>
        <v>0</v>
      </c>
    </row>
    <row r="82" spans="1:10" x14ac:dyDescent="0.25">
      <c r="A82" s="20" t="s">
        <v>129</v>
      </c>
      <c r="B82" s="20" t="s">
        <v>13</v>
      </c>
      <c r="C82" s="20" t="s">
        <v>114</v>
      </c>
      <c r="D82" s="21" t="s">
        <v>130</v>
      </c>
      <c r="E82" s="38">
        <v>1</v>
      </c>
      <c r="F82" s="38">
        <v>17.68</v>
      </c>
      <c r="G82" s="39">
        <f t="shared" si="3"/>
        <v>17.68</v>
      </c>
      <c r="H82" s="13">
        <v>1</v>
      </c>
      <c r="I82" s="13">
        <v>0</v>
      </c>
      <c r="J82" s="22">
        <f t="shared" si="4"/>
        <v>0</v>
      </c>
    </row>
    <row r="83" spans="1:10" x14ac:dyDescent="0.25">
      <c r="A83" s="20" t="s">
        <v>131</v>
      </c>
      <c r="B83" s="20" t="s">
        <v>13</v>
      </c>
      <c r="C83" s="20" t="s">
        <v>114</v>
      </c>
      <c r="D83" s="21" t="s">
        <v>132</v>
      </c>
      <c r="E83" s="38">
        <v>1</v>
      </c>
      <c r="F83" s="38">
        <v>22.1</v>
      </c>
      <c r="G83" s="39">
        <f t="shared" si="3"/>
        <v>22.1</v>
      </c>
      <c r="H83" s="13">
        <v>1</v>
      </c>
      <c r="I83" s="13">
        <v>0</v>
      </c>
      <c r="J83" s="22">
        <f t="shared" si="4"/>
        <v>0</v>
      </c>
    </row>
    <row r="84" spans="1:10" x14ac:dyDescent="0.25">
      <c r="A84" s="20" t="s">
        <v>133</v>
      </c>
      <c r="B84" s="20" t="s">
        <v>13</v>
      </c>
      <c r="C84" s="20" t="s">
        <v>114</v>
      </c>
      <c r="D84" s="21" t="s">
        <v>134</v>
      </c>
      <c r="E84" s="38">
        <v>1</v>
      </c>
      <c r="F84" s="38">
        <v>70.72</v>
      </c>
      <c r="G84" s="39">
        <f t="shared" si="3"/>
        <v>70.72</v>
      </c>
      <c r="H84" s="13">
        <v>1</v>
      </c>
      <c r="I84" s="13">
        <v>0</v>
      </c>
      <c r="J84" s="22">
        <f t="shared" si="4"/>
        <v>0</v>
      </c>
    </row>
    <row r="85" spans="1:10" x14ac:dyDescent="0.25">
      <c r="A85" s="20" t="s">
        <v>135</v>
      </c>
      <c r="B85" s="20" t="s">
        <v>13</v>
      </c>
      <c r="C85" s="20" t="s">
        <v>114</v>
      </c>
      <c r="D85" s="21" t="s">
        <v>136</v>
      </c>
      <c r="E85" s="38">
        <v>1</v>
      </c>
      <c r="F85" s="38">
        <v>44.2</v>
      </c>
      <c r="G85" s="39">
        <f t="shared" si="3"/>
        <v>44.2</v>
      </c>
      <c r="H85" s="13">
        <v>1</v>
      </c>
      <c r="I85" s="13">
        <v>0</v>
      </c>
      <c r="J85" s="22">
        <f t="shared" si="4"/>
        <v>0</v>
      </c>
    </row>
    <row r="86" spans="1:10" ht="22.5" x14ac:dyDescent="0.25">
      <c r="A86" s="20" t="s">
        <v>137</v>
      </c>
      <c r="B86" s="20" t="s">
        <v>13</v>
      </c>
      <c r="C86" s="20" t="s">
        <v>14</v>
      </c>
      <c r="D86" s="21" t="s">
        <v>138</v>
      </c>
      <c r="E86" s="38">
        <v>1</v>
      </c>
      <c r="F86" s="38">
        <v>408</v>
      </c>
      <c r="G86" s="39">
        <f t="shared" si="3"/>
        <v>408</v>
      </c>
      <c r="H86" s="13">
        <v>1</v>
      </c>
      <c r="I86" s="13">
        <v>0</v>
      </c>
      <c r="J86" s="22">
        <f t="shared" si="4"/>
        <v>0</v>
      </c>
    </row>
    <row r="87" spans="1:10" ht="78.75" x14ac:dyDescent="0.25">
      <c r="A87" s="23"/>
      <c r="B87" s="23"/>
      <c r="C87" s="23"/>
      <c r="D87" s="24" t="s">
        <v>139</v>
      </c>
      <c r="E87" s="40"/>
      <c r="F87" s="40"/>
      <c r="G87" s="40"/>
      <c r="H87" s="23"/>
      <c r="I87" s="13"/>
      <c r="J87" s="23"/>
    </row>
    <row r="88" spans="1:10" x14ac:dyDescent="0.25">
      <c r="A88" s="20" t="s">
        <v>140</v>
      </c>
      <c r="B88" s="20" t="s">
        <v>13</v>
      </c>
      <c r="C88" s="20" t="s">
        <v>114</v>
      </c>
      <c r="D88" s="21" t="s">
        <v>141</v>
      </c>
      <c r="E88" s="38">
        <v>1</v>
      </c>
      <c r="F88" s="38">
        <v>18.13</v>
      </c>
      <c r="G88" s="39">
        <f>ROUND(E88*F88,2)</f>
        <v>18.13</v>
      </c>
      <c r="H88" s="13">
        <v>1</v>
      </c>
      <c r="I88" s="13">
        <v>0</v>
      </c>
      <c r="J88" s="22">
        <f>ROUND(H88*I88,2)</f>
        <v>0</v>
      </c>
    </row>
    <row r="89" spans="1:10" x14ac:dyDescent="0.25">
      <c r="A89" s="20" t="s">
        <v>142</v>
      </c>
      <c r="B89" s="20" t="s">
        <v>13</v>
      </c>
      <c r="C89" s="20" t="s">
        <v>114</v>
      </c>
      <c r="D89" s="21" t="s">
        <v>143</v>
      </c>
      <c r="E89" s="38">
        <v>1</v>
      </c>
      <c r="F89" s="38">
        <v>22.66</v>
      </c>
      <c r="G89" s="39">
        <f>ROUND(E89*F89,2)</f>
        <v>22.66</v>
      </c>
      <c r="H89" s="13">
        <v>1</v>
      </c>
      <c r="I89" s="13">
        <v>0</v>
      </c>
      <c r="J89" s="22">
        <f>ROUND(H89*I89,2)</f>
        <v>0</v>
      </c>
    </row>
    <row r="90" spans="1:10" x14ac:dyDescent="0.25">
      <c r="A90" s="20" t="s">
        <v>144</v>
      </c>
      <c r="B90" s="20" t="s">
        <v>13</v>
      </c>
      <c r="C90" s="20" t="s">
        <v>114</v>
      </c>
      <c r="D90" s="21" t="s">
        <v>145</v>
      </c>
      <c r="E90" s="38">
        <v>1</v>
      </c>
      <c r="F90" s="38">
        <v>72.52</v>
      </c>
      <c r="G90" s="39">
        <f>ROUND(E90*F90,2)</f>
        <v>72.52</v>
      </c>
      <c r="H90" s="13">
        <v>1</v>
      </c>
      <c r="I90" s="13">
        <v>0</v>
      </c>
      <c r="J90" s="22">
        <f>ROUND(H90*I90,2)</f>
        <v>0</v>
      </c>
    </row>
    <row r="91" spans="1:10" x14ac:dyDescent="0.25">
      <c r="A91" s="20" t="s">
        <v>146</v>
      </c>
      <c r="B91" s="20" t="s">
        <v>13</v>
      </c>
      <c r="C91" s="20" t="s">
        <v>114</v>
      </c>
      <c r="D91" s="21" t="s">
        <v>147</v>
      </c>
      <c r="E91" s="38">
        <v>1</v>
      </c>
      <c r="F91" s="38">
        <v>45.33</v>
      </c>
      <c r="G91" s="39">
        <f>ROUND(E91*F91,2)</f>
        <v>45.33</v>
      </c>
      <c r="H91" s="13">
        <v>1</v>
      </c>
      <c r="I91" s="13">
        <v>0</v>
      </c>
      <c r="J91" s="22">
        <f>ROUND(H91*I91,2)</f>
        <v>0</v>
      </c>
    </row>
    <row r="92" spans="1:10" x14ac:dyDescent="0.25">
      <c r="A92" s="23"/>
      <c r="B92" s="23"/>
      <c r="C92" s="23"/>
      <c r="D92" s="25" t="s">
        <v>158</v>
      </c>
      <c r="E92" s="38">
        <v>1</v>
      </c>
      <c r="F92" s="37">
        <f>SUM(G74:G86)+SUM(G88:G91)</f>
        <v>976.85</v>
      </c>
      <c r="G92" s="37">
        <f>ROUND(F92*E92,2)</f>
        <v>976.85</v>
      </c>
      <c r="H92" s="13">
        <v>1</v>
      </c>
      <c r="I92" s="13">
        <f>SUM(J74:J86)+SUM(J88:J91)</f>
        <v>0</v>
      </c>
      <c r="J92" s="17">
        <f>ROUND(I92*H92,2)</f>
        <v>0</v>
      </c>
    </row>
    <row r="93" spans="1:10" ht="1.1499999999999999" customHeight="1" x14ac:dyDescent="0.25">
      <c r="A93" s="11"/>
      <c r="B93" s="11"/>
      <c r="C93" s="11"/>
      <c r="D93" s="12"/>
      <c r="E93" s="35"/>
      <c r="F93" s="35"/>
      <c r="G93" s="35"/>
      <c r="H93" s="11"/>
      <c r="I93" s="13"/>
      <c r="J93" s="11"/>
    </row>
    <row r="94" spans="1:10" x14ac:dyDescent="0.25">
      <c r="A94" s="18" t="s">
        <v>159</v>
      </c>
      <c r="B94" s="18" t="s">
        <v>9</v>
      </c>
      <c r="C94" s="18" t="s">
        <v>0</v>
      </c>
      <c r="D94" s="19" t="s">
        <v>148</v>
      </c>
      <c r="E94" s="37">
        <f t="shared" ref="E94:J94" si="5">E98</f>
        <v>1</v>
      </c>
      <c r="F94" s="37">
        <f t="shared" si="5"/>
        <v>1130.57</v>
      </c>
      <c r="G94" s="37">
        <f t="shared" si="5"/>
        <v>1130.57</v>
      </c>
      <c r="H94" s="17">
        <f t="shared" si="5"/>
        <v>1</v>
      </c>
      <c r="I94" s="13">
        <f t="shared" si="5"/>
        <v>0</v>
      </c>
      <c r="J94" s="17">
        <f t="shared" si="5"/>
        <v>0</v>
      </c>
    </row>
    <row r="95" spans="1:10" x14ac:dyDescent="0.25">
      <c r="A95" s="20" t="s">
        <v>149</v>
      </c>
      <c r="B95" s="20" t="s">
        <v>13</v>
      </c>
      <c r="C95" s="20" t="s">
        <v>14</v>
      </c>
      <c r="D95" s="21" t="s">
        <v>150</v>
      </c>
      <c r="E95" s="38">
        <v>1</v>
      </c>
      <c r="F95" s="38">
        <v>719.2</v>
      </c>
      <c r="G95" s="39">
        <f>ROUND(E95*F95,2)</f>
        <v>719.2</v>
      </c>
      <c r="H95" s="13">
        <v>1</v>
      </c>
      <c r="I95" s="13">
        <v>0</v>
      </c>
      <c r="J95" s="22">
        <f>ROUND(H95*I95,2)</f>
        <v>0</v>
      </c>
    </row>
    <row r="96" spans="1:10" ht="202.5" x14ac:dyDescent="0.25">
      <c r="A96" s="23"/>
      <c r="B96" s="23"/>
      <c r="C96" s="23"/>
      <c r="D96" s="24" t="s">
        <v>151</v>
      </c>
      <c r="E96" s="40"/>
      <c r="F96" s="40"/>
      <c r="G96" s="40"/>
      <c r="H96" s="23"/>
      <c r="I96" s="13"/>
      <c r="J96" s="23"/>
    </row>
    <row r="97" spans="1:10" x14ac:dyDescent="0.25">
      <c r="A97" s="20" t="s">
        <v>152</v>
      </c>
      <c r="B97" s="20" t="s">
        <v>13</v>
      </c>
      <c r="C97" s="20" t="s">
        <v>14</v>
      </c>
      <c r="D97" s="21" t="s">
        <v>153</v>
      </c>
      <c r="E97" s="38">
        <v>1</v>
      </c>
      <c r="F97" s="38">
        <v>411.37</v>
      </c>
      <c r="G97" s="39">
        <f>ROUND(E97*F97,2)</f>
        <v>411.37</v>
      </c>
      <c r="H97" s="13">
        <v>1</v>
      </c>
      <c r="I97" s="13"/>
      <c r="J97" s="22">
        <f>ROUND(H97*I97,2)</f>
        <v>0</v>
      </c>
    </row>
    <row r="98" spans="1:10" x14ac:dyDescent="0.25">
      <c r="A98" s="23"/>
      <c r="B98" s="23"/>
      <c r="C98" s="23"/>
      <c r="D98" s="25" t="s">
        <v>160</v>
      </c>
      <c r="E98" s="38">
        <v>1</v>
      </c>
      <c r="F98" s="37">
        <f>G95+G97</f>
        <v>1130.57</v>
      </c>
      <c r="G98" s="37">
        <f>ROUND(F98*E98,2)</f>
        <v>1130.57</v>
      </c>
      <c r="H98" s="13">
        <v>1</v>
      </c>
      <c r="I98" s="17">
        <f>J95+J97</f>
        <v>0</v>
      </c>
      <c r="J98" s="17">
        <f>ROUND(I98*H98,2)</f>
        <v>0</v>
      </c>
    </row>
    <row r="99" spans="1:10" ht="1.1499999999999999" customHeight="1" x14ac:dyDescent="0.25">
      <c r="A99" s="11"/>
      <c r="B99" s="11"/>
      <c r="C99" s="11"/>
      <c r="D99" s="12"/>
      <c r="E99" s="35"/>
      <c r="F99" s="35"/>
      <c r="G99" s="35"/>
      <c r="H99" s="11"/>
      <c r="I99" s="11"/>
      <c r="J99" s="11"/>
    </row>
    <row r="100" spans="1:10" x14ac:dyDescent="0.25">
      <c r="A100" s="23"/>
      <c r="B100" s="23"/>
      <c r="C100" s="23"/>
      <c r="D100" s="25" t="s">
        <v>164</v>
      </c>
      <c r="E100" s="41">
        <v>1</v>
      </c>
      <c r="F100" s="37">
        <f>G6+G73+G94</f>
        <v>151036.76</v>
      </c>
      <c r="G100" s="42">
        <f>ROUND(F100*E100,2)</f>
        <v>151036.76</v>
      </c>
      <c r="H100" s="27">
        <v>1</v>
      </c>
      <c r="I100" s="26">
        <f>J6+J73+J94</f>
        <v>0</v>
      </c>
      <c r="J100" s="26">
        <f>ROUND(I100*H100,2)</f>
        <v>0</v>
      </c>
    </row>
    <row r="101" spans="1:10" ht="1.1499999999999999" customHeight="1" x14ac:dyDescent="0.25">
      <c r="A101" s="11"/>
      <c r="B101" s="11"/>
      <c r="C101" s="11"/>
      <c r="D101" s="12"/>
      <c r="E101" s="35"/>
      <c r="F101" s="35"/>
      <c r="G101" s="43"/>
      <c r="H101" s="28"/>
      <c r="I101" s="28"/>
      <c r="J101" s="28"/>
    </row>
    <row r="102" spans="1:10" x14ac:dyDescent="0.25">
      <c r="A102" s="23"/>
      <c r="B102" s="23"/>
      <c r="C102" s="23"/>
      <c r="D102" s="24" t="s">
        <v>163</v>
      </c>
      <c r="E102" s="44"/>
      <c r="F102" s="45">
        <v>0.19</v>
      </c>
      <c r="G102" s="46">
        <f>G100*F102</f>
        <v>28696.98</v>
      </c>
      <c r="H102" s="29"/>
      <c r="I102" s="31">
        <v>0</v>
      </c>
      <c r="J102" s="30">
        <f>J100*I102</f>
        <v>0</v>
      </c>
    </row>
    <row r="103" spans="1:10" x14ac:dyDescent="0.25">
      <c r="A103" s="3" t="s">
        <v>165</v>
      </c>
      <c r="D103" s="21" t="s">
        <v>169</v>
      </c>
      <c r="E103" s="47"/>
      <c r="F103" s="47"/>
      <c r="G103" s="42">
        <f>G100+G102</f>
        <v>179733.74</v>
      </c>
      <c r="H103" s="32"/>
      <c r="I103" s="32"/>
      <c r="J103" s="26">
        <f>J100+J102</f>
        <v>0</v>
      </c>
    </row>
    <row r="104" spans="1:10" x14ac:dyDescent="0.25">
      <c r="E104" s="48" t="s">
        <v>166</v>
      </c>
      <c r="F104" s="45">
        <v>0.21</v>
      </c>
      <c r="G104" s="42">
        <f>G103*F104</f>
        <v>37744.089999999997</v>
      </c>
      <c r="H104" s="32"/>
      <c r="I104" s="32"/>
      <c r="J104" s="26">
        <f>J103*F104</f>
        <v>0</v>
      </c>
    </row>
    <row r="105" spans="1:10" x14ac:dyDescent="0.25">
      <c r="D105" s="25" t="s">
        <v>167</v>
      </c>
      <c r="E105" s="49"/>
      <c r="F105" s="49"/>
      <c r="G105" s="42">
        <f>G103+G104</f>
        <v>217477.83</v>
      </c>
      <c r="H105" s="32"/>
      <c r="I105" s="32"/>
      <c r="J105" s="33">
        <f>J103+J104</f>
        <v>0</v>
      </c>
    </row>
  </sheetData>
  <sheetProtection algorithmName="SHA-512" hashValue="T3kpUBUU2s8Sw9xwcDa440y2LvIN7czsBPrCRX+hkeSSQY/eFR2lVl0q9PHKpYK2tPFdrM0j7YMu08T6g4PXfQ==" saltValue="krvina/UXrvl3wXoA+R4Lw==" spinCount="100000" sheet="1" objects="1" scenarios="1"/>
  <mergeCells count="2">
    <mergeCell ref="E2:G2"/>
    <mergeCell ref="I2:J2"/>
  </mergeCells>
  <dataValidations count="3">
    <dataValidation type="decimal" allowBlank="1" showInputMessage="1" showErrorMessage="1" errorTitle="ERROR" error="NO SUPERAR PRECIOS DE PROYECTO" sqref="I4:I97" xr:uid="{00000000-0002-0000-0000-000000000000}">
      <formula1>0</formula1>
      <formula2>F4</formula2>
    </dataValidation>
    <dataValidation type="decimal" allowBlank="1" showInputMessage="1" showErrorMessage="1" promptTitle="error" sqref="I102" xr:uid="{00000000-0002-0000-0000-000001000000}">
      <formula1>0</formula1>
      <formula2>F102</formula2>
    </dataValidation>
    <dataValidation type="list" allowBlank="1" showInputMessage="1" showErrorMessage="1" sqref="B4:B102" xr:uid="{00000000-0002-0000-0000-000002000000}">
      <formula1>"Capítulo,Partida,Mano de obra,Maquinaria,Material,Otros,"</formula1>
    </dataValidation>
  </dataValidations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LOTES 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Pérez de Prada, José Ignacio</dc:creator>
  <cp:lastModifiedBy>Fernández Martínez, Alberto</cp:lastModifiedBy>
  <dcterms:created xsi:type="dcterms:W3CDTF">2018-06-05T09:12:40Z</dcterms:created>
  <dcterms:modified xsi:type="dcterms:W3CDTF">2020-02-19T09:46:28Z</dcterms:modified>
</cp:coreProperties>
</file>