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defaultThemeVersion="166925"/>
  <mc:AlternateContent xmlns:mc="http://schemas.openxmlformats.org/markup-compatibility/2006">
    <mc:Choice Requires="x15">
      <x15ac:absPath xmlns:x15ac="http://schemas.microsoft.com/office/spreadsheetml/2010/11/ac" url="\\luarca\Ser. Contratacion\A. DATOS (desde mayo-14)\4. EXP. CONTRATACIÓN\2020\2000003134_ OSS_OBRAS CUBIERTAS TEMPLETES\1. Vb Pliegos\Pliegos definitivos\"/>
    </mc:Choice>
  </mc:AlternateContent>
  <xr:revisionPtr revIDLastSave="0" documentId="8_{4B17A4CE-FA47-4CC6-B21D-DEC70B3C9524}" xr6:coauthVersionLast="36" xr6:coauthVersionMax="36" xr10:uidLastSave="{00000000-0000-0000-0000-000000000000}"/>
  <bookViews>
    <workbookView xWindow="0" yWindow="0" windowWidth="21570" windowHeight="9615" xr2:uid="{A5C9E7EC-6107-4A40-9067-95102DF0B96F}"/>
  </bookViews>
  <sheets>
    <sheet name="Hoja1" sheetId="1" r:id="rId1"/>
  </sheets>
  <definedNames>
    <definedName name="_xlnm._FilterDatabase" localSheetId="0" hidden="1">Hoja1!$C$1:$C$373</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67" i="1" l="1"/>
  <c r="G373" i="1" l="1"/>
  <c r="G374" i="1" l="1"/>
  <c r="G375" i="1" s="1"/>
  <c r="G376" i="1" l="1"/>
  <c r="G377" i="1" s="1"/>
  <c r="J367" i="1" l="1"/>
  <c r="I369" i="1" s="1"/>
  <c r="I366" i="1" s="1"/>
  <c r="I362" i="1"/>
  <c r="I353" i="1"/>
  <c r="J353" i="1" s="1"/>
  <c r="I351" i="1"/>
  <c r="I327" i="1"/>
  <c r="I311" i="1"/>
  <c r="I302" i="1"/>
  <c r="J302" i="1" s="1"/>
  <c r="I300" i="1"/>
  <c r="J300" i="1" s="1"/>
  <c r="I276" i="1"/>
  <c r="J276" i="1" s="1"/>
  <c r="I260" i="1"/>
  <c r="J260" i="1" s="1"/>
  <c r="I251" i="1"/>
  <c r="I249" i="1"/>
  <c r="I225" i="1"/>
  <c r="I209" i="1"/>
  <c r="I200" i="1"/>
  <c r="I198" i="1"/>
  <c r="J198" i="1" s="1"/>
  <c r="I174" i="1"/>
  <c r="J174" i="1" s="1"/>
  <c r="I158" i="1"/>
  <c r="J158" i="1" s="1"/>
  <c r="I149" i="1"/>
  <c r="I147" i="1"/>
  <c r="I123" i="1"/>
  <c r="I107" i="1"/>
  <c r="I98" i="1"/>
  <c r="I96" i="1"/>
  <c r="J96" i="1" s="1"/>
  <c r="I72" i="1"/>
  <c r="J72" i="1" s="1"/>
  <c r="I56" i="1"/>
  <c r="J56" i="1" s="1"/>
  <c r="I47" i="1"/>
  <c r="I45" i="1"/>
  <c r="I21" i="1"/>
  <c r="I5" i="1"/>
  <c r="J5" i="1" s="1"/>
  <c r="H366" i="1"/>
  <c r="J362" i="1"/>
  <c r="I364" i="1" s="1"/>
  <c r="H361" i="1"/>
  <c r="J357" i="1"/>
  <c r="J355" i="1"/>
  <c r="J351" i="1"/>
  <c r="J349" i="1"/>
  <c r="J347" i="1"/>
  <c r="J345" i="1"/>
  <c r="J343" i="1"/>
  <c r="J341" i="1"/>
  <c r="J339" i="1"/>
  <c r="J337" i="1"/>
  <c r="J335" i="1"/>
  <c r="J333" i="1"/>
  <c r="J331" i="1"/>
  <c r="J329" i="1"/>
  <c r="J327" i="1"/>
  <c r="J325" i="1"/>
  <c r="J323" i="1"/>
  <c r="J321" i="1"/>
  <c r="J319" i="1"/>
  <c r="J317" i="1"/>
  <c r="J315" i="1"/>
  <c r="J313" i="1"/>
  <c r="J311" i="1"/>
  <c r="H310" i="1"/>
  <c r="J306" i="1"/>
  <c r="J304" i="1"/>
  <c r="J298" i="1"/>
  <c r="J296" i="1"/>
  <c r="J294" i="1"/>
  <c r="J292" i="1"/>
  <c r="J290" i="1"/>
  <c r="J288" i="1"/>
  <c r="J286" i="1"/>
  <c r="J284" i="1"/>
  <c r="J282" i="1"/>
  <c r="J280" i="1"/>
  <c r="J278" i="1"/>
  <c r="J274" i="1"/>
  <c r="J272" i="1"/>
  <c r="J270" i="1"/>
  <c r="J268" i="1"/>
  <c r="J266" i="1"/>
  <c r="J264" i="1"/>
  <c r="J262" i="1"/>
  <c r="H259" i="1"/>
  <c r="J255" i="1"/>
  <c r="J253" i="1"/>
  <c r="J251" i="1"/>
  <c r="J249" i="1"/>
  <c r="J247" i="1"/>
  <c r="J245" i="1"/>
  <c r="J243" i="1"/>
  <c r="J241" i="1"/>
  <c r="J239" i="1"/>
  <c r="J237" i="1"/>
  <c r="J235" i="1"/>
  <c r="J233" i="1"/>
  <c r="J231" i="1"/>
  <c r="J229" i="1"/>
  <c r="J227" i="1"/>
  <c r="J225" i="1"/>
  <c r="J223" i="1"/>
  <c r="J221" i="1"/>
  <c r="J219" i="1"/>
  <c r="J217" i="1"/>
  <c r="J215" i="1"/>
  <c r="J213" i="1"/>
  <c r="J211" i="1"/>
  <c r="J209" i="1"/>
  <c r="H208" i="1"/>
  <c r="J204" i="1"/>
  <c r="J202" i="1"/>
  <c r="J200" i="1"/>
  <c r="J196" i="1"/>
  <c r="J194" i="1"/>
  <c r="J192" i="1"/>
  <c r="J190" i="1"/>
  <c r="J188" i="1"/>
  <c r="J186" i="1"/>
  <c r="J184" i="1"/>
  <c r="J182" i="1"/>
  <c r="J180" i="1"/>
  <c r="J178" i="1"/>
  <c r="J176" i="1"/>
  <c r="J172" i="1"/>
  <c r="J170" i="1"/>
  <c r="J168" i="1"/>
  <c r="J166" i="1"/>
  <c r="J164" i="1"/>
  <c r="J162" i="1"/>
  <c r="J160" i="1"/>
  <c r="H157" i="1"/>
  <c r="J153" i="1"/>
  <c r="J151" i="1"/>
  <c r="J149" i="1"/>
  <c r="J147" i="1"/>
  <c r="J145" i="1"/>
  <c r="J143" i="1"/>
  <c r="J141" i="1"/>
  <c r="J139" i="1"/>
  <c r="J137" i="1"/>
  <c r="J135" i="1"/>
  <c r="J133" i="1"/>
  <c r="J131" i="1"/>
  <c r="J129" i="1"/>
  <c r="J127" i="1"/>
  <c r="J125" i="1"/>
  <c r="J123" i="1"/>
  <c r="J121" i="1"/>
  <c r="J119" i="1"/>
  <c r="J117" i="1"/>
  <c r="J115" i="1"/>
  <c r="J113" i="1"/>
  <c r="J111" i="1"/>
  <c r="J109" i="1"/>
  <c r="J107" i="1"/>
  <c r="H106" i="1"/>
  <c r="J102" i="1"/>
  <c r="J100" i="1"/>
  <c r="J98" i="1"/>
  <c r="J94" i="1"/>
  <c r="J92" i="1"/>
  <c r="J90" i="1"/>
  <c r="J88" i="1"/>
  <c r="J86" i="1"/>
  <c r="J84" i="1"/>
  <c r="J82" i="1"/>
  <c r="J80" i="1"/>
  <c r="J78" i="1"/>
  <c r="J76" i="1"/>
  <c r="J74" i="1"/>
  <c r="J70" i="1"/>
  <c r="J68" i="1"/>
  <c r="J66" i="1"/>
  <c r="J64" i="1"/>
  <c r="J62" i="1"/>
  <c r="J60" i="1"/>
  <c r="J58" i="1"/>
  <c r="H55" i="1"/>
  <c r="J51" i="1"/>
  <c r="J49" i="1"/>
  <c r="J47" i="1"/>
  <c r="J45" i="1"/>
  <c r="J43" i="1"/>
  <c r="J41" i="1"/>
  <c r="J39" i="1"/>
  <c r="J37" i="1"/>
  <c r="J35" i="1"/>
  <c r="J33" i="1"/>
  <c r="J31" i="1"/>
  <c r="J29" i="1"/>
  <c r="J27" i="1"/>
  <c r="J25" i="1"/>
  <c r="J23" i="1"/>
  <c r="J21" i="1"/>
  <c r="J19" i="1"/>
  <c r="J17" i="1"/>
  <c r="J15" i="1"/>
  <c r="J13" i="1"/>
  <c r="J11" i="1"/>
  <c r="J9" i="1"/>
  <c r="J7" i="1"/>
  <c r="H4" i="1"/>
  <c r="I308" i="1" l="1"/>
  <c r="I259" i="1" s="1"/>
  <c r="J364" i="1"/>
  <c r="J361" i="1" s="1"/>
  <c r="I361" i="1"/>
  <c r="I359" i="1"/>
  <c r="I310" i="1" s="1"/>
  <c r="I104" i="1"/>
  <c r="J104" i="1" s="1"/>
  <c r="J55" i="1" s="1"/>
  <c r="I155" i="1"/>
  <c r="I106" i="1" s="1"/>
  <c r="I206" i="1"/>
  <c r="J206" i="1" s="1"/>
  <c r="J157" i="1" s="1"/>
  <c r="I257" i="1"/>
  <c r="J257" i="1" s="1"/>
  <c r="J208" i="1" s="1"/>
  <c r="I53" i="1"/>
  <c r="J53" i="1" s="1"/>
  <c r="J4" i="1" s="1"/>
  <c r="J369" i="1"/>
  <c r="J366" i="1" s="1"/>
  <c r="E366" i="1"/>
  <c r="G367" i="1"/>
  <c r="F369" i="1" s="1"/>
  <c r="G369" i="1" s="1"/>
  <c r="G366" i="1" s="1"/>
  <c r="E361" i="1"/>
  <c r="G362" i="1"/>
  <c r="F364" i="1" s="1"/>
  <c r="F361" i="1" s="1"/>
  <c r="E310" i="1"/>
  <c r="G357" i="1"/>
  <c r="G355" i="1"/>
  <c r="G353" i="1"/>
  <c r="G351" i="1"/>
  <c r="G349" i="1"/>
  <c r="G347" i="1"/>
  <c r="G345" i="1"/>
  <c r="G343" i="1"/>
  <c r="G341" i="1"/>
  <c r="G339" i="1"/>
  <c r="G337" i="1"/>
  <c r="G335" i="1"/>
  <c r="G333" i="1"/>
  <c r="G331" i="1"/>
  <c r="G329" i="1"/>
  <c r="G327" i="1"/>
  <c r="G325" i="1"/>
  <c r="G323" i="1"/>
  <c r="G321" i="1"/>
  <c r="G319" i="1"/>
  <c r="G317" i="1"/>
  <c r="G315" i="1"/>
  <c r="G313" i="1"/>
  <c r="G311" i="1"/>
  <c r="E259" i="1"/>
  <c r="G306" i="1"/>
  <c r="G304" i="1"/>
  <c r="G302" i="1"/>
  <c r="G300" i="1"/>
  <c r="G298" i="1"/>
  <c r="G296" i="1"/>
  <c r="G294" i="1"/>
  <c r="G292" i="1"/>
  <c r="G290" i="1"/>
  <c r="G288" i="1"/>
  <c r="G286" i="1"/>
  <c r="G284" i="1"/>
  <c r="G282" i="1"/>
  <c r="G280" i="1"/>
  <c r="G278" i="1"/>
  <c r="G276" i="1"/>
  <c r="G274" i="1"/>
  <c r="G272" i="1"/>
  <c r="G270" i="1"/>
  <c r="G268" i="1"/>
  <c r="G266" i="1"/>
  <c r="G264" i="1"/>
  <c r="G262" i="1"/>
  <c r="G260" i="1"/>
  <c r="E208" i="1"/>
  <c r="G255" i="1"/>
  <c r="G253" i="1"/>
  <c r="G251" i="1"/>
  <c r="G249" i="1"/>
  <c r="G247" i="1"/>
  <c r="G245" i="1"/>
  <c r="G243" i="1"/>
  <c r="G241" i="1"/>
  <c r="G239" i="1"/>
  <c r="G237" i="1"/>
  <c r="G235" i="1"/>
  <c r="G233" i="1"/>
  <c r="G231" i="1"/>
  <c r="G229" i="1"/>
  <c r="G227" i="1"/>
  <c r="G225" i="1"/>
  <c r="G223" i="1"/>
  <c r="G221" i="1"/>
  <c r="G219" i="1"/>
  <c r="G217" i="1"/>
  <c r="G215" i="1"/>
  <c r="G213" i="1"/>
  <c r="G211" i="1"/>
  <c r="G209" i="1"/>
  <c r="E157" i="1"/>
  <c r="G204" i="1"/>
  <c r="G202" i="1"/>
  <c r="G200" i="1"/>
  <c r="G198" i="1"/>
  <c r="G196" i="1"/>
  <c r="G194" i="1"/>
  <c r="G192" i="1"/>
  <c r="G190" i="1"/>
  <c r="G188" i="1"/>
  <c r="G186" i="1"/>
  <c r="G184" i="1"/>
  <c r="G182" i="1"/>
  <c r="G180" i="1"/>
  <c r="G178" i="1"/>
  <c r="G176" i="1"/>
  <c r="G174" i="1"/>
  <c r="G172" i="1"/>
  <c r="G170" i="1"/>
  <c r="G168" i="1"/>
  <c r="G166" i="1"/>
  <c r="G164" i="1"/>
  <c r="G162" i="1"/>
  <c r="G160" i="1"/>
  <c r="G158" i="1"/>
  <c r="E106" i="1"/>
  <c r="G153" i="1"/>
  <c r="G151" i="1"/>
  <c r="G149" i="1"/>
  <c r="G147" i="1"/>
  <c r="G145" i="1"/>
  <c r="G143" i="1"/>
  <c r="G141" i="1"/>
  <c r="G139" i="1"/>
  <c r="G137" i="1"/>
  <c r="G135" i="1"/>
  <c r="G133" i="1"/>
  <c r="G131" i="1"/>
  <c r="G129" i="1"/>
  <c r="G127" i="1"/>
  <c r="G125" i="1"/>
  <c r="G123" i="1"/>
  <c r="G121" i="1"/>
  <c r="G119" i="1"/>
  <c r="G117" i="1"/>
  <c r="G115" i="1"/>
  <c r="G113" i="1"/>
  <c r="G111" i="1"/>
  <c r="G109" i="1"/>
  <c r="G107" i="1"/>
  <c r="E55" i="1"/>
  <c r="G102" i="1"/>
  <c r="G100" i="1"/>
  <c r="G98" i="1"/>
  <c r="G96" i="1"/>
  <c r="G94" i="1"/>
  <c r="G92" i="1"/>
  <c r="G90" i="1"/>
  <c r="G88" i="1"/>
  <c r="G86" i="1"/>
  <c r="G84" i="1"/>
  <c r="G82" i="1"/>
  <c r="G80" i="1"/>
  <c r="G78" i="1"/>
  <c r="G76" i="1"/>
  <c r="G74" i="1"/>
  <c r="G72" i="1"/>
  <c r="G70" i="1"/>
  <c r="G68" i="1"/>
  <c r="G66" i="1"/>
  <c r="G64" i="1"/>
  <c r="G62" i="1"/>
  <c r="G60" i="1"/>
  <c r="G58" i="1"/>
  <c r="G56" i="1"/>
  <c r="E4" i="1"/>
  <c r="G51" i="1"/>
  <c r="G49" i="1"/>
  <c r="G47" i="1"/>
  <c r="G45" i="1"/>
  <c r="G43" i="1"/>
  <c r="G41" i="1"/>
  <c r="G39" i="1"/>
  <c r="G37" i="1"/>
  <c r="G35" i="1"/>
  <c r="G33" i="1"/>
  <c r="G31" i="1"/>
  <c r="G29" i="1"/>
  <c r="G27" i="1"/>
  <c r="G25" i="1"/>
  <c r="G23" i="1"/>
  <c r="G21" i="1"/>
  <c r="G19" i="1"/>
  <c r="G17" i="1"/>
  <c r="G15" i="1"/>
  <c r="G13" i="1"/>
  <c r="G11" i="1"/>
  <c r="G9" i="1"/>
  <c r="G7" i="1"/>
  <c r="G5" i="1"/>
  <c r="I55" i="1" l="1"/>
  <c r="J308" i="1"/>
  <c r="J259" i="1" s="1"/>
  <c r="J155" i="1"/>
  <c r="J106" i="1" s="1"/>
  <c r="I157" i="1"/>
  <c r="I208" i="1"/>
  <c r="J359" i="1"/>
  <c r="J310" i="1" s="1"/>
  <c r="I4" i="1"/>
  <c r="F308" i="1"/>
  <c r="F259" i="1" s="1"/>
  <c r="F155" i="1"/>
  <c r="F106" i="1" s="1"/>
  <c r="F359" i="1"/>
  <c r="F310" i="1" s="1"/>
  <c r="F104" i="1"/>
  <c r="G104" i="1" s="1"/>
  <c r="G55" i="1" s="1"/>
  <c r="F206" i="1"/>
  <c r="F157" i="1" s="1"/>
  <c r="F53" i="1"/>
  <c r="F4" i="1" s="1"/>
  <c r="F257" i="1"/>
  <c r="G257" i="1" s="1"/>
  <c r="G208" i="1" s="1"/>
  <c r="G364" i="1"/>
  <c r="G361" i="1" s="1"/>
  <c r="F366" i="1"/>
  <c r="I371" i="1" l="1"/>
  <c r="J371" i="1" s="1"/>
  <c r="J373" i="1" s="1"/>
  <c r="G359" i="1"/>
  <c r="G310" i="1" s="1"/>
  <c r="G308" i="1"/>
  <c r="G259" i="1" s="1"/>
  <c r="G155" i="1"/>
  <c r="G106" i="1" s="1"/>
  <c r="F208" i="1"/>
  <c r="G206" i="1"/>
  <c r="G157" i="1" s="1"/>
  <c r="F55" i="1"/>
  <c r="G53" i="1"/>
  <c r="G4" i="1" s="1"/>
  <c r="J374" i="1" l="1"/>
  <c r="J375" i="1" s="1"/>
  <c r="J376" i="1" s="1"/>
  <c r="J377" i="1" s="1"/>
  <c r="F371" i="1"/>
  <c r="G37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Villa González, María</author>
    <author>Cárdaba Prada, Luis María</author>
  </authors>
  <commentList>
    <comment ref="A3" authorId="0" shapeId="0" xr:uid="{A124BABD-E201-4831-800D-D76AB6759216}">
      <text>
        <r>
          <rPr>
            <b/>
            <sz val="9"/>
            <color indexed="81"/>
            <rFont val="Tahoma"/>
            <family val="2"/>
          </rPr>
          <t>Código del concepto. Ver colores en "Entorno de trabajo: Apariencia"</t>
        </r>
      </text>
    </comment>
    <comment ref="B3" authorId="0" shapeId="0" xr:uid="{EA595705-D307-462E-996B-B68AE359F938}">
      <text>
        <r>
          <rPr>
            <b/>
            <sz val="9"/>
            <color indexed="81"/>
            <rFont val="Tahoma"/>
            <family val="2"/>
          </rPr>
          <t>Naturaleza o tipo de concepto, ver valores de cada naturaleza en la ayuda del menú contextual</t>
        </r>
      </text>
    </comment>
    <comment ref="C3" authorId="0" shapeId="0" xr:uid="{07901C14-2E3C-4102-8D0E-5E6C912512CE}">
      <text>
        <r>
          <rPr>
            <b/>
            <sz val="9"/>
            <color indexed="81"/>
            <rFont val="Tahoma"/>
            <family val="2"/>
          </rPr>
          <t>Unidad principal de medida del concepto</t>
        </r>
      </text>
    </comment>
    <comment ref="D3" authorId="0" shapeId="0" xr:uid="{C8CE4947-2CEE-4A31-9E62-FEFE2E7CA1AD}">
      <text>
        <r>
          <rPr>
            <b/>
            <sz val="9"/>
            <color indexed="81"/>
            <rFont val="Tahoma"/>
            <family val="2"/>
          </rPr>
          <t>Descripción corta</t>
        </r>
      </text>
    </comment>
    <comment ref="E3" authorId="0" shapeId="0" xr:uid="{B6292F24-7A44-4D5B-A20D-7A8BEE3A6132}">
      <text>
        <r>
          <rPr>
            <b/>
            <sz val="9"/>
            <color indexed="81"/>
            <rFont val="Tahoma"/>
            <family val="2"/>
          </rPr>
          <t>Rendimiento o cantidad presupuestada</t>
        </r>
      </text>
    </comment>
    <comment ref="F3" authorId="0" shapeId="0" xr:uid="{7C46D39C-2503-4F8A-8740-4B707E0C00A3}">
      <text>
        <r>
          <rPr>
            <b/>
            <sz val="9"/>
            <color indexed="81"/>
            <rFont val="Tahoma"/>
            <family val="2"/>
          </rPr>
          <t>Precio unitario en el presupuesto</t>
        </r>
      </text>
    </comment>
    <comment ref="G3" authorId="0" shapeId="0" xr:uid="{D5B94678-26E9-4B10-A799-9753218F1A31}">
      <text>
        <r>
          <rPr>
            <b/>
            <sz val="9"/>
            <color indexed="81"/>
            <rFont val="Tahoma"/>
            <family val="2"/>
          </rPr>
          <t>Importe del presupuesto</t>
        </r>
      </text>
    </comment>
    <comment ref="H3" authorId="0" shapeId="0" xr:uid="{5B1C4B3F-DAD7-451D-8D75-811A8F0190F9}">
      <text>
        <r>
          <rPr>
            <b/>
            <sz val="9"/>
            <color indexed="81"/>
            <rFont val="Tahoma"/>
            <family val="2"/>
          </rPr>
          <t>Rendimiento o cantidad presupuestada</t>
        </r>
      </text>
    </comment>
    <comment ref="I3" authorId="0" shapeId="0" xr:uid="{CE8262AC-5B87-4BDD-A956-25894D543C7F}">
      <text>
        <r>
          <rPr>
            <b/>
            <sz val="9"/>
            <color indexed="81"/>
            <rFont val="Tahoma"/>
            <family val="2"/>
          </rPr>
          <t>Precio unitario en el presupuesto</t>
        </r>
      </text>
    </comment>
    <comment ref="J3" authorId="0" shapeId="0" xr:uid="{58771C91-DEE8-4B61-9F4F-7AFB9251602E}">
      <text>
        <r>
          <rPr>
            <b/>
            <sz val="9"/>
            <color indexed="81"/>
            <rFont val="Tahoma"/>
            <family val="2"/>
          </rPr>
          <t>Importe del presupuesto</t>
        </r>
      </text>
    </comment>
    <comment ref="D375" authorId="1" shapeId="0" xr:uid="{3D675AB1-4D74-4F52-A3B4-0463D49B282E}">
      <text>
        <r>
          <rPr>
            <sz val="9"/>
            <color indexed="81"/>
            <rFont val="Tahoma"/>
            <family val="2"/>
          </rPr>
          <t>IVA no incluido</t>
        </r>
      </text>
    </comment>
    <comment ref="D377" authorId="1" shapeId="0" xr:uid="{A714ECA6-5620-4CD1-A3B7-269E75067AB1}">
      <text>
        <r>
          <rPr>
            <sz val="9"/>
            <color indexed="81"/>
            <rFont val="Tahoma"/>
            <family val="2"/>
          </rPr>
          <t>IVA incluido</t>
        </r>
      </text>
    </comment>
  </commentList>
</comments>
</file>

<file path=xl/sharedStrings.xml><?xml version="1.0" encoding="utf-8"?>
<sst xmlns="http://schemas.openxmlformats.org/spreadsheetml/2006/main" count="913" uniqueCount="126">
  <si>
    <t>OB.19.051. ACTUACIONES EN CUBIERTAS DE TEMPLETES DE ACCESO DE LA LINEA 12</t>
  </si>
  <si>
    <t>Presupuesto</t>
  </si>
  <si>
    <t>Código</t>
  </si>
  <si>
    <t>Nat</t>
  </si>
  <si>
    <t>Ud</t>
  </si>
  <si>
    <t>Resumen</t>
  </si>
  <si>
    <t>CanPres</t>
  </si>
  <si>
    <t>01.ELOR</t>
  </si>
  <si>
    <t>Capítulo</t>
  </si>
  <si>
    <t/>
  </si>
  <si>
    <t>TEMPLETE LORANCA - ACCESO PABLO IGLESIAS</t>
  </si>
  <si>
    <t>GES010</t>
  </si>
  <si>
    <t>Partida</t>
  </si>
  <si>
    <t>GESTION Y DOCUMENTACIÓN DE LICENCIAS</t>
  </si>
  <si>
    <t>PA A JUSTIFICAR PARA LA OBTENCIÓN DE LA LICENCIA DE OBRA NECESARIA SEGUN REQUERIMIENTOS DEL MUNICIPIO ASÍ COMO LA SOLICITUD DE OCUPACIÓN, SEGÚN NECESIDADES Y PROGRAMACION DE OBRA. INCLUYE PAGO DE TASAS MUNICIPALES.</t>
  </si>
  <si>
    <t>CERRAM01</t>
  </si>
  <si>
    <t>m</t>
  </si>
  <si>
    <t>CERRAMIENTO PROVISIONAL DE OBRA CON VALLE TRASLADABLE</t>
  </si>
  <si>
    <t>ML. CERRAMIENTO DE OBRA DE VALLA TRASLADABLE TIPO JULPER. DELIMITACIÓN PROVISIONAL DE ZONA DE OBRAS MEDIANTE VALLADO PERIMETRAL FORMADO POR VALLAS TRASLADABLES DE 3,50X2,00 M, FORMADAS POR PANEL DE MALLA ELECTROSOLDADA CON PLIEGUES DE REFUERZO, DE 200X100 MM DE PASO DE MALLA, CON ALAMBRES HORIZONTALES DE 5 MM DE DIÁMETRO Y VERTICALES DE 4 MM, SOLDADOS EN LOS EXTREMOS A POSTES VERTICALES DE 40 MM DE DIÁMETRO, ACABADO GALVANIZADO, AMORTIZABLES EN 5 USOS Y BASES PREFABRICADAS DE HORMIGÓN, DE 65X24X12 CM, CON 8 ORIFICIOS, PARA SOPORTE DE LOS POSTES, AMORTIZABLES EN 5 USOS. INCLUSO MALLA DE OCULTACIÓN DE POLIETILENO DE ALTA DENSIDAD, COLOR AZUL, COLOCADA SOBRE LAS VALLAS Y MONTAJE, MANTENIMIENTO EN CONDICIONES SEGURAS DURANTE TODO EL PERIODO DE TIEMPO QUE SE REQUIERA Y DESMONTAJE.</t>
  </si>
  <si>
    <t>ED1400</t>
  </si>
  <si>
    <t>ud</t>
  </si>
  <si>
    <t>PANELES DE ALUMINIO AVISO OBRA COLOCADOS SOBRE CERRAMIENTOS 70X100</t>
  </si>
  <si>
    <t>UD. SUMINISTRO, COLOCACIÓN Y POSTERIOR DESMONTAJE DE CARTELES METÁLICOS DE INFORMACIÓN A BASE DE PANELES DE ALUMINIO ANODIZADO EN SU COLOR, SERVIDO EN PANEL O BANDEJA, DE ESPESOR HABITUAL 1,2 MM Y DE DIMENSIONES 700X1000 MM. LA DECORACIÓN PODRÁ APLICARSE MEDIANTE VINILO CON IMPRESIÓN DIGITAL, VINILO DE CORTE O PINTURA CON ENMASCARAMIENTO. EN TODOS LOS CASOS LLEVARÁ PROTECCIÓN ANTI-GRAFITI Y SE OFRECERÁ GARANTÍA DE QUE NO HABRÁ PÉRDIDA DE COLOR APRECIABLE DURANTE AL MENOS 10 AÑOS DEBIDO A LA ACCIÓN DE LA LUZ SOLAR. PARA LA FABRICACIÓN, SE PROPORCIONARÁ ARCHIVOS GRÁFICOS.</t>
  </si>
  <si>
    <t>ED1410</t>
  </si>
  <si>
    <t>CARTELES POLIESTIRENO</t>
  </si>
  <si>
    <t>UD. SUMINISTRO, COLOCACIÓN Y POSTERIOR DESMONTAJE DE CARTELES DE POLIESTIRENO DE HASTA 1000X1000MM DE DIMENSIONES.</t>
  </si>
  <si>
    <t>ED1600</t>
  </si>
  <si>
    <t>VINILO ADHESIVO</t>
  </si>
  <si>
    <t>UD. SUMINISTRO, COLOCACIÓN Y POSTERIOR DESMONTAJE DE VINILOS ADHESIVOS DE HASTA 1000X1000MM DE DIMENSIÓN , PARA IMPRESIÓN DIGIGAL, A UNA O DOS CARAS, CON TRATAMIENTO DE INVIOLABILIDAD,: REALIZADOS A BASE DE PVC BLANCO Y TRANSPARENTE, PARA IMPRIMIR EN SERIGRAFIA Y EN OFFSET UVI. LLEVARÁ LAMINADO  DE PROTECCIÓN POR LA CARA EXTERIOR, ACORDE A LAS ESPECIFICIACIONES TÉCNICAS MARCADAS EN PLIEGO.</t>
  </si>
  <si>
    <t>EHAD0046_D</t>
  </si>
  <si>
    <t>m2</t>
  </si>
  <si>
    <t>DESMONTAJE CUBIERTA INCLINADA</t>
  </si>
  <si>
    <t>M2 DESMONTAJE DE CUBIERTA DE PANEL SANDWICH EN TEMPLETE DE ACCESO DE LA ESTACIÓN DE METRO CONSISTENTE EN:
-SUMINISTRO Y MONTAJE DE REDES (O ELEMENTOS DE SEGURIDAD COLECTIVA) PARA SEGURIDAD, SEGÚN NORMA EUROPEA UNE-EN 1263-1, PARA EL MONTAJE DE CUBIERTAS.
‐DESMONTAJE DE CUBIERTA DE PANEL SÁNDWICH PRELACADO, INCLUSO ELEMENTOS DE FIJACIÓN Y REMATES
-DESMONTAJE DE REMATE EXISTENTE EN OBRA, DESMONTAJE DE REMATE PERIMETRAL, INCLUSO ELEMENTOS DE FIJACIÓN
-DESMONTAJE DE CANALÓN EXISTENTE
INCLUSO INSTALACIÓN DE LÍNEA DE VIDA Y TORRE DE ANDAMIO PARA LA REALIZACIÓN DE LOS TRABAJOS, Y PARTE PROPORCIONAL DE MEDIOS AUXILIARES NECESARIOS PARA SU DESMONTAJE.
MEDIDO EN VERDADERA MAGNITUD.
ESTA UNIDAD INCLUYE LA CARGA Y TRANSPORTE A VERTEDERO.</t>
  </si>
  <si>
    <t>EHAD0046</t>
  </si>
  <si>
    <t>CUBIERTA INCLINADA PANEL SANDWICH POLIURETANO (50mm)</t>
  </si>
  <si>
    <t>M2 SUMINISTRO Y MONTAJE DE COBERTURA DE FALDONES DE CUBIERTAS INCLINADAS, MEDIANTE PANEL SÁNDWICH LACADO+AISLANTE+GALVANIZADO, ANCHO 900-1100MM, DE 50 MM DE ESPESOR, CONFORMADO CON DOBLE CHAPA DE ACERO (0,5MM DE ESPESOR) Y PERFIL NERVADO (2-3 GRECAS), ACABADO PRELACADO (COLOR A ELEGIR POR D.O.) , CON RELLENO INTERMEDIO DE ESPUMA DE POLIURETANO DE 40 KG/M³ DE DENSIDAD, CLASIFICACIÓN B-S1-D0, AISLAMIENTO TÉRMICO DE 0,40W/M2K, FIJADO MECÁNICAMENTE A CUALQUIER TIPO DE CORREA ESTRUCTURAL (NO INCLUIDA EN ESTE PRECIO). INCLUSO P/P DE CORTES, SOLAPES, TORNILLOS Y ELEMENTOS DE FIJACIÓN, ACCESORIOS, JUNTAS, CUMBRERAS, REMATES PERIMETRALES Y OTRAS PIEZAS DE REMATE PARA LA RESOLUCIÓN DE PUNTOS SINGULARES. SE DEBERA HACER UN ESTUDIO Y REPLANTEO PREVIO PARA QUE LA CUBIERTA SE AJUSTE A LA ESTRUCTURA EXISTENTE. 
MEDIDO EN VERDADERA MAGNITUD. 
INCLUSO INSTALACIÓN DE LÍNEA DE VIDA Y TORRE DE ANDAMIO PARA LA REALIZACIÓN DE LOS TRABAJOS, ASÍ COMO PARTE PROPORCIONAL DE MEDIOS AUXILIARES PARA LA CORRECTA INSTALACIÓN DE LA UNIDAD.
UNIDAD SUMINISTRADA A PIE DE OBRA Y TOTALMENTE TERMINADA LA UNIDAD.</t>
  </si>
  <si>
    <t>CANALON</t>
  </si>
  <si>
    <t>SUMINISTRO Y COLOCACIÓN DE CANALÓN</t>
  </si>
  <si>
    <t>ML DE SUMINISTRO Y COLOCACIÓN DE CANALÓN NO VISTO DE HASTA 1500 MM. DE DESARROLLO, EN CHAPA DE ACERO INOXIDABLE DE 1,5 MM. DE ESPESOR, UNIONES SOLAPADAS,  REMACHADO Y SILICONADO, CON SUS BUZONES, CABECEROS Y ACCESORIOS DE FIJACIÓN. INCLUSO SUMINISTRO Y COLOCACIÓN DE REJILLA DE ACERO GALVANIZADA ABISAGRADA. CONEXIONADO Y COMPROBACIÓN DE SU CORRECTO FUNCIONAMIENTO.
INCLUYE INSTALACIÓN DE LÍNEA DE VIDA Y TORRE DE ANDAMIO PARA LA REALIZACIÓN DE LOS TRABAJOS, Y PARTE PROPORCIONAL DE TODOS LOS ELEMENTOS NECESARIOS PARA SU COLOCACIÓN Y FIJACIÓN.</t>
  </si>
  <si>
    <t>LINEA</t>
  </si>
  <si>
    <t>LINEA DE ANCLAJE FLEXIBLE HORIZONTAL DEFINITIVA</t>
  </si>
  <si>
    <t>UD SUMINISTRO Y MONTAJE DE LINEA DE ANCLAJE FLEXIBLE HORIZONTAL, SEGUN NORMA EN 795 - CLASE C, ACERO INOXIDABLE, PARA FIJAR POR MEDIO DE ANCLAJES SOBRE PARAMENTO, SISTEMA DE ASEGURAMIENTO MEDIANTE CARRO DE TRASLACION EXTRAIBLE.
INCLUYE EL MONTAJE DE LOS SIGUIENTES ELEMENTOS ESTIMADOS Y ACCESORIOS Y LA PRESENTACIÓN DE LA DOCUMENTACIÓN ESPECIFICADA:
- PLACAS Y POSTES: POSTE, BASE DE NEOPRENO, TEJADILLO PARA ESTANQUEIDAD.
- ANCLAJES: ANCLAJES EXTREMOS E INTERMEDIOS, TUBOS PARA EMPLOMAR CURVAS Y UNIONES DE CABLES, CARRO DE TRASLACION EXTRAIBLE.
- CABLE Y ACCESORIOS: CABLE, GAZA PRENSADA A GUARDACABOS, TERMINAL PARA REGULACIÓN Y FIJACIÓN DE CABLES, CÁPSULA PROTECTORA PARA EXTREMO DE CABLES.
- TENSORES: TENSOR OJILLO-HORQUILLA.
- TORNILLERIA Y TACOS DE FIJACIÓN: TORNILLOS INOXIDABLES PARA FIJACIÓN ANCLAJES-POSTES, TACOS METÁLICOS PARA POSTES.
- MANUAL DE INSTRUCCIONES, SEÑALIZACIÓN Y PRECINTOS: PLACA DE SEÑALIZACIÓN, PRECINTOS DE SEGURIDAD, MEMORIA DE CÁLCULO DE LA INSTALACIÓN, CERTIFICADO DE CONFORMIDAD DE LA INSTALACIÓN.
MATERIAL A EMPLEAR: ACERO INOXIDABLE.
LONGITUD ESTIMADA= 22,00 M.
INCLUYE LOS MEDIOS AUXILIARES PARA LA CORRECTA INSTALACIÓN DE LA UNIDAD.</t>
  </si>
  <si>
    <t>EHI0100_D</t>
  </si>
  <si>
    <t>REMATE LATERAL CUBIERTA CON CHAPA DE ACERO INOXIDABLE</t>
  </si>
  <si>
    <t>ML DE REMATE LATERAL DE CUBIERTA PARA AJUSTE DE PANELES. MODIFICACIÓN DE BASTIDOR EXISTENTE PARA ALOJAMIENTO DE PANEL, SE CORTARAN LOS TUBOS EXISTENTES SE ADAPTARA A LA NUEVA DISTRIBUCIÓN, SE INCLUYE VALORACIÓN DE TUBO NUEVO Y SOMBRERETE DE CHAPA DE ACERO INOXIDABLE DE 2MM PLEGADA. EL DESMONTAJE DEL SOMBRERETE ESTA INCLUIDO EN LA UNIDAD DE DESMONTAJE DE CUBIERTA.
INCLUSO INSTALACIÓN DE LÍNEA DE VIDA Y TORRE DE ANDAMIO NECESARIA PARA LA REALIZACIÓN DE LOS TRABAJOS, Y PARTE PROPORCIONAL DE TODOS LOS MEDIOS AUXILIARES NECESARIOS PARA SU EJECUCIÓN.
ESTA UNIDAD INCLUYE LA CARGA Y TRANSPORTE A VERTEDERO.</t>
  </si>
  <si>
    <t>002</t>
  </si>
  <si>
    <t>RENOVACIÓN DE SELLADOS VIDRIO EN PARAMENTO VERTICAL</t>
  </si>
  <si>
    <t>M2 RETIRADA DEL ANTIGUO SELLADO EXTERIOR E INTERIOR, Y APLICACIÓN DE NUEVO SELLADO ESPECIAL PARA EXTERIORES. SE EMPLEARA UN SELLADOR ESTRUCTURAL IMPERMEABILIZANTE, DE CURADO NEUTRO CON ALTA CAPACIDAD DE MOVIMIENTO Y ADHERENCIA AL SOPORTE. DE GRAN DURABILIDAD QUE ASEGURE LA ESTANQUEIDAD DEL PARAMENTO. DE COLOR TRANSPARENTE. INCLUIDA PP DE MEDIOS AUXILIARES, ANDAMIAJE Y PROTECCIONES PARA TRABAJOS EN ALTURA.
RETIRADA Y GESTIÓN DE LOS RESIDUOS GENERADOS.</t>
  </si>
  <si>
    <t>003</t>
  </si>
  <si>
    <t>REPARACIÓN PARAMENTO INCLINADO DE VIDRIO</t>
  </si>
  <si>
    <t>M2 DE RETIRADA DEL ANTIGUO SELLADO EXTERIOR E INTERIOR, DESMONTAJE DE TODO EL ACRISTALAMIENTO Y PLETINAS DE ACERO INOXIDABLE, DEJANDO AL DESCUBIERTO LA PERFILERÍA DE APOYO, LIMPIEZA Y SANEADO DE LOS MISMOS, PINTURA, CAMA DE SELLADOR, CALZOS Y JUNTA NEOPRENO, COLOCACIÓN DE LOS VIDRIOS, SELLADO VERTICAL INTERIOR Y EXTERIOR, MONTAJE DE PLETINA DE ACERO INOXIDABLE Y CORDÓN CONTINUO ENTRE EL VIDRIO Y LA PLETINA INTERIOR Y EXTERIORMENTE.INCLUIDA PP DE MEDIOS AUXILIARES, ANDAMIAJE Y PROTECCIONES PARA TRABAJOS EN ALTURA.
RETIRADA Y GESTIÓN DE LOS RESIDUOS GENERADOS.</t>
  </si>
  <si>
    <t>EHAD0116_D</t>
  </si>
  <si>
    <t>RENOVACIÓN DE PERFILERIA TEMPLETE</t>
  </si>
  <si>
    <t>ML DE RENOVACIÓN DE PERFILERIA DETERIORADA DE TEMPLETE. SUSTITUCIÓN DE ELEMENTEOS DE CERRAJERIA DETERIORADA, TUBO CUADRADO HUECO DE ACERO LAMINADO DE 20X20X2 MM. , PERFILES LAMINADOS, PLETINA. SUSTITUCIÓN DE TORNILLERIA, MECANIZADO. TODOS LOS ELEMENTOS METÁLICOS HABRÁN SIDO SOMETIDOS EN TALLER A UN TRATAMIENTO ANTICORROSIÓN SEGÚN UNE-EN ISO 1461 E IMPRIMACIÓN SHOP-PRIMER A BASE DE RESINA POLIVINIL-BUTIRAL CON UN ESPESOR MEDIO DE RECUBRIMIENTO DE 20 MICRAS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</si>
  <si>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004</t>
  </si>
  <si>
    <t>SANEO Y PINTURA PERFILERIA</t>
  </si>
  <si>
    <t>M2 LIMPIEZA DE PERFILES E IMPRIMACIÓN ANTIOXIDANTE DE ZINC Y DOS CAPAS DE IMPERMEABILIZANTE DE POLIURETANO LÍQUIDO MONOCOMPONENTE. ELIMINACIÓN COMPLETA DE LAS VIEJAS CAPAS DE PINTURA, LIJANDO ZONAS OXIDADAS, SE DEBE DEJAR LIBRE DE CASCARILLA DE LAMINACIÓN, OXIDO Y TODO RESTO DE SUCIEDAD, POLVO Y GRASA, PARA APLICAR UNA IMPRIMACIÓN ANTICORROSIVA A BASE DE RESINA EPOXI Y FOSFATO DE ZINC, APLICADA CON BROCHA, RODILLO DE PELO CORTO O PISTOLA, EN DOS MANOS, HASTA ALCANZAR UN ESPESOR TOTAL DE 100 µ. APLICACIÓN DE DOS CAPAS DE IMPERMEABILIZANTE DE POLIURETANO LÍQUIDO MONOCOMPONENTE QUE POLIMERIZA POR LA HUMEDAD AMBIENTAL, FORMANDO UNA MEMBRANA ELASTOMÉRICA DE POLIURETANO RESISTENTE A LOS RAYOS ULTRAVIOLETA, IMPACTO Y ABRASIÓN, TOTALMENTE IMPERMEABLE, RESISTENTE A Tª ENTRE -50º Y 90º, DE COLOR SIMILAR AL EXISTENTE.
SE REALIZARA TODA LA SUPERFICIE DEL PARAMENTO ACRISTALADO TANTO INTERIOR COMO EXTERIOR (DOS CARA). SE MEDIRA LA SUPERFICIE DE PARAMENTO REALMENTE EJECUTADO A UNA CARA.  INCLUIDA PP DE MEDIOS AUXILIARES, ANDAMIAJE Y PROTECCIONES PARA TRABAJOS EN ALTURA.
RETIRADA Y GESTIÓN DE LOS RESIDUOS GENERADOS.</t>
  </si>
  <si>
    <t>EB0170</t>
  </si>
  <si>
    <t>PINTURA ESMALTE ESTRUCTURA MET.</t>
  </si>
  <si>
    <t>M2 ESMALTE SINTÉTICO, COLOR BLANCO, ACABADO BRILLANTE, SOBRE SUPERFICIE DE ACERO LAMINADO EN ESTRUCTURAS METÁLICAS, LIMPIEZA Y PREPARACIÓN DE LA SUPERFICIE A PINTAR, MEDIANTE MEDIOS MANUALES HASTA DEJARLA EXENTA DE GRASAS, DOS MANOS DE IMPRIMACIÓN, CON UN ESPESOR MÍNIMO DE PELÍCULA SECA DE 45 MICRAS POR MANO Y DOS MANOS DE ACABADO CON ESMALTE SINTÉTICO CON UN ESPESOR MÍNIMO DE PELÍCULA SECA DE 35 MICRAS POR MANO.
INCLUIDA PP DE MEDIOS AUXILIARES, ANDAMIAJE Y PROTECCIONES PARA TRABAJOS EN ALTURA.
RETIRADA Y GESTIÓN DE LOS RESIDUOS GENERADOS.</t>
  </si>
  <si>
    <t>EB0170G</t>
  </si>
  <si>
    <t>PINTURA ESMALTE ESTRUCTURA MET. ANTIGRAFTITI</t>
  </si>
  <si>
    <t>M2 ESMALTE SINTÉTICO, COLOR BLANCO, ACABADO BRILLANTE, SOBRE SUPERFICIE DE ACERO LAMINADO EN ESTRUCTURAS METÁLICAS, LIMPIEZA Y PREPARACIÓN DE LA SUPERFICIE A PINTAR, MEDIANTE MEDIOS MANUALES HASTA DEJARLA EXENTA DE GRASAS, DOS MANOS DE IMPRIMACIÓN, CON UN ESPESOR MÍNIMO DE PELÍCULA SECA DE 45 MICRAS POR MANO Y DOS MANOS DE ACABADO CON ESMALTE SINTÉTICO CON UN ESPESOR MÍNIMO DE PELÍCULA SECA DE 35 MICRAS POR MANO.
TRATAMIENTO SUPERFICIAL DE PROTECCIÓN ANTIGRAFFITI SOBRE CHAPA ACABADO CON ESMALTE. IMPRIMACIÓN INCOLORA ANTIGRAFFITI A BASE DE RESINAS ACRILICAS APLICADO CON BROCHA, RODILLO O PISTOLA, MANTENIENDO EL ASPECTO NORMAL DE LA SUPERFICIE. 
INCLUIDA PP DE MEDIOS AUXILIARES, ANDAMIAJE Y PROTECCIONES PARA TRABAJOS EN ALTURA.
RETIRADA Y GESTIÓN DE LOS RESIDUOS GENERADOS.</t>
  </si>
  <si>
    <t>ED1161</t>
  </si>
  <si>
    <t>DESMONTAJE DE VIDRIO ROTO</t>
  </si>
  <si>
    <t>M2 DESMONTAJE DE VIDRIO ROTO I/ RETIRADA DEL SELLADO, CERCOS Y JUNQUILLOS NECESARIOS PARA SU SUJECCION, RETIRADA A VERTEDERO, CON CANON DE VERTIDO, INCLUSO P/P DE MEDIOS AUXILIARES NECESARIOS, COSTES INDIRECTOS, TOTALMENTE TERMINADA LA UNIDAD.</t>
  </si>
  <si>
    <t>EHV0080</t>
  </si>
  <si>
    <t>VIDRIO SEGURIDAD STADIP 66.1 TRASL. (NIVEL 2B2)</t>
  </si>
  <si>
    <t>M2 SUMINISTRO Y MONTAJE DE ACRISTALAMIENTO DE VIDRIO LAMINAR DE SEGURIDAD STADIP COMPUESTO POR DOS VIDRIOS DE 6 MM DE ESPESOR UNIDOS MEDIANTE LÁMINA DE BUTIRAL DE POLIVINILO TRANSLÚCIDO DE 0,38 MM, CLASIFICADO 2B2 SEGÚN UNE-EN 12600, FIJADO SOBRE CARPINTERÍA CON ACUÑADO MEDIANTE CALZOS DE APOYO PERIMETRALES Y LATERALES Y SELLADO EN FRÍO CON SILICONA NEUTRA, INCLUSO COLOCACIÓN DE JUNQUILLOS. INCLUIDO PP DE MEDIOS AUXILIARES NECESARIOS PARA SU EJECUCIÓN.</t>
  </si>
  <si>
    <t>EHV0030</t>
  </si>
  <si>
    <t>LÁMINAS DE PROTECCIÓN CONTRA EL RAYADO.</t>
  </si>
  <si>
    <t>M2 SUMINISTRO Y COLOCACIÓN DE LAMINAS DE PROTECCIÓN CONTRA EL RAYADO, TIPO BS 100 O EQUIVALENTE.</t>
  </si>
  <si>
    <t>ER0100_D</t>
  </si>
  <si>
    <t>FORMACIÓN ARQUETA LADRILLO DE SANEAMIENTO</t>
  </si>
  <si>
    <t>UD DEMOLICIÓN Y PICADO A PIE DE BAJANTE PARA LOCALIZACIÓN DE CONEXIONADO A COLECTOR O ARQUETA DE PASO CIEGA (EN CASO DE EXISTIR). EXCAVACIÓN Y SANEO DE LA SUPERFICIE NECESARIA PARA EJECUCIÓN DE ARQUETA REGISTRABLE, DE 51X51X65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TAPA DE ACABADO SIMILAR AL SOLADO EXTERIOR Y CERCO METALICO, INCLUIDA CONEXION A BAJANTE Y COLECTOR CON LOS ACCESORIOS NECESARIOS PARA LA CORRECTA EVACUACIÓN DE LAS AGUAS, TOTALMENTE TERMINADA Y SELLADA CON MORTERO DE CEMENTO, INCLUSO CARGA Y TRANSPORTE DE PRODUCTOS A VERTEDERO O LUGAR DE EMPLEO Y CANON DE VERTIDO. REPOSICION DE PAVIMENTO Y CHAPADO CON MATERIAL SIMILAR AL EXISTENTE, Y CON P.P. DE MEDIOS AUXILIARES.</t>
  </si>
  <si>
    <t>XXMURO</t>
  </si>
  <si>
    <t>PA REPARACIÓN E IMPERMEABILIZACIÓN DE MURO PERIMETRAL</t>
  </si>
  <si>
    <t>PA A JUSTIFICAR PARA TRABAJOS DE REPARACIÓN DEL MURO PERIMETRAL. INCLUYE TRABAJOS DE IMPERMEABILIZACIÓN, SUSTITUCIÓN DE PIEZAS DE APLACADO DE GRANITOS, DETALLES DE ACERO INOXIDABLE, EJECUCIÓN DE DESAGUES, ETC.</t>
  </si>
  <si>
    <t>XXDRENAJE</t>
  </si>
  <si>
    <t>PA DRENAJE PERIMETRAL</t>
  </si>
  <si>
    <t>PA A JUSTIFICAR PARA TRABAJOS EN EL PASILLO PERIMETRAL DEL ACCESO, DE FORMACIÓN DE IMBORNAL PERIMETRAL CON REJILLA, PARA LA RECOGIDA DE AGUA POR LOS PARAMENTOS ACRISTALADOS. INCLUYE TRABAJOS DE DEMOLICIÓN DE SOLADO Y COLOCACIÓN DE NUEVO SOLADO, DEFINICIÓN DE PENDIENTES. INCLUYE PP DE MATERIALES Y MEDIOS PARA SU TERMINACIÓN Y BUEN FUNCIONAMIENTO. TRABAJO A DEFINIR CONJUNTAMENTE CON LA DO.</t>
  </si>
  <si>
    <t>EM0290_D</t>
  </si>
  <si>
    <t>LIMPIEZA DE ACCESO, IMBORNALES Y ARQUETAS</t>
  </si>
  <si>
    <t>UD LIMPIEZA GENERAL DE ACCESO, UNA VEZ TERMINADA LA OBRA, SE LIMPIARÁ TODO EL TEMPLETE AFECTADA POR LOS TRABAJOS REALIZADOS. INCLUIDA LIMPIEZA DE VIDRIOS. LIMPIEZA DE IMBORNAL Y ARQUETAS DE TODA LA RED DE SANEAMIENTO DEL ACCESO EN HORARIO NOCTURNO. DESMONTAJE Y POSTERIOR MONTAJE DE REJILLAS, LIMPIEZA DE ARQUETAS E IMBORNALES, RETIRANDO LA SUCIEDAD ACUMULADA (ESCOMBROS, NIDOS, HOJAS, ETC.), CON MEDIOS MANUALES. INCLUSO P/P DE DESATASCO DE BAJANTES, COLECTORES, RETIRADA, ACOPIO Y CARGA MANUAL DE ESCOMBROS SOBRE CAMIÓN O CONTENEDOR.. 
INCLUYE MEDIOS AUXILIARES PARA LA CORRECTA EJECUCIÓN DE LA UNIDAD.</t>
  </si>
  <si>
    <t>EK0015</t>
  </si>
  <si>
    <t>CUADRO ELECTRICO DE OBRA</t>
  </si>
  <si>
    <t>UD SUMINISTRO Y MONTAJE DE CUADRO DE OBRA PARA EFECTUAR ALIMENTACIÓN ELÉCTRICA DE LA OBRA, CUMPLIENDO LOS REQUISITOS Y TRÁMITES HASTA SU APROBACIÓN INCLUIDOS EN LA NORMA TÉCNICA DE METRO DE MADRID Nº 1530"SOLICITUD DE INSTALACIONES ELÉCTRICAS DE BAJA TENSIÓN PROVISIONALES Y TEMPORALES DE OBRAS EN LA RED DE METRO DE MADRID" , INCLUYENDO DESMONTAJE A LA FINALIZACIÓN DE LA OBRA,  I.P.P. DE MEDIOS AUXILIARES Y COSTES INDIRECTOS.</t>
  </si>
  <si>
    <t>Total 01.ELOR</t>
  </si>
  <si>
    <t>02.EPEU</t>
  </si>
  <si>
    <t>TEMPLETE PARQUE EUROPA - ACCESO FRANCIA</t>
  </si>
  <si>
    <t>Total 02.EPEU</t>
  </si>
  <si>
    <t>03.EACU</t>
  </si>
  <si>
    <t>TEMPLETE ARROYO CULEBRO - ACCESO LAS CIENCIAS</t>
  </si>
  <si>
    <t>Total 03.EACU</t>
  </si>
  <si>
    <t>04.EPET1</t>
  </si>
  <si>
    <t>TEMPLETE PARQUE DE LOS ESTADOS - ACCESO AV DE LOS ESTADOS</t>
  </si>
  <si>
    <t>Total 04.EPET1</t>
  </si>
  <si>
    <t>05.EPET2</t>
  </si>
  <si>
    <t>TEMPLETE PARQUE DE LOS ESTADOS - ACCESO LA HABANA</t>
  </si>
  <si>
    <t>Total 05.EPET2</t>
  </si>
  <si>
    <t>06.ECOS</t>
  </si>
  <si>
    <t>TEMPLETE CONSERVATORIO - ACCESO SENDA DE MAFALDA</t>
  </si>
  <si>
    <t>Total 06.ECOS</t>
  </si>
  <si>
    <t>07.EACE</t>
  </si>
  <si>
    <t>TEMPLETE ALCORCON CENTRAL - ACCESO AV DE MOSTOLES</t>
  </si>
  <si>
    <t>Total 07.EACE</t>
  </si>
  <si>
    <t>08</t>
  </si>
  <si>
    <t>GESTIÓN DE RESIDUOS</t>
  </si>
  <si>
    <t>PA1</t>
  </si>
  <si>
    <t>PA GESTIÓN DE RESIDUOS</t>
  </si>
  <si>
    <t>PA GESTIÓN DE RESIDUOS. INCLUYE TODA ACTIVIDAD RELACIONADA CON LA GESTIÓN DE RESIDUOS; CONTENEDORES, CARGA Y TRANSPORTE, GESTIÓN, TRATAMIENTO, ETC.</t>
  </si>
  <si>
    <t>Total 08</t>
  </si>
  <si>
    <t>09</t>
  </si>
  <si>
    <t>SEGURIDAD Y SALUD</t>
  </si>
  <si>
    <t>PA2</t>
  </si>
  <si>
    <t>PA SEGURIDAD Y SALUD</t>
  </si>
  <si>
    <t>PA SEGURIDAD Y SALUD. INCLUYE ESTUDIO DE SEGURIDAD Y SALUD (EPIS NECESARIOS PARA LA BUENA EJECUCIÓN)</t>
  </si>
  <si>
    <t>Total 09</t>
  </si>
  <si>
    <t>Total 0</t>
  </si>
  <si>
    <t>TOTAL PRESUP. EJECUCIÓN MATERIAL</t>
  </si>
  <si>
    <t>GASTOS GENERALES Y BENEFICIO INDUSTRIAL</t>
  </si>
  <si>
    <t>BASE IMPONIBLE</t>
  </si>
  <si>
    <t>IMPORTE IVA</t>
  </si>
  <si>
    <t>PRESUPUESTO BASE DE LICITACIÓN</t>
  </si>
  <si>
    <t>PA</t>
  </si>
  <si>
    <t>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</si>
</sst>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8"/>
      <color rgb="FFFF0000"/>
      <name val="Calibri"/>
      <family val="2"/>
      <scheme val="minor"/>
    </font>
    <font>
      <sz val="8"/>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4" fillId="0" borderId="0" xfId="0" applyFont="1" applyAlignment="1">
      <alignment vertical="top"/>
    </xf>
    <xf numFmtId="4" fontId="6" fillId="2" borderId="0" xfId="0" applyNumberFormat="1" applyFont="1" applyFill="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4" fontId="7" fillId="0" borderId="0" xfId="0" applyNumberFormat="1" applyFont="1" applyAlignment="1" applyProtection="1">
      <alignment vertical="top"/>
      <protection locked="0"/>
    </xf>
    <xf numFmtId="4" fontId="9" fillId="0" borderId="0" xfId="0" applyNumberFormat="1" applyFont="1" applyAlignment="1" applyProtection="1">
      <alignment vertical="top"/>
    </xf>
    <xf numFmtId="4" fontId="10" fillId="0" borderId="0" xfId="0" applyNumberFormat="1" applyFont="1" applyAlignment="1" applyProtection="1">
      <alignment vertical="top"/>
      <protection locked="0"/>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D4DC4-1597-46F0-8E0B-9D06ADB95194}">
  <dimension ref="A1:J377"/>
  <sheetViews>
    <sheetView tabSelected="1" zoomScale="90" zoomScaleNormal="90" workbookViewId="0">
      <pane xSplit="4" ySplit="3" topLeftCell="E359" activePane="bottomRight" state="frozen"/>
      <selection pane="topRight" activeCell="E1" sqref="E1"/>
      <selection pane="bottomLeft" activeCell="A4" sqref="A4"/>
      <selection pane="bottomRight" activeCell="I374" sqref="I374"/>
    </sheetView>
  </sheetViews>
  <sheetFormatPr baseColWidth="10" defaultRowHeight="15" x14ac:dyDescent="0.25"/>
  <cols>
    <col min="1" max="1" width="9.7109375" bestFit="1" customWidth="1"/>
    <col min="2" max="2" width="6.5703125" bestFit="1" customWidth="1"/>
    <col min="3" max="3" width="3.7109375" bestFit="1" customWidth="1"/>
    <col min="4" max="4" width="65.5703125" bestFit="1" customWidth="1"/>
    <col min="5" max="5" width="7.85546875" bestFit="1" customWidth="1"/>
    <col min="6" max="6" width="10.42578125" customWidth="1"/>
    <col min="7" max="7" width="11.42578125" customWidth="1"/>
    <col min="8" max="8" width="7.85546875" hidden="1" customWidth="1"/>
    <col min="9" max="9" width="10.4257812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7" t="s">
        <v>5</v>
      </c>
      <c r="E3" s="4" t="s">
        <v>6</v>
      </c>
      <c r="F3" s="4" t="s">
        <v>1</v>
      </c>
      <c r="G3" s="4" t="s">
        <v>1</v>
      </c>
      <c r="H3" s="21" t="s">
        <v>6</v>
      </c>
      <c r="I3" s="21" t="s">
        <v>125</v>
      </c>
      <c r="J3" s="21" t="s">
        <v>125</v>
      </c>
    </row>
    <row r="4" spans="1:10" ht="27.75" customHeight="1" x14ac:dyDescent="0.25">
      <c r="A4" s="5" t="s">
        <v>7</v>
      </c>
      <c r="B4" s="5" t="s">
        <v>8</v>
      </c>
      <c r="C4" s="5" t="s">
        <v>9</v>
      </c>
      <c r="D4" s="18" t="s">
        <v>10</v>
      </c>
      <c r="E4" s="6">
        <f t="shared" ref="E4:J4" si="0">E53</f>
        <v>1</v>
      </c>
      <c r="F4" s="7">
        <f t="shared" si="0"/>
        <v>54545.94</v>
      </c>
      <c r="G4" s="7">
        <f t="shared" si="0"/>
        <v>54545.94</v>
      </c>
      <c r="H4" s="6">
        <f t="shared" si="0"/>
        <v>1</v>
      </c>
      <c r="I4" s="22">
        <f t="shared" si="0"/>
        <v>23600.33</v>
      </c>
      <c r="J4" s="22">
        <f t="shared" si="0"/>
        <v>23600.33</v>
      </c>
    </row>
    <row r="5" spans="1:10" ht="31.5" customHeight="1" x14ac:dyDescent="0.25">
      <c r="A5" s="8" t="s">
        <v>11</v>
      </c>
      <c r="B5" s="9" t="s">
        <v>12</v>
      </c>
      <c r="C5" s="9" t="s">
        <v>124</v>
      </c>
      <c r="D5" s="13" t="s">
        <v>13</v>
      </c>
      <c r="E5" s="10">
        <v>1</v>
      </c>
      <c r="F5" s="10">
        <v>1500</v>
      </c>
      <c r="G5" s="11">
        <f>ROUND(E5*F5,2)</f>
        <v>1500</v>
      </c>
      <c r="H5" s="23">
        <v>1</v>
      </c>
      <c r="I5" s="42">
        <f>F5</f>
        <v>1500</v>
      </c>
      <c r="J5" s="24">
        <f>ROUND(H5*I5,2)</f>
        <v>1500</v>
      </c>
    </row>
    <row r="6" spans="1:10" ht="33.75" x14ac:dyDescent="0.25">
      <c r="A6" s="12"/>
      <c r="B6" s="12"/>
      <c r="C6" s="12"/>
      <c r="D6" s="13" t="s">
        <v>14</v>
      </c>
      <c r="E6" s="12"/>
      <c r="F6" s="12"/>
      <c r="G6" s="12"/>
      <c r="H6" s="25"/>
      <c r="I6" s="25"/>
      <c r="J6" s="25"/>
    </row>
    <row r="7" spans="1:10" ht="22.5" x14ac:dyDescent="0.25">
      <c r="A7" s="8" t="s">
        <v>15</v>
      </c>
      <c r="B7" s="9" t="s">
        <v>12</v>
      </c>
      <c r="C7" s="9" t="s">
        <v>16</v>
      </c>
      <c r="D7" s="13" t="s">
        <v>17</v>
      </c>
      <c r="E7" s="10">
        <v>58.2</v>
      </c>
      <c r="F7" s="10">
        <v>9.7200000000000006</v>
      </c>
      <c r="G7" s="11">
        <f>ROUND(E7*F7,2)</f>
        <v>565.70000000000005</v>
      </c>
      <c r="H7" s="23">
        <v>58.2</v>
      </c>
      <c r="I7" s="41">
        <v>0</v>
      </c>
      <c r="J7" s="24">
        <f>ROUND(H7*I7,2)</f>
        <v>0</v>
      </c>
    </row>
    <row r="8" spans="1:10" ht="112.5" x14ac:dyDescent="0.25">
      <c r="A8" s="12"/>
      <c r="B8" s="12"/>
      <c r="C8" s="12"/>
      <c r="D8" s="13" t="s">
        <v>18</v>
      </c>
      <c r="E8" s="12"/>
      <c r="F8" s="12"/>
      <c r="G8" s="12"/>
      <c r="H8" s="25"/>
      <c r="I8" s="25"/>
      <c r="J8" s="25"/>
    </row>
    <row r="9" spans="1:10" ht="22.5" x14ac:dyDescent="0.25">
      <c r="A9" s="8" t="s">
        <v>19</v>
      </c>
      <c r="B9" s="9" t="s">
        <v>12</v>
      </c>
      <c r="C9" s="9" t="s">
        <v>20</v>
      </c>
      <c r="D9" s="13" t="s">
        <v>21</v>
      </c>
      <c r="E9" s="10">
        <v>1</v>
      </c>
      <c r="F9" s="10">
        <v>89.81</v>
      </c>
      <c r="G9" s="11">
        <f>ROUND(E9*F9,2)</f>
        <v>89.81</v>
      </c>
      <c r="H9" s="23">
        <v>1</v>
      </c>
      <c r="I9" s="41">
        <v>0</v>
      </c>
      <c r="J9" s="24">
        <f>ROUND(H9*I9,2)</f>
        <v>0</v>
      </c>
    </row>
    <row r="10" spans="1:10" ht="90" x14ac:dyDescent="0.25">
      <c r="A10" s="12"/>
      <c r="B10" s="12"/>
      <c r="C10" s="12"/>
      <c r="D10" s="13" t="s">
        <v>22</v>
      </c>
      <c r="E10" s="12"/>
      <c r="F10" s="12"/>
      <c r="G10" s="12"/>
      <c r="H10" s="25"/>
      <c r="I10" s="25"/>
      <c r="J10" s="25"/>
    </row>
    <row r="11" spans="1:10" x14ac:dyDescent="0.25">
      <c r="A11" s="8" t="s">
        <v>23</v>
      </c>
      <c r="B11" s="9" t="s">
        <v>12</v>
      </c>
      <c r="C11" s="9" t="s">
        <v>20</v>
      </c>
      <c r="D11" s="13" t="s">
        <v>24</v>
      </c>
      <c r="E11" s="10">
        <v>1</v>
      </c>
      <c r="F11" s="10">
        <v>49.7</v>
      </c>
      <c r="G11" s="11">
        <f>ROUND(E11*F11,2)</f>
        <v>49.7</v>
      </c>
      <c r="H11" s="23">
        <v>1</v>
      </c>
      <c r="I11" s="41">
        <v>0</v>
      </c>
      <c r="J11" s="24">
        <f>ROUND(H11*I11,2)</f>
        <v>0</v>
      </c>
    </row>
    <row r="12" spans="1:10" ht="22.5" x14ac:dyDescent="0.25">
      <c r="A12" s="12"/>
      <c r="B12" s="12"/>
      <c r="C12" s="12"/>
      <c r="D12" s="13" t="s">
        <v>25</v>
      </c>
      <c r="E12" s="12"/>
      <c r="F12" s="12"/>
      <c r="G12" s="12"/>
      <c r="H12" s="25"/>
      <c r="I12" s="25"/>
      <c r="J12" s="25"/>
    </row>
    <row r="13" spans="1:10" x14ac:dyDescent="0.25">
      <c r="A13" s="8" t="s">
        <v>26</v>
      </c>
      <c r="B13" s="9" t="s">
        <v>12</v>
      </c>
      <c r="C13" s="9" t="s">
        <v>20</v>
      </c>
      <c r="D13" s="13" t="s">
        <v>27</v>
      </c>
      <c r="E13" s="10">
        <v>1</v>
      </c>
      <c r="F13" s="10">
        <v>41.6</v>
      </c>
      <c r="G13" s="11">
        <f>ROUND(E13*F13,2)</f>
        <v>41.6</v>
      </c>
      <c r="H13" s="23">
        <v>1</v>
      </c>
      <c r="I13" s="41">
        <v>0</v>
      </c>
      <c r="J13" s="24">
        <f>ROUND(H13*I13,2)</f>
        <v>0</v>
      </c>
    </row>
    <row r="14" spans="1:10" ht="56.25" x14ac:dyDescent="0.25">
      <c r="A14" s="12"/>
      <c r="B14" s="12"/>
      <c r="C14" s="12"/>
      <c r="D14" s="13" t="s">
        <v>28</v>
      </c>
      <c r="E14" s="12"/>
      <c r="F14" s="12"/>
      <c r="G14" s="12"/>
      <c r="H14" s="25"/>
      <c r="I14" s="25"/>
      <c r="J14" s="25"/>
    </row>
    <row r="15" spans="1:10" x14ac:dyDescent="0.25">
      <c r="A15" s="8" t="s">
        <v>29</v>
      </c>
      <c r="B15" s="9" t="s">
        <v>12</v>
      </c>
      <c r="C15" s="9" t="s">
        <v>30</v>
      </c>
      <c r="D15" s="13" t="s">
        <v>31</v>
      </c>
      <c r="E15" s="10">
        <v>139.5</v>
      </c>
      <c r="F15" s="10">
        <v>23.35</v>
      </c>
      <c r="G15" s="11">
        <f>ROUND(E15*F15,2)</f>
        <v>3257.33</v>
      </c>
      <c r="H15" s="23">
        <v>139.5</v>
      </c>
      <c r="I15" s="41">
        <v>0</v>
      </c>
      <c r="J15" s="24">
        <f>ROUND(H15*I15,2)</f>
        <v>0</v>
      </c>
    </row>
    <row r="16" spans="1:10" ht="146.25" x14ac:dyDescent="0.25">
      <c r="A16" s="12"/>
      <c r="B16" s="12"/>
      <c r="C16" s="12"/>
      <c r="D16" s="13" t="s">
        <v>32</v>
      </c>
      <c r="E16" s="12"/>
      <c r="F16" s="12"/>
      <c r="G16" s="12"/>
      <c r="H16" s="25"/>
      <c r="I16" s="25"/>
      <c r="J16" s="25"/>
    </row>
    <row r="17" spans="1:10" ht="22.5" x14ac:dyDescent="0.25">
      <c r="A17" s="8" t="s">
        <v>33</v>
      </c>
      <c r="B17" s="9" t="s">
        <v>12</v>
      </c>
      <c r="C17" s="9" t="s">
        <v>30</v>
      </c>
      <c r="D17" s="13" t="s">
        <v>34</v>
      </c>
      <c r="E17" s="10">
        <v>139.5</v>
      </c>
      <c r="F17" s="10">
        <v>47.65</v>
      </c>
      <c r="G17" s="11">
        <f>ROUND(E17*F17,2)</f>
        <v>6647.18</v>
      </c>
      <c r="H17" s="23">
        <v>139.5</v>
      </c>
      <c r="I17" s="41">
        <v>0</v>
      </c>
      <c r="J17" s="24">
        <f>ROUND(H17*I17,2)</f>
        <v>0</v>
      </c>
    </row>
    <row r="18" spans="1:10" ht="168.75" x14ac:dyDescent="0.25">
      <c r="A18" s="12"/>
      <c r="B18" s="12"/>
      <c r="C18" s="12"/>
      <c r="D18" s="13" t="s">
        <v>35</v>
      </c>
      <c r="E18" s="12"/>
      <c r="F18" s="12"/>
      <c r="G18" s="12"/>
      <c r="H18" s="25"/>
      <c r="I18" s="25"/>
      <c r="J18" s="25"/>
    </row>
    <row r="19" spans="1:10" x14ac:dyDescent="0.25">
      <c r="A19" s="8" t="s">
        <v>36</v>
      </c>
      <c r="B19" s="9" t="s">
        <v>12</v>
      </c>
      <c r="C19" s="9" t="s">
        <v>16</v>
      </c>
      <c r="D19" s="13" t="s">
        <v>37</v>
      </c>
      <c r="E19" s="10">
        <v>9</v>
      </c>
      <c r="F19" s="10">
        <v>150.91</v>
      </c>
      <c r="G19" s="11">
        <f>ROUND(E19*F19,2)</f>
        <v>1358.19</v>
      </c>
      <c r="H19" s="23">
        <v>9</v>
      </c>
      <c r="I19" s="41">
        <v>0</v>
      </c>
      <c r="J19" s="24">
        <f>ROUND(H19*I19,2)</f>
        <v>0</v>
      </c>
    </row>
    <row r="20" spans="1:10" ht="90" x14ac:dyDescent="0.25">
      <c r="A20" s="12"/>
      <c r="B20" s="12"/>
      <c r="C20" s="12"/>
      <c r="D20" s="13" t="s">
        <v>38</v>
      </c>
      <c r="E20" s="12"/>
      <c r="F20" s="12"/>
      <c r="G20" s="12"/>
      <c r="H20" s="25"/>
      <c r="I20" s="25"/>
      <c r="J20" s="25"/>
    </row>
    <row r="21" spans="1:10" ht="22.5" x14ac:dyDescent="0.25">
      <c r="A21" s="8" t="s">
        <v>39</v>
      </c>
      <c r="B21" s="9" t="s">
        <v>12</v>
      </c>
      <c r="C21" s="9" t="s">
        <v>124</v>
      </c>
      <c r="D21" s="13" t="s">
        <v>40</v>
      </c>
      <c r="E21" s="10">
        <v>1</v>
      </c>
      <c r="F21" s="10">
        <v>1605.16</v>
      </c>
      <c r="G21" s="11">
        <f>ROUND(E21*F21,2)</f>
        <v>1605.16</v>
      </c>
      <c r="H21" s="23">
        <v>1</v>
      </c>
      <c r="I21" s="42">
        <f>F21</f>
        <v>1605.16</v>
      </c>
      <c r="J21" s="24">
        <f>ROUND(H21*I21,2)</f>
        <v>1605.16</v>
      </c>
    </row>
    <row r="22" spans="1:10" ht="213.75" x14ac:dyDescent="0.25">
      <c r="A22" s="12"/>
      <c r="B22" s="12"/>
      <c r="C22" s="12"/>
      <c r="D22" s="13" t="s">
        <v>41</v>
      </c>
      <c r="E22" s="12"/>
      <c r="F22" s="12"/>
      <c r="G22" s="12"/>
      <c r="H22" s="25"/>
      <c r="I22" s="25"/>
      <c r="J22" s="25"/>
    </row>
    <row r="23" spans="1:10" ht="22.5" x14ac:dyDescent="0.25">
      <c r="A23" s="8" t="s">
        <v>42</v>
      </c>
      <c r="B23" s="9" t="s">
        <v>12</v>
      </c>
      <c r="C23" s="9" t="s">
        <v>16</v>
      </c>
      <c r="D23" s="13" t="s">
        <v>43</v>
      </c>
      <c r="E23" s="10">
        <v>31</v>
      </c>
      <c r="F23" s="10">
        <v>65.38</v>
      </c>
      <c r="G23" s="11">
        <f>ROUND(E23*F23,2)</f>
        <v>2026.78</v>
      </c>
      <c r="H23" s="23">
        <v>31</v>
      </c>
      <c r="I23" s="41">
        <v>0</v>
      </c>
      <c r="J23" s="24">
        <f>ROUND(H23*I23,2)</f>
        <v>0</v>
      </c>
    </row>
    <row r="24" spans="1:10" ht="101.25" x14ac:dyDescent="0.25">
      <c r="A24" s="12"/>
      <c r="B24" s="12"/>
      <c r="C24" s="12"/>
      <c r="D24" s="13" t="s">
        <v>44</v>
      </c>
      <c r="E24" s="12"/>
      <c r="F24" s="12"/>
      <c r="G24" s="12"/>
      <c r="H24" s="25"/>
      <c r="I24" s="25"/>
      <c r="J24" s="25"/>
    </row>
    <row r="25" spans="1:10" x14ac:dyDescent="0.25">
      <c r="A25" s="8" t="s">
        <v>45</v>
      </c>
      <c r="B25" s="9" t="s">
        <v>12</v>
      </c>
      <c r="C25" s="9" t="s">
        <v>30</v>
      </c>
      <c r="D25" s="13" t="s">
        <v>46</v>
      </c>
      <c r="E25" s="10">
        <v>141.77000000000001</v>
      </c>
      <c r="F25" s="10">
        <v>25.57</v>
      </c>
      <c r="G25" s="11">
        <f>ROUND(E25*F25,2)</f>
        <v>3625.06</v>
      </c>
      <c r="H25" s="23">
        <v>141.77000000000001</v>
      </c>
      <c r="I25" s="41">
        <v>0</v>
      </c>
      <c r="J25" s="24">
        <f>ROUND(H25*I25,2)</f>
        <v>0</v>
      </c>
    </row>
    <row r="26" spans="1:10" ht="67.5" x14ac:dyDescent="0.25">
      <c r="A26" s="12"/>
      <c r="B26" s="12"/>
      <c r="C26" s="12"/>
      <c r="D26" s="13" t="s">
        <v>47</v>
      </c>
      <c r="E26" s="12"/>
      <c r="F26" s="12"/>
      <c r="G26" s="12"/>
      <c r="H26" s="25"/>
      <c r="I26" s="25"/>
      <c r="J26" s="25"/>
    </row>
    <row r="27" spans="1:10" x14ac:dyDescent="0.25">
      <c r="A27" s="8" t="s">
        <v>48</v>
      </c>
      <c r="B27" s="9" t="s">
        <v>12</v>
      </c>
      <c r="C27" s="9" t="s">
        <v>30</v>
      </c>
      <c r="D27" s="13" t="s">
        <v>49</v>
      </c>
      <c r="E27" s="10">
        <v>32.229999999999997</v>
      </c>
      <c r="F27" s="10">
        <v>84.06</v>
      </c>
      <c r="G27" s="11">
        <f>ROUND(E27*F27,2)</f>
        <v>2709.25</v>
      </c>
      <c r="H27" s="23">
        <v>32.229999999999997</v>
      </c>
      <c r="I27" s="41">
        <v>0</v>
      </c>
      <c r="J27" s="24">
        <f>ROUND(H27*I27,2)</f>
        <v>0</v>
      </c>
    </row>
    <row r="28" spans="1:10" ht="90" x14ac:dyDescent="0.25">
      <c r="A28" s="12"/>
      <c r="B28" s="12"/>
      <c r="C28" s="12"/>
      <c r="D28" s="13" t="s">
        <v>50</v>
      </c>
      <c r="E28" s="12"/>
      <c r="F28" s="12"/>
      <c r="G28" s="12"/>
      <c r="H28" s="25"/>
      <c r="I28" s="25"/>
      <c r="J28" s="25"/>
    </row>
    <row r="29" spans="1:10" x14ac:dyDescent="0.25">
      <c r="A29" s="8" t="s">
        <v>51</v>
      </c>
      <c r="B29" s="9" t="s">
        <v>12</v>
      </c>
      <c r="C29" s="9" t="s">
        <v>16</v>
      </c>
      <c r="D29" s="13" t="s">
        <v>52</v>
      </c>
      <c r="E29" s="10">
        <v>31</v>
      </c>
      <c r="F29" s="10">
        <v>22.84</v>
      </c>
      <c r="G29" s="11">
        <f>ROUND(E29*F29,2)</f>
        <v>708.04</v>
      </c>
      <c r="H29" s="23">
        <v>31</v>
      </c>
      <c r="I29" s="41">
        <v>0</v>
      </c>
      <c r="J29" s="24">
        <f>ROUND(H29*I29,2)</f>
        <v>0</v>
      </c>
    </row>
    <row r="30" spans="1:10" ht="146.25" x14ac:dyDescent="0.25">
      <c r="A30" s="12"/>
      <c r="B30" s="12"/>
      <c r="C30" s="12"/>
      <c r="D30" s="13" t="s">
        <v>53</v>
      </c>
      <c r="E30" s="12"/>
      <c r="F30" s="12"/>
      <c r="G30" s="12"/>
      <c r="H30" s="25"/>
      <c r="I30" s="25"/>
      <c r="J30" s="25"/>
    </row>
    <row r="31" spans="1:10" x14ac:dyDescent="0.25">
      <c r="A31" s="8" t="s">
        <v>54</v>
      </c>
      <c r="B31" s="9" t="s">
        <v>12</v>
      </c>
      <c r="C31" s="9" t="s">
        <v>30</v>
      </c>
      <c r="D31" s="13" t="s">
        <v>55</v>
      </c>
      <c r="E31" s="10">
        <v>141.77000000000001</v>
      </c>
      <c r="F31" s="10">
        <v>19.600000000000001</v>
      </c>
      <c r="G31" s="11">
        <f>ROUND(E31*F31,2)</f>
        <v>2778.69</v>
      </c>
      <c r="H31" s="23">
        <v>141.77000000000001</v>
      </c>
      <c r="I31" s="41">
        <v>0</v>
      </c>
      <c r="J31" s="24">
        <f>ROUND(H31*I31,2)</f>
        <v>0</v>
      </c>
    </row>
    <row r="32" spans="1:10" ht="180" x14ac:dyDescent="0.25">
      <c r="A32" s="12"/>
      <c r="B32" s="12"/>
      <c r="C32" s="12"/>
      <c r="D32" s="13" t="s">
        <v>56</v>
      </c>
      <c r="E32" s="12"/>
      <c r="F32" s="12"/>
      <c r="G32" s="12"/>
      <c r="H32" s="25"/>
      <c r="I32" s="25"/>
      <c r="J32" s="25"/>
    </row>
    <row r="33" spans="1:10" x14ac:dyDescent="0.25">
      <c r="A33" s="8" t="s">
        <v>57</v>
      </c>
      <c r="B33" s="9" t="s">
        <v>12</v>
      </c>
      <c r="C33" s="9" t="s">
        <v>30</v>
      </c>
      <c r="D33" s="13" t="s">
        <v>58</v>
      </c>
      <c r="E33" s="10">
        <v>243</v>
      </c>
      <c r="F33" s="10">
        <v>22.06</v>
      </c>
      <c r="G33" s="11">
        <f>ROUND(E33*F33,2)</f>
        <v>5360.58</v>
      </c>
      <c r="H33" s="23">
        <v>243</v>
      </c>
      <c r="I33" s="41">
        <v>0</v>
      </c>
      <c r="J33" s="24">
        <f>ROUND(H33*I33,2)</f>
        <v>0</v>
      </c>
    </row>
    <row r="34" spans="1:10" ht="78.75" x14ac:dyDescent="0.25">
      <c r="A34" s="12"/>
      <c r="B34" s="12"/>
      <c r="C34" s="12"/>
      <c r="D34" s="13" t="s">
        <v>59</v>
      </c>
      <c r="E34" s="12"/>
      <c r="F34" s="12"/>
      <c r="G34" s="12"/>
      <c r="H34" s="25"/>
      <c r="I34" s="25"/>
      <c r="J34" s="25"/>
    </row>
    <row r="35" spans="1:10" ht="22.5" x14ac:dyDescent="0.25">
      <c r="A35" s="8" t="s">
        <v>60</v>
      </c>
      <c r="B35" s="9" t="s">
        <v>12</v>
      </c>
      <c r="C35" s="9" t="s">
        <v>30</v>
      </c>
      <c r="D35" s="13" t="s">
        <v>61</v>
      </c>
      <c r="E35" s="10">
        <v>29.8</v>
      </c>
      <c r="F35" s="10">
        <v>22.79</v>
      </c>
      <c r="G35" s="11">
        <f>ROUND(E35*F35,2)</f>
        <v>679.14</v>
      </c>
      <c r="H35" s="23">
        <v>29.8</v>
      </c>
      <c r="I35" s="41">
        <v>0</v>
      </c>
      <c r="J35" s="24">
        <f>ROUND(H35*I35,2)</f>
        <v>0</v>
      </c>
    </row>
    <row r="36" spans="1:10" ht="112.5" x14ac:dyDescent="0.25">
      <c r="A36" s="12"/>
      <c r="B36" s="12"/>
      <c r="C36" s="12"/>
      <c r="D36" s="13" t="s">
        <v>62</v>
      </c>
      <c r="E36" s="12"/>
      <c r="F36" s="12"/>
      <c r="G36" s="12"/>
      <c r="H36" s="25"/>
      <c r="I36" s="25"/>
      <c r="J36" s="25"/>
    </row>
    <row r="37" spans="1:10" x14ac:dyDescent="0.25">
      <c r="A37" s="8" t="s">
        <v>63</v>
      </c>
      <c r="B37" s="9" t="s">
        <v>12</v>
      </c>
      <c r="C37" s="9" t="s">
        <v>30</v>
      </c>
      <c r="D37" s="13" t="s">
        <v>64</v>
      </c>
      <c r="E37" s="10">
        <v>1.5</v>
      </c>
      <c r="F37" s="10">
        <v>20.329999999999998</v>
      </c>
      <c r="G37" s="11">
        <f>ROUND(E37*F37,2)</f>
        <v>30.5</v>
      </c>
      <c r="H37" s="23">
        <v>1.5</v>
      </c>
      <c r="I37" s="41">
        <v>0</v>
      </c>
      <c r="J37" s="24">
        <f>ROUND(H37*I37,2)</f>
        <v>0</v>
      </c>
    </row>
    <row r="38" spans="1:10" ht="78.75" x14ac:dyDescent="0.25">
      <c r="A38" s="12"/>
      <c r="B38" s="12"/>
      <c r="C38" s="12"/>
      <c r="D38" s="13" t="s">
        <v>65</v>
      </c>
      <c r="E38" s="12"/>
      <c r="F38" s="12"/>
      <c r="G38" s="12"/>
      <c r="H38" s="25"/>
      <c r="I38" s="25"/>
      <c r="J38" s="25"/>
    </row>
    <row r="39" spans="1:10" ht="22.5" x14ac:dyDescent="0.25">
      <c r="A39" s="8" t="s">
        <v>66</v>
      </c>
      <c r="B39" s="9" t="s">
        <v>12</v>
      </c>
      <c r="C39" s="9" t="s">
        <v>30</v>
      </c>
      <c r="D39" s="13" t="s">
        <v>67</v>
      </c>
      <c r="E39" s="10">
        <v>1.5</v>
      </c>
      <c r="F39" s="10">
        <v>66.59</v>
      </c>
      <c r="G39" s="11">
        <f>ROUND(E39*F39,2)</f>
        <v>99.89</v>
      </c>
      <c r="H39" s="23">
        <v>1.5</v>
      </c>
      <c r="I39" s="41">
        <v>0</v>
      </c>
      <c r="J39" s="24">
        <f>ROUND(H39*I39,2)</f>
        <v>0</v>
      </c>
    </row>
    <row r="40" spans="1:10" ht="67.5" x14ac:dyDescent="0.25">
      <c r="A40" s="12"/>
      <c r="B40" s="12"/>
      <c r="C40" s="12"/>
      <c r="D40" s="13" t="s">
        <v>68</v>
      </c>
      <c r="E40" s="12"/>
      <c r="F40" s="12"/>
      <c r="G40" s="12"/>
      <c r="H40" s="25"/>
      <c r="I40" s="25"/>
      <c r="J40" s="25"/>
    </row>
    <row r="41" spans="1:10" x14ac:dyDescent="0.25">
      <c r="A41" s="8" t="s">
        <v>69</v>
      </c>
      <c r="B41" s="9" t="s">
        <v>12</v>
      </c>
      <c r="C41" s="9" t="s">
        <v>30</v>
      </c>
      <c r="D41" s="13" t="s">
        <v>70</v>
      </c>
      <c r="E41" s="10">
        <v>1.5</v>
      </c>
      <c r="F41" s="10">
        <v>33.200000000000003</v>
      </c>
      <c r="G41" s="11">
        <f>ROUND(E41*F41,2)</f>
        <v>49.8</v>
      </c>
      <c r="H41" s="23">
        <v>1.5</v>
      </c>
      <c r="I41" s="41">
        <v>0</v>
      </c>
      <c r="J41" s="24">
        <f>ROUND(H41*I41,2)</f>
        <v>0</v>
      </c>
    </row>
    <row r="42" spans="1:10" ht="22.5" x14ac:dyDescent="0.25">
      <c r="A42" s="12"/>
      <c r="B42" s="12"/>
      <c r="C42" s="12"/>
      <c r="D42" s="13" t="s">
        <v>71</v>
      </c>
      <c r="E42" s="12"/>
      <c r="F42" s="12"/>
      <c r="G42" s="12"/>
      <c r="H42" s="25"/>
      <c r="I42" s="25"/>
      <c r="J42" s="25"/>
    </row>
    <row r="43" spans="1:10" x14ac:dyDescent="0.25">
      <c r="A43" s="8" t="s">
        <v>72</v>
      </c>
      <c r="B43" s="9" t="s">
        <v>12</v>
      </c>
      <c r="C43" s="9" t="s">
        <v>20</v>
      </c>
      <c r="D43" s="13" t="s">
        <v>73</v>
      </c>
      <c r="E43" s="10">
        <v>2</v>
      </c>
      <c r="F43" s="10">
        <v>231.21</v>
      </c>
      <c r="G43" s="11">
        <f>ROUND(E43*F43,2)</f>
        <v>462.42</v>
      </c>
      <c r="H43" s="23">
        <v>2</v>
      </c>
      <c r="I43" s="41">
        <v>0</v>
      </c>
      <c r="J43" s="24">
        <f>ROUND(H43*I43,2)</f>
        <v>0</v>
      </c>
    </row>
    <row r="44" spans="1:10" ht="135" x14ac:dyDescent="0.25">
      <c r="A44" s="12"/>
      <c r="B44" s="12"/>
      <c r="C44" s="12"/>
      <c r="D44" s="13" t="s">
        <v>74</v>
      </c>
      <c r="E44" s="12"/>
      <c r="F44" s="12"/>
      <c r="G44" s="12"/>
      <c r="H44" s="25"/>
      <c r="I44" s="25"/>
      <c r="J44" s="25"/>
    </row>
    <row r="45" spans="1:10" x14ac:dyDescent="0.25">
      <c r="A45" s="8" t="s">
        <v>75</v>
      </c>
      <c r="B45" s="9" t="s">
        <v>12</v>
      </c>
      <c r="C45" s="9" t="s">
        <v>124</v>
      </c>
      <c r="D45" s="13" t="s">
        <v>76</v>
      </c>
      <c r="E45" s="10">
        <v>1</v>
      </c>
      <c r="F45" s="10">
        <v>6910.79</v>
      </c>
      <c r="G45" s="11">
        <f>ROUND(E45*F45,2)</f>
        <v>6910.79</v>
      </c>
      <c r="H45" s="23">
        <v>1</v>
      </c>
      <c r="I45" s="42">
        <f>F45</f>
        <v>6910.79</v>
      </c>
      <c r="J45" s="24">
        <f>ROUND(H45*I45,2)</f>
        <v>6910.79</v>
      </c>
    </row>
    <row r="46" spans="1:10" ht="33.75" x14ac:dyDescent="0.25">
      <c r="A46" s="12"/>
      <c r="B46" s="12"/>
      <c r="C46" s="12"/>
      <c r="D46" s="13" t="s">
        <v>77</v>
      </c>
      <c r="E46" s="12"/>
      <c r="F46" s="12"/>
      <c r="G46" s="12"/>
      <c r="H46" s="25"/>
      <c r="I46" s="25"/>
      <c r="J46" s="25"/>
    </row>
    <row r="47" spans="1:10" x14ac:dyDescent="0.25">
      <c r="A47" s="8" t="s">
        <v>78</v>
      </c>
      <c r="B47" s="9" t="s">
        <v>12</v>
      </c>
      <c r="C47" s="9" t="s">
        <v>124</v>
      </c>
      <c r="D47" s="13" t="s">
        <v>79</v>
      </c>
      <c r="E47" s="10">
        <v>1</v>
      </c>
      <c r="F47" s="10">
        <v>13584.38</v>
      </c>
      <c r="G47" s="11">
        <f>ROUND(E47*F47,2)</f>
        <v>13584.38</v>
      </c>
      <c r="H47" s="23">
        <v>1</v>
      </c>
      <c r="I47" s="42">
        <f>F47</f>
        <v>13584.38</v>
      </c>
      <c r="J47" s="24">
        <f>ROUND(H47*I47,2)</f>
        <v>13584.38</v>
      </c>
    </row>
    <row r="48" spans="1:10" ht="56.25" x14ac:dyDescent="0.25">
      <c r="A48" s="12"/>
      <c r="B48" s="12"/>
      <c r="C48" s="12"/>
      <c r="D48" s="13" t="s">
        <v>80</v>
      </c>
      <c r="E48" s="12"/>
      <c r="F48" s="12"/>
      <c r="G48" s="12"/>
      <c r="H48" s="25"/>
      <c r="I48" s="25"/>
      <c r="J48" s="25"/>
    </row>
    <row r="49" spans="1:10" x14ac:dyDescent="0.25">
      <c r="A49" s="8" t="s">
        <v>81</v>
      </c>
      <c r="B49" s="9" t="s">
        <v>12</v>
      </c>
      <c r="C49" s="9" t="s">
        <v>20</v>
      </c>
      <c r="D49" s="13" t="s">
        <v>82</v>
      </c>
      <c r="E49" s="10">
        <v>1</v>
      </c>
      <c r="F49" s="10">
        <v>245.95</v>
      </c>
      <c r="G49" s="11">
        <f>ROUND(E49*F49,2)</f>
        <v>245.95</v>
      </c>
      <c r="H49" s="23">
        <v>1</v>
      </c>
      <c r="I49" s="41">
        <v>0</v>
      </c>
      <c r="J49" s="24">
        <f>ROUND(H49*I49,2)</f>
        <v>0</v>
      </c>
    </row>
    <row r="50" spans="1:10" ht="90" x14ac:dyDescent="0.25">
      <c r="A50" s="12"/>
      <c r="B50" s="12"/>
      <c r="C50" s="12"/>
      <c r="D50" s="13" t="s">
        <v>83</v>
      </c>
      <c r="E50" s="12"/>
      <c r="F50" s="12"/>
      <c r="G50" s="12"/>
      <c r="H50" s="25"/>
      <c r="I50" s="25"/>
      <c r="J50" s="25"/>
    </row>
    <row r="51" spans="1:10" x14ac:dyDescent="0.25">
      <c r="A51" s="8" t="s">
        <v>84</v>
      </c>
      <c r="B51" s="9" t="s">
        <v>12</v>
      </c>
      <c r="C51" s="9" t="s">
        <v>20</v>
      </c>
      <c r="D51" s="13" t="s">
        <v>85</v>
      </c>
      <c r="E51" s="10">
        <v>1</v>
      </c>
      <c r="F51" s="10">
        <v>160</v>
      </c>
      <c r="G51" s="11">
        <f>ROUND(E51*F51,2)</f>
        <v>160</v>
      </c>
      <c r="H51" s="23">
        <v>1</v>
      </c>
      <c r="I51" s="41">
        <v>0</v>
      </c>
      <c r="J51" s="24">
        <f>ROUND(H51*I51,2)</f>
        <v>0</v>
      </c>
    </row>
    <row r="52" spans="1:10" ht="67.5" x14ac:dyDescent="0.25">
      <c r="A52" s="12"/>
      <c r="B52" s="12"/>
      <c r="C52" s="12"/>
      <c r="D52" s="13" t="s">
        <v>86</v>
      </c>
      <c r="E52" s="12"/>
      <c r="F52" s="12"/>
      <c r="G52" s="12"/>
      <c r="H52" s="25"/>
      <c r="I52" s="25"/>
      <c r="J52" s="25"/>
    </row>
    <row r="53" spans="1:10" x14ac:dyDescent="0.25">
      <c r="A53" s="12"/>
      <c r="B53" s="12"/>
      <c r="C53" s="12"/>
      <c r="D53" s="19" t="s">
        <v>87</v>
      </c>
      <c r="E53" s="14">
        <v>1</v>
      </c>
      <c r="F53" s="15">
        <f>G5+G7+G9+G11+G13+G15+G17+G19+G21+G23+G25+G27+G29+G31+G33+G35+G37+G39+G41+G43+G45+G47+G49+G51</f>
        <v>54545.94</v>
      </c>
      <c r="G53" s="15">
        <f>ROUND(E53*F53,2)</f>
        <v>54545.94</v>
      </c>
      <c r="H53" s="14">
        <v>1</v>
      </c>
      <c r="I53" s="26">
        <f>J5+J7+J9+J11+J13+J15+J17+J19+J21+J23+J25+J27+J29+J31+J33+J35+J37+J39+J41+J43+J45+J47+J49+J51</f>
        <v>23600.33</v>
      </c>
      <c r="J53" s="26">
        <f>ROUND(H53*I53,2)</f>
        <v>23600.33</v>
      </c>
    </row>
    <row r="54" spans="1:10" ht="0.95" customHeight="1" x14ac:dyDescent="0.25">
      <c r="A54" s="16"/>
      <c r="B54" s="16"/>
      <c r="C54" s="16"/>
      <c r="D54" s="20"/>
      <c r="E54" s="16"/>
      <c r="F54" s="16"/>
      <c r="G54" s="16"/>
      <c r="H54" s="27"/>
      <c r="I54" s="27"/>
      <c r="J54" s="27"/>
    </row>
    <row r="55" spans="1:10" x14ac:dyDescent="0.25">
      <c r="A55" s="5" t="s">
        <v>88</v>
      </c>
      <c r="B55" s="5" t="s">
        <v>8</v>
      </c>
      <c r="C55" s="5" t="s">
        <v>9</v>
      </c>
      <c r="D55" s="18" t="s">
        <v>89</v>
      </c>
      <c r="E55" s="6">
        <f t="shared" ref="E55:J55" si="1">E104</f>
        <v>1</v>
      </c>
      <c r="F55" s="7">
        <f t="shared" si="1"/>
        <v>59133.82</v>
      </c>
      <c r="G55" s="7">
        <f t="shared" si="1"/>
        <v>59133.82</v>
      </c>
      <c r="H55" s="6">
        <f t="shared" si="1"/>
        <v>1</v>
      </c>
      <c r="I55" s="22">
        <f t="shared" si="1"/>
        <v>23600.33</v>
      </c>
      <c r="J55" s="22">
        <f t="shared" si="1"/>
        <v>23600.33</v>
      </c>
    </row>
    <row r="56" spans="1:10" x14ac:dyDescent="0.25">
      <c r="A56" s="8" t="s">
        <v>11</v>
      </c>
      <c r="B56" s="9" t="s">
        <v>12</v>
      </c>
      <c r="C56" s="9" t="s">
        <v>124</v>
      </c>
      <c r="D56" s="13" t="s">
        <v>13</v>
      </c>
      <c r="E56" s="10">
        <v>1</v>
      </c>
      <c r="F56" s="23">
        <v>1500</v>
      </c>
      <c r="G56" s="11">
        <f>ROUND(E56*F56,2)</f>
        <v>1500</v>
      </c>
      <c r="H56" s="23">
        <v>1</v>
      </c>
      <c r="I56" s="42">
        <f>F56</f>
        <v>1500</v>
      </c>
      <c r="J56" s="24">
        <f>ROUND(H56*I56,2)</f>
        <v>1500</v>
      </c>
    </row>
    <row r="57" spans="1:10" ht="33.75" x14ac:dyDescent="0.25">
      <c r="A57" s="12"/>
      <c r="B57" s="12"/>
      <c r="C57" s="12"/>
      <c r="D57" s="13" t="s">
        <v>14</v>
      </c>
      <c r="E57" s="12"/>
      <c r="F57" s="25"/>
      <c r="G57" s="12"/>
      <c r="H57" s="25"/>
      <c r="I57" s="25"/>
      <c r="J57" s="25"/>
    </row>
    <row r="58" spans="1:10" ht="22.5" x14ac:dyDescent="0.25">
      <c r="A58" s="8" t="s">
        <v>15</v>
      </c>
      <c r="B58" s="9" t="s">
        <v>12</v>
      </c>
      <c r="C58" s="9" t="s">
        <v>16</v>
      </c>
      <c r="D58" s="13" t="s">
        <v>17</v>
      </c>
      <c r="E58" s="10">
        <v>61.76</v>
      </c>
      <c r="F58" s="23">
        <v>9.7200000000000006</v>
      </c>
      <c r="G58" s="11">
        <f>ROUND(E58*F58,2)</f>
        <v>600.30999999999995</v>
      </c>
      <c r="H58" s="23">
        <v>61.76</v>
      </c>
      <c r="I58" s="41">
        <v>0</v>
      </c>
      <c r="J58" s="24">
        <f>ROUND(H58*I58,2)</f>
        <v>0</v>
      </c>
    </row>
    <row r="59" spans="1:10" ht="112.5" x14ac:dyDescent="0.25">
      <c r="A59" s="12"/>
      <c r="B59" s="12"/>
      <c r="C59" s="12"/>
      <c r="D59" s="13" t="s">
        <v>18</v>
      </c>
      <c r="E59" s="12"/>
      <c r="F59" s="25"/>
      <c r="G59" s="12"/>
      <c r="H59" s="25"/>
      <c r="I59" s="25"/>
      <c r="J59" s="25"/>
    </row>
    <row r="60" spans="1:10" ht="22.5" x14ac:dyDescent="0.25">
      <c r="A60" s="8" t="s">
        <v>19</v>
      </c>
      <c r="B60" s="9" t="s">
        <v>12</v>
      </c>
      <c r="C60" s="9" t="s">
        <v>20</v>
      </c>
      <c r="D60" s="13" t="s">
        <v>21</v>
      </c>
      <c r="E60" s="10">
        <v>1</v>
      </c>
      <c r="F60" s="23">
        <v>89.81</v>
      </c>
      <c r="G60" s="11">
        <f>ROUND(E60*F60,2)</f>
        <v>89.81</v>
      </c>
      <c r="H60" s="23">
        <v>1</v>
      </c>
      <c r="I60" s="41">
        <v>0</v>
      </c>
      <c r="J60" s="24">
        <f>ROUND(H60*I60,2)</f>
        <v>0</v>
      </c>
    </row>
    <row r="61" spans="1:10" ht="90" x14ac:dyDescent="0.25">
      <c r="A61" s="12"/>
      <c r="B61" s="12"/>
      <c r="C61" s="12"/>
      <c r="D61" s="13" t="s">
        <v>22</v>
      </c>
      <c r="E61" s="12"/>
      <c r="F61" s="25"/>
      <c r="G61" s="12"/>
      <c r="H61" s="25"/>
      <c r="I61" s="25"/>
      <c r="J61" s="25"/>
    </row>
    <row r="62" spans="1:10" x14ac:dyDescent="0.25">
      <c r="A62" s="8" t="s">
        <v>23</v>
      </c>
      <c r="B62" s="9" t="s">
        <v>12</v>
      </c>
      <c r="C62" s="9" t="s">
        <v>20</v>
      </c>
      <c r="D62" s="13" t="s">
        <v>24</v>
      </c>
      <c r="E62" s="10">
        <v>1</v>
      </c>
      <c r="F62" s="23">
        <v>49.7</v>
      </c>
      <c r="G62" s="11">
        <f>ROUND(E62*F62,2)</f>
        <v>49.7</v>
      </c>
      <c r="H62" s="23">
        <v>1</v>
      </c>
      <c r="I62" s="41">
        <v>0</v>
      </c>
      <c r="J62" s="24">
        <f>ROUND(H62*I62,2)</f>
        <v>0</v>
      </c>
    </row>
    <row r="63" spans="1:10" ht="22.5" x14ac:dyDescent="0.25">
      <c r="A63" s="12"/>
      <c r="B63" s="12"/>
      <c r="C63" s="12"/>
      <c r="D63" s="13" t="s">
        <v>25</v>
      </c>
      <c r="E63" s="12"/>
      <c r="F63" s="25"/>
      <c r="G63" s="12"/>
      <c r="H63" s="25"/>
      <c r="I63" s="25"/>
      <c r="J63" s="25"/>
    </row>
    <row r="64" spans="1:10" x14ac:dyDescent="0.25">
      <c r="A64" s="8" t="s">
        <v>26</v>
      </c>
      <c r="B64" s="9" t="s">
        <v>12</v>
      </c>
      <c r="C64" s="9" t="s">
        <v>20</v>
      </c>
      <c r="D64" s="13" t="s">
        <v>27</v>
      </c>
      <c r="E64" s="10">
        <v>1</v>
      </c>
      <c r="F64" s="23">
        <v>41.6</v>
      </c>
      <c r="G64" s="11">
        <f>ROUND(E64*F64,2)</f>
        <v>41.6</v>
      </c>
      <c r="H64" s="23">
        <v>1</v>
      </c>
      <c r="I64" s="41">
        <v>0</v>
      </c>
      <c r="J64" s="24">
        <f>ROUND(H64*I64,2)</f>
        <v>0</v>
      </c>
    </row>
    <row r="65" spans="1:10" ht="56.25" x14ac:dyDescent="0.25">
      <c r="A65" s="12"/>
      <c r="B65" s="12"/>
      <c r="C65" s="12"/>
      <c r="D65" s="13" t="s">
        <v>28</v>
      </c>
      <c r="E65" s="12"/>
      <c r="F65" s="25"/>
      <c r="G65" s="12"/>
      <c r="H65" s="25"/>
      <c r="I65" s="25"/>
      <c r="J65" s="25"/>
    </row>
    <row r="66" spans="1:10" x14ac:dyDescent="0.25">
      <c r="A66" s="8" t="s">
        <v>29</v>
      </c>
      <c r="B66" s="9" t="s">
        <v>12</v>
      </c>
      <c r="C66" s="9" t="s">
        <v>30</v>
      </c>
      <c r="D66" s="13" t="s">
        <v>31</v>
      </c>
      <c r="E66" s="10">
        <v>191.21</v>
      </c>
      <c r="F66" s="23">
        <v>23.35</v>
      </c>
      <c r="G66" s="11">
        <f>ROUND(E66*F66,2)</f>
        <v>4464.75</v>
      </c>
      <c r="H66" s="23">
        <v>191.21</v>
      </c>
      <c r="I66" s="41">
        <v>0</v>
      </c>
      <c r="J66" s="24">
        <f>ROUND(H66*I66,2)</f>
        <v>0</v>
      </c>
    </row>
    <row r="67" spans="1:10" ht="146.25" x14ac:dyDescent="0.25">
      <c r="A67" s="12"/>
      <c r="B67" s="12"/>
      <c r="C67" s="12"/>
      <c r="D67" s="13" t="s">
        <v>32</v>
      </c>
      <c r="E67" s="12"/>
      <c r="F67" s="25"/>
      <c r="G67" s="12"/>
      <c r="H67" s="25"/>
      <c r="I67" s="25"/>
      <c r="J67" s="25"/>
    </row>
    <row r="68" spans="1:10" ht="22.5" x14ac:dyDescent="0.25">
      <c r="A68" s="8" t="s">
        <v>33</v>
      </c>
      <c r="B68" s="9" t="s">
        <v>12</v>
      </c>
      <c r="C68" s="9" t="s">
        <v>30</v>
      </c>
      <c r="D68" s="13" t="s">
        <v>34</v>
      </c>
      <c r="E68" s="10">
        <v>191.21</v>
      </c>
      <c r="F68" s="23">
        <v>47.65</v>
      </c>
      <c r="G68" s="11">
        <f>ROUND(E68*F68,2)</f>
        <v>9111.16</v>
      </c>
      <c r="H68" s="23">
        <v>191.21</v>
      </c>
      <c r="I68" s="41">
        <v>0</v>
      </c>
      <c r="J68" s="24">
        <f>ROUND(H68*I68,2)</f>
        <v>0</v>
      </c>
    </row>
    <row r="69" spans="1:10" ht="168.75" x14ac:dyDescent="0.25">
      <c r="A69" s="12"/>
      <c r="B69" s="12"/>
      <c r="C69" s="12"/>
      <c r="D69" s="13" t="s">
        <v>35</v>
      </c>
      <c r="E69" s="12"/>
      <c r="F69" s="25"/>
      <c r="G69" s="12"/>
      <c r="H69" s="25"/>
      <c r="I69" s="25"/>
      <c r="J69" s="25"/>
    </row>
    <row r="70" spans="1:10" x14ac:dyDescent="0.25">
      <c r="A70" s="8" t="s">
        <v>36</v>
      </c>
      <c r="B70" s="9" t="s">
        <v>12</v>
      </c>
      <c r="C70" s="9" t="s">
        <v>16</v>
      </c>
      <c r="D70" s="13" t="s">
        <v>37</v>
      </c>
      <c r="E70" s="10">
        <v>10.28</v>
      </c>
      <c r="F70" s="23">
        <v>150.91</v>
      </c>
      <c r="G70" s="11">
        <f>ROUND(E70*F70,2)</f>
        <v>1551.35</v>
      </c>
      <c r="H70" s="23">
        <v>10.28</v>
      </c>
      <c r="I70" s="41">
        <v>0</v>
      </c>
      <c r="J70" s="24">
        <f>ROUND(H70*I70,2)</f>
        <v>0</v>
      </c>
    </row>
    <row r="71" spans="1:10" ht="90" x14ac:dyDescent="0.25">
      <c r="A71" s="12"/>
      <c r="B71" s="12"/>
      <c r="C71" s="12"/>
      <c r="D71" s="13" t="s">
        <v>38</v>
      </c>
      <c r="E71" s="12"/>
      <c r="F71" s="25"/>
      <c r="G71" s="12"/>
      <c r="H71" s="25"/>
      <c r="I71" s="25"/>
      <c r="J71" s="25"/>
    </row>
    <row r="72" spans="1:10" ht="22.5" x14ac:dyDescent="0.25">
      <c r="A72" s="8" t="s">
        <v>39</v>
      </c>
      <c r="B72" s="9" t="s">
        <v>12</v>
      </c>
      <c r="C72" s="9" t="s">
        <v>124</v>
      </c>
      <c r="D72" s="13" t="s">
        <v>40</v>
      </c>
      <c r="E72" s="10">
        <v>1</v>
      </c>
      <c r="F72" s="23">
        <v>1605.16</v>
      </c>
      <c r="G72" s="11">
        <f>ROUND(E72*F72,2)</f>
        <v>1605.16</v>
      </c>
      <c r="H72" s="23">
        <v>1</v>
      </c>
      <c r="I72" s="42">
        <f>F72</f>
        <v>1605.16</v>
      </c>
      <c r="J72" s="24">
        <f>ROUND(H72*I72,2)</f>
        <v>1605.16</v>
      </c>
    </row>
    <row r="73" spans="1:10" ht="213.75" x14ac:dyDescent="0.25">
      <c r="A73" s="12"/>
      <c r="B73" s="12"/>
      <c r="C73" s="12"/>
      <c r="D73" s="13" t="s">
        <v>41</v>
      </c>
      <c r="E73" s="12"/>
      <c r="F73" s="25"/>
      <c r="G73" s="12"/>
      <c r="H73" s="25"/>
      <c r="I73" s="25"/>
      <c r="J73" s="25"/>
    </row>
    <row r="74" spans="1:10" ht="22.5" x14ac:dyDescent="0.25">
      <c r="A74" s="8" t="s">
        <v>42</v>
      </c>
      <c r="B74" s="9" t="s">
        <v>12</v>
      </c>
      <c r="C74" s="9" t="s">
        <v>16</v>
      </c>
      <c r="D74" s="13" t="s">
        <v>43</v>
      </c>
      <c r="E74" s="10">
        <v>37.200000000000003</v>
      </c>
      <c r="F74" s="23">
        <v>65.38</v>
      </c>
      <c r="G74" s="11">
        <f>ROUND(E74*F74,2)</f>
        <v>2432.14</v>
      </c>
      <c r="H74" s="23">
        <v>37.200000000000003</v>
      </c>
      <c r="I74" s="41">
        <v>0</v>
      </c>
      <c r="J74" s="24">
        <f>ROUND(H74*I74,2)</f>
        <v>0</v>
      </c>
    </row>
    <row r="75" spans="1:10" ht="101.25" x14ac:dyDescent="0.25">
      <c r="A75" s="12"/>
      <c r="B75" s="12"/>
      <c r="C75" s="12"/>
      <c r="D75" s="13" t="s">
        <v>44</v>
      </c>
      <c r="E75" s="12"/>
      <c r="F75" s="25"/>
      <c r="G75" s="12"/>
      <c r="H75" s="25"/>
      <c r="I75" s="25"/>
      <c r="J75" s="25"/>
    </row>
    <row r="76" spans="1:10" x14ac:dyDescent="0.25">
      <c r="A76" s="8" t="s">
        <v>45</v>
      </c>
      <c r="B76" s="9" t="s">
        <v>12</v>
      </c>
      <c r="C76" s="9" t="s">
        <v>30</v>
      </c>
      <c r="D76" s="13" t="s">
        <v>46</v>
      </c>
      <c r="E76" s="10">
        <v>141.77000000000001</v>
      </c>
      <c r="F76" s="23">
        <v>25.57</v>
      </c>
      <c r="G76" s="11">
        <f>ROUND(E76*F76,2)</f>
        <v>3625.06</v>
      </c>
      <c r="H76" s="23">
        <v>141.77000000000001</v>
      </c>
      <c r="I76" s="41">
        <v>0</v>
      </c>
      <c r="J76" s="24">
        <f>ROUND(H76*I76,2)</f>
        <v>0</v>
      </c>
    </row>
    <row r="77" spans="1:10" ht="67.5" x14ac:dyDescent="0.25">
      <c r="A77" s="12"/>
      <c r="B77" s="12"/>
      <c r="C77" s="12"/>
      <c r="D77" s="13" t="s">
        <v>47</v>
      </c>
      <c r="E77" s="12"/>
      <c r="F77" s="25"/>
      <c r="G77" s="12"/>
      <c r="H77" s="25"/>
      <c r="I77" s="25"/>
      <c r="J77" s="25"/>
    </row>
    <row r="78" spans="1:10" x14ac:dyDescent="0.25">
      <c r="A78" s="8" t="s">
        <v>48</v>
      </c>
      <c r="B78" s="9" t="s">
        <v>12</v>
      </c>
      <c r="C78" s="9" t="s">
        <v>30</v>
      </c>
      <c r="D78" s="13" t="s">
        <v>49</v>
      </c>
      <c r="E78" s="10">
        <v>38.97</v>
      </c>
      <c r="F78" s="23">
        <v>84.06</v>
      </c>
      <c r="G78" s="11">
        <f>ROUND(E78*F78,2)</f>
        <v>3275.82</v>
      </c>
      <c r="H78" s="23">
        <v>38.97</v>
      </c>
      <c r="I78" s="41">
        <v>0</v>
      </c>
      <c r="J78" s="24">
        <f>ROUND(H78*I78,2)</f>
        <v>0</v>
      </c>
    </row>
    <row r="79" spans="1:10" ht="90" x14ac:dyDescent="0.25">
      <c r="A79" s="12"/>
      <c r="B79" s="12"/>
      <c r="C79" s="12"/>
      <c r="D79" s="13" t="s">
        <v>50</v>
      </c>
      <c r="E79" s="12"/>
      <c r="F79" s="25"/>
      <c r="G79" s="12"/>
      <c r="H79" s="25"/>
      <c r="I79" s="25"/>
      <c r="J79" s="25"/>
    </row>
    <row r="80" spans="1:10" x14ac:dyDescent="0.25">
      <c r="A80" s="8" t="s">
        <v>51</v>
      </c>
      <c r="B80" s="9" t="s">
        <v>12</v>
      </c>
      <c r="C80" s="9" t="s">
        <v>16</v>
      </c>
      <c r="D80" s="13" t="s">
        <v>52</v>
      </c>
      <c r="E80" s="10">
        <v>18.600000000000001</v>
      </c>
      <c r="F80" s="23">
        <v>22.84</v>
      </c>
      <c r="G80" s="11">
        <f>ROUND(E80*F80,2)</f>
        <v>424.82</v>
      </c>
      <c r="H80" s="23">
        <v>18.600000000000001</v>
      </c>
      <c r="I80" s="41">
        <v>0</v>
      </c>
      <c r="J80" s="24">
        <f>ROUND(H80*I80,2)</f>
        <v>0</v>
      </c>
    </row>
    <row r="81" spans="1:10" ht="146.25" x14ac:dyDescent="0.25">
      <c r="A81" s="12"/>
      <c r="B81" s="12"/>
      <c r="C81" s="12"/>
      <c r="D81" s="13" t="s">
        <v>53</v>
      </c>
      <c r="E81" s="12"/>
      <c r="F81" s="25"/>
      <c r="G81" s="12"/>
      <c r="H81" s="25"/>
      <c r="I81" s="25"/>
      <c r="J81" s="25"/>
    </row>
    <row r="82" spans="1:10" x14ac:dyDescent="0.25">
      <c r="A82" s="8" t="s">
        <v>54</v>
      </c>
      <c r="B82" s="9" t="s">
        <v>12</v>
      </c>
      <c r="C82" s="9" t="s">
        <v>30</v>
      </c>
      <c r="D82" s="13" t="s">
        <v>55</v>
      </c>
      <c r="E82" s="10">
        <v>141.77000000000001</v>
      </c>
      <c r="F82" s="23">
        <v>19.600000000000001</v>
      </c>
      <c r="G82" s="11">
        <f>ROUND(E82*F82,2)</f>
        <v>2778.69</v>
      </c>
      <c r="H82" s="23">
        <v>141.77000000000001</v>
      </c>
      <c r="I82" s="41">
        <v>0</v>
      </c>
      <c r="J82" s="24">
        <f>ROUND(H82*I82,2)</f>
        <v>0</v>
      </c>
    </row>
    <row r="83" spans="1:10" ht="180" x14ac:dyDescent="0.25">
      <c r="A83" s="12"/>
      <c r="B83" s="12"/>
      <c r="C83" s="12"/>
      <c r="D83" s="13" t="s">
        <v>56</v>
      </c>
      <c r="E83" s="12"/>
      <c r="F83" s="25"/>
      <c r="G83" s="12"/>
      <c r="H83" s="25"/>
      <c r="I83" s="25"/>
      <c r="J83" s="25"/>
    </row>
    <row r="84" spans="1:10" x14ac:dyDescent="0.25">
      <c r="A84" s="8" t="s">
        <v>57</v>
      </c>
      <c r="B84" s="9" t="s">
        <v>12</v>
      </c>
      <c r="C84" s="9" t="s">
        <v>30</v>
      </c>
      <c r="D84" s="13" t="s">
        <v>58</v>
      </c>
      <c r="E84" s="10">
        <v>243</v>
      </c>
      <c r="F84" s="23">
        <v>22.06</v>
      </c>
      <c r="G84" s="11">
        <f>ROUND(E84*F84,2)</f>
        <v>5360.58</v>
      </c>
      <c r="H84" s="23">
        <v>243</v>
      </c>
      <c r="I84" s="41">
        <v>0</v>
      </c>
      <c r="J84" s="24">
        <f>ROUND(H84*I84,2)</f>
        <v>0</v>
      </c>
    </row>
    <row r="85" spans="1:10" ht="78.75" x14ac:dyDescent="0.25">
      <c r="A85" s="12"/>
      <c r="B85" s="12"/>
      <c r="C85" s="12"/>
      <c r="D85" s="13" t="s">
        <v>59</v>
      </c>
      <c r="E85" s="12"/>
      <c r="F85" s="25"/>
      <c r="G85" s="12"/>
      <c r="H85" s="25"/>
      <c r="I85" s="25"/>
      <c r="J85" s="25"/>
    </row>
    <row r="86" spans="1:10" ht="22.5" x14ac:dyDescent="0.25">
      <c r="A86" s="8" t="s">
        <v>60</v>
      </c>
      <c r="B86" s="9" t="s">
        <v>12</v>
      </c>
      <c r="C86" s="9" t="s">
        <v>30</v>
      </c>
      <c r="D86" s="13" t="s">
        <v>61</v>
      </c>
      <c r="E86" s="10">
        <v>29.8</v>
      </c>
      <c r="F86" s="23">
        <v>22.79</v>
      </c>
      <c r="G86" s="11">
        <f>ROUND(E86*F86,2)</f>
        <v>679.14</v>
      </c>
      <c r="H86" s="23">
        <v>29.8</v>
      </c>
      <c r="I86" s="41">
        <v>0</v>
      </c>
      <c r="J86" s="24">
        <f>ROUND(H86*I86,2)</f>
        <v>0</v>
      </c>
    </row>
    <row r="87" spans="1:10" ht="112.5" x14ac:dyDescent="0.25">
      <c r="A87" s="12"/>
      <c r="B87" s="12"/>
      <c r="C87" s="12"/>
      <c r="D87" s="13" t="s">
        <v>62</v>
      </c>
      <c r="E87" s="12"/>
      <c r="F87" s="25"/>
      <c r="G87" s="12"/>
      <c r="H87" s="25"/>
      <c r="I87" s="25"/>
      <c r="J87" s="25"/>
    </row>
    <row r="88" spans="1:10" x14ac:dyDescent="0.25">
      <c r="A88" s="8" t="s">
        <v>63</v>
      </c>
      <c r="B88" s="9" t="s">
        <v>12</v>
      </c>
      <c r="C88" s="9" t="s">
        <v>30</v>
      </c>
      <c r="D88" s="13" t="s">
        <v>64</v>
      </c>
      <c r="E88" s="10">
        <v>1.5</v>
      </c>
      <c r="F88" s="23">
        <v>20.329999999999998</v>
      </c>
      <c r="G88" s="11">
        <f>ROUND(E88*F88,2)</f>
        <v>30.5</v>
      </c>
      <c r="H88" s="23">
        <v>1.5</v>
      </c>
      <c r="I88" s="41">
        <v>0</v>
      </c>
      <c r="J88" s="24">
        <f>ROUND(H88*I88,2)</f>
        <v>0</v>
      </c>
    </row>
    <row r="89" spans="1:10" ht="78.75" x14ac:dyDescent="0.25">
      <c r="A89" s="12"/>
      <c r="B89" s="12"/>
      <c r="C89" s="12"/>
      <c r="D89" s="13" t="s">
        <v>65</v>
      </c>
      <c r="E89" s="12"/>
      <c r="F89" s="25"/>
      <c r="G89" s="12"/>
      <c r="H89" s="25"/>
      <c r="I89" s="25"/>
      <c r="J89" s="25"/>
    </row>
    <row r="90" spans="1:10" ht="22.5" x14ac:dyDescent="0.25">
      <c r="A90" s="8" t="s">
        <v>66</v>
      </c>
      <c r="B90" s="9" t="s">
        <v>12</v>
      </c>
      <c r="C90" s="9" t="s">
        <v>30</v>
      </c>
      <c r="D90" s="13" t="s">
        <v>67</v>
      </c>
      <c r="E90" s="10">
        <v>1.5</v>
      </c>
      <c r="F90" s="23">
        <v>66.59</v>
      </c>
      <c r="G90" s="11">
        <f>ROUND(E90*F90,2)</f>
        <v>99.89</v>
      </c>
      <c r="H90" s="23">
        <v>1.5</v>
      </c>
      <c r="I90" s="41">
        <v>0</v>
      </c>
      <c r="J90" s="24">
        <f>ROUND(H90*I90,2)</f>
        <v>0</v>
      </c>
    </row>
    <row r="91" spans="1:10" ht="67.5" x14ac:dyDescent="0.25">
      <c r="A91" s="12"/>
      <c r="B91" s="12"/>
      <c r="C91" s="12"/>
      <c r="D91" s="13" t="s">
        <v>68</v>
      </c>
      <c r="E91" s="12"/>
      <c r="F91" s="25"/>
      <c r="G91" s="12"/>
      <c r="H91" s="25"/>
      <c r="I91" s="25"/>
      <c r="J91" s="25"/>
    </row>
    <row r="92" spans="1:10" x14ac:dyDescent="0.25">
      <c r="A92" s="8" t="s">
        <v>69</v>
      </c>
      <c r="B92" s="9" t="s">
        <v>12</v>
      </c>
      <c r="C92" s="9" t="s">
        <v>30</v>
      </c>
      <c r="D92" s="13" t="s">
        <v>70</v>
      </c>
      <c r="E92" s="10">
        <v>1.5</v>
      </c>
      <c r="F92" s="23">
        <v>33.200000000000003</v>
      </c>
      <c r="G92" s="11">
        <f>ROUND(E92*F92,2)</f>
        <v>49.8</v>
      </c>
      <c r="H92" s="23">
        <v>1.5</v>
      </c>
      <c r="I92" s="41">
        <v>0</v>
      </c>
      <c r="J92" s="24">
        <f>ROUND(H92*I92,2)</f>
        <v>0</v>
      </c>
    </row>
    <row r="93" spans="1:10" ht="22.5" x14ac:dyDescent="0.25">
      <c r="A93" s="12"/>
      <c r="B93" s="12"/>
      <c r="C93" s="12"/>
      <c r="D93" s="13" t="s">
        <v>71</v>
      </c>
      <c r="E93" s="12"/>
      <c r="F93" s="25"/>
      <c r="G93" s="12"/>
      <c r="H93" s="25"/>
      <c r="I93" s="25"/>
      <c r="J93" s="25"/>
    </row>
    <row r="94" spans="1:10" x14ac:dyDescent="0.25">
      <c r="A94" s="8" t="s">
        <v>72</v>
      </c>
      <c r="B94" s="9" t="s">
        <v>12</v>
      </c>
      <c r="C94" s="9" t="s">
        <v>20</v>
      </c>
      <c r="D94" s="13" t="s">
        <v>73</v>
      </c>
      <c r="E94" s="10">
        <v>2</v>
      </c>
      <c r="F94" s="23">
        <v>231.21</v>
      </c>
      <c r="G94" s="11">
        <f>ROUND(E94*F94,2)</f>
        <v>462.42</v>
      </c>
      <c r="H94" s="23">
        <v>2</v>
      </c>
      <c r="I94" s="41">
        <v>0</v>
      </c>
      <c r="J94" s="24">
        <f>ROUND(H94*I94,2)</f>
        <v>0</v>
      </c>
    </row>
    <row r="95" spans="1:10" ht="135" x14ac:dyDescent="0.25">
      <c r="A95" s="12"/>
      <c r="B95" s="12"/>
      <c r="C95" s="12"/>
      <c r="D95" s="13" t="s">
        <v>74</v>
      </c>
      <c r="E95" s="12"/>
      <c r="F95" s="25"/>
      <c r="G95" s="12"/>
      <c r="H95" s="25"/>
      <c r="I95" s="25"/>
      <c r="J95" s="25"/>
    </row>
    <row r="96" spans="1:10" x14ac:dyDescent="0.25">
      <c r="A96" s="8" t="s">
        <v>75</v>
      </c>
      <c r="B96" s="9" t="s">
        <v>12</v>
      </c>
      <c r="C96" s="9" t="s">
        <v>124</v>
      </c>
      <c r="D96" s="13" t="s">
        <v>76</v>
      </c>
      <c r="E96" s="10">
        <v>1</v>
      </c>
      <c r="F96" s="23">
        <v>6910.79</v>
      </c>
      <c r="G96" s="11">
        <f>ROUND(E96*F96,2)</f>
        <v>6910.79</v>
      </c>
      <c r="H96" s="23">
        <v>1</v>
      </c>
      <c r="I96" s="42">
        <f>F96</f>
        <v>6910.79</v>
      </c>
      <c r="J96" s="24">
        <f>ROUND(H96*I96,2)</f>
        <v>6910.79</v>
      </c>
    </row>
    <row r="97" spans="1:10" ht="33.75" x14ac:dyDescent="0.25">
      <c r="A97" s="12"/>
      <c r="B97" s="12"/>
      <c r="C97" s="12"/>
      <c r="D97" s="13" t="s">
        <v>77</v>
      </c>
      <c r="E97" s="12"/>
      <c r="F97" s="25"/>
      <c r="G97" s="12"/>
      <c r="H97" s="25"/>
      <c r="I97" s="25"/>
      <c r="J97" s="25"/>
    </row>
    <row r="98" spans="1:10" x14ac:dyDescent="0.25">
      <c r="A98" s="8" t="s">
        <v>78</v>
      </c>
      <c r="B98" s="9" t="s">
        <v>12</v>
      </c>
      <c r="C98" s="9" t="s">
        <v>124</v>
      </c>
      <c r="D98" s="13" t="s">
        <v>79</v>
      </c>
      <c r="E98" s="10">
        <v>1</v>
      </c>
      <c r="F98" s="23">
        <v>13584.38</v>
      </c>
      <c r="G98" s="11">
        <f>ROUND(E98*F98,2)</f>
        <v>13584.38</v>
      </c>
      <c r="H98" s="23">
        <v>1</v>
      </c>
      <c r="I98" s="42">
        <f>F98</f>
        <v>13584.38</v>
      </c>
      <c r="J98" s="24">
        <f>ROUND(H98*I98,2)</f>
        <v>13584.38</v>
      </c>
    </row>
    <row r="99" spans="1:10" ht="56.25" x14ac:dyDescent="0.25">
      <c r="A99" s="12"/>
      <c r="B99" s="12"/>
      <c r="C99" s="12"/>
      <c r="D99" s="13" t="s">
        <v>80</v>
      </c>
      <c r="E99" s="12"/>
      <c r="F99" s="25"/>
      <c r="G99" s="12"/>
      <c r="H99" s="25"/>
      <c r="I99" s="25"/>
      <c r="J99" s="25"/>
    </row>
    <row r="100" spans="1:10" x14ac:dyDescent="0.25">
      <c r="A100" s="8" t="s">
        <v>81</v>
      </c>
      <c r="B100" s="9" t="s">
        <v>12</v>
      </c>
      <c r="C100" s="9" t="s">
        <v>20</v>
      </c>
      <c r="D100" s="13" t="s">
        <v>82</v>
      </c>
      <c r="E100" s="10">
        <v>1</v>
      </c>
      <c r="F100" s="23">
        <v>245.95</v>
      </c>
      <c r="G100" s="11">
        <f>ROUND(E100*F100,2)</f>
        <v>245.95</v>
      </c>
      <c r="H100" s="23">
        <v>1</v>
      </c>
      <c r="I100" s="41">
        <v>0</v>
      </c>
      <c r="J100" s="24">
        <f>ROUND(H100*I100,2)</f>
        <v>0</v>
      </c>
    </row>
    <row r="101" spans="1:10" ht="90" x14ac:dyDescent="0.25">
      <c r="A101" s="12"/>
      <c r="B101" s="12"/>
      <c r="C101" s="12"/>
      <c r="D101" s="13" t="s">
        <v>83</v>
      </c>
      <c r="E101" s="12"/>
      <c r="F101" s="25"/>
      <c r="G101" s="12"/>
      <c r="H101" s="25"/>
      <c r="I101" s="25"/>
      <c r="J101" s="25"/>
    </row>
    <row r="102" spans="1:10" x14ac:dyDescent="0.25">
      <c r="A102" s="8" t="s">
        <v>84</v>
      </c>
      <c r="B102" s="9" t="s">
        <v>12</v>
      </c>
      <c r="C102" s="9" t="s">
        <v>20</v>
      </c>
      <c r="D102" s="13" t="s">
        <v>85</v>
      </c>
      <c r="E102" s="10">
        <v>1</v>
      </c>
      <c r="F102" s="23">
        <v>160</v>
      </c>
      <c r="G102" s="11">
        <f>ROUND(E102*F102,2)</f>
        <v>160</v>
      </c>
      <c r="H102" s="23">
        <v>1</v>
      </c>
      <c r="I102" s="41">
        <v>0</v>
      </c>
      <c r="J102" s="24">
        <f>ROUND(H102*I102,2)</f>
        <v>0</v>
      </c>
    </row>
    <row r="103" spans="1:10" ht="67.5" x14ac:dyDescent="0.25">
      <c r="A103" s="12"/>
      <c r="B103" s="12"/>
      <c r="C103" s="12"/>
      <c r="D103" s="13" t="s">
        <v>86</v>
      </c>
      <c r="E103" s="12"/>
      <c r="F103" s="25"/>
      <c r="G103" s="12"/>
      <c r="H103" s="25"/>
      <c r="I103" s="25"/>
      <c r="J103" s="25"/>
    </row>
    <row r="104" spans="1:10" x14ac:dyDescent="0.25">
      <c r="A104" s="12"/>
      <c r="B104" s="12"/>
      <c r="C104" s="12"/>
      <c r="D104" s="19" t="s">
        <v>90</v>
      </c>
      <c r="E104" s="14">
        <v>1</v>
      </c>
      <c r="F104" s="15">
        <f>G56+G58+G60+G62+G64+G66+G68+G70+G72+G74+G76+G78+G80+G82+G84+G86+G88+G90+G92+G94+G96+G98+G100+G102</f>
        <v>59133.82</v>
      </c>
      <c r="G104" s="15">
        <f>ROUND(E104*F104,2)</f>
        <v>59133.82</v>
      </c>
      <c r="H104" s="14">
        <v>1</v>
      </c>
      <c r="I104" s="26">
        <f>J56+J58+J60+J62+J64+J66+J68+J70+J72+J74+J76+J78+J80+J82+J84+J86+J88+J90+J92+J94+J96+J98+J100+J102</f>
        <v>23600.33</v>
      </c>
      <c r="J104" s="26">
        <f>ROUND(H104*I104,2)</f>
        <v>23600.33</v>
      </c>
    </row>
    <row r="105" spans="1:10" ht="0.95" customHeight="1" x14ac:dyDescent="0.25">
      <c r="A105" s="16"/>
      <c r="B105" s="16"/>
      <c r="C105" s="16"/>
      <c r="D105" s="20"/>
      <c r="E105" s="16"/>
      <c r="F105" s="16"/>
      <c r="G105" s="16"/>
      <c r="H105" s="27"/>
      <c r="I105" s="27"/>
      <c r="J105" s="27"/>
    </row>
    <row r="106" spans="1:10" x14ac:dyDescent="0.25">
      <c r="A106" s="5" t="s">
        <v>91</v>
      </c>
      <c r="B106" s="5" t="s">
        <v>8</v>
      </c>
      <c r="C106" s="5" t="s">
        <v>9</v>
      </c>
      <c r="D106" s="18" t="s">
        <v>92</v>
      </c>
      <c r="E106" s="6">
        <f t="shared" ref="E106:J106" si="2">E155</f>
        <v>1</v>
      </c>
      <c r="F106" s="7">
        <f t="shared" si="2"/>
        <v>56922.11</v>
      </c>
      <c r="G106" s="7">
        <f t="shared" si="2"/>
        <v>56922.11</v>
      </c>
      <c r="H106" s="6">
        <f t="shared" si="2"/>
        <v>1</v>
      </c>
      <c r="I106" s="22">
        <f t="shared" si="2"/>
        <v>23600.33</v>
      </c>
      <c r="J106" s="22">
        <f t="shared" si="2"/>
        <v>23600.33</v>
      </c>
    </row>
    <row r="107" spans="1:10" x14ac:dyDescent="0.25">
      <c r="A107" s="8" t="s">
        <v>11</v>
      </c>
      <c r="B107" s="9" t="s">
        <v>12</v>
      </c>
      <c r="C107" s="9" t="s">
        <v>124</v>
      </c>
      <c r="D107" s="13" t="s">
        <v>13</v>
      </c>
      <c r="E107" s="10">
        <v>1</v>
      </c>
      <c r="F107" s="23">
        <v>1500</v>
      </c>
      <c r="G107" s="11">
        <f>ROUND(E107*F107,2)</f>
        <v>1500</v>
      </c>
      <c r="H107" s="23">
        <v>1</v>
      </c>
      <c r="I107" s="42">
        <f>F107</f>
        <v>1500</v>
      </c>
      <c r="J107" s="24">
        <f>ROUND(H107*I107,2)</f>
        <v>1500</v>
      </c>
    </row>
    <row r="108" spans="1:10" ht="33.75" x14ac:dyDescent="0.25">
      <c r="A108" s="12"/>
      <c r="B108" s="12"/>
      <c r="C108" s="12"/>
      <c r="D108" s="13" t="s">
        <v>14</v>
      </c>
      <c r="E108" s="12"/>
      <c r="F108" s="25"/>
      <c r="G108" s="12"/>
      <c r="H108" s="25"/>
      <c r="I108" s="25"/>
      <c r="J108" s="25"/>
    </row>
    <row r="109" spans="1:10" ht="22.5" x14ac:dyDescent="0.25">
      <c r="A109" s="8" t="s">
        <v>15</v>
      </c>
      <c r="B109" s="9" t="s">
        <v>12</v>
      </c>
      <c r="C109" s="9" t="s">
        <v>16</v>
      </c>
      <c r="D109" s="13" t="s">
        <v>17</v>
      </c>
      <c r="E109" s="10">
        <v>55.24</v>
      </c>
      <c r="F109" s="23">
        <v>9.7200000000000006</v>
      </c>
      <c r="G109" s="11">
        <f>ROUND(E109*F109,2)</f>
        <v>536.92999999999995</v>
      </c>
      <c r="H109" s="23">
        <v>55.24</v>
      </c>
      <c r="I109" s="41">
        <v>0</v>
      </c>
      <c r="J109" s="24">
        <f>ROUND(H109*I109,2)</f>
        <v>0</v>
      </c>
    </row>
    <row r="110" spans="1:10" ht="112.5" x14ac:dyDescent="0.25">
      <c r="A110" s="12"/>
      <c r="B110" s="12"/>
      <c r="C110" s="12"/>
      <c r="D110" s="13" t="s">
        <v>18</v>
      </c>
      <c r="E110" s="12"/>
      <c r="F110" s="25"/>
      <c r="G110" s="12"/>
      <c r="H110" s="25"/>
      <c r="I110" s="25"/>
      <c r="J110" s="25"/>
    </row>
    <row r="111" spans="1:10" ht="22.5" x14ac:dyDescent="0.25">
      <c r="A111" s="8" t="s">
        <v>19</v>
      </c>
      <c r="B111" s="9" t="s">
        <v>12</v>
      </c>
      <c r="C111" s="9" t="s">
        <v>20</v>
      </c>
      <c r="D111" s="13" t="s">
        <v>21</v>
      </c>
      <c r="E111" s="10">
        <v>1</v>
      </c>
      <c r="F111" s="23">
        <v>89.81</v>
      </c>
      <c r="G111" s="11">
        <f>ROUND(E111*F111,2)</f>
        <v>89.81</v>
      </c>
      <c r="H111" s="23">
        <v>1</v>
      </c>
      <c r="I111" s="41">
        <v>0</v>
      </c>
      <c r="J111" s="24">
        <f>ROUND(H111*I111,2)</f>
        <v>0</v>
      </c>
    </row>
    <row r="112" spans="1:10" ht="90" x14ac:dyDescent="0.25">
      <c r="A112" s="12"/>
      <c r="B112" s="12"/>
      <c r="C112" s="12"/>
      <c r="D112" s="13" t="s">
        <v>22</v>
      </c>
      <c r="E112" s="12"/>
      <c r="F112" s="25"/>
      <c r="G112" s="12"/>
      <c r="H112" s="25"/>
      <c r="I112" s="25"/>
      <c r="J112" s="25"/>
    </row>
    <row r="113" spans="1:10" x14ac:dyDescent="0.25">
      <c r="A113" s="8" t="s">
        <v>23</v>
      </c>
      <c r="B113" s="9" t="s">
        <v>12</v>
      </c>
      <c r="C113" s="9" t="s">
        <v>20</v>
      </c>
      <c r="D113" s="13" t="s">
        <v>24</v>
      </c>
      <c r="E113" s="10">
        <v>1</v>
      </c>
      <c r="F113" s="23">
        <v>49.7</v>
      </c>
      <c r="G113" s="11">
        <f>ROUND(E113*F113,2)</f>
        <v>49.7</v>
      </c>
      <c r="H113" s="23">
        <v>1</v>
      </c>
      <c r="I113" s="41">
        <v>0</v>
      </c>
      <c r="J113" s="24">
        <f>ROUND(H113*I113,2)</f>
        <v>0</v>
      </c>
    </row>
    <row r="114" spans="1:10" ht="22.5" x14ac:dyDescent="0.25">
      <c r="A114" s="12"/>
      <c r="B114" s="12"/>
      <c r="C114" s="12"/>
      <c r="D114" s="13" t="s">
        <v>25</v>
      </c>
      <c r="E114" s="12"/>
      <c r="F114" s="25"/>
      <c r="G114" s="12"/>
      <c r="H114" s="25"/>
      <c r="I114" s="25"/>
      <c r="J114" s="25"/>
    </row>
    <row r="115" spans="1:10" x14ac:dyDescent="0.25">
      <c r="A115" s="8" t="s">
        <v>26</v>
      </c>
      <c r="B115" s="9" t="s">
        <v>12</v>
      </c>
      <c r="C115" s="9" t="s">
        <v>20</v>
      </c>
      <c r="D115" s="13" t="s">
        <v>27</v>
      </c>
      <c r="E115" s="10">
        <v>1</v>
      </c>
      <c r="F115" s="23">
        <v>41.6</v>
      </c>
      <c r="G115" s="11">
        <f>ROUND(E115*F115,2)</f>
        <v>41.6</v>
      </c>
      <c r="H115" s="23">
        <v>1</v>
      </c>
      <c r="I115" s="41">
        <v>0</v>
      </c>
      <c r="J115" s="24">
        <f>ROUND(H115*I115,2)</f>
        <v>0</v>
      </c>
    </row>
    <row r="116" spans="1:10" ht="56.25" x14ac:dyDescent="0.25">
      <c r="A116" s="12"/>
      <c r="B116" s="12"/>
      <c r="C116" s="12"/>
      <c r="D116" s="13" t="s">
        <v>28</v>
      </c>
      <c r="E116" s="12"/>
      <c r="F116" s="25"/>
      <c r="G116" s="12"/>
      <c r="H116" s="25"/>
      <c r="I116" s="25"/>
      <c r="J116" s="25"/>
    </row>
    <row r="117" spans="1:10" x14ac:dyDescent="0.25">
      <c r="A117" s="8" t="s">
        <v>29</v>
      </c>
      <c r="B117" s="9" t="s">
        <v>12</v>
      </c>
      <c r="C117" s="9" t="s">
        <v>30</v>
      </c>
      <c r="D117" s="13" t="s">
        <v>31</v>
      </c>
      <c r="E117" s="10">
        <v>170.68</v>
      </c>
      <c r="F117" s="23">
        <v>23.35</v>
      </c>
      <c r="G117" s="11">
        <f>ROUND(E117*F117,2)</f>
        <v>3985.38</v>
      </c>
      <c r="H117" s="23">
        <v>170.68</v>
      </c>
      <c r="I117" s="41">
        <v>0</v>
      </c>
      <c r="J117" s="24">
        <f>ROUND(H117*I117,2)</f>
        <v>0</v>
      </c>
    </row>
    <row r="118" spans="1:10" ht="146.25" x14ac:dyDescent="0.25">
      <c r="A118" s="12"/>
      <c r="B118" s="12"/>
      <c r="C118" s="12"/>
      <c r="D118" s="13" t="s">
        <v>32</v>
      </c>
      <c r="E118" s="12"/>
      <c r="F118" s="25"/>
      <c r="G118" s="12"/>
      <c r="H118" s="25"/>
      <c r="I118" s="25"/>
      <c r="J118" s="25"/>
    </row>
    <row r="119" spans="1:10" ht="22.5" x14ac:dyDescent="0.25">
      <c r="A119" s="8" t="s">
        <v>33</v>
      </c>
      <c r="B119" s="9" t="s">
        <v>12</v>
      </c>
      <c r="C119" s="9" t="s">
        <v>30</v>
      </c>
      <c r="D119" s="13" t="s">
        <v>34</v>
      </c>
      <c r="E119" s="10">
        <v>170.68</v>
      </c>
      <c r="F119" s="23">
        <v>47.65</v>
      </c>
      <c r="G119" s="11">
        <f>ROUND(E119*F119,2)</f>
        <v>8132.9</v>
      </c>
      <c r="H119" s="23">
        <v>170.68</v>
      </c>
      <c r="I119" s="41">
        <v>0</v>
      </c>
      <c r="J119" s="24">
        <f>ROUND(H119*I119,2)</f>
        <v>0</v>
      </c>
    </row>
    <row r="120" spans="1:10" ht="168.75" x14ac:dyDescent="0.25">
      <c r="A120" s="12"/>
      <c r="B120" s="12"/>
      <c r="C120" s="12"/>
      <c r="D120" s="13" t="s">
        <v>35</v>
      </c>
      <c r="E120" s="12"/>
      <c r="F120" s="25"/>
      <c r="G120" s="12"/>
      <c r="H120" s="25"/>
      <c r="I120" s="25"/>
      <c r="J120" s="25"/>
    </row>
    <row r="121" spans="1:10" x14ac:dyDescent="0.25">
      <c r="A121" s="8" t="s">
        <v>36</v>
      </c>
      <c r="B121" s="9" t="s">
        <v>12</v>
      </c>
      <c r="C121" s="9" t="s">
        <v>16</v>
      </c>
      <c r="D121" s="13" t="s">
        <v>37</v>
      </c>
      <c r="E121" s="10">
        <v>6.67</v>
      </c>
      <c r="F121" s="23">
        <v>150.91</v>
      </c>
      <c r="G121" s="11">
        <f>ROUND(E121*F121,2)</f>
        <v>1006.57</v>
      </c>
      <c r="H121" s="23">
        <v>6.67</v>
      </c>
      <c r="I121" s="41">
        <v>0</v>
      </c>
      <c r="J121" s="24">
        <f>ROUND(H121*I121,2)</f>
        <v>0</v>
      </c>
    </row>
    <row r="122" spans="1:10" ht="90" x14ac:dyDescent="0.25">
      <c r="A122" s="12"/>
      <c r="B122" s="12"/>
      <c r="C122" s="12"/>
      <c r="D122" s="13" t="s">
        <v>38</v>
      </c>
      <c r="E122" s="12"/>
      <c r="F122" s="25"/>
      <c r="G122" s="12"/>
      <c r="H122" s="25"/>
      <c r="I122" s="25"/>
      <c r="J122" s="25"/>
    </row>
    <row r="123" spans="1:10" ht="22.5" x14ac:dyDescent="0.25">
      <c r="A123" s="8" t="s">
        <v>39</v>
      </c>
      <c r="B123" s="9" t="s">
        <v>12</v>
      </c>
      <c r="C123" s="9" t="s">
        <v>124</v>
      </c>
      <c r="D123" s="13" t="s">
        <v>40</v>
      </c>
      <c r="E123" s="10">
        <v>1</v>
      </c>
      <c r="F123" s="23">
        <v>1605.16</v>
      </c>
      <c r="G123" s="11">
        <f>ROUND(E123*F123,2)</f>
        <v>1605.16</v>
      </c>
      <c r="H123" s="23">
        <v>1</v>
      </c>
      <c r="I123" s="42">
        <f>F123</f>
        <v>1605.16</v>
      </c>
      <c r="J123" s="24">
        <f>ROUND(H123*I123,2)</f>
        <v>1605.16</v>
      </c>
    </row>
    <row r="124" spans="1:10" ht="213.75" x14ac:dyDescent="0.25">
      <c r="A124" s="12"/>
      <c r="B124" s="12"/>
      <c r="C124" s="12"/>
      <c r="D124" s="13" t="s">
        <v>41</v>
      </c>
      <c r="E124" s="12"/>
      <c r="F124" s="25"/>
      <c r="G124" s="12"/>
      <c r="H124" s="25"/>
      <c r="I124" s="25"/>
      <c r="J124" s="25"/>
    </row>
    <row r="125" spans="1:10" ht="22.5" x14ac:dyDescent="0.25">
      <c r="A125" s="8" t="s">
        <v>42</v>
      </c>
      <c r="B125" s="9" t="s">
        <v>12</v>
      </c>
      <c r="C125" s="9" t="s">
        <v>16</v>
      </c>
      <c r="D125" s="13" t="s">
        <v>43</v>
      </c>
      <c r="E125" s="10">
        <v>35.299999999999997</v>
      </c>
      <c r="F125" s="23">
        <v>65.38</v>
      </c>
      <c r="G125" s="11">
        <f>ROUND(E125*F125,2)</f>
        <v>2307.91</v>
      </c>
      <c r="H125" s="23">
        <v>35.299999999999997</v>
      </c>
      <c r="I125" s="41">
        <v>0</v>
      </c>
      <c r="J125" s="24">
        <f>ROUND(H125*I125,2)</f>
        <v>0</v>
      </c>
    </row>
    <row r="126" spans="1:10" ht="101.25" x14ac:dyDescent="0.25">
      <c r="A126" s="12"/>
      <c r="B126" s="12"/>
      <c r="C126" s="12"/>
      <c r="D126" s="13" t="s">
        <v>44</v>
      </c>
      <c r="E126" s="12"/>
      <c r="F126" s="25"/>
      <c r="G126" s="12"/>
      <c r="H126" s="25"/>
      <c r="I126" s="25"/>
      <c r="J126" s="25"/>
    </row>
    <row r="127" spans="1:10" x14ac:dyDescent="0.25">
      <c r="A127" s="8" t="s">
        <v>45</v>
      </c>
      <c r="B127" s="9" t="s">
        <v>12</v>
      </c>
      <c r="C127" s="9" t="s">
        <v>30</v>
      </c>
      <c r="D127" s="13" t="s">
        <v>46</v>
      </c>
      <c r="E127" s="10">
        <v>141.77000000000001</v>
      </c>
      <c r="F127" s="23">
        <v>25.57</v>
      </c>
      <c r="G127" s="11">
        <f>ROUND(E127*F127,2)</f>
        <v>3625.06</v>
      </c>
      <c r="H127" s="23">
        <v>141.77000000000001</v>
      </c>
      <c r="I127" s="41">
        <v>0</v>
      </c>
      <c r="J127" s="24">
        <f>ROUND(H127*I127,2)</f>
        <v>0</v>
      </c>
    </row>
    <row r="128" spans="1:10" ht="67.5" x14ac:dyDescent="0.25">
      <c r="A128" s="12"/>
      <c r="B128" s="12"/>
      <c r="C128" s="12"/>
      <c r="D128" s="13" t="s">
        <v>47</v>
      </c>
      <c r="E128" s="12"/>
      <c r="F128" s="25"/>
      <c r="G128" s="12"/>
      <c r="H128" s="25"/>
      <c r="I128" s="25"/>
      <c r="J128" s="25"/>
    </row>
    <row r="129" spans="1:10" x14ac:dyDescent="0.25">
      <c r="A129" s="8" t="s">
        <v>48</v>
      </c>
      <c r="B129" s="9" t="s">
        <v>12</v>
      </c>
      <c r="C129" s="9" t="s">
        <v>30</v>
      </c>
      <c r="D129" s="13" t="s">
        <v>49</v>
      </c>
      <c r="E129" s="10">
        <v>38.97</v>
      </c>
      <c r="F129" s="23">
        <v>84.06</v>
      </c>
      <c r="G129" s="11">
        <f>ROUND(E129*F129,2)</f>
        <v>3275.82</v>
      </c>
      <c r="H129" s="23">
        <v>38.97</v>
      </c>
      <c r="I129" s="41">
        <v>0</v>
      </c>
      <c r="J129" s="24">
        <f>ROUND(H129*I129,2)</f>
        <v>0</v>
      </c>
    </row>
    <row r="130" spans="1:10" ht="90" x14ac:dyDescent="0.25">
      <c r="A130" s="12"/>
      <c r="B130" s="12"/>
      <c r="C130" s="12"/>
      <c r="D130" s="13" t="s">
        <v>50</v>
      </c>
      <c r="E130" s="12"/>
      <c r="F130" s="25"/>
      <c r="G130" s="12"/>
      <c r="H130" s="25"/>
      <c r="I130" s="25"/>
      <c r="J130" s="25"/>
    </row>
    <row r="131" spans="1:10" x14ac:dyDescent="0.25">
      <c r="A131" s="8" t="s">
        <v>51</v>
      </c>
      <c r="B131" s="9" t="s">
        <v>12</v>
      </c>
      <c r="C131" s="9" t="s">
        <v>16</v>
      </c>
      <c r="D131" s="13" t="s">
        <v>52</v>
      </c>
      <c r="E131" s="10">
        <v>17.649999999999999</v>
      </c>
      <c r="F131" s="23">
        <v>22.84</v>
      </c>
      <c r="G131" s="11">
        <f>ROUND(E131*F131,2)</f>
        <v>403.13</v>
      </c>
      <c r="H131" s="23">
        <v>17.649999999999999</v>
      </c>
      <c r="I131" s="41">
        <v>0</v>
      </c>
      <c r="J131" s="24">
        <f>ROUND(H131*I131,2)</f>
        <v>0</v>
      </c>
    </row>
    <row r="132" spans="1:10" ht="146.25" x14ac:dyDescent="0.25">
      <c r="A132" s="12"/>
      <c r="B132" s="12"/>
      <c r="C132" s="12"/>
      <c r="D132" s="13" t="s">
        <v>53</v>
      </c>
      <c r="E132" s="12"/>
      <c r="F132" s="25"/>
      <c r="G132" s="12"/>
      <c r="H132" s="25"/>
      <c r="I132" s="25"/>
      <c r="J132" s="25"/>
    </row>
    <row r="133" spans="1:10" x14ac:dyDescent="0.25">
      <c r="A133" s="8" t="s">
        <v>54</v>
      </c>
      <c r="B133" s="9" t="s">
        <v>12</v>
      </c>
      <c r="C133" s="9" t="s">
        <v>30</v>
      </c>
      <c r="D133" s="13" t="s">
        <v>55</v>
      </c>
      <c r="E133" s="10">
        <v>141.77000000000001</v>
      </c>
      <c r="F133" s="23">
        <v>19.600000000000001</v>
      </c>
      <c r="G133" s="11">
        <f>ROUND(E133*F133,2)</f>
        <v>2778.69</v>
      </c>
      <c r="H133" s="23">
        <v>141.77000000000001</v>
      </c>
      <c r="I133" s="41">
        <v>0</v>
      </c>
      <c r="J133" s="24">
        <f>ROUND(H133*I133,2)</f>
        <v>0</v>
      </c>
    </row>
    <row r="134" spans="1:10" ht="180" x14ac:dyDescent="0.25">
      <c r="A134" s="12"/>
      <c r="B134" s="12"/>
      <c r="C134" s="12"/>
      <c r="D134" s="13" t="s">
        <v>56</v>
      </c>
      <c r="E134" s="12"/>
      <c r="F134" s="25"/>
      <c r="G134" s="12"/>
      <c r="H134" s="25"/>
      <c r="I134" s="25"/>
      <c r="J134" s="25"/>
    </row>
    <row r="135" spans="1:10" x14ac:dyDescent="0.25">
      <c r="A135" s="8" t="s">
        <v>57</v>
      </c>
      <c r="B135" s="9" t="s">
        <v>12</v>
      </c>
      <c r="C135" s="9" t="s">
        <v>30</v>
      </c>
      <c r="D135" s="13" t="s">
        <v>58</v>
      </c>
      <c r="E135" s="10">
        <v>243</v>
      </c>
      <c r="F135" s="23">
        <v>22.06</v>
      </c>
      <c r="G135" s="11">
        <f>ROUND(E135*F135,2)</f>
        <v>5360.58</v>
      </c>
      <c r="H135" s="23">
        <v>243</v>
      </c>
      <c r="I135" s="41">
        <v>0</v>
      </c>
      <c r="J135" s="24">
        <f>ROUND(H135*I135,2)</f>
        <v>0</v>
      </c>
    </row>
    <row r="136" spans="1:10" ht="78.75" x14ac:dyDescent="0.25">
      <c r="A136" s="12"/>
      <c r="B136" s="12"/>
      <c r="C136" s="12"/>
      <c r="D136" s="13" t="s">
        <v>59</v>
      </c>
      <c r="E136" s="12"/>
      <c r="F136" s="25"/>
      <c r="G136" s="12"/>
      <c r="H136" s="25"/>
      <c r="I136" s="25"/>
      <c r="J136" s="25"/>
    </row>
    <row r="137" spans="1:10" ht="22.5" x14ac:dyDescent="0.25">
      <c r="A137" s="8" t="s">
        <v>60</v>
      </c>
      <c r="B137" s="9" t="s">
        <v>12</v>
      </c>
      <c r="C137" s="9" t="s">
        <v>30</v>
      </c>
      <c r="D137" s="13" t="s">
        <v>61</v>
      </c>
      <c r="E137" s="10">
        <v>29.8</v>
      </c>
      <c r="F137" s="23">
        <v>22.79</v>
      </c>
      <c r="G137" s="11">
        <f>ROUND(E137*F137,2)</f>
        <v>679.14</v>
      </c>
      <c r="H137" s="23">
        <v>29.8</v>
      </c>
      <c r="I137" s="41">
        <v>0</v>
      </c>
      <c r="J137" s="24">
        <f>ROUND(H137*I137,2)</f>
        <v>0</v>
      </c>
    </row>
    <row r="138" spans="1:10" ht="112.5" x14ac:dyDescent="0.25">
      <c r="A138" s="12"/>
      <c r="B138" s="12"/>
      <c r="C138" s="12"/>
      <c r="D138" s="13" t="s">
        <v>62</v>
      </c>
      <c r="E138" s="12"/>
      <c r="F138" s="25"/>
      <c r="G138" s="12"/>
      <c r="H138" s="25"/>
      <c r="I138" s="25"/>
      <c r="J138" s="25"/>
    </row>
    <row r="139" spans="1:10" x14ac:dyDescent="0.25">
      <c r="A139" s="8" t="s">
        <v>63</v>
      </c>
      <c r="B139" s="9" t="s">
        <v>12</v>
      </c>
      <c r="C139" s="9" t="s">
        <v>30</v>
      </c>
      <c r="D139" s="13" t="s">
        <v>64</v>
      </c>
      <c r="E139" s="10">
        <v>1.5</v>
      </c>
      <c r="F139" s="23">
        <v>20.329999999999998</v>
      </c>
      <c r="G139" s="11">
        <f>ROUND(E139*F139,2)</f>
        <v>30.5</v>
      </c>
      <c r="H139" s="23">
        <v>1.5</v>
      </c>
      <c r="I139" s="41">
        <v>0</v>
      </c>
      <c r="J139" s="24">
        <f>ROUND(H139*I139,2)</f>
        <v>0</v>
      </c>
    </row>
    <row r="140" spans="1:10" ht="78.75" x14ac:dyDescent="0.25">
      <c r="A140" s="12"/>
      <c r="B140" s="12"/>
      <c r="C140" s="12"/>
      <c r="D140" s="13" t="s">
        <v>65</v>
      </c>
      <c r="E140" s="12"/>
      <c r="F140" s="25"/>
      <c r="G140" s="12"/>
      <c r="H140" s="25"/>
      <c r="I140" s="25"/>
      <c r="J140" s="25"/>
    </row>
    <row r="141" spans="1:10" ht="22.5" x14ac:dyDescent="0.25">
      <c r="A141" s="8" t="s">
        <v>66</v>
      </c>
      <c r="B141" s="9" t="s">
        <v>12</v>
      </c>
      <c r="C141" s="9" t="s">
        <v>30</v>
      </c>
      <c r="D141" s="13" t="s">
        <v>67</v>
      </c>
      <c r="E141" s="10">
        <v>1.5</v>
      </c>
      <c r="F141" s="23">
        <v>66.59</v>
      </c>
      <c r="G141" s="11">
        <f>ROUND(E141*F141,2)</f>
        <v>99.89</v>
      </c>
      <c r="H141" s="23">
        <v>1.5</v>
      </c>
      <c r="I141" s="41">
        <v>0</v>
      </c>
      <c r="J141" s="24">
        <f>ROUND(H141*I141,2)</f>
        <v>0</v>
      </c>
    </row>
    <row r="142" spans="1:10" ht="67.5" x14ac:dyDescent="0.25">
      <c r="A142" s="12"/>
      <c r="B142" s="12"/>
      <c r="C142" s="12"/>
      <c r="D142" s="13" t="s">
        <v>68</v>
      </c>
      <c r="E142" s="12"/>
      <c r="F142" s="25"/>
      <c r="G142" s="12"/>
      <c r="H142" s="25"/>
      <c r="I142" s="25"/>
      <c r="J142" s="25"/>
    </row>
    <row r="143" spans="1:10" x14ac:dyDescent="0.25">
      <c r="A143" s="8" t="s">
        <v>69</v>
      </c>
      <c r="B143" s="9" t="s">
        <v>12</v>
      </c>
      <c r="C143" s="9" t="s">
        <v>30</v>
      </c>
      <c r="D143" s="13" t="s">
        <v>70</v>
      </c>
      <c r="E143" s="10">
        <v>1.5</v>
      </c>
      <c r="F143" s="23">
        <v>33.200000000000003</v>
      </c>
      <c r="G143" s="11">
        <f>ROUND(E143*F143,2)</f>
        <v>49.8</v>
      </c>
      <c r="H143" s="23">
        <v>1.5</v>
      </c>
      <c r="I143" s="41">
        <v>0</v>
      </c>
      <c r="J143" s="24">
        <f>ROUND(H143*I143,2)</f>
        <v>0</v>
      </c>
    </row>
    <row r="144" spans="1:10" ht="22.5" x14ac:dyDescent="0.25">
      <c r="A144" s="12"/>
      <c r="B144" s="12"/>
      <c r="C144" s="12"/>
      <c r="D144" s="13" t="s">
        <v>71</v>
      </c>
      <c r="E144" s="12"/>
      <c r="F144" s="25"/>
      <c r="G144" s="12"/>
      <c r="H144" s="25"/>
      <c r="I144" s="25"/>
      <c r="J144" s="25"/>
    </row>
    <row r="145" spans="1:10" x14ac:dyDescent="0.25">
      <c r="A145" s="8" t="s">
        <v>72</v>
      </c>
      <c r="B145" s="9" t="s">
        <v>12</v>
      </c>
      <c r="C145" s="9" t="s">
        <v>20</v>
      </c>
      <c r="D145" s="13" t="s">
        <v>73</v>
      </c>
      <c r="E145" s="10">
        <v>2</v>
      </c>
      <c r="F145" s="23">
        <v>231.21</v>
      </c>
      <c r="G145" s="11">
        <f>ROUND(E145*F145,2)</f>
        <v>462.42</v>
      </c>
      <c r="H145" s="23">
        <v>2</v>
      </c>
      <c r="I145" s="41">
        <v>0</v>
      </c>
      <c r="J145" s="24">
        <f>ROUND(H145*I145,2)</f>
        <v>0</v>
      </c>
    </row>
    <row r="146" spans="1:10" ht="135" x14ac:dyDescent="0.25">
      <c r="A146" s="12"/>
      <c r="B146" s="12"/>
      <c r="C146" s="12"/>
      <c r="D146" s="13" t="s">
        <v>74</v>
      </c>
      <c r="E146" s="12"/>
      <c r="F146" s="25"/>
      <c r="G146" s="12"/>
      <c r="H146" s="25"/>
      <c r="I146" s="25"/>
      <c r="J146" s="25"/>
    </row>
    <row r="147" spans="1:10" x14ac:dyDescent="0.25">
      <c r="A147" s="8" t="s">
        <v>75</v>
      </c>
      <c r="B147" s="9" t="s">
        <v>12</v>
      </c>
      <c r="C147" s="9" t="s">
        <v>124</v>
      </c>
      <c r="D147" s="13" t="s">
        <v>76</v>
      </c>
      <c r="E147" s="10">
        <v>1</v>
      </c>
      <c r="F147" s="23">
        <v>6910.79</v>
      </c>
      <c r="G147" s="11">
        <f>ROUND(E147*F147,2)</f>
        <v>6910.79</v>
      </c>
      <c r="H147" s="23">
        <v>1</v>
      </c>
      <c r="I147" s="42">
        <f>F147</f>
        <v>6910.79</v>
      </c>
      <c r="J147" s="24">
        <f>ROUND(H147*I147,2)</f>
        <v>6910.79</v>
      </c>
    </row>
    <row r="148" spans="1:10" ht="33.75" x14ac:dyDescent="0.25">
      <c r="A148" s="12"/>
      <c r="B148" s="12"/>
      <c r="C148" s="12"/>
      <c r="D148" s="13" t="s">
        <v>77</v>
      </c>
      <c r="E148" s="12"/>
      <c r="F148" s="25"/>
      <c r="G148" s="12"/>
      <c r="H148" s="25"/>
      <c r="I148" s="25"/>
      <c r="J148" s="25"/>
    </row>
    <row r="149" spans="1:10" x14ac:dyDescent="0.25">
      <c r="A149" s="8" t="s">
        <v>78</v>
      </c>
      <c r="B149" s="9" t="s">
        <v>12</v>
      </c>
      <c r="C149" s="9" t="s">
        <v>124</v>
      </c>
      <c r="D149" s="13" t="s">
        <v>79</v>
      </c>
      <c r="E149" s="10">
        <v>1</v>
      </c>
      <c r="F149" s="23">
        <v>13584.38</v>
      </c>
      <c r="G149" s="11">
        <f>ROUND(E149*F149,2)</f>
        <v>13584.38</v>
      </c>
      <c r="H149" s="23">
        <v>1</v>
      </c>
      <c r="I149" s="42">
        <f>F149</f>
        <v>13584.38</v>
      </c>
      <c r="J149" s="24">
        <f>ROUND(H149*I149,2)</f>
        <v>13584.38</v>
      </c>
    </row>
    <row r="150" spans="1:10" ht="56.25" x14ac:dyDescent="0.25">
      <c r="A150" s="12"/>
      <c r="B150" s="12"/>
      <c r="C150" s="12"/>
      <c r="D150" s="13" t="s">
        <v>80</v>
      </c>
      <c r="E150" s="12"/>
      <c r="F150" s="25"/>
      <c r="G150" s="12"/>
      <c r="H150" s="25"/>
      <c r="I150" s="25"/>
      <c r="J150" s="25"/>
    </row>
    <row r="151" spans="1:10" x14ac:dyDescent="0.25">
      <c r="A151" s="8" t="s">
        <v>81</v>
      </c>
      <c r="B151" s="9" t="s">
        <v>12</v>
      </c>
      <c r="C151" s="9" t="s">
        <v>20</v>
      </c>
      <c r="D151" s="13" t="s">
        <v>82</v>
      </c>
      <c r="E151" s="10">
        <v>1</v>
      </c>
      <c r="F151" s="23">
        <v>245.95</v>
      </c>
      <c r="G151" s="11">
        <f>ROUND(E151*F151,2)</f>
        <v>245.95</v>
      </c>
      <c r="H151" s="23">
        <v>1</v>
      </c>
      <c r="I151" s="41">
        <v>0</v>
      </c>
      <c r="J151" s="24">
        <f>ROUND(H151*I151,2)</f>
        <v>0</v>
      </c>
    </row>
    <row r="152" spans="1:10" ht="90" x14ac:dyDescent="0.25">
      <c r="A152" s="12"/>
      <c r="B152" s="12"/>
      <c r="C152" s="12"/>
      <c r="D152" s="13" t="s">
        <v>83</v>
      </c>
      <c r="E152" s="12"/>
      <c r="F152" s="25"/>
      <c r="G152" s="12"/>
      <c r="H152" s="25"/>
      <c r="I152" s="25"/>
      <c r="J152" s="25"/>
    </row>
    <row r="153" spans="1:10" x14ac:dyDescent="0.25">
      <c r="A153" s="8" t="s">
        <v>84</v>
      </c>
      <c r="B153" s="9" t="s">
        <v>12</v>
      </c>
      <c r="C153" s="9" t="s">
        <v>20</v>
      </c>
      <c r="D153" s="13" t="s">
        <v>85</v>
      </c>
      <c r="E153" s="10">
        <v>1</v>
      </c>
      <c r="F153" s="23">
        <v>160</v>
      </c>
      <c r="G153" s="11">
        <f>ROUND(E153*F153,2)</f>
        <v>160</v>
      </c>
      <c r="H153" s="23">
        <v>1</v>
      </c>
      <c r="I153" s="41">
        <v>0</v>
      </c>
      <c r="J153" s="24">
        <f>ROUND(H153*I153,2)</f>
        <v>0</v>
      </c>
    </row>
    <row r="154" spans="1:10" ht="67.5" x14ac:dyDescent="0.25">
      <c r="A154" s="12"/>
      <c r="B154" s="12"/>
      <c r="C154" s="12"/>
      <c r="D154" s="13" t="s">
        <v>86</v>
      </c>
      <c r="E154" s="12"/>
      <c r="F154" s="25"/>
      <c r="G154" s="12"/>
      <c r="H154" s="25"/>
      <c r="I154" s="25"/>
      <c r="J154" s="25"/>
    </row>
    <row r="155" spans="1:10" x14ac:dyDescent="0.25">
      <c r="A155" s="12"/>
      <c r="B155" s="12"/>
      <c r="C155" s="12"/>
      <c r="D155" s="19" t="s">
        <v>93</v>
      </c>
      <c r="E155" s="14">
        <v>1</v>
      </c>
      <c r="F155" s="15">
        <f>G107+G109+G111+G113+G115+G117+G119+G121+G123+G125+G127+G129+G131+G133+G135+G137+G139+G141+G143+G145+G147+G149+G151+G153</f>
        <v>56922.11</v>
      </c>
      <c r="G155" s="15">
        <f>ROUND(E155*F155,2)</f>
        <v>56922.11</v>
      </c>
      <c r="H155" s="14">
        <v>1</v>
      </c>
      <c r="I155" s="26">
        <f>J107+J109+J111+J113+J115+J117+J119+J121+J123+J125+J127+J129+J131+J133+J135+J137+J139+J141+J143+J145+J147+J149+J151+J153</f>
        <v>23600.33</v>
      </c>
      <c r="J155" s="26">
        <f>ROUND(H155*I155,2)</f>
        <v>23600.33</v>
      </c>
    </row>
    <row r="156" spans="1:10" ht="0.95" customHeight="1" x14ac:dyDescent="0.25">
      <c r="A156" s="16"/>
      <c r="B156" s="16"/>
      <c r="C156" s="16"/>
      <c r="D156" s="20"/>
      <c r="E156" s="16"/>
      <c r="F156" s="16"/>
      <c r="G156" s="16"/>
      <c r="H156" s="27"/>
      <c r="I156" s="27"/>
      <c r="J156" s="27"/>
    </row>
    <row r="157" spans="1:10" x14ac:dyDescent="0.25">
      <c r="A157" s="5" t="s">
        <v>94</v>
      </c>
      <c r="B157" s="5" t="s">
        <v>8</v>
      </c>
      <c r="C157" s="5" t="s">
        <v>9</v>
      </c>
      <c r="D157" s="18" t="s">
        <v>95</v>
      </c>
      <c r="E157" s="6">
        <f t="shared" ref="E157:J157" si="3">E206</f>
        <v>1</v>
      </c>
      <c r="F157" s="7">
        <f t="shared" si="3"/>
        <v>55273.5</v>
      </c>
      <c r="G157" s="7">
        <f t="shared" si="3"/>
        <v>55273.5</v>
      </c>
      <c r="H157" s="6">
        <f t="shared" si="3"/>
        <v>1</v>
      </c>
      <c r="I157" s="22">
        <f t="shared" si="3"/>
        <v>23600.33</v>
      </c>
      <c r="J157" s="22">
        <f t="shared" si="3"/>
        <v>23600.33</v>
      </c>
    </row>
    <row r="158" spans="1:10" x14ac:dyDescent="0.25">
      <c r="A158" s="8" t="s">
        <v>11</v>
      </c>
      <c r="B158" s="9" t="s">
        <v>12</v>
      </c>
      <c r="C158" s="9" t="s">
        <v>124</v>
      </c>
      <c r="D158" s="13" t="s">
        <v>13</v>
      </c>
      <c r="E158" s="10">
        <v>1</v>
      </c>
      <c r="F158" s="23">
        <v>1500</v>
      </c>
      <c r="G158" s="11">
        <f>ROUND(E158*F158,2)</f>
        <v>1500</v>
      </c>
      <c r="H158" s="23">
        <v>1</v>
      </c>
      <c r="I158" s="42">
        <f>F158</f>
        <v>1500</v>
      </c>
      <c r="J158" s="24">
        <f>ROUND(H158*I158,2)</f>
        <v>1500</v>
      </c>
    </row>
    <row r="159" spans="1:10" ht="33.75" x14ac:dyDescent="0.25">
      <c r="A159" s="12"/>
      <c r="B159" s="12"/>
      <c r="C159" s="12"/>
      <c r="D159" s="13" t="s">
        <v>14</v>
      </c>
      <c r="E159" s="12"/>
      <c r="F159" s="25"/>
      <c r="G159" s="12"/>
      <c r="H159" s="25"/>
      <c r="I159" s="25"/>
      <c r="J159" s="25"/>
    </row>
    <row r="160" spans="1:10" ht="22.5" x14ac:dyDescent="0.25">
      <c r="A160" s="8" t="s">
        <v>15</v>
      </c>
      <c r="B160" s="9" t="s">
        <v>12</v>
      </c>
      <c r="C160" s="9" t="s">
        <v>16</v>
      </c>
      <c r="D160" s="13" t="s">
        <v>17</v>
      </c>
      <c r="E160" s="10">
        <v>52</v>
      </c>
      <c r="F160" s="23">
        <v>9.7200000000000006</v>
      </c>
      <c r="G160" s="11">
        <f>ROUND(E160*F160,2)</f>
        <v>505.44</v>
      </c>
      <c r="H160" s="23">
        <v>52</v>
      </c>
      <c r="I160" s="41">
        <v>0</v>
      </c>
      <c r="J160" s="24">
        <f>ROUND(H160*I160,2)</f>
        <v>0</v>
      </c>
    </row>
    <row r="161" spans="1:10" ht="112.5" x14ac:dyDescent="0.25">
      <c r="A161" s="12"/>
      <c r="B161" s="12"/>
      <c r="C161" s="12"/>
      <c r="D161" s="13" t="s">
        <v>18</v>
      </c>
      <c r="E161" s="12"/>
      <c r="F161" s="25"/>
      <c r="G161" s="12"/>
      <c r="H161" s="25"/>
      <c r="I161" s="25"/>
      <c r="J161" s="25"/>
    </row>
    <row r="162" spans="1:10" ht="22.5" x14ac:dyDescent="0.25">
      <c r="A162" s="8" t="s">
        <v>19</v>
      </c>
      <c r="B162" s="9" t="s">
        <v>12</v>
      </c>
      <c r="C162" s="9" t="s">
        <v>20</v>
      </c>
      <c r="D162" s="13" t="s">
        <v>21</v>
      </c>
      <c r="E162" s="10">
        <v>1</v>
      </c>
      <c r="F162" s="23">
        <v>89.81</v>
      </c>
      <c r="G162" s="11">
        <f>ROUND(E162*F162,2)</f>
        <v>89.81</v>
      </c>
      <c r="H162" s="23">
        <v>1</v>
      </c>
      <c r="I162" s="41">
        <v>0</v>
      </c>
      <c r="J162" s="24">
        <f>ROUND(H162*I162,2)</f>
        <v>0</v>
      </c>
    </row>
    <row r="163" spans="1:10" ht="90" x14ac:dyDescent="0.25">
      <c r="A163" s="12"/>
      <c r="B163" s="12"/>
      <c r="C163" s="12"/>
      <c r="D163" s="13" t="s">
        <v>22</v>
      </c>
      <c r="E163" s="12"/>
      <c r="F163" s="25"/>
      <c r="G163" s="12"/>
      <c r="H163" s="25"/>
      <c r="I163" s="25"/>
      <c r="J163" s="25"/>
    </row>
    <row r="164" spans="1:10" x14ac:dyDescent="0.25">
      <c r="A164" s="8" t="s">
        <v>23</v>
      </c>
      <c r="B164" s="9" t="s">
        <v>12</v>
      </c>
      <c r="C164" s="9" t="s">
        <v>20</v>
      </c>
      <c r="D164" s="13" t="s">
        <v>24</v>
      </c>
      <c r="E164" s="10">
        <v>1</v>
      </c>
      <c r="F164" s="23">
        <v>49.7</v>
      </c>
      <c r="G164" s="11">
        <f>ROUND(E164*F164,2)</f>
        <v>49.7</v>
      </c>
      <c r="H164" s="23">
        <v>1</v>
      </c>
      <c r="I164" s="41">
        <v>0</v>
      </c>
      <c r="J164" s="24">
        <f>ROUND(H164*I164,2)</f>
        <v>0</v>
      </c>
    </row>
    <row r="165" spans="1:10" ht="22.5" x14ac:dyDescent="0.25">
      <c r="A165" s="12"/>
      <c r="B165" s="12"/>
      <c r="C165" s="12"/>
      <c r="D165" s="13" t="s">
        <v>25</v>
      </c>
      <c r="E165" s="12"/>
      <c r="F165" s="25"/>
      <c r="G165" s="12"/>
      <c r="H165" s="25"/>
      <c r="I165" s="25"/>
      <c r="J165" s="25"/>
    </row>
    <row r="166" spans="1:10" x14ac:dyDescent="0.25">
      <c r="A166" s="8" t="s">
        <v>26</v>
      </c>
      <c r="B166" s="9" t="s">
        <v>12</v>
      </c>
      <c r="C166" s="9" t="s">
        <v>20</v>
      </c>
      <c r="D166" s="13" t="s">
        <v>27</v>
      </c>
      <c r="E166" s="10">
        <v>1</v>
      </c>
      <c r="F166" s="23">
        <v>41.6</v>
      </c>
      <c r="G166" s="11">
        <f>ROUND(E166*F166,2)</f>
        <v>41.6</v>
      </c>
      <c r="H166" s="23">
        <v>1</v>
      </c>
      <c r="I166" s="41">
        <v>0</v>
      </c>
      <c r="J166" s="24">
        <f>ROUND(H166*I166,2)</f>
        <v>0</v>
      </c>
    </row>
    <row r="167" spans="1:10" ht="56.25" x14ac:dyDescent="0.25">
      <c r="A167" s="12"/>
      <c r="B167" s="12"/>
      <c r="C167" s="12"/>
      <c r="D167" s="13" t="s">
        <v>28</v>
      </c>
      <c r="E167" s="12"/>
      <c r="F167" s="25"/>
      <c r="G167" s="12"/>
      <c r="H167" s="25"/>
      <c r="I167" s="25"/>
      <c r="J167" s="25"/>
    </row>
    <row r="168" spans="1:10" x14ac:dyDescent="0.25">
      <c r="A168" s="8" t="s">
        <v>29</v>
      </c>
      <c r="B168" s="9" t="s">
        <v>12</v>
      </c>
      <c r="C168" s="9" t="s">
        <v>30</v>
      </c>
      <c r="D168" s="13" t="s">
        <v>31</v>
      </c>
      <c r="E168" s="10">
        <v>146.58000000000001</v>
      </c>
      <c r="F168" s="23">
        <v>23.35</v>
      </c>
      <c r="G168" s="11">
        <f>ROUND(E168*F168,2)</f>
        <v>3422.64</v>
      </c>
      <c r="H168" s="23">
        <v>146.58000000000001</v>
      </c>
      <c r="I168" s="41">
        <v>0</v>
      </c>
      <c r="J168" s="24">
        <f>ROUND(H168*I168,2)</f>
        <v>0</v>
      </c>
    </row>
    <row r="169" spans="1:10" ht="146.25" x14ac:dyDescent="0.25">
      <c r="A169" s="12"/>
      <c r="B169" s="12"/>
      <c r="C169" s="12"/>
      <c r="D169" s="13" t="s">
        <v>32</v>
      </c>
      <c r="E169" s="12"/>
      <c r="F169" s="25"/>
      <c r="G169" s="12"/>
      <c r="H169" s="25"/>
      <c r="I169" s="25"/>
      <c r="J169" s="25"/>
    </row>
    <row r="170" spans="1:10" ht="22.5" x14ac:dyDescent="0.25">
      <c r="A170" s="8" t="s">
        <v>33</v>
      </c>
      <c r="B170" s="9" t="s">
        <v>12</v>
      </c>
      <c r="C170" s="9" t="s">
        <v>30</v>
      </c>
      <c r="D170" s="13" t="s">
        <v>34</v>
      </c>
      <c r="E170" s="10">
        <v>146.58000000000001</v>
      </c>
      <c r="F170" s="23">
        <v>47.65</v>
      </c>
      <c r="G170" s="11">
        <f>ROUND(E170*F170,2)</f>
        <v>6984.54</v>
      </c>
      <c r="H170" s="23">
        <v>146.58000000000001</v>
      </c>
      <c r="I170" s="41">
        <v>0</v>
      </c>
      <c r="J170" s="24">
        <f>ROUND(H170*I170,2)</f>
        <v>0</v>
      </c>
    </row>
    <row r="171" spans="1:10" ht="168.75" x14ac:dyDescent="0.25">
      <c r="A171" s="12"/>
      <c r="B171" s="12"/>
      <c r="C171" s="12"/>
      <c r="D171" s="13" t="s">
        <v>35</v>
      </c>
      <c r="E171" s="12"/>
      <c r="F171" s="25"/>
      <c r="G171" s="12"/>
      <c r="H171" s="25"/>
      <c r="I171" s="25"/>
      <c r="J171" s="25"/>
    </row>
    <row r="172" spans="1:10" x14ac:dyDescent="0.25">
      <c r="A172" s="8" t="s">
        <v>36</v>
      </c>
      <c r="B172" s="9" t="s">
        <v>12</v>
      </c>
      <c r="C172" s="9" t="s">
        <v>16</v>
      </c>
      <c r="D172" s="13" t="s">
        <v>37</v>
      </c>
      <c r="E172" s="10">
        <v>9.42</v>
      </c>
      <c r="F172" s="23">
        <v>150.91</v>
      </c>
      <c r="G172" s="11">
        <f>ROUND(E172*F172,2)</f>
        <v>1421.57</v>
      </c>
      <c r="H172" s="23">
        <v>9.42</v>
      </c>
      <c r="I172" s="41">
        <v>0</v>
      </c>
      <c r="J172" s="24">
        <f>ROUND(H172*I172,2)</f>
        <v>0</v>
      </c>
    </row>
    <row r="173" spans="1:10" ht="90" x14ac:dyDescent="0.25">
      <c r="A173" s="12"/>
      <c r="B173" s="12"/>
      <c r="C173" s="12"/>
      <c r="D173" s="13" t="s">
        <v>38</v>
      </c>
      <c r="E173" s="12"/>
      <c r="F173" s="25"/>
      <c r="G173" s="12"/>
      <c r="H173" s="25"/>
      <c r="I173" s="25"/>
      <c r="J173" s="25"/>
    </row>
    <row r="174" spans="1:10" ht="22.5" x14ac:dyDescent="0.25">
      <c r="A174" s="8" t="s">
        <v>39</v>
      </c>
      <c r="B174" s="9" t="s">
        <v>12</v>
      </c>
      <c r="C174" s="9" t="s">
        <v>124</v>
      </c>
      <c r="D174" s="13" t="s">
        <v>40</v>
      </c>
      <c r="E174" s="10">
        <v>1</v>
      </c>
      <c r="F174" s="23">
        <v>1605.16</v>
      </c>
      <c r="G174" s="11">
        <f>ROUND(E174*F174,2)</f>
        <v>1605.16</v>
      </c>
      <c r="H174" s="23">
        <v>1</v>
      </c>
      <c r="I174" s="42">
        <f>F174</f>
        <v>1605.16</v>
      </c>
      <c r="J174" s="24">
        <f>ROUND(H174*I174,2)</f>
        <v>1605.16</v>
      </c>
    </row>
    <row r="175" spans="1:10" ht="213.75" x14ac:dyDescent="0.25">
      <c r="A175" s="12"/>
      <c r="B175" s="12"/>
      <c r="C175" s="12"/>
      <c r="D175" s="13" t="s">
        <v>41</v>
      </c>
      <c r="E175" s="12"/>
      <c r="F175" s="25"/>
      <c r="G175" s="12"/>
      <c r="H175" s="25"/>
      <c r="I175" s="25"/>
      <c r="J175" s="25"/>
    </row>
    <row r="176" spans="1:10" ht="22.5" x14ac:dyDescent="0.25">
      <c r="A176" s="8" t="s">
        <v>42</v>
      </c>
      <c r="B176" s="9" t="s">
        <v>12</v>
      </c>
      <c r="C176" s="9" t="s">
        <v>16</v>
      </c>
      <c r="D176" s="13" t="s">
        <v>43</v>
      </c>
      <c r="E176" s="10">
        <v>31.12</v>
      </c>
      <c r="F176" s="23">
        <v>65.38</v>
      </c>
      <c r="G176" s="11">
        <f>ROUND(E176*F176,2)</f>
        <v>2034.63</v>
      </c>
      <c r="H176" s="23">
        <v>31.12</v>
      </c>
      <c r="I176" s="41">
        <v>0</v>
      </c>
      <c r="J176" s="24">
        <f>ROUND(H176*I176,2)</f>
        <v>0</v>
      </c>
    </row>
    <row r="177" spans="1:10" ht="101.25" x14ac:dyDescent="0.25">
      <c r="A177" s="12"/>
      <c r="B177" s="12"/>
      <c r="C177" s="12"/>
      <c r="D177" s="13" t="s">
        <v>44</v>
      </c>
      <c r="E177" s="12"/>
      <c r="F177" s="25"/>
      <c r="G177" s="12"/>
      <c r="H177" s="25"/>
      <c r="I177" s="25"/>
      <c r="J177" s="25"/>
    </row>
    <row r="178" spans="1:10" x14ac:dyDescent="0.25">
      <c r="A178" s="8" t="s">
        <v>45</v>
      </c>
      <c r="B178" s="9" t="s">
        <v>12</v>
      </c>
      <c r="C178" s="9" t="s">
        <v>30</v>
      </c>
      <c r="D178" s="13" t="s">
        <v>46</v>
      </c>
      <c r="E178" s="10">
        <v>141.77000000000001</v>
      </c>
      <c r="F178" s="23">
        <v>25.57</v>
      </c>
      <c r="G178" s="11">
        <f>ROUND(E178*F178,2)</f>
        <v>3625.06</v>
      </c>
      <c r="H178" s="23">
        <v>141.77000000000001</v>
      </c>
      <c r="I178" s="41">
        <v>0</v>
      </c>
      <c r="J178" s="24">
        <f>ROUND(H178*I178,2)</f>
        <v>0</v>
      </c>
    </row>
    <row r="179" spans="1:10" ht="67.5" x14ac:dyDescent="0.25">
      <c r="A179" s="12"/>
      <c r="B179" s="12"/>
      <c r="C179" s="12"/>
      <c r="D179" s="13" t="s">
        <v>47</v>
      </c>
      <c r="E179" s="12"/>
      <c r="F179" s="25"/>
      <c r="G179" s="12"/>
      <c r="H179" s="25"/>
      <c r="I179" s="25"/>
      <c r="J179" s="25"/>
    </row>
    <row r="180" spans="1:10" x14ac:dyDescent="0.25">
      <c r="A180" s="8" t="s">
        <v>48</v>
      </c>
      <c r="B180" s="9" t="s">
        <v>12</v>
      </c>
      <c r="C180" s="9" t="s">
        <v>30</v>
      </c>
      <c r="D180" s="13" t="s">
        <v>49</v>
      </c>
      <c r="E180" s="10">
        <v>38.97</v>
      </c>
      <c r="F180" s="23">
        <v>84.06</v>
      </c>
      <c r="G180" s="11">
        <f>ROUND(E180*F180,2)</f>
        <v>3275.82</v>
      </c>
      <c r="H180" s="23">
        <v>38.97</v>
      </c>
      <c r="I180" s="41">
        <v>0</v>
      </c>
      <c r="J180" s="24">
        <f>ROUND(H180*I180,2)</f>
        <v>0</v>
      </c>
    </row>
    <row r="181" spans="1:10" ht="90" x14ac:dyDescent="0.25">
      <c r="A181" s="12"/>
      <c r="B181" s="12"/>
      <c r="C181" s="12"/>
      <c r="D181" s="13" t="s">
        <v>50</v>
      </c>
      <c r="E181" s="12"/>
      <c r="F181" s="25"/>
      <c r="G181" s="12"/>
      <c r="H181" s="25"/>
      <c r="I181" s="25"/>
      <c r="J181" s="25"/>
    </row>
    <row r="182" spans="1:10" x14ac:dyDescent="0.25">
      <c r="A182" s="8" t="s">
        <v>51</v>
      </c>
      <c r="B182" s="9" t="s">
        <v>12</v>
      </c>
      <c r="C182" s="9" t="s">
        <v>16</v>
      </c>
      <c r="D182" s="13" t="s">
        <v>52</v>
      </c>
      <c r="E182" s="10">
        <v>15.56</v>
      </c>
      <c r="F182" s="23">
        <v>22.84</v>
      </c>
      <c r="G182" s="11">
        <f>ROUND(E182*F182,2)</f>
        <v>355.39</v>
      </c>
      <c r="H182" s="23">
        <v>15.56</v>
      </c>
      <c r="I182" s="41">
        <v>0</v>
      </c>
      <c r="J182" s="24">
        <f>ROUND(H182*I182,2)</f>
        <v>0</v>
      </c>
    </row>
    <row r="183" spans="1:10" ht="146.25" x14ac:dyDescent="0.25">
      <c r="A183" s="12"/>
      <c r="B183" s="12"/>
      <c r="C183" s="12"/>
      <c r="D183" s="13" t="s">
        <v>53</v>
      </c>
      <c r="E183" s="12"/>
      <c r="F183" s="25"/>
      <c r="G183" s="12"/>
      <c r="H183" s="25"/>
      <c r="I183" s="25"/>
      <c r="J183" s="25"/>
    </row>
    <row r="184" spans="1:10" x14ac:dyDescent="0.25">
      <c r="A184" s="8" t="s">
        <v>54</v>
      </c>
      <c r="B184" s="9" t="s">
        <v>12</v>
      </c>
      <c r="C184" s="9" t="s">
        <v>30</v>
      </c>
      <c r="D184" s="13" t="s">
        <v>55</v>
      </c>
      <c r="E184" s="10">
        <v>141.77000000000001</v>
      </c>
      <c r="F184" s="23">
        <v>19.600000000000001</v>
      </c>
      <c r="G184" s="11">
        <f>ROUND(E184*F184,2)</f>
        <v>2778.69</v>
      </c>
      <c r="H184" s="23">
        <v>141.77000000000001</v>
      </c>
      <c r="I184" s="41">
        <v>0</v>
      </c>
      <c r="J184" s="24">
        <f>ROUND(H184*I184,2)</f>
        <v>0</v>
      </c>
    </row>
    <row r="185" spans="1:10" ht="180" x14ac:dyDescent="0.25">
      <c r="A185" s="12"/>
      <c r="B185" s="12"/>
      <c r="C185" s="12"/>
      <c r="D185" s="13" t="s">
        <v>56</v>
      </c>
      <c r="E185" s="12"/>
      <c r="F185" s="25"/>
      <c r="G185" s="12"/>
      <c r="H185" s="25"/>
      <c r="I185" s="25"/>
      <c r="J185" s="25"/>
    </row>
    <row r="186" spans="1:10" x14ac:dyDescent="0.25">
      <c r="A186" s="8" t="s">
        <v>57</v>
      </c>
      <c r="B186" s="9" t="s">
        <v>12</v>
      </c>
      <c r="C186" s="9" t="s">
        <v>30</v>
      </c>
      <c r="D186" s="13" t="s">
        <v>58</v>
      </c>
      <c r="E186" s="10">
        <v>243</v>
      </c>
      <c r="F186" s="23">
        <v>22.06</v>
      </c>
      <c r="G186" s="11">
        <f>ROUND(E186*F186,2)</f>
        <v>5360.58</v>
      </c>
      <c r="H186" s="23">
        <v>243</v>
      </c>
      <c r="I186" s="41">
        <v>0</v>
      </c>
      <c r="J186" s="24">
        <f>ROUND(H186*I186,2)</f>
        <v>0</v>
      </c>
    </row>
    <row r="187" spans="1:10" ht="78.75" x14ac:dyDescent="0.25">
      <c r="A187" s="12"/>
      <c r="B187" s="12"/>
      <c r="C187" s="12"/>
      <c r="D187" s="13" t="s">
        <v>59</v>
      </c>
      <c r="E187" s="12"/>
      <c r="F187" s="25"/>
      <c r="G187" s="12"/>
      <c r="H187" s="25"/>
      <c r="I187" s="25"/>
      <c r="J187" s="25"/>
    </row>
    <row r="188" spans="1:10" ht="22.5" x14ac:dyDescent="0.25">
      <c r="A188" s="8" t="s">
        <v>60</v>
      </c>
      <c r="B188" s="9" t="s">
        <v>12</v>
      </c>
      <c r="C188" s="9" t="s">
        <v>30</v>
      </c>
      <c r="D188" s="13" t="s">
        <v>61</v>
      </c>
      <c r="E188" s="10">
        <v>29.8</v>
      </c>
      <c r="F188" s="23">
        <v>22.79</v>
      </c>
      <c r="G188" s="11">
        <f>ROUND(E188*F188,2)</f>
        <v>679.14</v>
      </c>
      <c r="H188" s="23">
        <v>29.8</v>
      </c>
      <c r="I188" s="41">
        <v>0</v>
      </c>
      <c r="J188" s="24">
        <f>ROUND(H188*I188,2)</f>
        <v>0</v>
      </c>
    </row>
    <row r="189" spans="1:10" ht="112.5" x14ac:dyDescent="0.25">
      <c r="A189" s="12"/>
      <c r="B189" s="12"/>
      <c r="C189" s="12"/>
      <c r="D189" s="13" t="s">
        <v>62</v>
      </c>
      <c r="E189" s="12"/>
      <c r="F189" s="25"/>
      <c r="G189" s="12"/>
      <c r="H189" s="25"/>
      <c r="I189" s="25"/>
      <c r="J189" s="25"/>
    </row>
    <row r="190" spans="1:10" x14ac:dyDescent="0.25">
      <c r="A190" s="8" t="s">
        <v>63</v>
      </c>
      <c r="B190" s="9" t="s">
        <v>12</v>
      </c>
      <c r="C190" s="9" t="s">
        <v>30</v>
      </c>
      <c r="D190" s="13" t="s">
        <v>64</v>
      </c>
      <c r="E190" s="10">
        <v>1.5</v>
      </c>
      <c r="F190" s="23">
        <v>20.329999999999998</v>
      </c>
      <c r="G190" s="11">
        <f>ROUND(E190*F190,2)</f>
        <v>30.5</v>
      </c>
      <c r="H190" s="23">
        <v>1.5</v>
      </c>
      <c r="I190" s="41">
        <v>0</v>
      </c>
      <c r="J190" s="24">
        <f>ROUND(H190*I190,2)</f>
        <v>0</v>
      </c>
    </row>
    <row r="191" spans="1:10" ht="78.75" x14ac:dyDescent="0.25">
      <c r="A191" s="12"/>
      <c r="B191" s="12"/>
      <c r="C191" s="12"/>
      <c r="D191" s="13" t="s">
        <v>65</v>
      </c>
      <c r="E191" s="12"/>
      <c r="F191" s="25"/>
      <c r="G191" s="12"/>
      <c r="H191" s="25"/>
      <c r="I191" s="25"/>
      <c r="J191" s="25"/>
    </row>
    <row r="192" spans="1:10" ht="22.5" x14ac:dyDescent="0.25">
      <c r="A192" s="8" t="s">
        <v>66</v>
      </c>
      <c r="B192" s="9" t="s">
        <v>12</v>
      </c>
      <c r="C192" s="9" t="s">
        <v>30</v>
      </c>
      <c r="D192" s="13" t="s">
        <v>67</v>
      </c>
      <c r="E192" s="10">
        <v>1.5</v>
      </c>
      <c r="F192" s="23">
        <v>66.59</v>
      </c>
      <c r="G192" s="11">
        <f>ROUND(E192*F192,2)</f>
        <v>99.89</v>
      </c>
      <c r="H192" s="23">
        <v>1.5</v>
      </c>
      <c r="I192" s="41">
        <v>0</v>
      </c>
      <c r="J192" s="24">
        <f>ROUND(H192*I192,2)</f>
        <v>0</v>
      </c>
    </row>
    <row r="193" spans="1:10" ht="67.5" x14ac:dyDescent="0.25">
      <c r="A193" s="12"/>
      <c r="B193" s="12"/>
      <c r="C193" s="12"/>
      <c r="D193" s="13" t="s">
        <v>68</v>
      </c>
      <c r="E193" s="12"/>
      <c r="F193" s="25"/>
      <c r="G193" s="12"/>
      <c r="H193" s="25"/>
      <c r="I193" s="25"/>
      <c r="J193" s="25"/>
    </row>
    <row r="194" spans="1:10" x14ac:dyDescent="0.25">
      <c r="A194" s="8" t="s">
        <v>69</v>
      </c>
      <c r="B194" s="9" t="s">
        <v>12</v>
      </c>
      <c r="C194" s="9" t="s">
        <v>30</v>
      </c>
      <c r="D194" s="13" t="s">
        <v>70</v>
      </c>
      <c r="E194" s="10">
        <v>1.5</v>
      </c>
      <c r="F194" s="23">
        <v>33.200000000000003</v>
      </c>
      <c r="G194" s="11">
        <f>ROUND(E194*F194,2)</f>
        <v>49.8</v>
      </c>
      <c r="H194" s="23">
        <v>1.5</v>
      </c>
      <c r="I194" s="41">
        <v>0</v>
      </c>
      <c r="J194" s="24">
        <f>ROUND(H194*I194,2)</f>
        <v>0</v>
      </c>
    </row>
    <row r="195" spans="1:10" ht="22.5" x14ac:dyDescent="0.25">
      <c r="A195" s="12"/>
      <c r="B195" s="12"/>
      <c r="C195" s="12"/>
      <c r="D195" s="13" t="s">
        <v>71</v>
      </c>
      <c r="E195" s="12"/>
      <c r="F195" s="25"/>
      <c r="G195" s="12"/>
      <c r="H195" s="25"/>
      <c r="I195" s="25"/>
      <c r="J195" s="25"/>
    </row>
    <row r="196" spans="1:10" x14ac:dyDescent="0.25">
      <c r="A196" s="8" t="s">
        <v>72</v>
      </c>
      <c r="B196" s="9" t="s">
        <v>12</v>
      </c>
      <c r="C196" s="9" t="s">
        <v>20</v>
      </c>
      <c r="D196" s="13" t="s">
        <v>73</v>
      </c>
      <c r="E196" s="10">
        <v>2</v>
      </c>
      <c r="F196" s="23">
        <v>231.21</v>
      </c>
      <c r="G196" s="11">
        <f>ROUND(E196*F196,2)</f>
        <v>462.42</v>
      </c>
      <c r="H196" s="23">
        <v>2</v>
      </c>
      <c r="I196" s="41">
        <v>0</v>
      </c>
      <c r="J196" s="24">
        <f>ROUND(H196*I196,2)</f>
        <v>0</v>
      </c>
    </row>
    <row r="197" spans="1:10" ht="135" x14ac:dyDescent="0.25">
      <c r="A197" s="12"/>
      <c r="B197" s="12"/>
      <c r="C197" s="12"/>
      <c r="D197" s="13" t="s">
        <v>74</v>
      </c>
      <c r="E197" s="12"/>
      <c r="F197" s="25"/>
      <c r="G197" s="12"/>
      <c r="H197" s="25"/>
      <c r="I197" s="25"/>
      <c r="J197" s="25"/>
    </row>
    <row r="198" spans="1:10" x14ac:dyDescent="0.25">
      <c r="A198" s="8" t="s">
        <v>75</v>
      </c>
      <c r="B198" s="9" t="s">
        <v>12</v>
      </c>
      <c r="C198" s="9" t="s">
        <v>124</v>
      </c>
      <c r="D198" s="13" t="s">
        <v>76</v>
      </c>
      <c r="E198" s="10">
        <v>1</v>
      </c>
      <c r="F198" s="23">
        <v>6910.79</v>
      </c>
      <c r="G198" s="11">
        <f>ROUND(E198*F198,2)</f>
        <v>6910.79</v>
      </c>
      <c r="H198" s="23">
        <v>1</v>
      </c>
      <c r="I198" s="42">
        <f>F198</f>
        <v>6910.79</v>
      </c>
      <c r="J198" s="24">
        <f>ROUND(H198*I198,2)</f>
        <v>6910.79</v>
      </c>
    </row>
    <row r="199" spans="1:10" ht="33.75" x14ac:dyDescent="0.25">
      <c r="A199" s="12"/>
      <c r="B199" s="12"/>
      <c r="C199" s="12"/>
      <c r="D199" s="13" t="s">
        <v>77</v>
      </c>
      <c r="E199" s="12"/>
      <c r="F199" s="25"/>
      <c r="G199" s="12"/>
      <c r="H199" s="25"/>
      <c r="I199" s="25"/>
      <c r="J199" s="25"/>
    </row>
    <row r="200" spans="1:10" x14ac:dyDescent="0.25">
      <c r="A200" s="8" t="s">
        <v>78</v>
      </c>
      <c r="B200" s="9" t="s">
        <v>12</v>
      </c>
      <c r="C200" s="9" t="s">
        <v>124</v>
      </c>
      <c r="D200" s="13" t="s">
        <v>79</v>
      </c>
      <c r="E200" s="10">
        <v>1</v>
      </c>
      <c r="F200" s="23">
        <v>13584.38</v>
      </c>
      <c r="G200" s="11">
        <f>ROUND(E200*F200,2)</f>
        <v>13584.38</v>
      </c>
      <c r="H200" s="23">
        <v>1</v>
      </c>
      <c r="I200" s="42">
        <f>F200</f>
        <v>13584.38</v>
      </c>
      <c r="J200" s="24">
        <f>ROUND(H200*I200,2)</f>
        <v>13584.38</v>
      </c>
    </row>
    <row r="201" spans="1:10" ht="56.25" x14ac:dyDescent="0.25">
      <c r="A201" s="12"/>
      <c r="B201" s="12"/>
      <c r="C201" s="12"/>
      <c r="D201" s="13" t="s">
        <v>80</v>
      </c>
      <c r="E201" s="12"/>
      <c r="F201" s="25"/>
      <c r="G201" s="12"/>
      <c r="H201" s="25"/>
      <c r="I201" s="25"/>
      <c r="J201" s="25"/>
    </row>
    <row r="202" spans="1:10" x14ac:dyDescent="0.25">
      <c r="A202" s="8" t="s">
        <v>81</v>
      </c>
      <c r="B202" s="9" t="s">
        <v>12</v>
      </c>
      <c r="C202" s="9" t="s">
        <v>20</v>
      </c>
      <c r="D202" s="13" t="s">
        <v>82</v>
      </c>
      <c r="E202" s="10">
        <v>1</v>
      </c>
      <c r="F202" s="23">
        <v>245.95</v>
      </c>
      <c r="G202" s="11">
        <f>ROUND(E202*F202,2)</f>
        <v>245.95</v>
      </c>
      <c r="H202" s="23">
        <v>1</v>
      </c>
      <c r="I202" s="41">
        <v>0</v>
      </c>
      <c r="J202" s="24">
        <f>ROUND(H202*I202,2)</f>
        <v>0</v>
      </c>
    </row>
    <row r="203" spans="1:10" ht="90" x14ac:dyDescent="0.25">
      <c r="A203" s="12"/>
      <c r="B203" s="12"/>
      <c r="C203" s="12"/>
      <c r="D203" s="13" t="s">
        <v>83</v>
      </c>
      <c r="E203" s="12"/>
      <c r="F203" s="25"/>
      <c r="G203" s="12"/>
      <c r="H203" s="25"/>
      <c r="I203" s="25"/>
      <c r="J203" s="25"/>
    </row>
    <row r="204" spans="1:10" x14ac:dyDescent="0.25">
      <c r="A204" s="8" t="s">
        <v>84</v>
      </c>
      <c r="B204" s="9" t="s">
        <v>12</v>
      </c>
      <c r="C204" s="9" t="s">
        <v>20</v>
      </c>
      <c r="D204" s="13" t="s">
        <v>85</v>
      </c>
      <c r="E204" s="10">
        <v>1</v>
      </c>
      <c r="F204" s="23">
        <v>160</v>
      </c>
      <c r="G204" s="11">
        <f>ROUND(E204*F204,2)</f>
        <v>160</v>
      </c>
      <c r="H204" s="23">
        <v>1</v>
      </c>
      <c r="I204" s="41">
        <v>0</v>
      </c>
      <c r="J204" s="24">
        <f>ROUND(H204*I204,2)</f>
        <v>0</v>
      </c>
    </row>
    <row r="205" spans="1:10" ht="67.5" x14ac:dyDescent="0.25">
      <c r="A205" s="12"/>
      <c r="B205" s="12"/>
      <c r="C205" s="12"/>
      <c r="D205" s="13" t="s">
        <v>86</v>
      </c>
      <c r="E205" s="12"/>
      <c r="F205" s="25"/>
      <c r="G205" s="12"/>
      <c r="H205" s="25"/>
      <c r="I205" s="25"/>
      <c r="J205" s="25"/>
    </row>
    <row r="206" spans="1:10" x14ac:dyDescent="0.25">
      <c r="A206" s="12"/>
      <c r="B206" s="12"/>
      <c r="C206" s="12"/>
      <c r="D206" s="19" t="s">
        <v>96</v>
      </c>
      <c r="E206" s="14">
        <v>1</v>
      </c>
      <c r="F206" s="15">
        <f>G158+G160+G162+G164+G166+G168+G170+G172+G174+G176+G178+G180+G182+G184+G186+G188+G190+G192+G194+G196+G198+G200+G202+G204</f>
        <v>55273.5</v>
      </c>
      <c r="G206" s="15">
        <f>ROUND(E206*F206,2)</f>
        <v>55273.5</v>
      </c>
      <c r="H206" s="14">
        <v>1</v>
      </c>
      <c r="I206" s="26">
        <f>J158+J160+J162+J164+J166+J168+J170+J172+J174+J176+J178+J180+J182+J184+J186+J188+J190+J192+J194+J196+J198+J200+J202+J204</f>
        <v>23600.33</v>
      </c>
      <c r="J206" s="26">
        <f>ROUND(H206*I206,2)</f>
        <v>23600.33</v>
      </c>
    </row>
    <row r="207" spans="1:10" ht="0.95" customHeight="1" x14ac:dyDescent="0.25">
      <c r="A207" s="16"/>
      <c r="B207" s="16"/>
      <c r="C207" s="16"/>
      <c r="D207" s="20"/>
      <c r="E207" s="16"/>
      <c r="F207" s="16"/>
      <c r="G207" s="16"/>
      <c r="H207" s="27"/>
      <c r="I207" s="27"/>
      <c r="J207" s="27"/>
    </row>
    <row r="208" spans="1:10" x14ac:dyDescent="0.25">
      <c r="A208" s="5" t="s">
        <v>97</v>
      </c>
      <c r="B208" s="5" t="s">
        <v>8</v>
      </c>
      <c r="C208" s="5" t="s">
        <v>9</v>
      </c>
      <c r="D208" s="18" t="s">
        <v>98</v>
      </c>
      <c r="E208" s="6">
        <f t="shared" ref="E208:J208" si="4">E257</f>
        <v>1</v>
      </c>
      <c r="F208" s="7">
        <f t="shared" si="4"/>
        <v>57999.040000000001</v>
      </c>
      <c r="G208" s="7">
        <f t="shared" si="4"/>
        <v>57999.040000000001</v>
      </c>
      <c r="H208" s="6">
        <f t="shared" si="4"/>
        <v>1</v>
      </c>
      <c r="I208" s="22">
        <f t="shared" si="4"/>
        <v>23600.33</v>
      </c>
      <c r="J208" s="22">
        <f t="shared" si="4"/>
        <v>23600.33</v>
      </c>
    </row>
    <row r="209" spans="1:10" x14ac:dyDescent="0.25">
      <c r="A209" s="8" t="s">
        <v>11</v>
      </c>
      <c r="B209" s="9" t="s">
        <v>12</v>
      </c>
      <c r="C209" s="9" t="s">
        <v>124</v>
      </c>
      <c r="D209" s="13" t="s">
        <v>13</v>
      </c>
      <c r="E209" s="10">
        <v>1</v>
      </c>
      <c r="F209" s="23">
        <v>1500</v>
      </c>
      <c r="G209" s="11">
        <f>ROUND(E209*F209,2)</f>
        <v>1500</v>
      </c>
      <c r="H209" s="23">
        <v>1</v>
      </c>
      <c r="I209" s="42">
        <f>F209</f>
        <v>1500</v>
      </c>
      <c r="J209" s="24">
        <f>ROUND(H209*I209,2)</f>
        <v>1500</v>
      </c>
    </row>
    <row r="210" spans="1:10" ht="33.75" x14ac:dyDescent="0.25">
      <c r="A210" s="12"/>
      <c r="B210" s="12"/>
      <c r="C210" s="12"/>
      <c r="D210" s="13" t="s">
        <v>14</v>
      </c>
      <c r="E210" s="12"/>
      <c r="F210" s="25"/>
      <c r="G210" s="12"/>
      <c r="H210" s="25"/>
      <c r="I210" s="25"/>
      <c r="J210" s="25"/>
    </row>
    <row r="211" spans="1:10" ht="22.5" x14ac:dyDescent="0.25">
      <c r="A211" s="8" t="s">
        <v>15</v>
      </c>
      <c r="B211" s="9" t="s">
        <v>12</v>
      </c>
      <c r="C211" s="9" t="s">
        <v>16</v>
      </c>
      <c r="D211" s="13" t="s">
        <v>17</v>
      </c>
      <c r="E211" s="10">
        <v>58</v>
      </c>
      <c r="F211" s="23">
        <v>9.7200000000000006</v>
      </c>
      <c r="G211" s="11">
        <f>ROUND(E211*F211,2)</f>
        <v>563.76</v>
      </c>
      <c r="H211" s="23">
        <v>58</v>
      </c>
      <c r="I211" s="41">
        <v>0</v>
      </c>
      <c r="J211" s="24">
        <f>ROUND(H211*I211,2)</f>
        <v>0</v>
      </c>
    </row>
    <row r="212" spans="1:10" ht="112.5" x14ac:dyDescent="0.25">
      <c r="A212" s="12"/>
      <c r="B212" s="12"/>
      <c r="C212" s="12"/>
      <c r="D212" s="13" t="s">
        <v>18</v>
      </c>
      <c r="E212" s="12"/>
      <c r="F212" s="25"/>
      <c r="G212" s="12"/>
      <c r="H212" s="25"/>
      <c r="I212" s="25"/>
      <c r="J212" s="25"/>
    </row>
    <row r="213" spans="1:10" ht="22.5" x14ac:dyDescent="0.25">
      <c r="A213" s="8" t="s">
        <v>19</v>
      </c>
      <c r="B213" s="9" t="s">
        <v>12</v>
      </c>
      <c r="C213" s="9" t="s">
        <v>20</v>
      </c>
      <c r="D213" s="13" t="s">
        <v>21</v>
      </c>
      <c r="E213" s="10">
        <v>1</v>
      </c>
      <c r="F213" s="23">
        <v>89.81</v>
      </c>
      <c r="G213" s="11">
        <f>ROUND(E213*F213,2)</f>
        <v>89.81</v>
      </c>
      <c r="H213" s="23">
        <v>1</v>
      </c>
      <c r="I213" s="41">
        <v>0</v>
      </c>
      <c r="J213" s="24">
        <f>ROUND(H213*I213,2)</f>
        <v>0</v>
      </c>
    </row>
    <row r="214" spans="1:10" ht="90" x14ac:dyDescent="0.25">
      <c r="A214" s="12"/>
      <c r="B214" s="12"/>
      <c r="C214" s="12"/>
      <c r="D214" s="13" t="s">
        <v>22</v>
      </c>
      <c r="E214" s="12"/>
      <c r="F214" s="25"/>
      <c r="G214" s="12"/>
      <c r="H214" s="25"/>
      <c r="I214" s="25"/>
      <c r="J214" s="25"/>
    </row>
    <row r="215" spans="1:10" x14ac:dyDescent="0.25">
      <c r="A215" s="8" t="s">
        <v>23</v>
      </c>
      <c r="B215" s="9" t="s">
        <v>12</v>
      </c>
      <c r="C215" s="9" t="s">
        <v>20</v>
      </c>
      <c r="D215" s="13" t="s">
        <v>24</v>
      </c>
      <c r="E215" s="10">
        <v>1</v>
      </c>
      <c r="F215" s="23">
        <v>49.7</v>
      </c>
      <c r="G215" s="11">
        <f>ROUND(E215*F215,2)</f>
        <v>49.7</v>
      </c>
      <c r="H215" s="23">
        <v>1</v>
      </c>
      <c r="I215" s="41">
        <v>0</v>
      </c>
      <c r="J215" s="24">
        <f>ROUND(H215*I215,2)</f>
        <v>0</v>
      </c>
    </row>
    <row r="216" spans="1:10" ht="22.5" x14ac:dyDescent="0.25">
      <c r="A216" s="12"/>
      <c r="B216" s="12"/>
      <c r="C216" s="12"/>
      <c r="D216" s="13" t="s">
        <v>25</v>
      </c>
      <c r="E216" s="12"/>
      <c r="F216" s="25"/>
      <c r="G216" s="12"/>
      <c r="H216" s="25"/>
      <c r="I216" s="25"/>
      <c r="J216" s="25"/>
    </row>
    <row r="217" spans="1:10" x14ac:dyDescent="0.25">
      <c r="A217" s="8" t="s">
        <v>26</v>
      </c>
      <c r="B217" s="9" t="s">
        <v>12</v>
      </c>
      <c r="C217" s="9" t="s">
        <v>20</v>
      </c>
      <c r="D217" s="13" t="s">
        <v>27</v>
      </c>
      <c r="E217" s="10">
        <v>1</v>
      </c>
      <c r="F217" s="23">
        <v>41.6</v>
      </c>
      <c r="G217" s="11">
        <f>ROUND(E217*F217,2)</f>
        <v>41.6</v>
      </c>
      <c r="H217" s="23">
        <v>1</v>
      </c>
      <c r="I217" s="41">
        <v>0</v>
      </c>
      <c r="J217" s="24">
        <f>ROUND(H217*I217,2)</f>
        <v>0</v>
      </c>
    </row>
    <row r="218" spans="1:10" ht="56.25" x14ac:dyDescent="0.25">
      <c r="A218" s="12"/>
      <c r="B218" s="12"/>
      <c r="C218" s="12"/>
      <c r="D218" s="13" t="s">
        <v>28</v>
      </c>
      <c r="E218" s="12"/>
      <c r="F218" s="25"/>
      <c r="G218" s="12"/>
      <c r="H218" s="25"/>
      <c r="I218" s="25"/>
      <c r="J218" s="25"/>
    </row>
    <row r="219" spans="1:10" x14ac:dyDescent="0.25">
      <c r="A219" s="8" t="s">
        <v>29</v>
      </c>
      <c r="B219" s="9" t="s">
        <v>12</v>
      </c>
      <c r="C219" s="9" t="s">
        <v>30</v>
      </c>
      <c r="D219" s="13" t="s">
        <v>31</v>
      </c>
      <c r="E219" s="10">
        <v>177.27</v>
      </c>
      <c r="F219" s="23">
        <v>23.35</v>
      </c>
      <c r="G219" s="11">
        <f>ROUND(E219*F219,2)</f>
        <v>4139.25</v>
      </c>
      <c r="H219" s="23">
        <v>177.27</v>
      </c>
      <c r="I219" s="41">
        <v>0</v>
      </c>
      <c r="J219" s="24">
        <f>ROUND(H219*I219,2)</f>
        <v>0</v>
      </c>
    </row>
    <row r="220" spans="1:10" ht="146.25" x14ac:dyDescent="0.25">
      <c r="A220" s="12"/>
      <c r="B220" s="12"/>
      <c r="C220" s="12"/>
      <c r="D220" s="13" t="s">
        <v>32</v>
      </c>
      <c r="E220" s="12"/>
      <c r="F220" s="25"/>
      <c r="G220" s="12"/>
      <c r="H220" s="25"/>
      <c r="I220" s="25"/>
      <c r="J220" s="25"/>
    </row>
    <row r="221" spans="1:10" ht="22.5" x14ac:dyDescent="0.25">
      <c r="A221" s="8" t="s">
        <v>33</v>
      </c>
      <c r="B221" s="9" t="s">
        <v>12</v>
      </c>
      <c r="C221" s="9" t="s">
        <v>30</v>
      </c>
      <c r="D221" s="13" t="s">
        <v>34</v>
      </c>
      <c r="E221" s="10">
        <v>177.27</v>
      </c>
      <c r="F221" s="23">
        <v>47.65</v>
      </c>
      <c r="G221" s="11">
        <f>ROUND(E221*F221,2)</f>
        <v>8446.92</v>
      </c>
      <c r="H221" s="23">
        <v>177.27</v>
      </c>
      <c r="I221" s="41">
        <v>0</v>
      </c>
      <c r="J221" s="24">
        <f>ROUND(H221*I221,2)</f>
        <v>0</v>
      </c>
    </row>
    <row r="222" spans="1:10" ht="168.75" x14ac:dyDescent="0.25">
      <c r="A222" s="12"/>
      <c r="B222" s="12"/>
      <c r="C222" s="12"/>
      <c r="D222" s="13" t="s">
        <v>35</v>
      </c>
      <c r="E222" s="12"/>
      <c r="F222" s="25"/>
      <c r="G222" s="12"/>
      <c r="H222" s="25"/>
      <c r="I222" s="25"/>
      <c r="J222" s="25"/>
    </row>
    <row r="223" spans="1:10" x14ac:dyDescent="0.25">
      <c r="A223" s="8" t="s">
        <v>36</v>
      </c>
      <c r="B223" s="9" t="s">
        <v>12</v>
      </c>
      <c r="C223" s="9" t="s">
        <v>16</v>
      </c>
      <c r="D223" s="13" t="s">
        <v>37</v>
      </c>
      <c r="E223" s="10">
        <v>9.5</v>
      </c>
      <c r="F223" s="23">
        <v>150.91</v>
      </c>
      <c r="G223" s="11">
        <f>ROUND(E223*F223,2)</f>
        <v>1433.65</v>
      </c>
      <c r="H223" s="23">
        <v>9.5</v>
      </c>
      <c r="I223" s="41">
        <v>0</v>
      </c>
      <c r="J223" s="24">
        <f>ROUND(H223*I223,2)</f>
        <v>0</v>
      </c>
    </row>
    <row r="224" spans="1:10" ht="90" x14ac:dyDescent="0.25">
      <c r="A224" s="12"/>
      <c r="B224" s="12"/>
      <c r="C224" s="12"/>
      <c r="D224" s="13" t="s">
        <v>38</v>
      </c>
      <c r="E224" s="12"/>
      <c r="F224" s="25"/>
      <c r="G224" s="12"/>
      <c r="H224" s="25"/>
      <c r="I224" s="25"/>
      <c r="J224" s="25"/>
    </row>
    <row r="225" spans="1:10" ht="22.5" x14ac:dyDescent="0.25">
      <c r="A225" s="8" t="s">
        <v>39</v>
      </c>
      <c r="B225" s="9" t="s">
        <v>12</v>
      </c>
      <c r="C225" s="9" t="s">
        <v>124</v>
      </c>
      <c r="D225" s="13" t="s">
        <v>40</v>
      </c>
      <c r="E225" s="10">
        <v>1</v>
      </c>
      <c r="F225" s="23">
        <v>1605.16</v>
      </c>
      <c r="G225" s="11">
        <f>ROUND(E225*F225,2)</f>
        <v>1605.16</v>
      </c>
      <c r="H225" s="23">
        <v>1</v>
      </c>
      <c r="I225" s="42">
        <f>F225</f>
        <v>1605.16</v>
      </c>
      <c r="J225" s="24">
        <f>ROUND(H225*I225,2)</f>
        <v>1605.16</v>
      </c>
    </row>
    <row r="226" spans="1:10" ht="213.75" x14ac:dyDescent="0.25">
      <c r="A226" s="12"/>
      <c r="B226" s="12"/>
      <c r="C226" s="12"/>
      <c r="D226" s="13" t="s">
        <v>41</v>
      </c>
      <c r="E226" s="12"/>
      <c r="F226" s="25"/>
      <c r="G226" s="12"/>
      <c r="H226" s="25"/>
      <c r="I226" s="25"/>
      <c r="J226" s="25"/>
    </row>
    <row r="227" spans="1:10" ht="22.5" x14ac:dyDescent="0.25">
      <c r="A227" s="8" t="s">
        <v>42</v>
      </c>
      <c r="B227" s="9" t="s">
        <v>12</v>
      </c>
      <c r="C227" s="9" t="s">
        <v>16</v>
      </c>
      <c r="D227" s="13" t="s">
        <v>43</v>
      </c>
      <c r="E227" s="10">
        <v>37.32</v>
      </c>
      <c r="F227" s="23">
        <v>65.38</v>
      </c>
      <c r="G227" s="11">
        <f>ROUND(E227*F227,2)</f>
        <v>2439.98</v>
      </c>
      <c r="H227" s="23">
        <v>37.32</v>
      </c>
      <c r="I227" s="41">
        <v>0</v>
      </c>
      <c r="J227" s="24">
        <f>ROUND(H227*I227,2)</f>
        <v>0</v>
      </c>
    </row>
    <row r="228" spans="1:10" ht="101.25" x14ac:dyDescent="0.25">
      <c r="A228" s="12"/>
      <c r="B228" s="12"/>
      <c r="C228" s="12"/>
      <c r="D228" s="13" t="s">
        <v>44</v>
      </c>
      <c r="E228" s="12"/>
      <c r="F228" s="25"/>
      <c r="G228" s="12"/>
      <c r="H228" s="25"/>
      <c r="I228" s="25"/>
      <c r="J228" s="25"/>
    </row>
    <row r="229" spans="1:10" x14ac:dyDescent="0.25">
      <c r="A229" s="8" t="s">
        <v>45</v>
      </c>
      <c r="B229" s="9" t="s">
        <v>12</v>
      </c>
      <c r="C229" s="9" t="s">
        <v>30</v>
      </c>
      <c r="D229" s="13" t="s">
        <v>46</v>
      </c>
      <c r="E229" s="10">
        <v>141.77000000000001</v>
      </c>
      <c r="F229" s="23">
        <v>25.57</v>
      </c>
      <c r="G229" s="11">
        <f>ROUND(E229*F229,2)</f>
        <v>3625.06</v>
      </c>
      <c r="H229" s="23">
        <v>141.77000000000001</v>
      </c>
      <c r="I229" s="41">
        <v>0</v>
      </c>
      <c r="J229" s="24">
        <f>ROUND(H229*I229,2)</f>
        <v>0</v>
      </c>
    </row>
    <row r="230" spans="1:10" ht="67.5" x14ac:dyDescent="0.25">
      <c r="A230" s="12"/>
      <c r="B230" s="12"/>
      <c r="C230" s="12"/>
      <c r="D230" s="13" t="s">
        <v>47</v>
      </c>
      <c r="E230" s="12"/>
      <c r="F230" s="25"/>
      <c r="G230" s="12"/>
      <c r="H230" s="25"/>
      <c r="I230" s="25"/>
      <c r="J230" s="25"/>
    </row>
    <row r="231" spans="1:10" x14ac:dyDescent="0.25">
      <c r="A231" s="8" t="s">
        <v>48</v>
      </c>
      <c r="B231" s="9" t="s">
        <v>12</v>
      </c>
      <c r="C231" s="9" t="s">
        <v>30</v>
      </c>
      <c r="D231" s="13" t="s">
        <v>49</v>
      </c>
      <c r="E231" s="10">
        <v>38.97</v>
      </c>
      <c r="F231" s="23">
        <v>84.06</v>
      </c>
      <c r="G231" s="11">
        <f>ROUND(E231*F231,2)</f>
        <v>3275.82</v>
      </c>
      <c r="H231" s="23">
        <v>38.97</v>
      </c>
      <c r="I231" s="41">
        <v>0</v>
      </c>
      <c r="J231" s="24">
        <f>ROUND(H231*I231,2)</f>
        <v>0</v>
      </c>
    </row>
    <row r="232" spans="1:10" ht="90" x14ac:dyDescent="0.25">
      <c r="A232" s="12"/>
      <c r="B232" s="12"/>
      <c r="C232" s="12"/>
      <c r="D232" s="13" t="s">
        <v>50</v>
      </c>
      <c r="E232" s="12"/>
      <c r="F232" s="25"/>
      <c r="G232" s="12"/>
      <c r="H232" s="25"/>
      <c r="I232" s="25"/>
      <c r="J232" s="25"/>
    </row>
    <row r="233" spans="1:10" x14ac:dyDescent="0.25">
      <c r="A233" s="8" t="s">
        <v>51</v>
      </c>
      <c r="B233" s="9" t="s">
        <v>12</v>
      </c>
      <c r="C233" s="9" t="s">
        <v>16</v>
      </c>
      <c r="D233" s="13" t="s">
        <v>52</v>
      </c>
      <c r="E233" s="10">
        <v>18.66</v>
      </c>
      <c r="F233" s="23">
        <v>22.84</v>
      </c>
      <c r="G233" s="11">
        <f>ROUND(E233*F233,2)</f>
        <v>426.19</v>
      </c>
      <c r="H233" s="23">
        <v>18.66</v>
      </c>
      <c r="I233" s="41">
        <v>0</v>
      </c>
      <c r="J233" s="24">
        <f>ROUND(H233*I233,2)</f>
        <v>0</v>
      </c>
    </row>
    <row r="234" spans="1:10" ht="146.25" x14ac:dyDescent="0.25">
      <c r="A234" s="12"/>
      <c r="B234" s="12"/>
      <c r="C234" s="12"/>
      <c r="D234" s="13" t="s">
        <v>53</v>
      </c>
      <c r="E234" s="12"/>
      <c r="F234" s="25"/>
      <c r="G234" s="12"/>
      <c r="H234" s="25"/>
      <c r="I234" s="25"/>
      <c r="J234" s="25"/>
    </row>
    <row r="235" spans="1:10" x14ac:dyDescent="0.25">
      <c r="A235" s="8" t="s">
        <v>54</v>
      </c>
      <c r="B235" s="9" t="s">
        <v>12</v>
      </c>
      <c r="C235" s="9" t="s">
        <v>30</v>
      </c>
      <c r="D235" s="13" t="s">
        <v>55</v>
      </c>
      <c r="E235" s="10">
        <v>141.77000000000001</v>
      </c>
      <c r="F235" s="23">
        <v>19.600000000000001</v>
      </c>
      <c r="G235" s="11">
        <f>ROUND(E235*F235,2)</f>
        <v>2778.69</v>
      </c>
      <c r="H235" s="23">
        <v>141.77000000000001</v>
      </c>
      <c r="I235" s="41">
        <v>0</v>
      </c>
      <c r="J235" s="24">
        <f>ROUND(H235*I235,2)</f>
        <v>0</v>
      </c>
    </row>
    <row r="236" spans="1:10" ht="180" x14ac:dyDescent="0.25">
      <c r="A236" s="12"/>
      <c r="B236" s="12"/>
      <c r="C236" s="12"/>
      <c r="D236" s="13" t="s">
        <v>56</v>
      </c>
      <c r="E236" s="12"/>
      <c r="F236" s="25"/>
      <c r="G236" s="12"/>
      <c r="H236" s="25"/>
      <c r="I236" s="25"/>
      <c r="J236" s="25"/>
    </row>
    <row r="237" spans="1:10" x14ac:dyDescent="0.25">
      <c r="A237" s="8" t="s">
        <v>57</v>
      </c>
      <c r="B237" s="9" t="s">
        <v>12</v>
      </c>
      <c r="C237" s="9" t="s">
        <v>30</v>
      </c>
      <c r="D237" s="13" t="s">
        <v>58</v>
      </c>
      <c r="E237" s="10">
        <v>243</v>
      </c>
      <c r="F237" s="23">
        <v>22.06</v>
      </c>
      <c r="G237" s="11">
        <f>ROUND(E237*F237,2)</f>
        <v>5360.58</v>
      </c>
      <c r="H237" s="23">
        <v>243</v>
      </c>
      <c r="I237" s="41">
        <v>0</v>
      </c>
      <c r="J237" s="24">
        <f>ROUND(H237*I237,2)</f>
        <v>0</v>
      </c>
    </row>
    <row r="238" spans="1:10" ht="78.75" x14ac:dyDescent="0.25">
      <c r="A238" s="12"/>
      <c r="B238" s="12"/>
      <c r="C238" s="12"/>
      <c r="D238" s="13" t="s">
        <v>59</v>
      </c>
      <c r="E238" s="12"/>
      <c r="F238" s="25"/>
      <c r="G238" s="12"/>
      <c r="H238" s="25"/>
      <c r="I238" s="25"/>
      <c r="J238" s="25"/>
    </row>
    <row r="239" spans="1:10" ht="22.5" x14ac:dyDescent="0.25">
      <c r="A239" s="8" t="s">
        <v>60</v>
      </c>
      <c r="B239" s="9" t="s">
        <v>12</v>
      </c>
      <c r="C239" s="9" t="s">
        <v>30</v>
      </c>
      <c r="D239" s="13" t="s">
        <v>61</v>
      </c>
      <c r="E239" s="10">
        <v>29.8</v>
      </c>
      <c r="F239" s="23">
        <v>22.79</v>
      </c>
      <c r="G239" s="11">
        <f>ROUND(E239*F239,2)</f>
        <v>679.14</v>
      </c>
      <c r="H239" s="23">
        <v>29.8</v>
      </c>
      <c r="I239" s="41">
        <v>0</v>
      </c>
      <c r="J239" s="24">
        <f>ROUND(H239*I239,2)</f>
        <v>0</v>
      </c>
    </row>
    <row r="240" spans="1:10" ht="112.5" x14ac:dyDescent="0.25">
      <c r="A240" s="12"/>
      <c r="B240" s="12"/>
      <c r="C240" s="12"/>
      <c r="D240" s="13" t="s">
        <v>62</v>
      </c>
      <c r="E240" s="12"/>
      <c r="F240" s="25"/>
      <c r="G240" s="12"/>
      <c r="H240" s="25"/>
      <c r="I240" s="25"/>
      <c r="J240" s="25"/>
    </row>
    <row r="241" spans="1:10" x14ac:dyDescent="0.25">
      <c r="A241" s="8" t="s">
        <v>63</v>
      </c>
      <c r="B241" s="9" t="s">
        <v>12</v>
      </c>
      <c r="C241" s="9" t="s">
        <v>30</v>
      </c>
      <c r="D241" s="13" t="s">
        <v>64</v>
      </c>
      <c r="E241" s="10">
        <v>1.5</v>
      </c>
      <c r="F241" s="23">
        <v>20.329999999999998</v>
      </c>
      <c r="G241" s="11">
        <f>ROUND(E241*F241,2)</f>
        <v>30.5</v>
      </c>
      <c r="H241" s="23">
        <v>1.5</v>
      </c>
      <c r="I241" s="41">
        <v>0</v>
      </c>
      <c r="J241" s="24">
        <f>ROUND(H241*I241,2)</f>
        <v>0</v>
      </c>
    </row>
    <row r="242" spans="1:10" ht="78.75" x14ac:dyDescent="0.25">
      <c r="A242" s="12"/>
      <c r="B242" s="12"/>
      <c r="C242" s="12"/>
      <c r="D242" s="13" t="s">
        <v>65</v>
      </c>
      <c r="E242" s="12"/>
      <c r="F242" s="25"/>
      <c r="G242" s="12"/>
      <c r="H242" s="25"/>
      <c r="I242" s="25"/>
      <c r="J242" s="25"/>
    </row>
    <row r="243" spans="1:10" ht="22.5" x14ac:dyDescent="0.25">
      <c r="A243" s="8" t="s">
        <v>66</v>
      </c>
      <c r="B243" s="9" t="s">
        <v>12</v>
      </c>
      <c r="C243" s="9" t="s">
        <v>30</v>
      </c>
      <c r="D243" s="13" t="s">
        <v>67</v>
      </c>
      <c r="E243" s="10">
        <v>1.5</v>
      </c>
      <c r="F243" s="23">
        <v>66.59</v>
      </c>
      <c r="G243" s="11">
        <f>ROUND(E243*F243,2)</f>
        <v>99.89</v>
      </c>
      <c r="H243" s="23">
        <v>1.5</v>
      </c>
      <c r="I243" s="41">
        <v>0</v>
      </c>
      <c r="J243" s="24">
        <f>ROUND(H243*I243,2)</f>
        <v>0</v>
      </c>
    </row>
    <row r="244" spans="1:10" ht="67.5" x14ac:dyDescent="0.25">
      <c r="A244" s="12"/>
      <c r="B244" s="12"/>
      <c r="C244" s="12"/>
      <c r="D244" s="13" t="s">
        <v>68</v>
      </c>
      <c r="E244" s="12"/>
      <c r="F244" s="25"/>
      <c r="G244" s="12"/>
      <c r="H244" s="25"/>
      <c r="I244" s="25"/>
      <c r="J244" s="25"/>
    </row>
    <row r="245" spans="1:10" x14ac:dyDescent="0.25">
      <c r="A245" s="8" t="s">
        <v>69</v>
      </c>
      <c r="B245" s="9" t="s">
        <v>12</v>
      </c>
      <c r="C245" s="9" t="s">
        <v>30</v>
      </c>
      <c r="D245" s="13" t="s">
        <v>70</v>
      </c>
      <c r="E245" s="10">
        <v>1.5</v>
      </c>
      <c r="F245" s="23">
        <v>33.200000000000003</v>
      </c>
      <c r="G245" s="11">
        <f>ROUND(E245*F245,2)</f>
        <v>49.8</v>
      </c>
      <c r="H245" s="23">
        <v>1.5</v>
      </c>
      <c r="I245" s="41">
        <v>0</v>
      </c>
      <c r="J245" s="24">
        <f>ROUND(H245*I245,2)</f>
        <v>0</v>
      </c>
    </row>
    <row r="246" spans="1:10" ht="22.5" x14ac:dyDescent="0.25">
      <c r="A246" s="12"/>
      <c r="B246" s="12"/>
      <c r="C246" s="12"/>
      <c r="D246" s="13" t="s">
        <v>71</v>
      </c>
      <c r="E246" s="12"/>
      <c r="F246" s="25"/>
      <c r="G246" s="12"/>
      <c r="H246" s="25"/>
      <c r="I246" s="25"/>
      <c r="J246" s="25"/>
    </row>
    <row r="247" spans="1:10" x14ac:dyDescent="0.25">
      <c r="A247" s="8" t="s">
        <v>72</v>
      </c>
      <c r="B247" s="9" t="s">
        <v>12</v>
      </c>
      <c r="C247" s="9" t="s">
        <v>20</v>
      </c>
      <c r="D247" s="13" t="s">
        <v>73</v>
      </c>
      <c r="E247" s="10">
        <v>2</v>
      </c>
      <c r="F247" s="23">
        <v>231.21</v>
      </c>
      <c r="G247" s="11">
        <f>ROUND(E247*F247,2)</f>
        <v>462.42</v>
      </c>
      <c r="H247" s="23">
        <v>2</v>
      </c>
      <c r="I247" s="41">
        <v>0</v>
      </c>
      <c r="J247" s="24">
        <f>ROUND(H247*I247,2)</f>
        <v>0</v>
      </c>
    </row>
    <row r="248" spans="1:10" ht="135" x14ac:dyDescent="0.25">
      <c r="A248" s="12"/>
      <c r="B248" s="12"/>
      <c r="C248" s="12"/>
      <c r="D248" s="13" t="s">
        <v>74</v>
      </c>
      <c r="E248" s="12"/>
      <c r="F248" s="25"/>
      <c r="G248" s="12"/>
      <c r="H248" s="25"/>
      <c r="I248" s="25"/>
      <c r="J248" s="25"/>
    </row>
    <row r="249" spans="1:10" x14ac:dyDescent="0.25">
      <c r="A249" s="8" t="s">
        <v>75</v>
      </c>
      <c r="B249" s="9" t="s">
        <v>12</v>
      </c>
      <c r="C249" s="9" t="s">
        <v>124</v>
      </c>
      <c r="D249" s="13" t="s">
        <v>76</v>
      </c>
      <c r="E249" s="10">
        <v>1</v>
      </c>
      <c r="F249" s="23">
        <v>6910.79</v>
      </c>
      <c r="G249" s="11">
        <f>ROUND(E249*F249,2)</f>
        <v>6910.79</v>
      </c>
      <c r="H249" s="23">
        <v>1</v>
      </c>
      <c r="I249" s="42">
        <f>F249</f>
        <v>6910.79</v>
      </c>
      <c r="J249" s="24">
        <f>ROUND(H249*I249,2)</f>
        <v>6910.79</v>
      </c>
    </row>
    <row r="250" spans="1:10" ht="33.75" x14ac:dyDescent="0.25">
      <c r="A250" s="12"/>
      <c r="B250" s="12"/>
      <c r="C250" s="12"/>
      <c r="D250" s="13" t="s">
        <v>77</v>
      </c>
      <c r="E250" s="12"/>
      <c r="F250" s="25"/>
      <c r="G250" s="12"/>
      <c r="H250" s="25"/>
      <c r="I250" s="25"/>
      <c r="J250" s="25"/>
    </row>
    <row r="251" spans="1:10" x14ac:dyDescent="0.25">
      <c r="A251" s="8" t="s">
        <v>78</v>
      </c>
      <c r="B251" s="9" t="s">
        <v>12</v>
      </c>
      <c r="C251" s="9" t="s">
        <v>124</v>
      </c>
      <c r="D251" s="13" t="s">
        <v>79</v>
      </c>
      <c r="E251" s="10">
        <v>1</v>
      </c>
      <c r="F251" s="23">
        <v>13584.38</v>
      </c>
      <c r="G251" s="11">
        <f>ROUND(E251*F251,2)</f>
        <v>13584.38</v>
      </c>
      <c r="H251" s="23">
        <v>1</v>
      </c>
      <c r="I251" s="42">
        <f>F251</f>
        <v>13584.38</v>
      </c>
      <c r="J251" s="24">
        <f>ROUND(H251*I251,2)</f>
        <v>13584.38</v>
      </c>
    </row>
    <row r="252" spans="1:10" ht="56.25" x14ac:dyDescent="0.25">
      <c r="A252" s="12"/>
      <c r="B252" s="12"/>
      <c r="C252" s="12"/>
      <c r="D252" s="13" t="s">
        <v>80</v>
      </c>
      <c r="E252" s="12"/>
      <c r="F252" s="25"/>
      <c r="G252" s="12"/>
      <c r="H252" s="25"/>
      <c r="I252" s="25"/>
      <c r="J252" s="25"/>
    </row>
    <row r="253" spans="1:10" x14ac:dyDescent="0.25">
      <c r="A253" s="8" t="s">
        <v>81</v>
      </c>
      <c r="B253" s="9" t="s">
        <v>12</v>
      </c>
      <c r="C253" s="9" t="s">
        <v>20</v>
      </c>
      <c r="D253" s="13" t="s">
        <v>82</v>
      </c>
      <c r="E253" s="10">
        <v>1</v>
      </c>
      <c r="F253" s="23">
        <v>245.95</v>
      </c>
      <c r="G253" s="11">
        <f>ROUND(E253*F253,2)</f>
        <v>245.95</v>
      </c>
      <c r="H253" s="23">
        <v>1</v>
      </c>
      <c r="I253" s="41">
        <v>0</v>
      </c>
      <c r="J253" s="24">
        <f>ROUND(H253*I253,2)</f>
        <v>0</v>
      </c>
    </row>
    <row r="254" spans="1:10" ht="90" x14ac:dyDescent="0.25">
      <c r="A254" s="12"/>
      <c r="B254" s="12"/>
      <c r="C254" s="12"/>
      <c r="D254" s="13" t="s">
        <v>83</v>
      </c>
      <c r="E254" s="12"/>
      <c r="F254" s="25"/>
      <c r="G254" s="12"/>
      <c r="H254" s="25"/>
      <c r="I254" s="25"/>
      <c r="J254" s="25"/>
    </row>
    <row r="255" spans="1:10" x14ac:dyDescent="0.25">
      <c r="A255" s="8" t="s">
        <v>84</v>
      </c>
      <c r="B255" s="9" t="s">
        <v>12</v>
      </c>
      <c r="C255" s="9" t="s">
        <v>20</v>
      </c>
      <c r="D255" s="13" t="s">
        <v>85</v>
      </c>
      <c r="E255" s="10">
        <v>1</v>
      </c>
      <c r="F255" s="23">
        <v>160</v>
      </c>
      <c r="G255" s="11">
        <f>ROUND(E255*F255,2)</f>
        <v>160</v>
      </c>
      <c r="H255" s="23">
        <v>1</v>
      </c>
      <c r="I255" s="41">
        <v>0</v>
      </c>
      <c r="J255" s="24">
        <f>ROUND(H255*I255,2)</f>
        <v>0</v>
      </c>
    </row>
    <row r="256" spans="1:10" ht="67.5" x14ac:dyDescent="0.25">
      <c r="A256" s="12"/>
      <c r="B256" s="12"/>
      <c r="C256" s="12"/>
      <c r="D256" s="13" t="s">
        <v>86</v>
      </c>
      <c r="E256" s="12"/>
      <c r="F256" s="25"/>
      <c r="G256" s="12"/>
      <c r="H256" s="25"/>
      <c r="I256" s="25"/>
      <c r="J256" s="25"/>
    </row>
    <row r="257" spans="1:10" x14ac:dyDescent="0.25">
      <c r="A257" s="12"/>
      <c r="B257" s="12"/>
      <c r="C257" s="12"/>
      <c r="D257" s="19" t="s">
        <v>99</v>
      </c>
      <c r="E257" s="14">
        <v>1</v>
      </c>
      <c r="F257" s="15">
        <f>G209+G211+G213+G215+G217+G219+G221+G223+G225+G227+G229+G231+G233+G235+G237+G239+G241+G243+G245+G247+G249+G251+G253+G255</f>
        <v>57999.040000000001</v>
      </c>
      <c r="G257" s="15">
        <f>ROUND(E257*F257,2)</f>
        <v>57999.040000000001</v>
      </c>
      <c r="H257" s="14">
        <v>1</v>
      </c>
      <c r="I257" s="26">
        <f>J209+J211+J213+J215+J217+J219+J221+J223+J225+J227+J229+J231+J233+J235+J237+J239+J241+J243+J245+J247+J249+J251+J253+J255</f>
        <v>23600.33</v>
      </c>
      <c r="J257" s="26">
        <f>ROUND(H257*I257,2)</f>
        <v>23600.33</v>
      </c>
    </row>
    <row r="258" spans="1:10" ht="0.95" customHeight="1" x14ac:dyDescent="0.25">
      <c r="A258" s="16"/>
      <c r="B258" s="16"/>
      <c r="C258" s="16"/>
      <c r="D258" s="20"/>
      <c r="E258" s="16"/>
      <c r="F258" s="16"/>
      <c r="G258" s="16"/>
      <c r="H258" s="27"/>
      <c r="I258" s="27"/>
      <c r="J258" s="27"/>
    </row>
    <row r="259" spans="1:10" x14ac:dyDescent="0.25">
      <c r="A259" s="5" t="s">
        <v>100</v>
      </c>
      <c r="B259" s="5" t="s">
        <v>8</v>
      </c>
      <c r="C259" s="5" t="s">
        <v>9</v>
      </c>
      <c r="D259" s="18" t="s">
        <v>101</v>
      </c>
      <c r="E259" s="6">
        <f t="shared" ref="E259:J259" si="5">E308</f>
        <v>1</v>
      </c>
      <c r="F259" s="7">
        <f t="shared" si="5"/>
        <v>59133.82</v>
      </c>
      <c r="G259" s="7">
        <f t="shared" si="5"/>
        <v>59133.82</v>
      </c>
      <c r="H259" s="6">
        <f t="shared" si="5"/>
        <v>1</v>
      </c>
      <c r="I259" s="22">
        <f t="shared" si="5"/>
        <v>23600.33</v>
      </c>
      <c r="J259" s="22">
        <f t="shared" si="5"/>
        <v>23600.33</v>
      </c>
    </row>
    <row r="260" spans="1:10" x14ac:dyDescent="0.25">
      <c r="A260" s="8" t="s">
        <v>11</v>
      </c>
      <c r="B260" s="9" t="s">
        <v>12</v>
      </c>
      <c r="C260" s="9" t="s">
        <v>124</v>
      </c>
      <c r="D260" s="13" t="s">
        <v>13</v>
      </c>
      <c r="E260" s="10">
        <v>1</v>
      </c>
      <c r="F260" s="23">
        <v>1500</v>
      </c>
      <c r="G260" s="11">
        <f>ROUND(E260*F260,2)</f>
        <v>1500</v>
      </c>
      <c r="H260" s="23">
        <v>1</v>
      </c>
      <c r="I260" s="42">
        <f>F260</f>
        <v>1500</v>
      </c>
      <c r="J260" s="24">
        <f>ROUND(H260*I260,2)</f>
        <v>1500</v>
      </c>
    </row>
    <row r="261" spans="1:10" ht="33.75" x14ac:dyDescent="0.25">
      <c r="A261" s="12"/>
      <c r="B261" s="12"/>
      <c r="C261" s="12"/>
      <c r="D261" s="13" t="s">
        <v>14</v>
      </c>
      <c r="E261" s="12"/>
      <c r="F261" s="25"/>
      <c r="G261" s="12"/>
      <c r="H261" s="25"/>
      <c r="I261" s="25"/>
      <c r="J261" s="25"/>
    </row>
    <row r="262" spans="1:10" ht="22.5" x14ac:dyDescent="0.25">
      <c r="A262" s="8" t="s">
        <v>15</v>
      </c>
      <c r="B262" s="9" t="s">
        <v>12</v>
      </c>
      <c r="C262" s="9" t="s">
        <v>16</v>
      </c>
      <c r="D262" s="13" t="s">
        <v>17</v>
      </c>
      <c r="E262" s="10">
        <v>61.76</v>
      </c>
      <c r="F262" s="23">
        <v>9.7200000000000006</v>
      </c>
      <c r="G262" s="11">
        <f>ROUND(E262*F262,2)</f>
        <v>600.30999999999995</v>
      </c>
      <c r="H262" s="23">
        <v>61.76</v>
      </c>
      <c r="I262" s="41">
        <v>0</v>
      </c>
      <c r="J262" s="24">
        <f>ROUND(H262*I262,2)</f>
        <v>0</v>
      </c>
    </row>
    <row r="263" spans="1:10" ht="112.5" x14ac:dyDescent="0.25">
      <c r="A263" s="12"/>
      <c r="B263" s="12"/>
      <c r="C263" s="12"/>
      <c r="D263" s="13" t="s">
        <v>18</v>
      </c>
      <c r="E263" s="12"/>
      <c r="F263" s="25"/>
      <c r="G263" s="12"/>
      <c r="H263" s="25"/>
      <c r="I263" s="25"/>
      <c r="J263" s="25"/>
    </row>
    <row r="264" spans="1:10" ht="22.5" x14ac:dyDescent="0.25">
      <c r="A264" s="8" t="s">
        <v>19</v>
      </c>
      <c r="B264" s="9" t="s">
        <v>12</v>
      </c>
      <c r="C264" s="9" t="s">
        <v>20</v>
      </c>
      <c r="D264" s="13" t="s">
        <v>21</v>
      </c>
      <c r="E264" s="10">
        <v>1</v>
      </c>
      <c r="F264" s="23">
        <v>89.81</v>
      </c>
      <c r="G264" s="11">
        <f>ROUND(E264*F264,2)</f>
        <v>89.81</v>
      </c>
      <c r="H264" s="23">
        <v>1</v>
      </c>
      <c r="I264" s="41">
        <v>0</v>
      </c>
      <c r="J264" s="24">
        <f>ROUND(H264*I264,2)</f>
        <v>0</v>
      </c>
    </row>
    <row r="265" spans="1:10" ht="90" x14ac:dyDescent="0.25">
      <c r="A265" s="12"/>
      <c r="B265" s="12"/>
      <c r="C265" s="12"/>
      <c r="D265" s="13" t="s">
        <v>22</v>
      </c>
      <c r="E265" s="12"/>
      <c r="F265" s="25"/>
      <c r="G265" s="12"/>
      <c r="H265" s="25"/>
      <c r="I265" s="25"/>
      <c r="J265" s="25"/>
    </row>
    <row r="266" spans="1:10" x14ac:dyDescent="0.25">
      <c r="A266" s="8" t="s">
        <v>23</v>
      </c>
      <c r="B266" s="9" t="s">
        <v>12</v>
      </c>
      <c r="C266" s="9" t="s">
        <v>20</v>
      </c>
      <c r="D266" s="13" t="s">
        <v>24</v>
      </c>
      <c r="E266" s="10">
        <v>1</v>
      </c>
      <c r="F266" s="23">
        <v>49.7</v>
      </c>
      <c r="G266" s="11">
        <f>ROUND(E266*F266,2)</f>
        <v>49.7</v>
      </c>
      <c r="H266" s="23">
        <v>1</v>
      </c>
      <c r="I266" s="41">
        <v>0</v>
      </c>
      <c r="J266" s="24">
        <f>ROUND(H266*I266,2)</f>
        <v>0</v>
      </c>
    </row>
    <row r="267" spans="1:10" ht="22.5" x14ac:dyDescent="0.25">
      <c r="A267" s="12"/>
      <c r="B267" s="12"/>
      <c r="C267" s="12"/>
      <c r="D267" s="13" t="s">
        <v>25</v>
      </c>
      <c r="E267" s="12"/>
      <c r="F267" s="25"/>
      <c r="G267" s="12"/>
      <c r="H267" s="25"/>
      <c r="I267" s="25"/>
      <c r="J267" s="25"/>
    </row>
    <row r="268" spans="1:10" x14ac:dyDescent="0.25">
      <c r="A268" s="8" t="s">
        <v>26</v>
      </c>
      <c r="B268" s="9" t="s">
        <v>12</v>
      </c>
      <c r="C268" s="9" t="s">
        <v>20</v>
      </c>
      <c r="D268" s="13" t="s">
        <v>27</v>
      </c>
      <c r="E268" s="10">
        <v>1</v>
      </c>
      <c r="F268" s="23">
        <v>41.6</v>
      </c>
      <c r="G268" s="11">
        <f>ROUND(E268*F268,2)</f>
        <v>41.6</v>
      </c>
      <c r="H268" s="23">
        <v>1</v>
      </c>
      <c r="I268" s="41">
        <v>0</v>
      </c>
      <c r="J268" s="24">
        <f>ROUND(H268*I268,2)</f>
        <v>0</v>
      </c>
    </row>
    <row r="269" spans="1:10" ht="56.25" x14ac:dyDescent="0.25">
      <c r="A269" s="12"/>
      <c r="B269" s="12"/>
      <c r="C269" s="12"/>
      <c r="D269" s="13" t="s">
        <v>28</v>
      </c>
      <c r="E269" s="12"/>
      <c r="F269" s="25"/>
      <c r="G269" s="12"/>
      <c r="H269" s="25"/>
      <c r="I269" s="25"/>
      <c r="J269" s="25"/>
    </row>
    <row r="270" spans="1:10" x14ac:dyDescent="0.25">
      <c r="A270" s="8" t="s">
        <v>29</v>
      </c>
      <c r="B270" s="9" t="s">
        <v>12</v>
      </c>
      <c r="C270" s="9" t="s">
        <v>30</v>
      </c>
      <c r="D270" s="13" t="s">
        <v>31</v>
      </c>
      <c r="E270" s="10">
        <v>191.21</v>
      </c>
      <c r="F270" s="23">
        <v>23.35</v>
      </c>
      <c r="G270" s="11">
        <f>ROUND(E270*F270,2)</f>
        <v>4464.75</v>
      </c>
      <c r="H270" s="23">
        <v>191.21</v>
      </c>
      <c r="I270" s="41">
        <v>0</v>
      </c>
      <c r="J270" s="24">
        <f>ROUND(H270*I270,2)</f>
        <v>0</v>
      </c>
    </row>
    <row r="271" spans="1:10" ht="146.25" x14ac:dyDescent="0.25">
      <c r="A271" s="12"/>
      <c r="B271" s="12"/>
      <c r="C271" s="12"/>
      <c r="D271" s="13" t="s">
        <v>32</v>
      </c>
      <c r="E271" s="12"/>
      <c r="F271" s="25"/>
      <c r="G271" s="12"/>
      <c r="H271" s="25"/>
      <c r="I271" s="25"/>
      <c r="J271" s="25"/>
    </row>
    <row r="272" spans="1:10" ht="22.5" x14ac:dyDescent="0.25">
      <c r="A272" s="8" t="s">
        <v>33</v>
      </c>
      <c r="B272" s="9" t="s">
        <v>12</v>
      </c>
      <c r="C272" s="9" t="s">
        <v>30</v>
      </c>
      <c r="D272" s="13" t="s">
        <v>34</v>
      </c>
      <c r="E272" s="10">
        <v>191.21</v>
      </c>
      <c r="F272" s="23">
        <v>47.65</v>
      </c>
      <c r="G272" s="11">
        <f>ROUND(E272*F272,2)</f>
        <v>9111.16</v>
      </c>
      <c r="H272" s="23">
        <v>191.21</v>
      </c>
      <c r="I272" s="41">
        <v>0</v>
      </c>
      <c r="J272" s="24">
        <f>ROUND(H272*I272,2)</f>
        <v>0</v>
      </c>
    </row>
    <row r="273" spans="1:10" ht="168.75" x14ac:dyDescent="0.25">
      <c r="A273" s="12"/>
      <c r="B273" s="12"/>
      <c r="C273" s="12"/>
      <c r="D273" s="13" t="s">
        <v>35</v>
      </c>
      <c r="E273" s="12"/>
      <c r="F273" s="25"/>
      <c r="G273" s="12"/>
      <c r="H273" s="25"/>
      <c r="I273" s="25"/>
      <c r="J273" s="25"/>
    </row>
    <row r="274" spans="1:10" x14ac:dyDescent="0.25">
      <c r="A274" s="8" t="s">
        <v>36</v>
      </c>
      <c r="B274" s="9" t="s">
        <v>12</v>
      </c>
      <c r="C274" s="9" t="s">
        <v>16</v>
      </c>
      <c r="D274" s="13" t="s">
        <v>37</v>
      </c>
      <c r="E274" s="10">
        <v>10.28</v>
      </c>
      <c r="F274" s="23">
        <v>150.91</v>
      </c>
      <c r="G274" s="11">
        <f>ROUND(E274*F274,2)</f>
        <v>1551.35</v>
      </c>
      <c r="H274" s="23">
        <v>10.28</v>
      </c>
      <c r="I274" s="41">
        <v>0</v>
      </c>
      <c r="J274" s="24">
        <f>ROUND(H274*I274,2)</f>
        <v>0</v>
      </c>
    </row>
    <row r="275" spans="1:10" ht="90" x14ac:dyDescent="0.25">
      <c r="A275" s="12"/>
      <c r="B275" s="12"/>
      <c r="C275" s="12"/>
      <c r="D275" s="13" t="s">
        <v>38</v>
      </c>
      <c r="E275" s="12"/>
      <c r="F275" s="25"/>
      <c r="G275" s="12"/>
      <c r="H275" s="25"/>
      <c r="I275" s="25"/>
      <c r="J275" s="25"/>
    </row>
    <row r="276" spans="1:10" ht="22.5" x14ac:dyDescent="0.25">
      <c r="A276" s="8" t="s">
        <v>39</v>
      </c>
      <c r="B276" s="9" t="s">
        <v>12</v>
      </c>
      <c r="C276" s="9" t="s">
        <v>124</v>
      </c>
      <c r="D276" s="13" t="s">
        <v>40</v>
      </c>
      <c r="E276" s="10">
        <v>1</v>
      </c>
      <c r="F276" s="23">
        <v>1605.16</v>
      </c>
      <c r="G276" s="11">
        <f>ROUND(E276*F276,2)</f>
        <v>1605.16</v>
      </c>
      <c r="H276" s="23">
        <v>1</v>
      </c>
      <c r="I276" s="42">
        <f>F276</f>
        <v>1605.16</v>
      </c>
      <c r="J276" s="24">
        <f>ROUND(H276*I276,2)</f>
        <v>1605.16</v>
      </c>
    </row>
    <row r="277" spans="1:10" ht="213.75" x14ac:dyDescent="0.25">
      <c r="A277" s="12"/>
      <c r="B277" s="12"/>
      <c r="C277" s="12"/>
      <c r="D277" s="13" t="s">
        <v>41</v>
      </c>
      <c r="E277" s="12"/>
      <c r="F277" s="25"/>
      <c r="G277" s="12"/>
      <c r="H277" s="25"/>
      <c r="I277" s="25"/>
      <c r="J277" s="25"/>
    </row>
    <row r="278" spans="1:10" ht="22.5" x14ac:dyDescent="0.25">
      <c r="A278" s="8" t="s">
        <v>42</v>
      </c>
      <c r="B278" s="9" t="s">
        <v>12</v>
      </c>
      <c r="C278" s="9" t="s">
        <v>16</v>
      </c>
      <c r="D278" s="13" t="s">
        <v>43</v>
      </c>
      <c r="E278" s="10">
        <v>37.200000000000003</v>
      </c>
      <c r="F278" s="23">
        <v>65.38</v>
      </c>
      <c r="G278" s="11">
        <f>ROUND(E278*F278,2)</f>
        <v>2432.14</v>
      </c>
      <c r="H278" s="23">
        <v>37.200000000000003</v>
      </c>
      <c r="I278" s="41">
        <v>0</v>
      </c>
      <c r="J278" s="24">
        <f>ROUND(H278*I278,2)</f>
        <v>0</v>
      </c>
    </row>
    <row r="279" spans="1:10" ht="101.25" x14ac:dyDescent="0.25">
      <c r="A279" s="12"/>
      <c r="B279" s="12"/>
      <c r="C279" s="12"/>
      <c r="D279" s="13" t="s">
        <v>44</v>
      </c>
      <c r="E279" s="12"/>
      <c r="F279" s="25"/>
      <c r="G279" s="12"/>
      <c r="H279" s="25"/>
      <c r="I279" s="25"/>
      <c r="J279" s="25"/>
    </row>
    <row r="280" spans="1:10" x14ac:dyDescent="0.25">
      <c r="A280" s="8" t="s">
        <v>45</v>
      </c>
      <c r="B280" s="9" t="s">
        <v>12</v>
      </c>
      <c r="C280" s="9" t="s">
        <v>30</v>
      </c>
      <c r="D280" s="13" t="s">
        <v>46</v>
      </c>
      <c r="E280" s="10">
        <v>141.77000000000001</v>
      </c>
      <c r="F280" s="23">
        <v>25.57</v>
      </c>
      <c r="G280" s="11">
        <f>ROUND(E280*F280,2)</f>
        <v>3625.06</v>
      </c>
      <c r="H280" s="23">
        <v>141.77000000000001</v>
      </c>
      <c r="I280" s="41">
        <v>0</v>
      </c>
      <c r="J280" s="24">
        <f>ROUND(H280*I280,2)</f>
        <v>0</v>
      </c>
    </row>
    <row r="281" spans="1:10" ht="67.5" x14ac:dyDescent="0.25">
      <c r="A281" s="12"/>
      <c r="B281" s="12"/>
      <c r="C281" s="12"/>
      <c r="D281" s="13" t="s">
        <v>47</v>
      </c>
      <c r="E281" s="12"/>
      <c r="F281" s="25"/>
      <c r="G281" s="12"/>
      <c r="H281" s="25"/>
      <c r="I281" s="25"/>
      <c r="J281" s="25"/>
    </row>
    <row r="282" spans="1:10" x14ac:dyDescent="0.25">
      <c r="A282" s="8" t="s">
        <v>48</v>
      </c>
      <c r="B282" s="9" t="s">
        <v>12</v>
      </c>
      <c r="C282" s="9" t="s">
        <v>30</v>
      </c>
      <c r="D282" s="13" t="s">
        <v>49</v>
      </c>
      <c r="E282" s="10">
        <v>38.97</v>
      </c>
      <c r="F282" s="23">
        <v>84.06</v>
      </c>
      <c r="G282" s="11">
        <f>ROUND(E282*F282,2)</f>
        <v>3275.82</v>
      </c>
      <c r="H282" s="23">
        <v>38.97</v>
      </c>
      <c r="I282" s="41">
        <v>0</v>
      </c>
      <c r="J282" s="24">
        <f>ROUND(H282*I282,2)</f>
        <v>0</v>
      </c>
    </row>
    <row r="283" spans="1:10" ht="90" x14ac:dyDescent="0.25">
      <c r="A283" s="12"/>
      <c r="B283" s="12"/>
      <c r="C283" s="12"/>
      <c r="D283" s="13" t="s">
        <v>50</v>
      </c>
      <c r="E283" s="12"/>
      <c r="F283" s="25"/>
      <c r="G283" s="12"/>
      <c r="H283" s="25"/>
      <c r="I283" s="25"/>
      <c r="J283" s="25"/>
    </row>
    <row r="284" spans="1:10" x14ac:dyDescent="0.25">
      <c r="A284" s="8" t="s">
        <v>51</v>
      </c>
      <c r="B284" s="9" t="s">
        <v>12</v>
      </c>
      <c r="C284" s="9" t="s">
        <v>16</v>
      </c>
      <c r="D284" s="13" t="s">
        <v>52</v>
      </c>
      <c r="E284" s="10">
        <v>18.600000000000001</v>
      </c>
      <c r="F284" s="23">
        <v>22.84</v>
      </c>
      <c r="G284" s="11">
        <f>ROUND(E284*F284,2)</f>
        <v>424.82</v>
      </c>
      <c r="H284" s="23">
        <v>18.600000000000001</v>
      </c>
      <c r="I284" s="41">
        <v>0</v>
      </c>
      <c r="J284" s="24">
        <f>ROUND(H284*I284,2)</f>
        <v>0</v>
      </c>
    </row>
    <row r="285" spans="1:10" ht="146.25" x14ac:dyDescent="0.25">
      <c r="A285" s="12"/>
      <c r="B285" s="12"/>
      <c r="C285" s="12"/>
      <c r="D285" s="13" t="s">
        <v>53</v>
      </c>
      <c r="E285" s="12"/>
      <c r="F285" s="25"/>
      <c r="G285" s="12"/>
      <c r="H285" s="25"/>
      <c r="I285" s="25"/>
      <c r="J285" s="25"/>
    </row>
    <row r="286" spans="1:10" x14ac:dyDescent="0.25">
      <c r="A286" s="8" t="s">
        <v>54</v>
      </c>
      <c r="B286" s="9" t="s">
        <v>12</v>
      </c>
      <c r="C286" s="9" t="s">
        <v>30</v>
      </c>
      <c r="D286" s="13" t="s">
        <v>55</v>
      </c>
      <c r="E286" s="10">
        <v>141.77000000000001</v>
      </c>
      <c r="F286" s="23">
        <v>19.600000000000001</v>
      </c>
      <c r="G286" s="11">
        <f>ROUND(E286*F286,2)</f>
        <v>2778.69</v>
      </c>
      <c r="H286" s="23">
        <v>141.77000000000001</v>
      </c>
      <c r="I286" s="41">
        <v>0</v>
      </c>
      <c r="J286" s="24">
        <f>ROUND(H286*I286,2)</f>
        <v>0</v>
      </c>
    </row>
    <row r="287" spans="1:10" ht="180" x14ac:dyDescent="0.25">
      <c r="A287" s="12"/>
      <c r="B287" s="12"/>
      <c r="C287" s="12"/>
      <c r="D287" s="13" t="s">
        <v>56</v>
      </c>
      <c r="E287" s="12"/>
      <c r="F287" s="25"/>
      <c r="G287" s="12"/>
      <c r="H287" s="25"/>
      <c r="I287" s="25"/>
      <c r="J287" s="25"/>
    </row>
    <row r="288" spans="1:10" x14ac:dyDescent="0.25">
      <c r="A288" s="8" t="s">
        <v>57</v>
      </c>
      <c r="B288" s="9" t="s">
        <v>12</v>
      </c>
      <c r="C288" s="9" t="s">
        <v>30</v>
      </c>
      <c r="D288" s="13" t="s">
        <v>58</v>
      </c>
      <c r="E288" s="10">
        <v>243</v>
      </c>
      <c r="F288" s="23">
        <v>22.06</v>
      </c>
      <c r="G288" s="11">
        <f>ROUND(E288*F288,2)</f>
        <v>5360.58</v>
      </c>
      <c r="H288" s="23">
        <v>243</v>
      </c>
      <c r="I288" s="41">
        <v>0</v>
      </c>
      <c r="J288" s="24">
        <f>ROUND(H288*I288,2)</f>
        <v>0</v>
      </c>
    </row>
    <row r="289" spans="1:10" ht="78.75" x14ac:dyDescent="0.25">
      <c r="A289" s="12"/>
      <c r="B289" s="12"/>
      <c r="C289" s="12"/>
      <c r="D289" s="13" t="s">
        <v>59</v>
      </c>
      <c r="E289" s="12"/>
      <c r="F289" s="25"/>
      <c r="G289" s="12"/>
      <c r="H289" s="25"/>
      <c r="I289" s="25"/>
      <c r="J289" s="25"/>
    </row>
    <row r="290" spans="1:10" ht="22.5" x14ac:dyDescent="0.25">
      <c r="A290" s="8" t="s">
        <v>60</v>
      </c>
      <c r="B290" s="9" t="s">
        <v>12</v>
      </c>
      <c r="C290" s="9" t="s">
        <v>30</v>
      </c>
      <c r="D290" s="13" t="s">
        <v>61</v>
      </c>
      <c r="E290" s="10">
        <v>29.8</v>
      </c>
      <c r="F290" s="23">
        <v>22.79</v>
      </c>
      <c r="G290" s="11">
        <f>ROUND(E290*F290,2)</f>
        <v>679.14</v>
      </c>
      <c r="H290" s="23">
        <v>29.8</v>
      </c>
      <c r="I290" s="41">
        <v>0</v>
      </c>
      <c r="J290" s="24">
        <f>ROUND(H290*I290,2)</f>
        <v>0</v>
      </c>
    </row>
    <row r="291" spans="1:10" ht="112.5" x14ac:dyDescent="0.25">
      <c r="A291" s="12"/>
      <c r="B291" s="12"/>
      <c r="C291" s="12"/>
      <c r="D291" s="13" t="s">
        <v>62</v>
      </c>
      <c r="E291" s="12"/>
      <c r="F291" s="25"/>
      <c r="G291" s="12"/>
      <c r="H291" s="25"/>
      <c r="I291" s="25"/>
      <c r="J291" s="25"/>
    </row>
    <row r="292" spans="1:10" x14ac:dyDescent="0.25">
      <c r="A292" s="8" t="s">
        <v>63</v>
      </c>
      <c r="B292" s="9" t="s">
        <v>12</v>
      </c>
      <c r="C292" s="9" t="s">
        <v>30</v>
      </c>
      <c r="D292" s="13" t="s">
        <v>64</v>
      </c>
      <c r="E292" s="10">
        <v>1.5</v>
      </c>
      <c r="F292" s="23">
        <v>20.329999999999998</v>
      </c>
      <c r="G292" s="11">
        <f>ROUND(E292*F292,2)</f>
        <v>30.5</v>
      </c>
      <c r="H292" s="23">
        <v>1.5</v>
      </c>
      <c r="I292" s="41">
        <v>0</v>
      </c>
      <c r="J292" s="24">
        <f>ROUND(H292*I292,2)</f>
        <v>0</v>
      </c>
    </row>
    <row r="293" spans="1:10" ht="78.75" x14ac:dyDescent="0.25">
      <c r="A293" s="12"/>
      <c r="B293" s="12"/>
      <c r="C293" s="12"/>
      <c r="D293" s="13" t="s">
        <v>65</v>
      </c>
      <c r="E293" s="12"/>
      <c r="F293" s="25"/>
      <c r="G293" s="12"/>
      <c r="H293" s="25"/>
      <c r="I293" s="25"/>
      <c r="J293" s="25"/>
    </row>
    <row r="294" spans="1:10" ht="22.5" x14ac:dyDescent="0.25">
      <c r="A294" s="8" t="s">
        <v>66</v>
      </c>
      <c r="B294" s="9" t="s">
        <v>12</v>
      </c>
      <c r="C294" s="9" t="s">
        <v>30</v>
      </c>
      <c r="D294" s="13" t="s">
        <v>67</v>
      </c>
      <c r="E294" s="10">
        <v>1.5</v>
      </c>
      <c r="F294" s="23">
        <v>66.59</v>
      </c>
      <c r="G294" s="11">
        <f>ROUND(E294*F294,2)</f>
        <v>99.89</v>
      </c>
      <c r="H294" s="23">
        <v>1.5</v>
      </c>
      <c r="I294" s="41">
        <v>0</v>
      </c>
      <c r="J294" s="24">
        <f>ROUND(H294*I294,2)</f>
        <v>0</v>
      </c>
    </row>
    <row r="295" spans="1:10" ht="67.5" x14ac:dyDescent="0.25">
      <c r="A295" s="12"/>
      <c r="B295" s="12"/>
      <c r="C295" s="12"/>
      <c r="D295" s="13" t="s">
        <v>68</v>
      </c>
      <c r="E295" s="12"/>
      <c r="F295" s="25"/>
      <c r="G295" s="12"/>
      <c r="H295" s="25"/>
      <c r="I295" s="25"/>
      <c r="J295" s="25"/>
    </row>
    <row r="296" spans="1:10" x14ac:dyDescent="0.25">
      <c r="A296" s="8" t="s">
        <v>69</v>
      </c>
      <c r="B296" s="9" t="s">
        <v>12</v>
      </c>
      <c r="C296" s="9" t="s">
        <v>30</v>
      </c>
      <c r="D296" s="13" t="s">
        <v>70</v>
      </c>
      <c r="E296" s="10">
        <v>1.5</v>
      </c>
      <c r="F296" s="23">
        <v>33.200000000000003</v>
      </c>
      <c r="G296" s="11">
        <f>ROUND(E296*F296,2)</f>
        <v>49.8</v>
      </c>
      <c r="H296" s="23">
        <v>1.5</v>
      </c>
      <c r="I296" s="41">
        <v>0</v>
      </c>
      <c r="J296" s="24">
        <f>ROUND(H296*I296,2)</f>
        <v>0</v>
      </c>
    </row>
    <row r="297" spans="1:10" ht="22.5" x14ac:dyDescent="0.25">
      <c r="A297" s="12"/>
      <c r="B297" s="12"/>
      <c r="C297" s="12"/>
      <c r="D297" s="13" t="s">
        <v>71</v>
      </c>
      <c r="E297" s="12"/>
      <c r="F297" s="25"/>
      <c r="G297" s="12"/>
      <c r="H297" s="25"/>
      <c r="I297" s="25"/>
      <c r="J297" s="25"/>
    </row>
    <row r="298" spans="1:10" x14ac:dyDescent="0.25">
      <c r="A298" s="8" t="s">
        <v>72</v>
      </c>
      <c r="B298" s="9" t="s">
        <v>12</v>
      </c>
      <c r="C298" s="9" t="s">
        <v>20</v>
      </c>
      <c r="D298" s="13" t="s">
        <v>73</v>
      </c>
      <c r="E298" s="10">
        <v>2</v>
      </c>
      <c r="F298" s="23">
        <v>231.21</v>
      </c>
      <c r="G298" s="11">
        <f>ROUND(E298*F298,2)</f>
        <v>462.42</v>
      </c>
      <c r="H298" s="23">
        <v>2</v>
      </c>
      <c r="I298" s="41">
        <v>0</v>
      </c>
      <c r="J298" s="24">
        <f>ROUND(H298*I298,2)</f>
        <v>0</v>
      </c>
    </row>
    <row r="299" spans="1:10" ht="135" x14ac:dyDescent="0.25">
      <c r="A299" s="12"/>
      <c r="B299" s="12"/>
      <c r="C299" s="12"/>
      <c r="D299" s="13" t="s">
        <v>74</v>
      </c>
      <c r="E299" s="12"/>
      <c r="F299" s="25"/>
      <c r="G299" s="12"/>
      <c r="H299" s="25"/>
      <c r="I299" s="25"/>
      <c r="J299" s="25"/>
    </row>
    <row r="300" spans="1:10" x14ac:dyDescent="0.25">
      <c r="A300" s="8" t="s">
        <v>75</v>
      </c>
      <c r="B300" s="9" t="s">
        <v>12</v>
      </c>
      <c r="C300" s="9" t="s">
        <v>124</v>
      </c>
      <c r="D300" s="13" t="s">
        <v>76</v>
      </c>
      <c r="E300" s="10">
        <v>1</v>
      </c>
      <c r="F300" s="23">
        <v>6910.79</v>
      </c>
      <c r="G300" s="11">
        <f>ROUND(E300*F300,2)</f>
        <v>6910.79</v>
      </c>
      <c r="H300" s="23">
        <v>1</v>
      </c>
      <c r="I300" s="42">
        <f>F300</f>
        <v>6910.79</v>
      </c>
      <c r="J300" s="24">
        <f>ROUND(H300*I300,2)</f>
        <v>6910.79</v>
      </c>
    </row>
    <row r="301" spans="1:10" ht="33.75" x14ac:dyDescent="0.25">
      <c r="A301" s="12"/>
      <c r="B301" s="12"/>
      <c r="C301" s="12"/>
      <c r="D301" s="13" t="s">
        <v>77</v>
      </c>
      <c r="E301" s="12"/>
      <c r="F301" s="25"/>
      <c r="G301" s="12"/>
      <c r="H301" s="25"/>
      <c r="I301" s="25"/>
      <c r="J301" s="25"/>
    </row>
    <row r="302" spans="1:10" x14ac:dyDescent="0.25">
      <c r="A302" s="8" t="s">
        <v>78</v>
      </c>
      <c r="B302" s="9" t="s">
        <v>12</v>
      </c>
      <c r="C302" s="9" t="s">
        <v>124</v>
      </c>
      <c r="D302" s="13" t="s">
        <v>79</v>
      </c>
      <c r="E302" s="10">
        <v>1</v>
      </c>
      <c r="F302" s="23">
        <v>13584.38</v>
      </c>
      <c r="G302" s="11">
        <f>ROUND(E302*F302,2)</f>
        <v>13584.38</v>
      </c>
      <c r="H302" s="23">
        <v>1</v>
      </c>
      <c r="I302" s="42">
        <f>F302</f>
        <v>13584.38</v>
      </c>
      <c r="J302" s="24">
        <f>ROUND(H302*I302,2)</f>
        <v>13584.38</v>
      </c>
    </row>
    <row r="303" spans="1:10" ht="56.25" x14ac:dyDescent="0.25">
      <c r="A303" s="12"/>
      <c r="B303" s="12"/>
      <c r="C303" s="12"/>
      <c r="D303" s="13" t="s">
        <v>80</v>
      </c>
      <c r="E303" s="12"/>
      <c r="F303" s="25"/>
      <c r="G303" s="12"/>
      <c r="H303" s="25"/>
      <c r="I303" s="25"/>
      <c r="J303" s="25"/>
    </row>
    <row r="304" spans="1:10" x14ac:dyDescent="0.25">
      <c r="A304" s="8" t="s">
        <v>81</v>
      </c>
      <c r="B304" s="9" t="s">
        <v>12</v>
      </c>
      <c r="C304" s="9" t="s">
        <v>20</v>
      </c>
      <c r="D304" s="13" t="s">
        <v>82</v>
      </c>
      <c r="E304" s="10">
        <v>1</v>
      </c>
      <c r="F304" s="23">
        <v>245.95</v>
      </c>
      <c r="G304" s="11">
        <f>ROUND(E304*F304,2)</f>
        <v>245.95</v>
      </c>
      <c r="H304" s="23">
        <v>1</v>
      </c>
      <c r="I304" s="41">
        <v>0</v>
      </c>
      <c r="J304" s="24">
        <f>ROUND(H304*I304,2)</f>
        <v>0</v>
      </c>
    </row>
    <row r="305" spans="1:10" ht="90" x14ac:dyDescent="0.25">
      <c r="A305" s="12"/>
      <c r="B305" s="12"/>
      <c r="C305" s="12"/>
      <c r="D305" s="13" t="s">
        <v>83</v>
      </c>
      <c r="E305" s="12"/>
      <c r="F305" s="25"/>
      <c r="G305" s="12"/>
      <c r="H305" s="25"/>
      <c r="I305" s="25"/>
      <c r="J305" s="25"/>
    </row>
    <row r="306" spans="1:10" x14ac:dyDescent="0.25">
      <c r="A306" s="8" t="s">
        <v>84</v>
      </c>
      <c r="B306" s="9" t="s">
        <v>12</v>
      </c>
      <c r="C306" s="9" t="s">
        <v>20</v>
      </c>
      <c r="D306" s="13" t="s">
        <v>85</v>
      </c>
      <c r="E306" s="10">
        <v>1</v>
      </c>
      <c r="F306" s="23">
        <v>160</v>
      </c>
      <c r="G306" s="11">
        <f>ROUND(E306*F306,2)</f>
        <v>160</v>
      </c>
      <c r="H306" s="23">
        <v>1</v>
      </c>
      <c r="I306" s="41">
        <v>0</v>
      </c>
      <c r="J306" s="24">
        <f>ROUND(H306*I306,2)</f>
        <v>0</v>
      </c>
    </row>
    <row r="307" spans="1:10" ht="67.5" x14ac:dyDescent="0.25">
      <c r="A307" s="12"/>
      <c r="B307" s="12"/>
      <c r="C307" s="12"/>
      <c r="D307" s="13" t="s">
        <v>86</v>
      </c>
      <c r="E307" s="12"/>
      <c r="F307" s="25"/>
      <c r="G307" s="12"/>
      <c r="H307" s="25"/>
      <c r="I307" s="25"/>
      <c r="J307" s="25"/>
    </row>
    <row r="308" spans="1:10" x14ac:dyDescent="0.25">
      <c r="A308" s="12"/>
      <c r="B308" s="12"/>
      <c r="C308" s="12"/>
      <c r="D308" s="19" t="s">
        <v>102</v>
      </c>
      <c r="E308" s="14">
        <v>1</v>
      </c>
      <c r="F308" s="15">
        <f>G260+G262+G264+G266+G268+G270+G272+G274+G276+G278+G280+G282+G284+G286+G288+G290+G292+G294+G296+G298+G300+G302+G304+G306</f>
        <v>59133.82</v>
      </c>
      <c r="G308" s="15">
        <f>ROUND(E308*F308,2)</f>
        <v>59133.82</v>
      </c>
      <c r="H308" s="14">
        <v>1</v>
      </c>
      <c r="I308" s="26">
        <f>J260+J262+J264+J266+J268+J270+J272+J274+J276+J278+J280+J282+J284+J286+J288+J290+J292+J294+J296+J298+J300+J302+J304+J306</f>
        <v>23600.33</v>
      </c>
      <c r="J308" s="26">
        <f>ROUND(H308*I308,2)</f>
        <v>23600.33</v>
      </c>
    </row>
    <row r="309" spans="1:10" ht="0.95" customHeight="1" x14ac:dyDescent="0.25">
      <c r="A309" s="16"/>
      <c r="B309" s="16"/>
      <c r="C309" s="16"/>
      <c r="D309" s="20"/>
      <c r="E309" s="16"/>
      <c r="F309" s="16"/>
      <c r="G309" s="16"/>
      <c r="H309" s="27"/>
      <c r="I309" s="27"/>
      <c r="J309" s="27"/>
    </row>
    <row r="310" spans="1:10" x14ac:dyDescent="0.25">
      <c r="A310" s="5" t="s">
        <v>103</v>
      </c>
      <c r="B310" s="5" t="s">
        <v>8</v>
      </c>
      <c r="C310" s="5" t="s">
        <v>9</v>
      </c>
      <c r="D310" s="18" t="s">
        <v>104</v>
      </c>
      <c r="E310" s="6">
        <f t="shared" ref="E310:J310" si="6">E359</f>
        <v>1</v>
      </c>
      <c r="F310" s="7">
        <f t="shared" si="6"/>
        <v>47013.58</v>
      </c>
      <c r="G310" s="7">
        <f t="shared" si="6"/>
        <v>47013.58</v>
      </c>
      <c r="H310" s="6">
        <f t="shared" si="6"/>
        <v>1</v>
      </c>
      <c r="I310" s="22">
        <f t="shared" si="6"/>
        <v>23600.33</v>
      </c>
      <c r="J310" s="22">
        <f t="shared" si="6"/>
        <v>23600.33</v>
      </c>
    </row>
    <row r="311" spans="1:10" x14ac:dyDescent="0.25">
      <c r="A311" s="8" t="s">
        <v>11</v>
      </c>
      <c r="B311" s="9" t="s">
        <v>12</v>
      </c>
      <c r="C311" s="9" t="s">
        <v>124</v>
      </c>
      <c r="D311" s="13" t="s">
        <v>13</v>
      </c>
      <c r="E311" s="10">
        <v>1</v>
      </c>
      <c r="F311" s="23">
        <v>1500</v>
      </c>
      <c r="G311" s="11">
        <f>ROUND(E311*F311,2)</f>
        <v>1500</v>
      </c>
      <c r="H311" s="23">
        <v>1</v>
      </c>
      <c r="I311" s="42">
        <f>F311</f>
        <v>1500</v>
      </c>
      <c r="J311" s="24">
        <f>ROUND(H311*I311,2)</f>
        <v>1500</v>
      </c>
    </row>
    <row r="312" spans="1:10" ht="33.75" x14ac:dyDescent="0.25">
      <c r="A312" s="12"/>
      <c r="B312" s="12"/>
      <c r="C312" s="12"/>
      <c r="D312" s="13" t="s">
        <v>14</v>
      </c>
      <c r="E312" s="12"/>
      <c r="F312" s="25"/>
      <c r="G312" s="12"/>
      <c r="H312" s="25"/>
      <c r="I312" s="25"/>
      <c r="J312" s="25"/>
    </row>
    <row r="313" spans="1:10" ht="22.5" x14ac:dyDescent="0.25">
      <c r="A313" s="8" t="s">
        <v>15</v>
      </c>
      <c r="B313" s="9" t="s">
        <v>12</v>
      </c>
      <c r="C313" s="9" t="s">
        <v>16</v>
      </c>
      <c r="D313" s="13" t="s">
        <v>17</v>
      </c>
      <c r="E313" s="10">
        <v>58.2</v>
      </c>
      <c r="F313" s="23">
        <v>9.7200000000000006</v>
      </c>
      <c r="G313" s="11">
        <f>ROUND(E313*F313,2)</f>
        <v>565.70000000000005</v>
      </c>
      <c r="H313" s="23">
        <v>58.2</v>
      </c>
      <c r="I313" s="41">
        <v>0</v>
      </c>
      <c r="J313" s="24">
        <f>ROUND(H313*I313,2)</f>
        <v>0</v>
      </c>
    </row>
    <row r="314" spans="1:10" ht="112.5" x14ac:dyDescent="0.25">
      <c r="A314" s="12"/>
      <c r="B314" s="12"/>
      <c r="C314" s="12"/>
      <c r="D314" s="13" t="s">
        <v>18</v>
      </c>
      <c r="E314" s="12"/>
      <c r="F314" s="25"/>
      <c r="G314" s="12"/>
      <c r="H314" s="25"/>
      <c r="I314" s="25"/>
      <c r="J314" s="25"/>
    </row>
    <row r="315" spans="1:10" ht="22.5" x14ac:dyDescent="0.25">
      <c r="A315" s="8" t="s">
        <v>19</v>
      </c>
      <c r="B315" s="9" t="s">
        <v>12</v>
      </c>
      <c r="C315" s="9" t="s">
        <v>20</v>
      </c>
      <c r="D315" s="13" t="s">
        <v>21</v>
      </c>
      <c r="E315" s="10">
        <v>1</v>
      </c>
      <c r="F315" s="23">
        <v>89.81</v>
      </c>
      <c r="G315" s="11">
        <f>ROUND(E315*F315,2)</f>
        <v>89.81</v>
      </c>
      <c r="H315" s="23">
        <v>1</v>
      </c>
      <c r="I315" s="41">
        <v>0</v>
      </c>
      <c r="J315" s="24">
        <f>ROUND(H315*I315,2)</f>
        <v>0</v>
      </c>
    </row>
    <row r="316" spans="1:10" ht="90" x14ac:dyDescent="0.25">
      <c r="A316" s="12"/>
      <c r="B316" s="12"/>
      <c r="C316" s="12"/>
      <c r="D316" s="13" t="s">
        <v>22</v>
      </c>
      <c r="E316" s="12"/>
      <c r="F316" s="25"/>
      <c r="G316" s="12"/>
      <c r="H316" s="25"/>
      <c r="I316" s="25"/>
      <c r="J316" s="25"/>
    </row>
    <row r="317" spans="1:10" x14ac:dyDescent="0.25">
      <c r="A317" s="8" t="s">
        <v>23</v>
      </c>
      <c r="B317" s="9" t="s">
        <v>12</v>
      </c>
      <c r="C317" s="9" t="s">
        <v>20</v>
      </c>
      <c r="D317" s="13" t="s">
        <v>24</v>
      </c>
      <c r="E317" s="10">
        <v>1</v>
      </c>
      <c r="F317" s="23">
        <v>49.7</v>
      </c>
      <c r="G317" s="11">
        <f>ROUND(E317*F317,2)</f>
        <v>49.7</v>
      </c>
      <c r="H317" s="23">
        <v>1</v>
      </c>
      <c r="I317" s="41">
        <v>0</v>
      </c>
      <c r="J317" s="24">
        <f>ROUND(H317*I317,2)</f>
        <v>0</v>
      </c>
    </row>
    <row r="318" spans="1:10" ht="22.5" x14ac:dyDescent="0.25">
      <c r="A318" s="12"/>
      <c r="B318" s="12"/>
      <c r="C318" s="12"/>
      <c r="D318" s="13" t="s">
        <v>25</v>
      </c>
      <c r="E318" s="12"/>
      <c r="F318" s="25"/>
      <c r="G318" s="12"/>
      <c r="H318" s="25"/>
      <c r="I318" s="25"/>
      <c r="J318" s="25"/>
    </row>
    <row r="319" spans="1:10" x14ac:dyDescent="0.25">
      <c r="A319" s="8" t="s">
        <v>26</v>
      </c>
      <c r="B319" s="9" t="s">
        <v>12</v>
      </c>
      <c r="C319" s="9" t="s">
        <v>20</v>
      </c>
      <c r="D319" s="13" t="s">
        <v>27</v>
      </c>
      <c r="E319" s="10">
        <v>1</v>
      </c>
      <c r="F319" s="23">
        <v>41.6</v>
      </c>
      <c r="G319" s="11">
        <f>ROUND(E319*F319,2)</f>
        <v>41.6</v>
      </c>
      <c r="H319" s="23">
        <v>1</v>
      </c>
      <c r="I319" s="41">
        <v>0</v>
      </c>
      <c r="J319" s="24">
        <f>ROUND(H319*I319,2)</f>
        <v>0</v>
      </c>
    </row>
    <row r="320" spans="1:10" ht="56.25" x14ac:dyDescent="0.25">
      <c r="A320" s="12"/>
      <c r="B320" s="12"/>
      <c r="C320" s="12"/>
      <c r="D320" s="13" t="s">
        <v>28</v>
      </c>
      <c r="E320" s="12"/>
      <c r="F320" s="25"/>
      <c r="G320" s="12"/>
      <c r="H320" s="25"/>
      <c r="I320" s="25"/>
      <c r="J320" s="25"/>
    </row>
    <row r="321" spans="1:10" x14ac:dyDescent="0.25">
      <c r="A321" s="8" t="s">
        <v>29</v>
      </c>
      <c r="B321" s="9" t="s">
        <v>12</v>
      </c>
      <c r="C321" s="9" t="s">
        <v>30</v>
      </c>
      <c r="D321" s="13" t="s">
        <v>31</v>
      </c>
      <c r="E321" s="10">
        <v>96</v>
      </c>
      <c r="F321" s="23">
        <v>23.35</v>
      </c>
      <c r="G321" s="11">
        <f>ROUND(E321*F321,2)</f>
        <v>2241.6</v>
      </c>
      <c r="H321" s="23">
        <v>96</v>
      </c>
      <c r="I321" s="41">
        <v>0</v>
      </c>
      <c r="J321" s="24">
        <f>ROUND(H321*I321,2)</f>
        <v>0</v>
      </c>
    </row>
    <row r="322" spans="1:10" ht="146.25" x14ac:dyDescent="0.25">
      <c r="A322" s="12"/>
      <c r="B322" s="12"/>
      <c r="C322" s="12"/>
      <c r="D322" s="13" t="s">
        <v>32</v>
      </c>
      <c r="E322" s="12"/>
      <c r="F322" s="25"/>
      <c r="G322" s="12"/>
      <c r="H322" s="25"/>
      <c r="I322" s="25"/>
      <c r="J322" s="25"/>
    </row>
    <row r="323" spans="1:10" ht="22.5" x14ac:dyDescent="0.25">
      <c r="A323" s="8" t="s">
        <v>33</v>
      </c>
      <c r="B323" s="9" t="s">
        <v>12</v>
      </c>
      <c r="C323" s="9" t="s">
        <v>30</v>
      </c>
      <c r="D323" s="13" t="s">
        <v>34</v>
      </c>
      <c r="E323" s="10">
        <v>96</v>
      </c>
      <c r="F323" s="23">
        <v>47.65</v>
      </c>
      <c r="G323" s="11">
        <f>ROUND(E323*F323,2)</f>
        <v>4574.3999999999996</v>
      </c>
      <c r="H323" s="23">
        <v>96</v>
      </c>
      <c r="I323" s="41">
        <v>0</v>
      </c>
      <c r="J323" s="24">
        <f>ROUND(H323*I323,2)</f>
        <v>0</v>
      </c>
    </row>
    <row r="324" spans="1:10" ht="168.75" x14ac:dyDescent="0.25">
      <c r="A324" s="12"/>
      <c r="B324" s="12"/>
      <c r="C324" s="12"/>
      <c r="D324" s="13" t="s">
        <v>35</v>
      </c>
      <c r="E324" s="12"/>
      <c r="F324" s="25"/>
      <c r="G324" s="12"/>
      <c r="H324" s="25"/>
      <c r="I324" s="25"/>
      <c r="J324" s="25"/>
    </row>
    <row r="325" spans="1:10" x14ac:dyDescent="0.25">
      <c r="A325" s="8" t="s">
        <v>36</v>
      </c>
      <c r="B325" s="9" t="s">
        <v>12</v>
      </c>
      <c r="C325" s="9" t="s">
        <v>16</v>
      </c>
      <c r="D325" s="13" t="s">
        <v>37</v>
      </c>
      <c r="E325" s="10">
        <v>6</v>
      </c>
      <c r="F325" s="23">
        <v>150.91</v>
      </c>
      <c r="G325" s="11">
        <f>ROUND(E325*F325,2)</f>
        <v>905.46</v>
      </c>
      <c r="H325" s="23">
        <v>6</v>
      </c>
      <c r="I325" s="41">
        <v>0</v>
      </c>
      <c r="J325" s="24">
        <f>ROUND(H325*I325,2)</f>
        <v>0</v>
      </c>
    </row>
    <row r="326" spans="1:10" ht="90" x14ac:dyDescent="0.25">
      <c r="A326" s="12"/>
      <c r="B326" s="12"/>
      <c r="C326" s="12"/>
      <c r="D326" s="13" t="s">
        <v>38</v>
      </c>
      <c r="E326" s="12"/>
      <c r="F326" s="25"/>
      <c r="G326" s="12"/>
      <c r="H326" s="25"/>
      <c r="I326" s="25"/>
      <c r="J326" s="25"/>
    </row>
    <row r="327" spans="1:10" ht="22.5" x14ac:dyDescent="0.25">
      <c r="A327" s="8" t="s">
        <v>39</v>
      </c>
      <c r="B327" s="9" t="s">
        <v>12</v>
      </c>
      <c r="C327" s="9" t="s">
        <v>124</v>
      </c>
      <c r="D327" s="13" t="s">
        <v>40</v>
      </c>
      <c r="E327" s="10">
        <v>1</v>
      </c>
      <c r="F327" s="23">
        <v>1605.16</v>
      </c>
      <c r="G327" s="11">
        <f>ROUND(E327*F327,2)</f>
        <v>1605.16</v>
      </c>
      <c r="H327" s="23">
        <v>1</v>
      </c>
      <c r="I327" s="42">
        <f>F327</f>
        <v>1605.16</v>
      </c>
      <c r="J327" s="24">
        <f>ROUND(H327*I327,2)</f>
        <v>1605.16</v>
      </c>
    </row>
    <row r="328" spans="1:10" ht="213.75" x14ac:dyDescent="0.25">
      <c r="A328" s="12"/>
      <c r="B328" s="12"/>
      <c r="C328" s="12"/>
      <c r="D328" s="13" t="s">
        <v>41</v>
      </c>
      <c r="E328" s="12"/>
      <c r="F328" s="25"/>
      <c r="G328" s="12"/>
      <c r="H328" s="25"/>
      <c r="I328" s="25"/>
      <c r="J328" s="25"/>
    </row>
    <row r="329" spans="1:10" ht="22.5" x14ac:dyDescent="0.25">
      <c r="A329" s="8" t="s">
        <v>42</v>
      </c>
      <c r="B329" s="9" t="s">
        <v>12</v>
      </c>
      <c r="C329" s="9" t="s">
        <v>16</v>
      </c>
      <c r="D329" s="13" t="s">
        <v>43</v>
      </c>
      <c r="E329" s="10">
        <v>32</v>
      </c>
      <c r="F329" s="23">
        <v>65.38</v>
      </c>
      <c r="G329" s="11">
        <f>ROUND(E329*F329,2)</f>
        <v>2092.16</v>
      </c>
      <c r="H329" s="23">
        <v>32</v>
      </c>
      <c r="I329" s="41">
        <v>0</v>
      </c>
      <c r="J329" s="24">
        <f>ROUND(H329*I329,2)</f>
        <v>0</v>
      </c>
    </row>
    <row r="330" spans="1:10" ht="101.25" x14ac:dyDescent="0.25">
      <c r="A330" s="12"/>
      <c r="B330" s="12"/>
      <c r="C330" s="12"/>
      <c r="D330" s="13" t="s">
        <v>44</v>
      </c>
      <c r="E330" s="12"/>
      <c r="F330" s="25"/>
      <c r="G330" s="12"/>
      <c r="H330" s="25"/>
      <c r="I330" s="25"/>
      <c r="J330" s="25"/>
    </row>
    <row r="331" spans="1:10" x14ac:dyDescent="0.25">
      <c r="A331" s="8" t="s">
        <v>45</v>
      </c>
      <c r="B331" s="9" t="s">
        <v>12</v>
      </c>
      <c r="C331" s="9" t="s">
        <v>30</v>
      </c>
      <c r="D331" s="13" t="s">
        <v>46</v>
      </c>
      <c r="E331" s="10">
        <v>106.57</v>
      </c>
      <c r="F331" s="23">
        <v>25.57</v>
      </c>
      <c r="G331" s="11">
        <f>ROUND(E331*F331,2)</f>
        <v>2724.99</v>
      </c>
      <c r="H331" s="23">
        <v>106.57</v>
      </c>
      <c r="I331" s="41">
        <v>0</v>
      </c>
      <c r="J331" s="24">
        <f>ROUND(H331*I331,2)</f>
        <v>0</v>
      </c>
    </row>
    <row r="332" spans="1:10" ht="67.5" x14ac:dyDescent="0.25">
      <c r="A332" s="12"/>
      <c r="B332" s="12"/>
      <c r="C332" s="12"/>
      <c r="D332" s="13" t="s">
        <v>47</v>
      </c>
      <c r="E332" s="12"/>
      <c r="F332" s="25"/>
      <c r="G332" s="12"/>
      <c r="H332" s="25"/>
      <c r="I332" s="25"/>
      <c r="J332" s="25"/>
    </row>
    <row r="333" spans="1:10" x14ac:dyDescent="0.25">
      <c r="A333" s="8" t="s">
        <v>48</v>
      </c>
      <c r="B333" s="9" t="s">
        <v>12</v>
      </c>
      <c r="C333" s="9" t="s">
        <v>30</v>
      </c>
      <c r="D333" s="13" t="s">
        <v>49</v>
      </c>
      <c r="E333" s="10">
        <v>16</v>
      </c>
      <c r="F333" s="23">
        <v>84.06</v>
      </c>
      <c r="G333" s="11">
        <f>ROUND(E333*F333,2)</f>
        <v>1344.96</v>
      </c>
      <c r="H333" s="23">
        <v>16</v>
      </c>
      <c r="I333" s="41">
        <v>0</v>
      </c>
      <c r="J333" s="24">
        <f>ROUND(H333*I333,2)</f>
        <v>0</v>
      </c>
    </row>
    <row r="334" spans="1:10" ht="90" x14ac:dyDescent="0.25">
      <c r="A334" s="12"/>
      <c r="B334" s="12"/>
      <c r="C334" s="12"/>
      <c r="D334" s="13" t="s">
        <v>50</v>
      </c>
      <c r="E334" s="12"/>
      <c r="F334" s="25"/>
      <c r="G334" s="12"/>
      <c r="H334" s="25"/>
      <c r="I334" s="25"/>
      <c r="J334" s="25"/>
    </row>
    <row r="335" spans="1:10" x14ac:dyDescent="0.25">
      <c r="A335" s="8" t="s">
        <v>51</v>
      </c>
      <c r="B335" s="9" t="s">
        <v>12</v>
      </c>
      <c r="C335" s="9" t="s">
        <v>16</v>
      </c>
      <c r="D335" s="13" t="s">
        <v>52</v>
      </c>
      <c r="E335" s="10">
        <v>32</v>
      </c>
      <c r="F335" s="23">
        <v>22.84</v>
      </c>
      <c r="G335" s="11">
        <f>ROUND(E335*F335,2)</f>
        <v>730.88</v>
      </c>
      <c r="H335" s="23">
        <v>32</v>
      </c>
      <c r="I335" s="41">
        <v>0</v>
      </c>
      <c r="J335" s="24">
        <f>ROUND(H335*I335,2)</f>
        <v>0</v>
      </c>
    </row>
    <row r="336" spans="1:10" ht="146.25" x14ac:dyDescent="0.25">
      <c r="A336" s="12"/>
      <c r="B336" s="12"/>
      <c r="C336" s="12"/>
      <c r="D336" s="13" t="s">
        <v>53</v>
      </c>
      <c r="E336" s="12"/>
      <c r="F336" s="25"/>
      <c r="G336" s="12"/>
      <c r="H336" s="25"/>
      <c r="I336" s="25"/>
      <c r="J336" s="25"/>
    </row>
    <row r="337" spans="1:10" x14ac:dyDescent="0.25">
      <c r="A337" s="8" t="s">
        <v>54</v>
      </c>
      <c r="B337" s="9" t="s">
        <v>12</v>
      </c>
      <c r="C337" s="9" t="s">
        <v>30</v>
      </c>
      <c r="D337" s="13" t="s">
        <v>55</v>
      </c>
      <c r="E337" s="10">
        <v>106.57</v>
      </c>
      <c r="F337" s="23">
        <v>19.600000000000001</v>
      </c>
      <c r="G337" s="11">
        <f>ROUND(E337*F337,2)</f>
        <v>2088.77</v>
      </c>
      <c r="H337" s="23">
        <v>106.57</v>
      </c>
      <c r="I337" s="41">
        <v>0</v>
      </c>
      <c r="J337" s="24">
        <f>ROUND(H337*I337,2)</f>
        <v>0</v>
      </c>
    </row>
    <row r="338" spans="1:10" ht="180" x14ac:dyDescent="0.25">
      <c r="A338" s="12"/>
      <c r="B338" s="12"/>
      <c r="C338" s="12"/>
      <c r="D338" s="13" t="s">
        <v>56</v>
      </c>
      <c r="E338" s="12"/>
      <c r="F338" s="25"/>
      <c r="G338" s="12"/>
      <c r="H338" s="25"/>
      <c r="I338" s="25"/>
      <c r="J338" s="25"/>
    </row>
    <row r="339" spans="1:10" x14ac:dyDescent="0.25">
      <c r="A339" s="8" t="s">
        <v>57</v>
      </c>
      <c r="B339" s="9" t="s">
        <v>12</v>
      </c>
      <c r="C339" s="9" t="s">
        <v>30</v>
      </c>
      <c r="D339" s="13" t="s">
        <v>58</v>
      </c>
      <c r="E339" s="10">
        <v>192</v>
      </c>
      <c r="F339" s="23">
        <v>22.06</v>
      </c>
      <c r="G339" s="11">
        <f>ROUND(E339*F339,2)</f>
        <v>4235.5200000000004</v>
      </c>
      <c r="H339" s="23">
        <v>192</v>
      </c>
      <c r="I339" s="41">
        <v>0</v>
      </c>
      <c r="J339" s="24">
        <f>ROUND(H339*I339,2)</f>
        <v>0</v>
      </c>
    </row>
    <row r="340" spans="1:10" ht="78.75" x14ac:dyDescent="0.25">
      <c r="A340" s="12"/>
      <c r="B340" s="12"/>
      <c r="C340" s="12"/>
      <c r="D340" s="13" t="s">
        <v>59</v>
      </c>
      <c r="E340" s="12"/>
      <c r="F340" s="25"/>
      <c r="G340" s="12"/>
      <c r="H340" s="25"/>
      <c r="I340" s="25"/>
      <c r="J340" s="25"/>
    </row>
    <row r="341" spans="1:10" ht="22.5" x14ac:dyDescent="0.25">
      <c r="A341" s="8" t="s">
        <v>60</v>
      </c>
      <c r="B341" s="9" t="s">
        <v>12</v>
      </c>
      <c r="C341" s="9" t="s">
        <v>30</v>
      </c>
      <c r="D341" s="13" t="s">
        <v>61</v>
      </c>
      <c r="E341" s="10">
        <v>29.8</v>
      </c>
      <c r="F341" s="23">
        <v>22.79</v>
      </c>
      <c r="G341" s="11">
        <f>ROUND(E341*F341,2)</f>
        <v>679.14</v>
      </c>
      <c r="H341" s="23">
        <v>29.8</v>
      </c>
      <c r="I341" s="41">
        <v>0</v>
      </c>
      <c r="J341" s="24">
        <f>ROUND(H341*I341,2)</f>
        <v>0</v>
      </c>
    </row>
    <row r="342" spans="1:10" ht="112.5" x14ac:dyDescent="0.25">
      <c r="A342" s="12"/>
      <c r="B342" s="12"/>
      <c r="C342" s="12"/>
      <c r="D342" s="13" t="s">
        <v>62</v>
      </c>
      <c r="E342" s="12"/>
      <c r="F342" s="25"/>
      <c r="G342" s="12"/>
      <c r="H342" s="25"/>
      <c r="I342" s="25"/>
      <c r="J342" s="25"/>
    </row>
    <row r="343" spans="1:10" x14ac:dyDescent="0.25">
      <c r="A343" s="8" t="s">
        <v>63</v>
      </c>
      <c r="B343" s="9" t="s">
        <v>12</v>
      </c>
      <c r="C343" s="9" t="s">
        <v>30</v>
      </c>
      <c r="D343" s="13" t="s">
        <v>64</v>
      </c>
      <c r="E343" s="10">
        <v>1.5</v>
      </c>
      <c r="F343" s="23">
        <v>20.329999999999998</v>
      </c>
      <c r="G343" s="11">
        <f>ROUND(E343*F343,2)</f>
        <v>30.5</v>
      </c>
      <c r="H343" s="23">
        <v>1.5</v>
      </c>
      <c r="I343" s="41">
        <v>0</v>
      </c>
      <c r="J343" s="24">
        <f>ROUND(H343*I343,2)</f>
        <v>0</v>
      </c>
    </row>
    <row r="344" spans="1:10" ht="78.75" x14ac:dyDescent="0.25">
      <c r="A344" s="12"/>
      <c r="B344" s="12"/>
      <c r="C344" s="12"/>
      <c r="D344" s="13" t="s">
        <v>65</v>
      </c>
      <c r="E344" s="12"/>
      <c r="F344" s="25"/>
      <c r="G344" s="12"/>
      <c r="H344" s="25"/>
      <c r="I344" s="25"/>
      <c r="J344" s="25"/>
    </row>
    <row r="345" spans="1:10" ht="22.5" x14ac:dyDescent="0.25">
      <c r="A345" s="8" t="s">
        <v>66</v>
      </c>
      <c r="B345" s="9" t="s">
        <v>12</v>
      </c>
      <c r="C345" s="9" t="s">
        <v>30</v>
      </c>
      <c r="D345" s="13" t="s">
        <v>67</v>
      </c>
      <c r="E345" s="10">
        <v>1.5</v>
      </c>
      <c r="F345" s="23">
        <v>66.59</v>
      </c>
      <c r="G345" s="11">
        <f>ROUND(E345*F345,2)</f>
        <v>99.89</v>
      </c>
      <c r="H345" s="23">
        <v>1.5</v>
      </c>
      <c r="I345" s="41">
        <v>0</v>
      </c>
      <c r="J345" s="24">
        <f>ROUND(H345*I345,2)</f>
        <v>0</v>
      </c>
    </row>
    <row r="346" spans="1:10" ht="67.5" x14ac:dyDescent="0.25">
      <c r="A346" s="12"/>
      <c r="B346" s="12"/>
      <c r="C346" s="12"/>
      <c r="D346" s="13" t="s">
        <v>68</v>
      </c>
      <c r="E346" s="12"/>
      <c r="F346" s="25"/>
      <c r="G346" s="12"/>
      <c r="H346" s="25"/>
      <c r="I346" s="25"/>
      <c r="J346" s="25"/>
    </row>
    <row r="347" spans="1:10" x14ac:dyDescent="0.25">
      <c r="A347" s="8" t="s">
        <v>69</v>
      </c>
      <c r="B347" s="9" t="s">
        <v>12</v>
      </c>
      <c r="C347" s="9" t="s">
        <v>30</v>
      </c>
      <c r="D347" s="13" t="s">
        <v>70</v>
      </c>
      <c r="E347" s="10">
        <v>1.5</v>
      </c>
      <c r="F347" s="23">
        <v>33.200000000000003</v>
      </c>
      <c r="G347" s="11">
        <f>ROUND(E347*F347,2)</f>
        <v>49.8</v>
      </c>
      <c r="H347" s="23">
        <v>1.5</v>
      </c>
      <c r="I347" s="41">
        <v>0</v>
      </c>
      <c r="J347" s="24">
        <f>ROUND(H347*I347,2)</f>
        <v>0</v>
      </c>
    </row>
    <row r="348" spans="1:10" ht="22.5" x14ac:dyDescent="0.25">
      <c r="A348" s="12"/>
      <c r="B348" s="12"/>
      <c r="C348" s="12"/>
      <c r="D348" s="13" t="s">
        <v>71</v>
      </c>
      <c r="E348" s="12"/>
      <c r="F348" s="25"/>
      <c r="G348" s="12"/>
      <c r="H348" s="25"/>
      <c r="I348" s="25"/>
      <c r="J348" s="25"/>
    </row>
    <row r="349" spans="1:10" x14ac:dyDescent="0.25">
      <c r="A349" s="8" t="s">
        <v>72</v>
      </c>
      <c r="B349" s="9" t="s">
        <v>12</v>
      </c>
      <c r="C349" s="9" t="s">
        <v>20</v>
      </c>
      <c r="D349" s="13" t="s">
        <v>73</v>
      </c>
      <c r="E349" s="10">
        <v>2</v>
      </c>
      <c r="F349" s="23">
        <v>231.21</v>
      </c>
      <c r="G349" s="11">
        <f>ROUND(E349*F349,2)</f>
        <v>462.42</v>
      </c>
      <c r="H349" s="23">
        <v>2</v>
      </c>
      <c r="I349" s="41">
        <v>0</v>
      </c>
      <c r="J349" s="24">
        <f>ROUND(H349*I349,2)</f>
        <v>0</v>
      </c>
    </row>
    <row r="350" spans="1:10" ht="135" x14ac:dyDescent="0.25">
      <c r="A350" s="12"/>
      <c r="B350" s="12"/>
      <c r="C350" s="12"/>
      <c r="D350" s="13" t="s">
        <v>74</v>
      </c>
      <c r="E350" s="12"/>
      <c r="F350" s="25"/>
      <c r="G350" s="12"/>
      <c r="H350" s="25"/>
      <c r="I350" s="25"/>
      <c r="J350" s="25"/>
    </row>
    <row r="351" spans="1:10" x14ac:dyDescent="0.25">
      <c r="A351" s="8" t="s">
        <v>75</v>
      </c>
      <c r="B351" s="9" t="s">
        <v>12</v>
      </c>
      <c r="C351" s="9" t="s">
        <v>124</v>
      </c>
      <c r="D351" s="13" t="s">
        <v>76</v>
      </c>
      <c r="E351" s="10">
        <v>1</v>
      </c>
      <c r="F351" s="23">
        <v>6910.79</v>
      </c>
      <c r="G351" s="11">
        <f>ROUND(E351*F351,2)</f>
        <v>6910.79</v>
      </c>
      <c r="H351" s="23">
        <v>1</v>
      </c>
      <c r="I351" s="42">
        <f>F351</f>
        <v>6910.79</v>
      </c>
      <c r="J351" s="24">
        <f>ROUND(H351*I351,2)</f>
        <v>6910.79</v>
      </c>
    </row>
    <row r="352" spans="1:10" ht="33.75" x14ac:dyDescent="0.25">
      <c r="A352" s="12"/>
      <c r="B352" s="12"/>
      <c r="C352" s="12"/>
      <c r="D352" s="13" t="s">
        <v>77</v>
      </c>
      <c r="E352" s="12"/>
      <c r="F352" s="25"/>
      <c r="G352" s="12"/>
      <c r="H352" s="25"/>
      <c r="I352" s="25"/>
      <c r="J352" s="25"/>
    </row>
    <row r="353" spans="1:10" x14ac:dyDescent="0.25">
      <c r="A353" s="8" t="s">
        <v>78</v>
      </c>
      <c r="B353" s="9" t="s">
        <v>12</v>
      </c>
      <c r="C353" s="9" t="s">
        <v>124</v>
      </c>
      <c r="D353" s="13" t="s">
        <v>79</v>
      </c>
      <c r="E353" s="10">
        <v>1</v>
      </c>
      <c r="F353" s="23">
        <v>13584.38</v>
      </c>
      <c r="G353" s="11">
        <f>ROUND(E353*F353,2)</f>
        <v>13584.38</v>
      </c>
      <c r="H353" s="23">
        <v>1</v>
      </c>
      <c r="I353" s="42">
        <f>F353</f>
        <v>13584.38</v>
      </c>
      <c r="J353" s="24">
        <f>ROUND(H353*I353,2)</f>
        <v>13584.38</v>
      </c>
    </row>
    <row r="354" spans="1:10" ht="56.25" x14ac:dyDescent="0.25">
      <c r="A354" s="12"/>
      <c r="B354" s="12"/>
      <c r="C354" s="12"/>
      <c r="D354" s="13" t="s">
        <v>80</v>
      </c>
      <c r="E354" s="12"/>
      <c r="F354" s="25"/>
      <c r="G354" s="12"/>
      <c r="H354" s="25"/>
      <c r="I354" s="25"/>
      <c r="J354" s="25"/>
    </row>
    <row r="355" spans="1:10" x14ac:dyDescent="0.25">
      <c r="A355" s="8" t="s">
        <v>81</v>
      </c>
      <c r="B355" s="9" t="s">
        <v>12</v>
      </c>
      <c r="C355" s="9" t="s">
        <v>20</v>
      </c>
      <c r="D355" s="13" t="s">
        <v>82</v>
      </c>
      <c r="E355" s="10">
        <v>1</v>
      </c>
      <c r="F355" s="23">
        <v>245.95</v>
      </c>
      <c r="G355" s="11">
        <f>ROUND(E355*F355,2)</f>
        <v>245.95</v>
      </c>
      <c r="H355" s="23">
        <v>1</v>
      </c>
      <c r="I355" s="41">
        <v>0</v>
      </c>
      <c r="J355" s="24">
        <f>ROUND(H355*I355,2)</f>
        <v>0</v>
      </c>
    </row>
    <row r="356" spans="1:10" ht="90" x14ac:dyDescent="0.25">
      <c r="A356" s="12"/>
      <c r="B356" s="12"/>
      <c r="C356" s="12"/>
      <c r="D356" s="13" t="s">
        <v>83</v>
      </c>
      <c r="E356" s="12"/>
      <c r="F356" s="25"/>
      <c r="G356" s="12"/>
      <c r="H356" s="25"/>
      <c r="I356" s="25"/>
      <c r="J356" s="25"/>
    </row>
    <row r="357" spans="1:10" x14ac:dyDescent="0.25">
      <c r="A357" s="8" t="s">
        <v>84</v>
      </c>
      <c r="B357" s="9" t="s">
        <v>12</v>
      </c>
      <c r="C357" s="9" t="s">
        <v>20</v>
      </c>
      <c r="D357" s="13" t="s">
        <v>85</v>
      </c>
      <c r="E357" s="10">
        <v>1</v>
      </c>
      <c r="F357" s="23">
        <v>160</v>
      </c>
      <c r="G357" s="11">
        <f>ROUND(E357*F357,2)</f>
        <v>160</v>
      </c>
      <c r="H357" s="23">
        <v>1</v>
      </c>
      <c r="I357" s="41">
        <v>0</v>
      </c>
      <c r="J357" s="24">
        <f>ROUND(H357*I357,2)</f>
        <v>0</v>
      </c>
    </row>
    <row r="358" spans="1:10" ht="67.5" x14ac:dyDescent="0.25">
      <c r="A358" s="12"/>
      <c r="B358" s="12"/>
      <c r="C358" s="12"/>
      <c r="D358" s="13" t="s">
        <v>86</v>
      </c>
      <c r="E358" s="12"/>
      <c r="F358" s="25"/>
      <c r="G358" s="12"/>
      <c r="H358" s="25"/>
      <c r="I358" s="25"/>
      <c r="J358" s="25"/>
    </row>
    <row r="359" spans="1:10" x14ac:dyDescent="0.25">
      <c r="A359" s="12"/>
      <c r="B359" s="12"/>
      <c r="C359" s="12"/>
      <c r="D359" s="19" t="s">
        <v>105</v>
      </c>
      <c r="E359" s="14">
        <v>1</v>
      </c>
      <c r="F359" s="15">
        <f>G311+G313+G315+G317+G319+G321+G323+G325+G327+G329+G331+G333+G335+G337+G339+G341+G343+G345+G347+G349+G351+G353+G355+G357</f>
        <v>47013.58</v>
      </c>
      <c r="G359" s="15">
        <f>ROUND(E359*F359,2)</f>
        <v>47013.58</v>
      </c>
      <c r="H359" s="14">
        <v>1</v>
      </c>
      <c r="I359" s="26">
        <f>J311+J313+J315+J317+J319+J321+J323+J325+J327+J329+J331+J333+J335+J337+J339+J341+J343+J345+J347+J349+J351+J353+J355+J357</f>
        <v>23600.33</v>
      </c>
      <c r="J359" s="26">
        <f>ROUND(H359*I359,2)</f>
        <v>23600.33</v>
      </c>
    </row>
    <row r="360" spans="1:10" ht="0.95" customHeight="1" x14ac:dyDescent="0.25">
      <c r="A360" s="16"/>
      <c r="B360" s="16"/>
      <c r="C360" s="16"/>
      <c r="D360" s="20"/>
      <c r="E360" s="16"/>
      <c r="F360" s="16"/>
      <c r="G360" s="16"/>
      <c r="H360" s="27"/>
      <c r="I360" s="27"/>
      <c r="J360" s="27"/>
    </row>
    <row r="361" spans="1:10" x14ac:dyDescent="0.25">
      <c r="A361" s="5" t="s">
        <v>106</v>
      </c>
      <c r="B361" s="5" t="s">
        <v>8</v>
      </c>
      <c r="C361" s="5" t="s">
        <v>9</v>
      </c>
      <c r="D361" s="18" t="s">
        <v>107</v>
      </c>
      <c r="E361" s="6">
        <f t="shared" ref="E361:J361" si="7">E364</f>
        <v>1</v>
      </c>
      <c r="F361" s="7">
        <f t="shared" si="7"/>
        <v>3250</v>
      </c>
      <c r="G361" s="7">
        <f t="shared" si="7"/>
        <v>3250</v>
      </c>
      <c r="H361" s="6">
        <f t="shared" si="7"/>
        <v>1</v>
      </c>
      <c r="I361" s="22">
        <f t="shared" si="7"/>
        <v>3250</v>
      </c>
      <c r="J361" s="22">
        <f t="shared" si="7"/>
        <v>3250</v>
      </c>
    </row>
    <row r="362" spans="1:10" x14ac:dyDescent="0.25">
      <c r="A362" s="8" t="s">
        <v>108</v>
      </c>
      <c r="B362" s="9" t="s">
        <v>12</v>
      </c>
      <c r="C362" s="9" t="s">
        <v>124</v>
      </c>
      <c r="D362" s="13" t="s">
        <v>109</v>
      </c>
      <c r="E362" s="10">
        <v>1</v>
      </c>
      <c r="F362" s="10">
        <v>3250</v>
      </c>
      <c r="G362" s="11">
        <f>ROUND(E362*F362,2)</f>
        <v>3250</v>
      </c>
      <c r="H362" s="23">
        <v>1</v>
      </c>
      <c r="I362" s="42">
        <f>F362</f>
        <v>3250</v>
      </c>
      <c r="J362" s="24">
        <f>ROUND(H362*I362,2)</f>
        <v>3250</v>
      </c>
    </row>
    <row r="363" spans="1:10" ht="22.5" x14ac:dyDescent="0.25">
      <c r="A363" s="12"/>
      <c r="B363" s="12"/>
      <c r="C363" s="12"/>
      <c r="D363" s="13" t="s">
        <v>110</v>
      </c>
      <c r="E363" s="12"/>
      <c r="F363" s="12"/>
      <c r="G363" s="12"/>
      <c r="H363" s="25"/>
      <c r="I363" s="25"/>
      <c r="J363" s="25"/>
    </row>
    <row r="364" spans="1:10" x14ac:dyDescent="0.25">
      <c r="A364" s="12"/>
      <c r="B364" s="12"/>
      <c r="C364" s="12"/>
      <c r="D364" s="19" t="s">
        <v>111</v>
      </c>
      <c r="E364" s="14">
        <v>1</v>
      </c>
      <c r="F364" s="15">
        <f>G362</f>
        <v>3250</v>
      </c>
      <c r="G364" s="15">
        <f>ROUND(E364*F364,2)</f>
        <v>3250</v>
      </c>
      <c r="H364" s="14">
        <v>1</v>
      </c>
      <c r="I364" s="26">
        <f>J362</f>
        <v>3250</v>
      </c>
      <c r="J364" s="26">
        <f>ROUND(H364*I364,2)</f>
        <v>3250</v>
      </c>
    </row>
    <row r="365" spans="1:10" ht="0.95" customHeight="1" x14ac:dyDescent="0.25">
      <c r="A365" s="16"/>
      <c r="B365" s="16"/>
      <c r="C365" s="16"/>
      <c r="D365" s="20"/>
      <c r="E365" s="16"/>
      <c r="F365" s="16"/>
      <c r="G365" s="16"/>
      <c r="H365" s="27"/>
      <c r="I365" s="27"/>
      <c r="J365" s="27"/>
    </row>
    <row r="366" spans="1:10" x14ac:dyDescent="0.25">
      <c r="A366" s="5" t="s">
        <v>112</v>
      </c>
      <c r="B366" s="5" t="s">
        <v>8</v>
      </c>
      <c r="C366" s="5" t="s">
        <v>9</v>
      </c>
      <c r="D366" s="18" t="s">
        <v>113</v>
      </c>
      <c r="E366" s="6">
        <f t="shared" ref="E366:J366" si="8">E369</f>
        <v>1</v>
      </c>
      <c r="F366" s="7">
        <f t="shared" si="8"/>
        <v>6500</v>
      </c>
      <c r="G366" s="7">
        <f t="shared" si="8"/>
        <v>6500</v>
      </c>
      <c r="H366" s="6">
        <f t="shared" si="8"/>
        <v>1</v>
      </c>
      <c r="I366" s="22">
        <f t="shared" si="8"/>
        <v>6500</v>
      </c>
      <c r="J366" s="22">
        <f t="shared" si="8"/>
        <v>6500</v>
      </c>
    </row>
    <row r="367" spans="1:10" x14ac:dyDescent="0.25">
      <c r="A367" s="8" t="s">
        <v>114</v>
      </c>
      <c r="B367" s="9" t="s">
        <v>12</v>
      </c>
      <c r="C367" s="9" t="s">
        <v>124</v>
      </c>
      <c r="D367" s="13" t="s">
        <v>115</v>
      </c>
      <c r="E367" s="10">
        <v>1</v>
      </c>
      <c r="F367" s="10">
        <v>6500</v>
      </c>
      <c r="G367" s="11">
        <f>ROUND(E367*F367,2)</f>
        <v>6500</v>
      </c>
      <c r="H367" s="23">
        <v>1</v>
      </c>
      <c r="I367" s="43">
        <f>F367</f>
        <v>6500</v>
      </c>
      <c r="J367" s="24">
        <f>ROUND(H367*I367,2)</f>
        <v>6500</v>
      </c>
    </row>
    <row r="368" spans="1:10" ht="22.5" x14ac:dyDescent="0.25">
      <c r="A368" s="12"/>
      <c r="B368" s="12"/>
      <c r="C368" s="12"/>
      <c r="D368" s="13" t="s">
        <v>116</v>
      </c>
      <c r="E368" s="12"/>
      <c r="F368" s="12"/>
      <c r="G368" s="12"/>
      <c r="H368" s="25"/>
      <c r="I368" s="25"/>
      <c r="J368" s="25"/>
    </row>
    <row r="369" spans="1:10" x14ac:dyDescent="0.25">
      <c r="A369" s="12"/>
      <c r="B369" s="12"/>
      <c r="C369" s="12"/>
      <c r="D369" s="19" t="s">
        <v>117</v>
      </c>
      <c r="E369" s="14">
        <v>1</v>
      </c>
      <c r="F369" s="15">
        <f>G367</f>
        <v>6500</v>
      </c>
      <c r="G369" s="15">
        <f>ROUND(E369*F369,2)</f>
        <v>6500</v>
      </c>
      <c r="H369" s="14">
        <v>1</v>
      </c>
      <c r="I369" s="26">
        <f>J367</f>
        <v>6500</v>
      </c>
      <c r="J369" s="26">
        <f>ROUND(H369*I369,2)</f>
        <v>6500</v>
      </c>
    </row>
    <row r="370" spans="1:10" ht="0.95" customHeight="1" x14ac:dyDescent="0.25">
      <c r="A370" s="16"/>
      <c r="B370" s="16"/>
      <c r="C370" s="16"/>
      <c r="D370" s="20"/>
      <c r="E370" s="16"/>
      <c r="F370" s="16"/>
      <c r="G370" s="16"/>
      <c r="H370" s="27"/>
      <c r="I370" s="27"/>
      <c r="J370" s="27"/>
    </row>
    <row r="371" spans="1:10" x14ac:dyDescent="0.25">
      <c r="A371" s="12"/>
      <c r="B371" s="12"/>
      <c r="C371" s="12"/>
      <c r="D371" s="19" t="s">
        <v>118</v>
      </c>
      <c r="E371" s="14">
        <v>1</v>
      </c>
      <c r="F371" s="15">
        <f>G4+G55+G106+G157+G208+G259+G310+G361+G366</f>
        <v>399771.81</v>
      </c>
      <c r="G371" s="15">
        <f>ROUND(E371*F371,2)</f>
        <v>399771.81</v>
      </c>
      <c r="H371" s="14">
        <v>1</v>
      </c>
      <c r="I371" s="26">
        <f>J4+J55+J106+J157+J208+J259+J310+J361+J366</f>
        <v>174952.31</v>
      </c>
      <c r="J371" s="26">
        <f>ROUND(H371*I371,2)</f>
        <v>174952.31</v>
      </c>
    </row>
    <row r="372" spans="1:10" ht="0.95" customHeight="1" x14ac:dyDescent="0.25">
      <c r="A372" s="16"/>
      <c r="B372" s="16"/>
      <c r="C372" s="16"/>
      <c r="D372" s="20"/>
      <c r="E372" s="16"/>
      <c r="F372" s="16"/>
      <c r="G372" s="16"/>
      <c r="H372" s="27"/>
      <c r="I372" s="27"/>
      <c r="J372" s="27"/>
    </row>
    <row r="373" spans="1:10" ht="24" customHeight="1" x14ac:dyDescent="0.25">
      <c r="A373" s="28"/>
      <c r="B373" s="29"/>
      <c r="C373" s="29"/>
      <c r="D373" s="30" t="s">
        <v>119</v>
      </c>
      <c r="E373" s="28"/>
      <c r="F373" s="29"/>
      <c r="G373" s="31">
        <f>G371</f>
        <v>399771.81</v>
      </c>
      <c r="H373" s="29"/>
      <c r="I373" s="28"/>
      <c r="J373" s="31">
        <f>J371</f>
        <v>174952.31</v>
      </c>
    </row>
    <row r="374" spans="1:10" x14ac:dyDescent="0.25">
      <c r="A374" s="32"/>
      <c r="B374" s="33"/>
      <c r="C374" s="33"/>
      <c r="D374" s="34" t="s">
        <v>120</v>
      </c>
      <c r="E374" s="35">
        <v>0.19</v>
      </c>
      <c r="F374" s="33"/>
      <c r="G374" s="36">
        <f>G373*E374</f>
        <v>75956.639999999999</v>
      </c>
      <c r="H374" s="44"/>
      <c r="I374" s="45">
        <v>0.19</v>
      </c>
      <c r="J374" s="36">
        <f>J373*I374</f>
        <v>33240.94</v>
      </c>
    </row>
    <row r="375" spans="1:10" x14ac:dyDescent="0.25">
      <c r="A375" s="32"/>
      <c r="B375" s="33"/>
      <c r="C375" s="33"/>
      <c r="D375" s="34" t="s">
        <v>121</v>
      </c>
      <c r="E375" s="32"/>
      <c r="F375" s="33"/>
      <c r="G375" s="36">
        <f>G373+G374</f>
        <v>475728.45</v>
      </c>
      <c r="H375" s="33"/>
      <c r="I375" s="32"/>
      <c r="J375" s="36">
        <f>J373+J374</f>
        <v>208193.25</v>
      </c>
    </row>
    <row r="376" spans="1:10" x14ac:dyDescent="0.25">
      <c r="A376" s="32"/>
      <c r="B376" s="33"/>
      <c r="C376" s="33"/>
      <c r="D376" s="34" t="s">
        <v>122</v>
      </c>
      <c r="E376" s="35">
        <v>0.21</v>
      </c>
      <c r="F376" s="33"/>
      <c r="G376" s="36">
        <f>21*G375%</f>
        <v>99902.97</v>
      </c>
      <c r="H376" s="33"/>
      <c r="I376" s="35">
        <v>0.21</v>
      </c>
      <c r="J376" s="36">
        <f>E376*J375</f>
        <v>43720.58</v>
      </c>
    </row>
    <row r="377" spans="1:10" x14ac:dyDescent="0.25">
      <c r="A377" s="37"/>
      <c r="B377" s="38"/>
      <c r="C377" s="38"/>
      <c r="D377" s="39" t="s">
        <v>123</v>
      </c>
      <c r="E377" s="37"/>
      <c r="F377" s="38"/>
      <c r="G377" s="40">
        <f>G375+G376</f>
        <v>575631.42000000004</v>
      </c>
      <c r="H377" s="38"/>
      <c r="I377" s="37"/>
      <c r="J377" s="40">
        <f>J375+J376</f>
        <v>251913.83</v>
      </c>
    </row>
  </sheetData>
  <sheetProtection algorithmName="SHA-512" hashValue="J6C9OCq0G+X/Gc09Iqe0TUyEsYKoNW1Ig7nbj8hPt1zukIqt36uoA5ZPm9fqjQguUGCZm5W1ZGCOd9AIaFcA4A==" saltValue="49ViRaqVsJX/CYB7NejcOQ==" spinCount="100000" sheet="1" objects="1" scenarios="1" selectLockedCells="1"/>
  <dataValidations count="4">
    <dataValidation type="list" allowBlank="1" showInputMessage="1" showErrorMessage="1" sqref="B4:B372" xr:uid="{AA675961-5937-48E9-92DE-A3A6F4984C2F}">
      <formula1>"Capítulo,Partida,Mano de obra,Maquinaria,Material,Otros,Tarea,"</formula1>
    </dataValidation>
    <dataValidation type="decimal" operator="greaterThanOrEqual" allowBlank="1" showErrorMessage="1" errorTitle="ERROR" error="El precio debe ser mayor o igual que el de proyecto." sqref="I367" xr:uid="{F1B7CA34-D6DD-4A09-A212-C472C36EBFC0}">
      <formula1>F367</formula1>
    </dataValidation>
    <dataValidation type="whole" allowBlank="1" showErrorMessage="1" errorTitle="ERROR" error="El valor debe estar comprendido entre 0 y 19%" sqref="H374" xr:uid="{08EE1898-D1FF-4190-88B8-F69DE0F6E68C}">
      <formula1>0</formula1>
      <formula2>19</formula2>
    </dataValidation>
    <dataValidation type="decimal" allowBlank="1" showErrorMessage="1" errorTitle="ERROR" error="El BI+GG debe estar comprendido entre el 0 y 19%" sqref="I374" xr:uid="{DCD27D7C-AFB9-4116-906D-09E9FD78F437}">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Ruiz de Agustín, Alberto</cp:lastModifiedBy>
  <dcterms:created xsi:type="dcterms:W3CDTF">2019-12-24T08:35:05Z</dcterms:created>
  <dcterms:modified xsi:type="dcterms:W3CDTF">2020-02-20T12:41:37Z</dcterms:modified>
</cp:coreProperties>
</file>