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etromadrid.net\Estamentos\Ser. Via\Tecnicos\MANTENIMIENTO\ING MTO\01. CONTRATOS\ABIERTOS\2000002707 AT CARRIL 19-22\lanzamiento\"/>
    </mc:Choice>
  </mc:AlternateContent>
  <bookViews>
    <workbookView xWindow="0" yWindow="0" windowWidth="28800" windowHeight="12300"/>
  </bookViews>
  <sheets>
    <sheet name="LOTE 1" sheetId="6" r:id="rId1"/>
  </sheets>
  <definedNames>
    <definedName name="solver_adj" localSheetId="0" hidden="1">'LOTE 1'!$D$18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'LOTE 1'!$F$22</definedName>
    <definedName name="solver_pre" localSheetId="0" hidden="1">0.000001</definedName>
    <definedName name="solver_rbv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3</definedName>
    <definedName name="solver_val" localSheetId="0" hidden="1">1199981.88</definedName>
    <definedName name="solver_ver" localSheetId="0" hidden="1">3</definedName>
  </definedNames>
  <calcPr calcId="162913" fullPrecision="0"/>
</workbook>
</file>

<file path=xl/calcChain.xml><?xml version="1.0" encoding="utf-8"?>
<calcChain xmlns="http://schemas.openxmlformats.org/spreadsheetml/2006/main">
  <c r="H23" i="6" l="1"/>
  <c r="H24" i="6" s="1"/>
  <c r="F24" i="6"/>
  <c r="F23" i="6"/>
  <c r="G21" i="6" l="1"/>
  <c r="H21" i="6"/>
  <c r="F14" i="6"/>
  <c r="F11" i="6"/>
  <c r="F18" i="6"/>
  <c r="H13" i="6"/>
  <c r="F13" i="6"/>
  <c r="H12" i="6"/>
  <c r="H8" i="6"/>
  <c r="H7" i="6"/>
  <c r="H6" i="6"/>
  <c r="H17" i="6"/>
  <c r="H16" i="6"/>
  <c r="H10" i="6"/>
  <c r="F9" i="6"/>
  <c r="F10" i="6"/>
  <c r="H9" i="6"/>
  <c r="F20" i="6"/>
  <c r="F21" i="6"/>
  <c r="H20" i="6"/>
  <c r="F16" i="6"/>
  <c r="H14" i="6"/>
  <c r="H11" i="6"/>
  <c r="F8" i="6"/>
  <c r="F22" i="6" s="1"/>
  <c r="F7" i="6"/>
  <c r="F6" i="6"/>
  <c r="H18" i="6"/>
  <c r="F17" i="6"/>
  <c r="F12" i="6"/>
  <c r="H22" i="6"/>
</calcChain>
</file>

<file path=xl/sharedStrings.xml><?xml version="1.0" encoding="utf-8"?>
<sst xmlns="http://schemas.openxmlformats.org/spreadsheetml/2006/main" count="72" uniqueCount="57">
  <si>
    <t>Capítulo</t>
  </si>
  <si>
    <t>CONTROL DE CALIDAD Y SEGURIDAD FERROVIARIA</t>
  </si>
  <si>
    <t>UD</t>
  </si>
  <si>
    <t>CÓDIGO</t>
  </si>
  <si>
    <t>DESCRIPCIÓN</t>
  </si>
  <si>
    <t>MEDICIÓN</t>
  </si>
  <si>
    <t>PRECIO LICITACIÓN</t>
  </si>
  <si>
    <t>TOTAL LICITACIÓN</t>
  </si>
  <si>
    <t>PRECIO UNITARIO</t>
  </si>
  <si>
    <t>TOTAL OFERTA</t>
  </si>
  <si>
    <t>1.1</t>
  </si>
  <si>
    <t>1</t>
  </si>
  <si>
    <t>NOMBRE EMPRESA /
RAZÓN SOCIAL</t>
  </si>
  <si>
    <t>FECHA</t>
  </si>
  <si>
    <t>DOMICILIO FISCAL</t>
  </si>
  <si>
    <t>SELLO</t>
  </si>
  <si>
    <t>CIF</t>
  </si>
  <si>
    <t>FIRMA</t>
  </si>
  <si>
    <t>ud</t>
  </si>
  <si>
    <t>1.2</t>
  </si>
  <si>
    <t>1.4</t>
  </si>
  <si>
    <t>ANALISIS DE DATOS Y GESTION DOCUMENTAL</t>
  </si>
  <si>
    <t>1.2.1</t>
  </si>
  <si>
    <t>1.2.2</t>
  </si>
  <si>
    <t>1.2.3</t>
  </si>
  <si>
    <t>1.3.4</t>
  </si>
  <si>
    <t>1.3.5</t>
  </si>
  <si>
    <t>1.3.6</t>
  </si>
  <si>
    <t>TRABAJO DE GABINETE TOPOGRÁFICO Y GESTIÓN DOCUMENTAL. JORNADA DIURNA</t>
  </si>
  <si>
    <t>TRABAJOS DE CONTROL TOPOGRÁFICO</t>
  </si>
  <si>
    <t>VIGILANCIA DE TRABAJOS DE MANTENIMIENTO DE VIA EN TAJO</t>
  </si>
  <si>
    <t>*El Precio total de la oferta (marcado en verde) debe coincidir con el importe indicado en la proposición económica</t>
  </si>
  <si>
    <t>**El importe correspondiente a la partida alzada no podrá verse modificado en la oferta respecto al importe de licitación</t>
  </si>
  <si>
    <t>1.3.7</t>
  </si>
  <si>
    <t>1.3.1</t>
  </si>
  <si>
    <t>1.3.2</t>
  </si>
  <si>
    <t>1.3.3</t>
  </si>
  <si>
    <t>1.3.9</t>
  </si>
  <si>
    <t>1,3</t>
  </si>
  <si>
    <t>m</t>
  </si>
  <si>
    <t>CONTROL DE TRABAJOS DE RENOVACION DE CARRIL. JORNADA NOCTURNA</t>
  </si>
  <si>
    <t>CONTROL DE TRABAJOS DE RENOVACION DE CARRIL CON CONTRACARRIL. JORNADA NOCTURNA</t>
  </si>
  <si>
    <t>CONTROL DE TRABAJOS EN BARRA LARGA SOLDADA. JORNADA NOCTURNA</t>
  </si>
  <si>
    <t>CONTROL DE TRABAJOS DE CORRIDO DE CARRIL. JORNADA NOCTURNA</t>
  </si>
  <si>
    <t>CONTROL DE TRABAJOS DE RENOVACION DE JUNTA. JORNADA NOCTURNA</t>
  </si>
  <si>
    <t>CONTROL DE TRABAJOS DE SOLDADURA ALUMINOTÉRMICA. JORNADA NOCTURNA</t>
  </si>
  <si>
    <t>CONTROL DE TRABAJOS DE SOLDADURA ELECTRICA. JORNADA NOCTURNA</t>
  </si>
  <si>
    <t>CONTROL DE TRABAJOS DE LIBERACIÓN DE TENSIONES. JORNADA NOCTURNA</t>
  </si>
  <si>
    <t>CONTROL DE OTROS TRABAJOS ORDINARIOS DE MANTENIMIENTO DE VIA. JORNADA NOCTURNA</t>
  </si>
  <si>
    <t>TOMA DE DATOS AUXILIAR DE VIA. JORNADA NOCTURNA</t>
  </si>
  <si>
    <t>TOMA DE DATOS CON CARRO MEDIDOR. JORNADA NOCTURNA</t>
  </si>
  <si>
    <t>INFORME MENSUAL DE RESULTADOS DERIVADO DE LAS INSPECCIONES DE VIGILANCIA REALIZADAS</t>
  </si>
  <si>
    <t>SERVICIO DE CONTROL DE LA SEGURIDAD EN LA CIRCULACION FERROVIARIA Y DE CONTROL DE CALIDAD EN LOS TRABAJOS DE RENOVACION DE CARRIL. LOTE 1</t>
  </si>
  <si>
    <t>Presupuesto base de licitación</t>
  </si>
  <si>
    <t>IVA</t>
  </si>
  <si>
    <t>Base Imponible</t>
  </si>
  <si>
    <t>PARTIDA ALZADA A JUSTIFICAR POR IMPREVISTOS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</si>
</sst>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color indexed="16"/>
      <name val="Courier New"/>
      <family val="3"/>
    </font>
    <font>
      <b/>
      <i/>
      <sz val="10"/>
      <name val="Arial"/>
      <family val="2"/>
    </font>
    <font>
      <b/>
      <sz val="11"/>
      <color rgb="FFFA7D00"/>
      <name val="Calibri"/>
      <family val="2"/>
      <scheme val="minor"/>
    </font>
    <font>
      <b/>
      <sz val="9"/>
      <color rgb="FFFA7D0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26"/>
      </patternFill>
    </fill>
    <fill>
      <patternFill patternType="solid">
        <fgColor indexed="22"/>
        <bgColor indexed="64"/>
      </patternFill>
    </fill>
    <fill>
      <patternFill patternType="lightGray">
        <fgColor indexed="41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3">
    <xf numFmtId="0" fontId="0" fillId="0" borderId="0"/>
    <xf numFmtId="0" fontId="6" fillId="6" borderId="11" applyNumberFormat="0" applyAlignment="0" applyProtection="0"/>
    <xf numFmtId="44" fontId="1" fillId="0" borderId="0" applyFont="0" applyFill="0" applyBorder="0" applyAlignment="0" applyProtection="0"/>
  </cellStyleXfs>
  <cellXfs count="51">
    <xf numFmtId="0" fontId="0" fillId="0" borderId="0" xfId="0"/>
    <xf numFmtId="0" fontId="3" fillId="2" borderId="1" xfId="0" applyFont="1" applyFill="1" applyBorder="1" applyAlignment="1" applyProtection="1">
      <alignment horizontal="justify" vertical="center"/>
    </xf>
    <xf numFmtId="0" fontId="3" fillId="2" borderId="2" xfId="0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4" fontId="7" fillId="6" borderId="11" xfId="1" applyNumberFormat="1" applyFont="1" applyAlignment="1" applyProtection="1">
      <alignment horizontal="center" vertical="top"/>
      <protection locked="0"/>
    </xf>
    <xf numFmtId="4" fontId="8" fillId="7" borderId="4" xfId="0" applyNumberFormat="1" applyFont="1" applyFill="1" applyBorder="1" applyAlignment="1" applyProtection="1">
      <alignment horizontal="center" vertical="top"/>
      <protection locked="0"/>
    </xf>
    <xf numFmtId="4" fontId="2" fillId="3" borderId="5" xfId="0" applyNumberFormat="1" applyFont="1" applyFill="1" applyBorder="1" applyAlignment="1" applyProtection="1">
      <alignment horizontal="center"/>
      <protection locked="0"/>
    </xf>
    <xf numFmtId="0" fontId="8" fillId="7" borderId="4" xfId="0" applyNumberFormat="1" applyFont="1" applyFill="1" applyBorder="1" applyAlignment="1" applyProtection="1">
      <alignment horizontal="center" vertical="top"/>
      <protection locked="0"/>
    </xf>
    <xf numFmtId="0" fontId="0" fillId="0" borderId="0" xfId="0" applyProtection="1"/>
    <xf numFmtId="49" fontId="9" fillId="8" borderId="6" xfId="0" applyNumberFormat="1" applyFont="1" applyFill="1" applyBorder="1" applyAlignment="1" applyProtection="1">
      <alignment vertical="top"/>
    </xf>
    <xf numFmtId="49" fontId="9" fillId="8" borderId="6" xfId="0" applyNumberFormat="1" applyFont="1" applyFill="1" applyBorder="1" applyAlignment="1" applyProtection="1">
      <alignment vertical="top" wrapText="1"/>
    </xf>
    <xf numFmtId="0" fontId="10" fillId="0" borderId="0" xfId="0" applyFont="1" applyProtection="1"/>
    <xf numFmtId="49" fontId="7" fillId="6" borderId="11" xfId="1" applyNumberFormat="1" applyFont="1" applyAlignment="1" applyProtection="1">
      <alignment vertical="top"/>
    </xf>
    <xf numFmtId="49" fontId="7" fillId="6" borderId="11" xfId="1" applyNumberFormat="1" applyFont="1" applyAlignment="1" applyProtection="1">
      <alignment vertical="top" wrapText="1"/>
    </xf>
    <xf numFmtId="4" fontId="7" fillId="6" borderId="11" xfId="1" applyNumberFormat="1" applyFont="1" applyAlignment="1" applyProtection="1">
      <alignment horizontal="center" vertical="top"/>
    </xf>
    <xf numFmtId="49" fontId="8" fillId="7" borderId="4" xfId="0" applyNumberFormat="1" applyFont="1" applyFill="1" applyBorder="1" applyAlignment="1" applyProtection="1">
      <alignment vertical="top"/>
    </xf>
    <xf numFmtId="49" fontId="8" fillId="7" borderId="4" xfId="0" applyNumberFormat="1" applyFont="1" applyFill="1" applyBorder="1" applyAlignment="1" applyProtection="1">
      <alignment vertical="top" wrapText="1"/>
    </xf>
    <xf numFmtId="3" fontId="8" fillId="7" borderId="4" xfId="0" applyNumberFormat="1" applyFont="1" applyFill="1" applyBorder="1" applyAlignment="1" applyProtection="1">
      <alignment horizontal="center" vertical="top" wrapText="1"/>
    </xf>
    <xf numFmtId="4" fontId="8" fillId="7" borderId="4" xfId="0" applyNumberFormat="1" applyFont="1" applyFill="1" applyBorder="1" applyAlignment="1" applyProtection="1">
      <alignment horizontal="center" vertical="top"/>
    </xf>
    <xf numFmtId="4" fontId="8" fillId="8" borderId="4" xfId="0" applyNumberFormat="1" applyFont="1" applyFill="1" applyBorder="1" applyAlignment="1" applyProtection="1">
      <alignment horizontal="center" vertical="top"/>
    </xf>
    <xf numFmtId="3" fontId="7" fillId="6" borderId="11" xfId="1" applyNumberFormat="1" applyFont="1" applyAlignment="1" applyProtection="1">
      <alignment horizontal="center" vertical="top"/>
    </xf>
    <xf numFmtId="49" fontId="8" fillId="7" borderId="4" xfId="0" applyNumberFormat="1" applyFont="1" applyFill="1" applyBorder="1" applyAlignment="1" applyProtection="1">
      <alignment horizontal="right" vertical="top"/>
    </xf>
    <xf numFmtId="49" fontId="8" fillId="7" borderId="4" xfId="0" applyNumberFormat="1" applyFont="1" applyFill="1" applyBorder="1" applyAlignment="1" applyProtection="1">
      <alignment horizontal="center" vertical="top"/>
    </xf>
    <xf numFmtId="0" fontId="8" fillId="7" borderId="4" xfId="0" applyNumberFormat="1" applyFont="1" applyFill="1" applyBorder="1" applyAlignment="1" applyProtection="1">
      <alignment horizontal="center" vertical="top" wrapText="1"/>
    </xf>
    <xf numFmtId="4" fontId="8" fillId="7" borderId="4" xfId="0" applyNumberFormat="1" applyFont="1" applyFill="1" applyBorder="1" applyAlignment="1" applyProtection="1">
      <alignment horizontal="center" vertical="top" wrapText="1"/>
    </xf>
    <xf numFmtId="0" fontId="11" fillId="7" borderId="0" xfId="0" applyFont="1" applyFill="1" applyAlignment="1" applyProtection="1">
      <alignment vertical="top"/>
    </xf>
    <xf numFmtId="49" fontId="12" fillId="7" borderId="0" xfId="0" applyNumberFormat="1" applyFont="1" applyFill="1" applyAlignment="1" applyProtection="1">
      <alignment vertical="top" wrapText="1"/>
    </xf>
    <xf numFmtId="3" fontId="11" fillId="7" borderId="0" xfId="0" applyNumberFormat="1" applyFont="1" applyFill="1" applyAlignment="1" applyProtection="1">
      <alignment horizontal="center" vertical="top"/>
    </xf>
    <xf numFmtId="4" fontId="12" fillId="7" borderId="0" xfId="0" applyNumberFormat="1" applyFont="1" applyFill="1" applyAlignment="1" applyProtection="1">
      <alignment horizontal="center" vertical="top"/>
    </xf>
    <xf numFmtId="0" fontId="11" fillId="0" borderId="0" xfId="0" applyFont="1" applyProtection="1"/>
    <xf numFmtId="0" fontId="8" fillId="0" borderId="0" xfId="0" applyFont="1" applyAlignment="1" applyProtection="1">
      <alignment vertical="top"/>
    </xf>
    <xf numFmtId="0" fontId="8" fillId="0" borderId="0" xfId="0" applyFont="1" applyAlignment="1" applyProtection="1">
      <alignment horizontal="center" vertical="top" wrapText="1"/>
    </xf>
    <xf numFmtId="0" fontId="8" fillId="0" borderId="0" xfId="0" applyFont="1" applyAlignment="1" applyProtection="1">
      <alignment horizontal="center" vertical="top"/>
    </xf>
    <xf numFmtId="0" fontId="0" fillId="0" borderId="0" xfId="0" applyAlignment="1" applyProtection="1">
      <alignment horizontal="center"/>
    </xf>
    <xf numFmtId="0" fontId="8" fillId="0" borderId="0" xfId="0" applyFont="1" applyAlignment="1" applyProtection="1">
      <alignment horizontal="center"/>
    </xf>
    <xf numFmtId="0" fontId="3" fillId="4" borderId="4" xfId="0" applyFont="1" applyFill="1" applyBorder="1" applyAlignment="1" applyProtection="1">
      <alignment horizontal="center" vertical="center"/>
    </xf>
    <xf numFmtId="0" fontId="8" fillId="0" borderId="0" xfId="0" applyFont="1" applyProtection="1"/>
    <xf numFmtId="0" fontId="5" fillId="0" borderId="0" xfId="0" applyFont="1" applyFill="1"/>
    <xf numFmtId="4" fontId="12" fillId="9" borderId="0" xfId="0" applyNumberFormat="1" applyFont="1" applyFill="1" applyAlignment="1" applyProtection="1">
      <alignment horizontal="center" vertical="top"/>
    </xf>
    <xf numFmtId="44" fontId="11" fillId="0" borderId="0" xfId="2" applyFont="1" applyProtection="1"/>
    <xf numFmtId="44" fontId="11" fillId="0" borderId="0" xfId="0" applyNumberFormat="1" applyFont="1" applyProtection="1"/>
    <xf numFmtId="4" fontId="0" fillId="0" borderId="0" xfId="0" applyNumberFormat="1" applyProtection="1"/>
    <xf numFmtId="4" fontId="2" fillId="3" borderId="4" xfId="0" applyNumberFormat="1" applyFont="1" applyFill="1" applyBorder="1" applyAlignment="1" applyProtection="1">
      <alignment horizontal="center"/>
      <protection locked="0"/>
    </xf>
    <xf numFmtId="0" fontId="4" fillId="5" borderId="0" xfId="0" applyFont="1" applyFill="1" applyAlignment="1" applyProtection="1">
      <alignment horizontal="center" wrapText="1"/>
    </xf>
    <xf numFmtId="4" fontId="9" fillId="8" borderId="8" xfId="0" applyNumberFormat="1" applyFont="1" applyFill="1" applyBorder="1" applyAlignment="1" applyProtection="1">
      <alignment horizontal="center" vertical="top"/>
    </xf>
    <xf numFmtId="4" fontId="9" fillId="8" borderId="9" xfId="0" applyNumberFormat="1" applyFont="1" applyFill="1" applyBorder="1" applyAlignment="1" applyProtection="1">
      <alignment horizontal="center" vertical="top"/>
    </xf>
    <xf numFmtId="4" fontId="9" fillId="8" borderId="10" xfId="0" applyNumberFormat="1" applyFont="1" applyFill="1" applyBorder="1" applyAlignment="1" applyProtection="1">
      <alignment horizontal="center" vertical="top"/>
    </xf>
    <xf numFmtId="0" fontId="3" fillId="4" borderId="7" xfId="0" applyFont="1" applyFill="1" applyBorder="1" applyAlignment="1" applyProtection="1">
      <alignment horizontal="left" vertical="center" wrapText="1"/>
    </xf>
    <xf numFmtId="0" fontId="3" fillId="4" borderId="5" xfId="0" applyFont="1" applyFill="1" applyBorder="1" applyAlignment="1" applyProtection="1">
      <alignment horizontal="left" vertical="center" wrapText="1"/>
    </xf>
  </cellXfs>
  <cellStyles count="3">
    <cellStyle name="Cálculo" xfId="1" builtinId="22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32"/>
  <sheetViews>
    <sheetView tabSelected="1" zoomScaleNormal="100" workbookViewId="0">
      <selection activeCell="C27" sqref="C27"/>
    </sheetView>
  </sheetViews>
  <sheetFormatPr baseColWidth="10" defaultColWidth="26.140625" defaultRowHeight="12.75" x14ac:dyDescent="0.2"/>
  <cols>
    <col min="1" max="1" width="7.5703125" style="10" bestFit="1" customWidth="1"/>
    <col min="2" max="2" width="6.7109375" style="10" bestFit="1" customWidth="1"/>
    <col min="3" max="3" width="62.7109375" style="10" customWidth="1"/>
    <col min="4" max="8" width="14.5703125" style="35" customWidth="1"/>
    <col min="9" max="9" width="9.28515625" style="10" customWidth="1"/>
    <col min="10" max="16384" width="26.140625" style="10"/>
  </cols>
  <sheetData>
    <row r="2" spans="1:10" ht="48.75" customHeight="1" thickBot="1" x14ac:dyDescent="0.3">
      <c r="A2" s="45" t="s">
        <v>52</v>
      </c>
      <c r="B2" s="45"/>
      <c r="C2" s="45"/>
      <c r="D2" s="45"/>
      <c r="E2" s="45"/>
      <c r="F2" s="45"/>
      <c r="G2" s="45"/>
      <c r="H2" s="45"/>
    </row>
    <row r="3" spans="1:10" ht="25.5" customHeight="1" thickBot="1" x14ac:dyDescent="0.25">
      <c r="A3" s="1" t="s">
        <v>3</v>
      </c>
      <c r="B3" s="2" t="s">
        <v>2</v>
      </c>
      <c r="C3" s="2" t="s">
        <v>4</v>
      </c>
      <c r="D3" s="2" t="s">
        <v>5</v>
      </c>
      <c r="E3" s="3" t="s">
        <v>6</v>
      </c>
      <c r="F3" s="4" t="s">
        <v>7</v>
      </c>
      <c r="G3" s="5" t="s">
        <v>8</v>
      </c>
      <c r="H3" s="4" t="s">
        <v>9</v>
      </c>
    </row>
    <row r="4" spans="1:10" s="13" customFormat="1" ht="15.75" x14ac:dyDescent="0.25">
      <c r="A4" s="11" t="s">
        <v>11</v>
      </c>
      <c r="B4" s="11"/>
      <c r="C4" s="12" t="s">
        <v>1</v>
      </c>
      <c r="D4" s="46"/>
      <c r="E4" s="47"/>
      <c r="F4" s="47"/>
      <c r="G4" s="47"/>
      <c r="H4" s="48"/>
    </row>
    <row r="5" spans="1:10" x14ac:dyDescent="0.2">
      <c r="A5" s="14" t="s">
        <v>10</v>
      </c>
      <c r="B5" s="14" t="s">
        <v>0</v>
      </c>
      <c r="C5" s="15" t="s">
        <v>30</v>
      </c>
      <c r="D5" s="22"/>
      <c r="E5" s="16"/>
      <c r="F5" s="16"/>
      <c r="G5" s="6"/>
      <c r="H5" s="16"/>
    </row>
    <row r="6" spans="1:10" x14ac:dyDescent="0.2">
      <c r="A6" s="23" t="s">
        <v>34</v>
      </c>
      <c r="B6" s="24" t="s">
        <v>18</v>
      </c>
      <c r="C6" s="18" t="s">
        <v>40</v>
      </c>
      <c r="D6" s="19">
        <v>300</v>
      </c>
      <c r="E6" s="25">
        <v>250</v>
      </c>
      <c r="F6" s="20">
        <f t="shared" ref="F6:F21" si="0">D6*E6</f>
        <v>75000</v>
      </c>
      <c r="G6" s="7"/>
      <c r="H6" s="21">
        <f t="shared" ref="H6:H21" si="1">D6*G6</f>
        <v>0</v>
      </c>
      <c r="J6" s="43"/>
    </row>
    <row r="7" spans="1:10" x14ac:dyDescent="0.2">
      <c r="A7" s="23" t="s">
        <v>35</v>
      </c>
      <c r="B7" s="24" t="s">
        <v>18</v>
      </c>
      <c r="C7" s="18" t="s">
        <v>41</v>
      </c>
      <c r="D7" s="19">
        <v>300</v>
      </c>
      <c r="E7" s="25">
        <v>250</v>
      </c>
      <c r="F7" s="20">
        <f t="shared" si="0"/>
        <v>75000</v>
      </c>
      <c r="G7" s="7"/>
      <c r="H7" s="21">
        <f t="shared" si="1"/>
        <v>0</v>
      </c>
      <c r="J7" s="43"/>
    </row>
    <row r="8" spans="1:10" x14ac:dyDescent="0.2">
      <c r="A8" s="23" t="s">
        <v>36</v>
      </c>
      <c r="B8" s="24" t="s">
        <v>18</v>
      </c>
      <c r="C8" s="18" t="s">
        <v>42</v>
      </c>
      <c r="D8" s="19">
        <v>300</v>
      </c>
      <c r="E8" s="25">
        <v>250</v>
      </c>
      <c r="F8" s="20">
        <f t="shared" si="0"/>
        <v>75000</v>
      </c>
      <c r="G8" s="7"/>
      <c r="H8" s="21">
        <f t="shared" si="1"/>
        <v>0</v>
      </c>
      <c r="J8" s="43"/>
    </row>
    <row r="9" spans="1:10" x14ac:dyDescent="0.2">
      <c r="A9" s="23" t="s">
        <v>25</v>
      </c>
      <c r="B9" s="24" t="s">
        <v>18</v>
      </c>
      <c r="C9" s="18" t="s">
        <v>43</v>
      </c>
      <c r="D9" s="19">
        <v>300</v>
      </c>
      <c r="E9" s="25">
        <v>250</v>
      </c>
      <c r="F9" s="20">
        <f t="shared" si="0"/>
        <v>75000</v>
      </c>
      <c r="G9" s="7"/>
      <c r="H9" s="21">
        <f t="shared" si="1"/>
        <v>0</v>
      </c>
      <c r="J9" s="43"/>
    </row>
    <row r="10" spans="1:10" x14ac:dyDescent="0.2">
      <c r="A10" s="23" t="s">
        <v>26</v>
      </c>
      <c r="B10" s="24" t="s">
        <v>18</v>
      </c>
      <c r="C10" s="18" t="s">
        <v>44</v>
      </c>
      <c r="D10" s="19">
        <v>300</v>
      </c>
      <c r="E10" s="25">
        <v>250</v>
      </c>
      <c r="F10" s="20">
        <f t="shared" si="0"/>
        <v>75000</v>
      </c>
      <c r="G10" s="7"/>
      <c r="H10" s="21">
        <f t="shared" si="1"/>
        <v>0</v>
      </c>
      <c r="J10" s="43"/>
    </row>
    <row r="11" spans="1:10" x14ac:dyDescent="0.2">
      <c r="A11" s="23" t="s">
        <v>27</v>
      </c>
      <c r="B11" s="24" t="s">
        <v>18</v>
      </c>
      <c r="C11" s="18" t="s">
        <v>45</v>
      </c>
      <c r="D11" s="19">
        <v>300</v>
      </c>
      <c r="E11" s="25">
        <v>250</v>
      </c>
      <c r="F11" s="20">
        <f t="shared" si="0"/>
        <v>75000</v>
      </c>
      <c r="G11" s="7"/>
      <c r="H11" s="21">
        <f t="shared" si="1"/>
        <v>0</v>
      </c>
      <c r="J11" s="43"/>
    </row>
    <row r="12" spans="1:10" x14ac:dyDescent="0.2">
      <c r="A12" s="23" t="s">
        <v>26</v>
      </c>
      <c r="B12" s="24" t="s">
        <v>18</v>
      </c>
      <c r="C12" s="18" t="s">
        <v>46</v>
      </c>
      <c r="D12" s="19">
        <v>300</v>
      </c>
      <c r="E12" s="25">
        <v>250</v>
      </c>
      <c r="F12" s="20">
        <f t="shared" si="0"/>
        <v>75000</v>
      </c>
      <c r="G12" s="7"/>
      <c r="H12" s="21">
        <f t="shared" si="1"/>
        <v>0</v>
      </c>
      <c r="J12" s="43"/>
    </row>
    <row r="13" spans="1:10" x14ac:dyDescent="0.2">
      <c r="A13" s="23" t="s">
        <v>33</v>
      </c>
      <c r="B13" s="24" t="s">
        <v>18</v>
      </c>
      <c r="C13" s="18" t="s">
        <v>47</v>
      </c>
      <c r="D13" s="19">
        <v>300</v>
      </c>
      <c r="E13" s="25">
        <v>250</v>
      </c>
      <c r="F13" s="20">
        <f t="shared" si="0"/>
        <v>75000</v>
      </c>
      <c r="G13" s="7"/>
      <c r="H13" s="21">
        <f t="shared" si="1"/>
        <v>0</v>
      </c>
      <c r="J13" s="43"/>
    </row>
    <row r="14" spans="1:10" x14ac:dyDescent="0.2">
      <c r="A14" s="23" t="s">
        <v>37</v>
      </c>
      <c r="B14" s="24" t="s">
        <v>18</v>
      </c>
      <c r="C14" s="18" t="s">
        <v>48</v>
      </c>
      <c r="D14" s="19">
        <v>300</v>
      </c>
      <c r="E14" s="25">
        <v>250</v>
      </c>
      <c r="F14" s="20">
        <f t="shared" si="0"/>
        <v>75000</v>
      </c>
      <c r="G14" s="7"/>
      <c r="H14" s="21">
        <f t="shared" si="1"/>
        <v>0</v>
      </c>
      <c r="J14" s="43"/>
    </row>
    <row r="15" spans="1:10" x14ac:dyDescent="0.2">
      <c r="A15" s="14" t="s">
        <v>19</v>
      </c>
      <c r="B15" s="14" t="s">
        <v>0</v>
      </c>
      <c r="C15" s="15" t="s">
        <v>29</v>
      </c>
      <c r="D15" s="22"/>
      <c r="E15" s="16"/>
      <c r="F15" s="16"/>
      <c r="G15" s="6"/>
      <c r="H15" s="16"/>
      <c r="J15" s="43"/>
    </row>
    <row r="16" spans="1:10" x14ac:dyDescent="0.2">
      <c r="A16" s="23" t="s">
        <v>22</v>
      </c>
      <c r="B16" s="24" t="s">
        <v>39</v>
      </c>
      <c r="C16" s="18" t="s">
        <v>49</v>
      </c>
      <c r="D16" s="19">
        <v>11000</v>
      </c>
      <c r="E16" s="20">
        <v>8.8000000000000007</v>
      </c>
      <c r="F16" s="20">
        <f>D16*E16</f>
        <v>96800</v>
      </c>
      <c r="G16" s="9"/>
      <c r="H16" s="21">
        <f>D16*G16</f>
        <v>0</v>
      </c>
      <c r="J16" s="43"/>
    </row>
    <row r="17" spans="1:12" x14ac:dyDescent="0.2">
      <c r="A17" s="23" t="s">
        <v>23</v>
      </c>
      <c r="B17" s="24" t="s">
        <v>39</v>
      </c>
      <c r="C17" s="18" t="s">
        <v>28</v>
      </c>
      <c r="D17" s="19">
        <v>11057</v>
      </c>
      <c r="E17" s="20">
        <v>0.19</v>
      </c>
      <c r="F17" s="20">
        <f>D17*E17</f>
        <v>2100.83</v>
      </c>
      <c r="G17" s="9"/>
      <c r="H17" s="21">
        <f>D17*G17</f>
        <v>0</v>
      </c>
      <c r="J17" s="43"/>
    </row>
    <row r="18" spans="1:12" x14ac:dyDescent="0.2">
      <c r="A18" s="23" t="s">
        <v>24</v>
      </c>
      <c r="B18" s="24" t="s">
        <v>39</v>
      </c>
      <c r="C18" s="18" t="s">
        <v>50</v>
      </c>
      <c r="D18" s="19">
        <v>10306</v>
      </c>
      <c r="E18" s="20">
        <v>13.01</v>
      </c>
      <c r="F18" s="20">
        <f>D18*E18</f>
        <v>134081.06</v>
      </c>
      <c r="G18" s="9"/>
      <c r="H18" s="21">
        <f>D18*G18</f>
        <v>0</v>
      </c>
      <c r="J18" s="43"/>
    </row>
    <row r="19" spans="1:12" x14ac:dyDescent="0.2">
      <c r="A19" s="14" t="s">
        <v>38</v>
      </c>
      <c r="B19" s="14" t="s">
        <v>0</v>
      </c>
      <c r="C19" s="15" t="s">
        <v>21</v>
      </c>
      <c r="D19" s="16"/>
      <c r="E19" s="16"/>
      <c r="F19" s="16"/>
      <c r="G19" s="16"/>
      <c r="H19" s="16"/>
      <c r="J19" s="43"/>
    </row>
    <row r="20" spans="1:12" ht="12.75" customHeight="1" x14ac:dyDescent="0.2">
      <c r="A20" s="17"/>
      <c r="B20" s="24" t="s">
        <v>18</v>
      </c>
      <c r="C20" s="18" t="s">
        <v>51</v>
      </c>
      <c r="D20" s="19">
        <v>48</v>
      </c>
      <c r="E20" s="20">
        <v>4000</v>
      </c>
      <c r="F20" s="20">
        <f>D20*E20</f>
        <v>192000</v>
      </c>
      <c r="G20" s="7"/>
      <c r="H20" s="21">
        <f>D20*G20</f>
        <v>0</v>
      </c>
      <c r="J20" s="43"/>
    </row>
    <row r="21" spans="1:12" x14ac:dyDescent="0.2">
      <c r="A21" s="14" t="s">
        <v>20</v>
      </c>
      <c r="B21" s="14" t="s">
        <v>0</v>
      </c>
      <c r="C21" s="15" t="s">
        <v>56</v>
      </c>
      <c r="D21" s="19">
        <v>1</v>
      </c>
      <c r="E21" s="26">
        <v>99999.99</v>
      </c>
      <c r="F21" s="20">
        <f t="shared" si="0"/>
        <v>99999.99</v>
      </c>
      <c r="G21" s="16">
        <f>E21</f>
        <v>99999.99</v>
      </c>
      <c r="H21" s="21">
        <f t="shared" si="1"/>
        <v>99999.99</v>
      </c>
      <c r="J21" s="43"/>
    </row>
    <row r="22" spans="1:12" s="31" customFormat="1" ht="15" customHeight="1" x14ac:dyDescent="0.25">
      <c r="A22" s="27"/>
      <c r="B22" s="27"/>
      <c r="C22" s="28" t="s">
        <v>55</v>
      </c>
      <c r="D22" s="29"/>
      <c r="E22" s="30"/>
      <c r="F22" s="30">
        <f>SUM(F4:F21)</f>
        <v>1199981.8799999999</v>
      </c>
      <c r="G22" s="30"/>
      <c r="H22" s="40">
        <f>SUM(H5:H21)</f>
        <v>99999.99</v>
      </c>
      <c r="J22" s="41"/>
      <c r="K22" s="41"/>
      <c r="L22" s="42"/>
    </row>
    <row r="23" spans="1:12" s="31" customFormat="1" ht="15" customHeight="1" x14ac:dyDescent="0.25">
      <c r="A23" s="27"/>
      <c r="B23" s="27"/>
      <c r="C23" s="28" t="s">
        <v>54</v>
      </c>
      <c r="D23" s="29"/>
      <c r="E23" s="30"/>
      <c r="F23" s="30">
        <f>ROUND(F22*0.21,2)</f>
        <v>251996.19</v>
      </c>
      <c r="G23" s="30"/>
      <c r="H23" s="40">
        <f>ROUND(H22*0.21,2)</f>
        <v>21000</v>
      </c>
      <c r="J23" s="41"/>
      <c r="K23" s="41"/>
      <c r="L23" s="42"/>
    </row>
    <row r="24" spans="1:12" s="31" customFormat="1" ht="15" customHeight="1" x14ac:dyDescent="0.25">
      <c r="A24" s="27"/>
      <c r="B24" s="27"/>
      <c r="C24" s="28" t="s">
        <v>53</v>
      </c>
      <c r="D24" s="29"/>
      <c r="E24" s="30"/>
      <c r="F24" s="30">
        <f>F22+F23</f>
        <v>1451978.07</v>
      </c>
      <c r="G24" s="30"/>
      <c r="H24" s="40">
        <f>H22+H23</f>
        <v>120999.99</v>
      </c>
      <c r="J24" s="41"/>
      <c r="K24" s="41"/>
      <c r="L24" s="42"/>
    </row>
    <row r="25" spans="1:12" ht="15" customHeight="1" x14ac:dyDescent="0.2">
      <c r="A25" s="32"/>
      <c r="B25" s="32"/>
      <c r="C25" s="32"/>
      <c r="D25" s="33"/>
      <c r="E25" s="34"/>
      <c r="F25" s="34"/>
      <c r="G25" s="34"/>
    </row>
    <row r="27" spans="1:12" s="38" customFormat="1" ht="53.25" customHeight="1" x14ac:dyDescent="0.2">
      <c r="A27" s="49" t="s">
        <v>12</v>
      </c>
      <c r="B27" s="50"/>
      <c r="C27" s="8"/>
      <c r="D27" s="36"/>
      <c r="E27" s="37" t="s">
        <v>13</v>
      </c>
      <c r="F27" s="44"/>
      <c r="G27" s="44"/>
      <c r="H27" s="44"/>
    </row>
    <row r="28" spans="1:12" s="38" customFormat="1" ht="39" customHeight="1" x14ac:dyDescent="0.2">
      <c r="A28" s="49" t="s">
        <v>14</v>
      </c>
      <c r="B28" s="50"/>
      <c r="C28" s="8"/>
      <c r="D28" s="36"/>
      <c r="E28" s="37" t="s">
        <v>15</v>
      </c>
      <c r="F28" s="44"/>
      <c r="G28" s="44"/>
      <c r="H28" s="44"/>
    </row>
    <row r="29" spans="1:12" s="38" customFormat="1" ht="54" customHeight="1" x14ac:dyDescent="0.2">
      <c r="A29" s="49" t="s">
        <v>16</v>
      </c>
      <c r="B29" s="50"/>
      <c r="C29" s="8"/>
      <c r="D29" s="36"/>
      <c r="E29" s="37" t="s">
        <v>17</v>
      </c>
      <c r="F29" s="44"/>
      <c r="G29" s="44"/>
      <c r="H29" s="44"/>
    </row>
    <row r="30" spans="1:12" ht="15" customHeight="1" x14ac:dyDescent="0.2"/>
    <row r="31" spans="1:12" x14ac:dyDescent="0.2">
      <c r="C31" s="39" t="s">
        <v>31</v>
      </c>
    </row>
    <row r="32" spans="1:12" x14ac:dyDescent="0.2">
      <c r="C32" s="39" t="s">
        <v>32</v>
      </c>
    </row>
  </sheetData>
  <sheetProtection algorithmName="SHA-512" hashValue="NsY+JKY9Vr7i6RHiLP1DDLS4SjGtDf/t+z3AS3Sm6O+GniguNfIKErmqbzR0RT+Vhl3EG5F8yDsEvYEG3tG7AQ==" saltValue="n8N3Gq00B2YSObq/o2HZsg==" spinCount="100000" sheet="1" objects="1" scenarios="1" selectLockedCells="1"/>
  <mergeCells count="8">
    <mergeCell ref="F28:H28"/>
    <mergeCell ref="A2:H2"/>
    <mergeCell ref="D4:H4"/>
    <mergeCell ref="A29:B29"/>
    <mergeCell ref="F29:H29"/>
    <mergeCell ref="A27:B27"/>
    <mergeCell ref="F27:H27"/>
    <mergeCell ref="A28:B28"/>
  </mergeCells>
  <dataValidations count="1">
    <dataValidation type="list" allowBlank="1" showInputMessage="1" showErrorMessage="1" sqref="B15 B4:B5 B19 B21:B25">
      <formula1>"Capítulo,Partida,Mano de obra,Maquinaria,Material,Otros,"</formula1>
    </dataValidation>
  </dataValidations>
  <pageMargins left="0.7" right="0.7" top="0.75" bottom="0.75" header="0.3" footer="0.3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1</vt:lpstr>
    </vt:vector>
  </TitlesOfParts>
  <Company>Metro de Madrid,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mayte</dc:creator>
  <cp:lastModifiedBy>Peribáñez Martínez, David</cp:lastModifiedBy>
  <cp:lastPrinted>2018-06-18T06:41:45Z</cp:lastPrinted>
  <dcterms:created xsi:type="dcterms:W3CDTF">2012-02-23T09:52:21Z</dcterms:created>
  <dcterms:modified xsi:type="dcterms:W3CDTF">2019-06-12T08:28:49Z</dcterms:modified>
</cp:coreProperties>
</file>