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9"/>
  <workbookPr defaultThemeVersion="166925"/>
  <mc:AlternateContent xmlns:mc="http://schemas.openxmlformats.org/markup-compatibility/2006">
    <mc:Choice Requires="x15">
      <x15ac:absPath xmlns:x15ac="http://schemas.microsoft.com/office/spreadsheetml/2010/11/ac" url="\\luarca\Ger. Proteccion Civil\PCI\14_CONCURSOS\2020\Concurso DEA 2020\Documentos Contratación\"/>
    </mc:Choice>
  </mc:AlternateContent>
  <xr:revisionPtr revIDLastSave="0" documentId="13_ncr:1_{032E270A-6FBA-4898-8E27-D0A9F7E4C9EF}" xr6:coauthVersionLast="36" xr6:coauthVersionMax="36" xr10:uidLastSave="{00000000-0000-0000-0000-000000000000}"/>
  <bookViews>
    <workbookView xWindow="0" yWindow="0" windowWidth="21736" windowHeight="8029" activeTab="1" xr2:uid="{7DF0B43D-3386-4042-A0F0-637C984D9BC2}"/>
  </bookViews>
  <sheets>
    <sheet name="Lote 1_PRECIOS UNITARIOS" sheetId="1" r:id="rId1"/>
    <sheet name="Lote 1_TABLA OFERTA" sheetId="4" r:id="rId2"/>
  </sheets>
  <definedNames>
    <definedName name="Duración" localSheetId="0">'Lote 1_PRECIOS UNITARIOS'!#REF!</definedName>
    <definedName name="Meses_2020" localSheetId="0">'Lote 1_PRECIOS UNITARIOS'!#REF!</definedName>
    <definedName name="Meses_2021" localSheetId="0">'Lote 1_PRECIOS UNITARIOS'!#REF!</definedName>
    <definedName name="Porcent_2020" localSheetId="0">'Lote 1_PRECIOS UNITARIOS'!#REF!</definedName>
    <definedName name="Porcent_2021" localSheetId="0">'Lote 1_PRECIOS UNITARIOS'!#REF!</definedName>
    <definedName name="Ud_Lote_1" localSheetId="0">'Lote 1_PRECIOS UNITARIOS'!#REF!</definedName>
    <definedName name="Ud_Lote_2" localSheetId="0">'Lote 1_PRECIOS UNITARIOS'!#REF!</definedName>
    <definedName name="Uds._ML1" localSheetId="0">'Lote 1_PRECIOS UNITARIOS'!#REF!</definedName>
    <definedName name="Uds_Ingen" localSheetId="0">'Lote 1_PRECIOS UNITARIOS'!#REF!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4" l="1"/>
  <c r="E8" i="4"/>
  <c r="D8" i="4"/>
  <c r="C8" i="4" l="1"/>
  <c r="H18" i="1" l="1"/>
  <c r="H16" i="1"/>
  <c r="H13" i="1"/>
  <c r="H12" i="1"/>
  <c r="H11" i="1"/>
  <c r="H10" i="1"/>
  <c r="H9" i="1"/>
  <c r="H6" i="1"/>
  <c r="H5" i="1"/>
  <c r="H4" i="1"/>
  <c r="H14" i="1" l="1"/>
  <c r="H7" i="1"/>
  <c r="H19" i="1" l="1"/>
  <c r="F18" i="1" l="1"/>
  <c r="F13" i="1"/>
  <c r="F12" i="1"/>
  <c r="F10" i="1"/>
  <c r="F6" i="1"/>
  <c r="F5" i="1"/>
  <c r="F4" i="1"/>
  <c r="F11" i="1" l="1"/>
  <c r="F9" i="1"/>
  <c r="F16" i="1"/>
  <c r="F7" i="1"/>
  <c r="F14" i="1" l="1"/>
  <c r="F19" i="1" s="1"/>
</calcChain>
</file>

<file path=xl/sharedStrings.xml><?xml version="1.0" encoding="utf-8"?>
<sst xmlns="http://schemas.openxmlformats.org/spreadsheetml/2006/main" count="70" uniqueCount="55">
  <si>
    <t>LOTE 1</t>
  </si>
  <si>
    <t>Nº</t>
  </si>
  <si>
    <t>Ud.</t>
  </si>
  <si>
    <t>Cantidad</t>
  </si>
  <si>
    <t>Precio unitario</t>
  </si>
  <si>
    <t>IMPORTE
(EJECUCIÓN MATERIAL)</t>
  </si>
  <si>
    <t>01</t>
  </si>
  <si>
    <t>DESFIBRILADOR, CABINA Y TÓTEM</t>
  </si>
  <si>
    <t>01.1</t>
  </si>
  <si>
    <t>Suministro e instalación de desfibrilador, configuración y pruebas, conforme a PPT. Totalmente instalado.</t>
  </si>
  <si>
    <t>01.2</t>
  </si>
  <si>
    <t>Suministro e instalación de cabina, configuración y pruebas, conforme a PPT. Totalmente instalado.</t>
  </si>
  <si>
    <t>01.3</t>
  </si>
  <si>
    <t>Suministro e instalación de tótem, conforme a PPT. Totalmente instalado.</t>
  </si>
  <si>
    <t>SUBTOTAL DESF., CAB. Y TÓT.</t>
  </si>
  <si>
    <t>02</t>
  </si>
  <si>
    <t>INSTALACIÓN ALIMENTACIÓN ELÉCTRICA</t>
  </si>
  <si>
    <t>02.1</t>
  </si>
  <si>
    <r>
      <rPr>
        <i/>
        <sz val="11"/>
        <color rgb="FF000000"/>
        <rFont val="Calibri"/>
        <family val="2"/>
        <scheme val="minor"/>
      </rPr>
      <t>PROTECCIONES EN CGBT</t>
    </r>
    <r>
      <rPr>
        <sz val="11"/>
        <color rgb="FF000000"/>
        <rFont val="Calibri"/>
        <family val="2"/>
        <scheme val="minor"/>
      </rPr>
      <t xml:space="preserve">
Cuadro en CGBT para desfibriladores, totalmente equipado, instalado y conexionado conteniendo:
- 1 Cofre con puerta trasparente, de dimensiones adecuadas .... ancho x ....alto y fondo de	mm, conteniendo los siguientes materiales:
1	Obturador 13 módulos gris RAL746A
1	Mando de rearme automático
1	Magnet 2P B/C 10A 10 kA
1	Bloque dif 300mA Tipo AC 25A para 2P 2 mod.
1	Caja 1 fila 13 módulos
1	Puerta Transparente
1	Contacto OF/SD
- Pequeño material: Conductores, aisladores, bornas, etiquetado serigrafia- do, toma de tierra, etc.</t>
    </r>
  </si>
  <si>
    <t>02.2</t>
  </si>
  <si>
    <r>
      <t xml:space="preserve">LÍNEA DE ALIMENTACIÓN ELÉCTRICA
</t>
    </r>
    <r>
      <rPr>
        <sz val="11"/>
        <color theme="1"/>
        <rFont val="Calibri"/>
        <family val="2"/>
        <scheme val="minor"/>
      </rPr>
      <t>Cable de Cu. de 2 x 4 mm². + T de 0.6/1 KV., de características indicadas en PPT. Totalmente instalado.</t>
    </r>
  </si>
  <si>
    <t>m</t>
  </si>
  <si>
    <t>02.3</t>
  </si>
  <si>
    <r>
      <t xml:space="preserve">CANALIZACIONES
</t>
    </r>
    <r>
      <rPr>
        <sz val="11"/>
        <color theme="1"/>
        <rFont val="Calibri"/>
        <family val="2"/>
        <scheme val="minor"/>
      </rPr>
      <t>Tubo de acero M 20/gp5, con p.p. de unidades de fijación. Totalmente instalado.</t>
    </r>
  </si>
  <si>
    <t>02.4</t>
  </si>
  <si>
    <r>
      <t xml:space="preserve">AYUDAS DE OBRA CIVIL Y ALBAÑILERÍA
</t>
    </r>
    <r>
      <rPr>
        <sz val="11"/>
        <color theme="1"/>
        <rFont val="Calibri"/>
        <family val="2"/>
        <scheme val="minor"/>
      </rPr>
      <t>Ayudas de obra civil y albañilería incluyendo taladros en vitrex, realización y tapado de rozas o falsos techos, pasatubos, etc. Solamente en el caso de ser necesario para llegar desde el cuadro eléctrico donde se sitúe la protección para el DEA hasta la situación definitiva del mismo.</t>
    </r>
  </si>
  <si>
    <t>02.5</t>
  </si>
  <si>
    <r>
      <t xml:space="preserve">DOCUMENTACIÓN FINAL DE OBRA
 </t>
    </r>
    <r>
      <rPr>
        <sz val="11"/>
        <color theme="1"/>
        <rFont val="Calibri"/>
        <family val="2"/>
        <scheme val="minor"/>
      </rPr>
      <t>- Entrega de la documentación final de la obra de las instalaciones de distribución de energía que incluyan: situación real de y descripción del equipamiento de distribución de energía, cables, etc.
 - Actualización documentación Cuadros Generales de Baja Tensión.
 - Documentación técnica sobre todos los elementos que componen la distribución de energía.
 - Legalización de las instalaciones de ampliación en el cuadro existente.</t>
    </r>
  </si>
  <si>
    <t>SUBTOTAL INST. ELECT.</t>
  </si>
  <si>
    <t>03</t>
  </si>
  <si>
    <t>MANTENIMIENTO</t>
  </si>
  <si>
    <t>03.1</t>
  </si>
  <si>
    <t>Mantenimiento durante 30 meses y cuotas de telefonía, de acuerdo a lo establecido en el PPT.</t>
  </si>
  <si>
    <t>04</t>
  </si>
  <si>
    <t>TRASLADO A OTRAS UBICACIONES</t>
  </si>
  <si>
    <t>04.1</t>
  </si>
  <si>
    <t>Desmontaje y montaje de todo el conjunto (desfibrilador + cabina + tótem o pie) existente, incluyendo desconexión y conexión eléctrica y su aparamenta, transporte, custodia, cumplimentación de formulario para su registro oficial de alta y baja, si procede, pruebas y puesta en servicio en nueva ubicación.</t>
  </si>
  <si>
    <t>TOTAL EJECUCIÓN MATERIAL (SIN IVA) (€)</t>
  </si>
  <si>
    <t>Precio unitario ofertado</t>
  </si>
  <si>
    <t>IMPORTE OFERTADO
(EJECUCIÓN MATERIAL)</t>
  </si>
  <si>
    <t>NOMBRE DEL LICITADOR</t>
  </si>
  <si>
    <t>LOTE 1 (LICITACIÓN)</t>
  </si>
  <si>
    <t>PARTIDA</t>
  </si>
  <si>
    <t>SUMINISTRO</t>
  </si>
  <si>
    <t>SUMA TOTAL</t>
  </si>
  <si>
    <t>IMPORTE LICITACIÓN
-EJECUCIÓN POR CONTRATA-
(sin IVA)</t>
  </si>
  <si>
    <t>IMPORTE LICITACIÓN
-EJECUCIÓN POR CONTRATA-
(con IVA)</t>
  </si>
  <si>
    <t>IMPORTE OFERTADO
-EJECUCIÓN POR CONTRATA-
 (sin IVA)</t>
  </si>
  <si>
    <t>IMPORTE OFERTADO 
-EJECUCIÓN POR CONTRATA-
(con IVA)</t>
  </si>
  <si>
    <t>CONCURSO 52 DESFIBRILADORES - METRO DE MADRID</t>
  </si>
  <si>
    <t>NOMBRE DEL OFERENTE</t>
  </si>
  <si>
    <t>PARTIDAS (DESCRIPCIÓN)</t>
  </si>
  <si>
    <t>Notas:</t>
  </si>
  <si>
    <t>Cumplimentar sólo las celdas en blanco</t>
  </si>
  <si>
    <t>Se deberán tener en cuenta las Notas del apartado “27. Evaluación de las ofertas”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</si>
</sst>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1"/>
      <color rgb="FF000000"/>
      <name val="Calibri"/>
      <family val="2"/>
    </font>
    <font>
      <sz val="11"/>
      <color rgb="FF000000"/>
      <name val="Calibri"/>
      <family val="2"/>
    </font>
    <font>
      <b/>
      <i/>
      <sz val="11"/>
      <color rgb="FF000000"/>
      <name val="Calibri"/>
      <family val="2"/>
    </font>
    <font>
      <sz val="11"/>
      <color rgb="FF000000"/>
      <name val="Calibri"/>
      <family val="2"/>
      <scheme val="minor"/>
    </font>
    <font>
      <i/>
      <sz val="11"/>
      <color rgb="FF000000"/>
      <name val="Calibri"/>
      <family val="2"/>
      <scheme val="minor"/>
    </font>
    <font>
      <i/>
      <sz val="11"/>
      <color theme="1"/>
      <name val="Calibri"/>
      <family val="2"/>
      <scheme val="minor"/>
    </font>
    <font>
      <sz val="12"/>
      <color rgb="FF000000"/>
      <name val="Calibri"/>
      <family val="2"/>
    </font>
    <font>
      <b/>
      <sz val="12"/>
      <color rgb="FF000000"/>
      <name val="Calibri"/>
      <family val="2"/>
    </font>
    <font>
      <sz val="12"/>
      <color theme="1"/>
      <name val="Calibri"/>
      <family val="2"/>
      <scheme val="minor"/>
    </font>
    <font>
      <b/>
      <sz val="16"/>
      <color theme="1"/>
      <name val="Calibri"/>
      <family val="2"/>
      <scheme val="minor"/>
    </font>
    <font>
      <b/>
      <u/>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7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thin">
        <color indexed="64"/>
      </left>
      <right style="thin">
        <color indexed="64"/>
      </right>
      <top/>
      <bottom style="thin">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style="hair">
        <color indexed="64"/>
      </bottom>
      <diagonal/>
    </border>
    <border>
      <left style="hair">
        <color auto="1"/>
      </left>
      <right style="medium">
        <color indexed="64"/>
      </right>
      <top style="hair">
        <color auto="1"/>
      </top>
      <bottom style="hair">
        <color auto="1"/>
      </bottom>
      <diagonal/>
    </border>
    <border>
      <left style="hair">
        <color indexed="64"/>
      </left>
      <right style="medium">
        <color indexed="64"/>
      </right>
      <top style="hair">
        <color indexed="64"/>
      </top>
      <bottom style="thin">
        <color indexed="64"/>
      </bottom>
      <diagonal/>
    </border>
    <border>
      <left style="hair">
        <color indexed="64"/>
      </left>
      <right/>
      <top/>
      <bottom style="hair">
        <color indexed="64"/>
      </bottom>
      <diagonal/>
    </border>
    <border>
      <left style="hair">
        <color auto="1"/>
      </left>
      <right/>
      <top style="hair">
        <color auto="1"/>
      </top>
      <bottom style="hair">
        <color auto="1"/>
      </bottom>
      <diagonal/>
    </border>
    <border>
      <left style="hair">
        <color indexed="64"/>
      </left>
      <right/>
      <top style="hair">
        <color indexed="64"/>
      </top>
      <bottom style="thin">
        <color indexed="64"/>
      </bottom>
      <diagonal/>
    </border>
    <border>
      <left style="hair">
        <color indexed="64"/>
      </left>
      <right/>
      <top/>
      <bottom style="medium">
        <color indexed="64"/>
      </bottom>
      <diagonal/>
    </border>
    <border>
      <left style="medium">
        <color indexed="64"/>
      </left>
      <right style="hair">
        <color indexed="64"/>
      </right>
      <top style="thin">
        <color indexed="64"/>
      </top>
      <bottom style="medium">
        <color indexed="64"/>
      </bottom>
      <diagonal/>
    </border>
    <border>
      <left/>
      <right style="thin">
        <color indexed="64"/>
      </right>
      <top/>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bottom style="hair">
        <color indexed="64"/>
      </bottom>
      <diagonal/>
    </border>
    <border>
      <left style="medium">
        <color indexed="64"/>
      </left>
      <right style="hair">
        <color auto="1"/>
      </right>
      <top style="hair">
        <color auto="1"/>
      </top>
      <bottom style="hair">
        <color auto="1"/>
      </bottom>
      <diagonal/>
    </border>
    <border>
      <left style="medium">
        <color indexed="64"/>
      </left>
      <right style="hair">
        <color indexed="64"/>
      </right>
      <top style="hair">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hair">
        <color indexed="64"/>
      </left>
      <right style="medium">
        <color indexed="64"/>
      </right>
      <top/>
      <bottom style="thin">
        <color indexed="64"/>
      </bottom>
      <diagonal/>
    </border>
    <border>
      <left style="medium">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hair">
        <color indexed="64"/>
      </right>
      <top style="medium">
        <color indexed="64"/>
      </top>
      <bottom style="thin">
        <color indexed="64"/>
      </bottom>
      <diagonal/>
    </border>
  </borders>
  <cellStyleXfs count="1">
    <xf numFmtId="0" fontId="0" fillId="0" borderId="0"/>
  </cellStyleXfs>
  <cellXfs count="120">
    <xf numFmtId="0" fontId="0" fillId="0" borderId="0" xfId="0"/>
    <xf numFmtId="0" fontId="0" fillId="0" borderId="0" xfId="0" applyAlignment="1">
      <alignment horizontal="center"/>
    </xf>
    <xf numFmtId="0" fontId="3" fillId="2" borderId="7"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0" borderId="0" xfId="0" applyProtection="1"/>
    <xf numFmtId="0" fontId="1" fillId="2" borderId="60" xfId="0" applyFont="1" applyFill="1" applyBorder="1" applyAlignment="1" applyProtection="1">
      <alignment horizontal="center" vertical="center" wrapText="1"/>
    </xf>
    <xf numFmtId="0" fontId="1" fillId="2" borderId="62" xfId="0" applyFont="1" applyFill="1" applyBorder="1" applyAlignment="1" applyProtection="1">
      <alignment horizontal="center" vertical="center" wrapText="1"/>
    </xf>
    <xf numFmtId="0" fontId="1" fillId="2" borderId="63" xfId="0" applyFont="1" applyFill="1" applyBorder="1" applyAlignment="1" applyProtection="1">
      <alignment horizontal="center" vertical="center" wrapText="1"/>
    </xf>
    <xf numFmtId="0" fontId="8" fillId="2" borderId="63" xfId="0" applyFont="1" applyFill="1" applyBorder="1" applyAlignment="1" applyProtection="1">
      <alignment horizontal="center" vertical="center" wrapText="1"/>
    </xf>
    <xf numFmtId="164" fontId="0" fillId="2" borderId="64" xfId="0" applyNumberFormat="1" applyFont="1" applyFill="1" applyBorder="1" applyAlignment="1" applyProtection="1">
      <alignment horizontal="center" vertical="center" wrapText="1"/>
    </xf>
    <xf numFmtId="164" fontId="0" fillId="2" borderId="66" xfId="0" applyNumberFormat="1" applyFont="1" applyFill="1" applyBorder="1" applyAlignment="1" applyProtection="1">
      <alignment horizontal="center" vertical="center" wrapText="1"/>
    </xf>
    <xf numFmtId="164" fontId="2" fillId="2" borderId="32" xfId="0" applyNumberFormat="1"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0" fontId="1" fillId="2" borderId="66" xfId="0" applyFont="1" applyFill="1" applyBorder="1" applyAlignment="1" applyProtection="1">
      <alignment horizontal="center" vertical="center" wrapText="1"/>
    </xf>
    <xf numFmtId="164" fontId="0" fillId="2" borderId="56" xfId="0" applyNumberFormat="1" applyFont="1" applyFill="1" applyBorder="1" applyAlignment="1" applyProtection="1">
      <alignment horizontal="center" vertical="center" wrapText="1"/>
    </xf>
    <xf numFmtId="164" fontId="0" fillId="2" borderId="65" xfId="0" applyNumberFormat="1" applyFont="1" applyFill="1" applyBorder="1" applyAlignment="1" applyProtection="1">
      <alignment horizontal="center" vertical="center" wrapText="1"/>
    </xf>
    <xf numFmtId="164" fontId="2" fillId="2" borderId="4" xfId="0" applyNumberFormat="1" applyFont="1" applyFill="1" applyBorder="1" applyAlignment="1" applyProtection="1">
      <alignment horizontal="center" vertical="center" wrapText="1"/>
    </xf>
    <xf numFmtId="164" fontId="2" fillId="2" borderId="3" xfId="0" applyNumberFormat="1" applyFont="1" applyFill="1" applyBorder="1" applyAlignment="1" applyProtection="1">
      <alignment horizontal="center" vertical="center" wrapText="1"/>
    </xf>
    <xf numFmtId="0" fontId="1" fillId="2" borderId="4" xfId="0" applyFont="1" applyFill="1" applyBorder="1" applyAlignment="1">
      <alignment horizontal="center" vertical="center"/>
    </xf>
    <xf numFmtId="0" fontId="3" fillId="2" borderId="6" xfId="0" applyFont="1" applyFill="1" applyBorder="1" applyAlignment="1">
      <alignment horizontal="center" vertical="center" wrapText="1"/>
    </xf>
    <xf numFmtId="49" fontId="1" fillId="2" borderId="8" xfId="0" applyNumberFormat="1" applyFont="1" applyFill="1" applyBorder="1" applyAlignment="1">
      <alignment horizontal="center" vertical="center"/>
    </xf>
    <xf numFmtId="0" fontId="3" fillId="2" borderId="9" xfId="0" applyFont="1" applyFill="1" applyBorder="1" applyAlignment="1">
      <alignment horizontal="center" vertical="center" wrapText="1"/>
    </xf>
    <xf numFmtId="0" fontId="0" fillId="2" borderId="13" xfId="0" applyFill="1" applyBorder="1" applyAlignment="1">
      <alignment horizontal="center" vertical="center"/>
    </xf>
    <xf numFmtId="0" fontId="4" fillId="2" borderId="14" xfId="0" applyFont="1" applyFill="1" applyBorder="1" applyAlignment="1">
      <alignment horizontal="left" vertical="center" wrapText="1"/>
    </xf>
    <xf numFmtId="49" fontId="4" fillId="2" borderId="14" xfId="0" applyNumberFormat="1" applyFont="1" applyFill="1" applyBorder="1" applyAlignment="1">
      <alignment horizontal="center" vertical="center" wrapText="1"/>
    </xf>
    <xf numFmtId="4" fontId="4" fillId="2" borderId="15" xfId="0" applyNumberFormat="1" applyFont="1" applyFill="1" applyBorder="1" applyAlignment="1">
      <alignment vertical="center" wrapText="1"/>
    </xf>
    <xf numFmtId="4" fontId="4" fillId="2" borderId="16" xfId="0" applyNumberFormat="1" applyFont="1" applyFill="1" applyBorder="1" applyAlignment="1">
      <alignment horizontal="right" vertical="center" wrapText="1"/>
    </xf>
    <xf numFmtId="4" fontId="4" fillId="2" borderId="43" xfId="0" applyNumberFormat="1" applyFont="1" applyFill="1" applyBorder="1" applyAlignment="1">
      <alignment horizontal="right" vertical="center" wrapText="1"/>
    </xf>
    <xf numFmtId="0" fontId="0" fillId="2" borderId="17" xfId="0" applyFill="1" applyBorder="1" applyAlignment="1">
      <alignment horizontal="center" vertical="center"/>
    </xf>
    <xf numFmtId="0" fontId="4" fillId="2" borderId="18" xfId="0" applyFont="1" applyFill="1" applyBorder="1" applyAlignment="1">
      <alignment horizontal="left" vertical="center" wrapText="1"/>
    </xf>
    <xf numFmtId="49"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vertical="center" wrapText="1"/>
    </xf>
    <xf numFmtId="4" fontId="4" fillId="2" borderId="20" xfId="0" applyNumberFormat="1" applyFont="1" applyFill="1" applyBorder="1" applyAlignment="1">
      <alignment horizontal="right" vertical="center" wrapText="1"/>
    </xf>
    <xf numFmtId="4" fontId="4" fillId="2" borderId="44" xfId="0" applyNumberFormat="1" applyFont="1" applyFill="1" applyBorder="1" applyAlignment="1">
      <alignment horizontal="right" vertical="center" wrapText="1"/>
    </xf>
    <xf numFmtId="0" fontId="0" fillId="2" borderId="21" xfId="0" applyFill="1" applyBorder="1" applyAlignment="1">
      <alignment horizontal="center" vertical="center"/>
    </xf>
    <xf numFmtId="0" fontId="4" fillId="2" borderId="22" xfId="0" applyFont="1" applyFill="1" applyBorder="1" applyAlignment="1">
      <alignment horizontal="left" vertical="center" wrapText="1"/>
    </xf>
    <xf numFmtId="49" fontId="4" fillId="2" borderId="22" xfId="0" applyNumberFormat="1" applyFont="1" applyFill="1" applyBorder="1" applyAlignment="1">
      <alignment horizontal="center" vertical="center" wrapText="1"/>
    </xf>
    <xf numFmtId="4" fontId="4" fillId="2" borderId="23" xfId="0" applyNumberFormat="1" applyFont="1" applyFill="1" applyBorder="1" applyAlignment="1">
      <alignment vertical="center" wrapText="1"/>
    </xf>
    <xf numFmtId="4" fontId="4" fillId="2" borderId="24" xfId="0" applyNumberFormat="1" applyFont="1" applyFill="1" applyBorder="1" applyAlignment="1">
      <alignment horizontal="right" vertical="center" wrapText="1"/>
    </xf>
    <xf numFmtId="4" fontId="4" fillId="2" borderId="45" xfId="0" applyNumberFormat="1" applyFont="1" applyFill="1" applyBorder="1" applyAlignment="1">
      <alignment horizontal="right" vertical="center" wrapText="1"/>
    </xf>
    <xf numFmtId="0" fontId="0" fillId="2" borderId="25" xfId="0" applyFill="1" applyBorder="1" applyAlignment="1">
      <alignment horizontal="center" vertical="center"/>
    </xf>
    <xf numFmtId="0" fontId="5" fillId="2" borderId="26" xfId="0" applyFont="1" applyFill="1" applyBorder="1" applyAlignment="1">
      <alignment horizontal="right" vertical="center" wrapText="1"/>
    </xf>
    <xf numFmtId="4" fontId="4" fillId="2" borderId="46" xfId="0" applyNumberFormat="1" applyFont="1" applyFill="1" applyBorder="1" applyAlignment="1">
      <alignment horizontal="right" vertical="center" wrapText="1"/>
    </xf>
    <xf numFmtId="0" fontId="6" fillId="2" borderId="14" xfId="0" applyFont="1" applyFill="1" applyBorder="1" applyAlignment="1">
      <alignment vertical="center" wrapText="1"/>
    </xf>
    <xf numFmtId="0" fontId="8" fillId="2" borderId="18" xfId="0" applyFont="1" applyFill="1" applyBorder="1" applyAlignment="1">
      <alignment vertical="center" wrapText="1"/>
    </xf>
    <xf numFmtId="0" fontId="8" fillId="2" borderId="22" xfId="0" applyFont="1" applyFill="1" applyBorder="1" applyAlignment="1">
      <alignment horizontal="justify" vertical="center" wrapText="1"/>
    </xf>
    <xf numFmtId="49" fontId="1" fillId="2" borderId="33" xfId="0"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0" fillId="2" borderId="34" xfId="0" applyFill="1" applyBorder="1" applyAlignment="1">
      <alignment horizontal="center" vertical="center"/>
    </xf>
    <xf numFmtId="0" fontId="4" fillId="2" borderId="25" xfId="0" applyFont="1" applyFill="1" applyBorder="1" applyAlignment="1">
      <alignment horizontal="left" vertical="center" wrapText="1"/>
    </xf>
    <xf numFmtId="49" fontId="4" fillId="2" borderId="26" xfId="0" applyNumberFormat="1" applyFont="1" applyFill="1" applyBorder="1" applyAlignment="1">
      <alignment horizontal="center" vertical="center" wrapText="1"/>
    </xf>
    <xf numFmtId="4" fontId="4" fillId="2" borderId="35" xfId="0" applyNumberFormat="1" applyFont="1" applyFill="1" applyBorder="1" applyAlignment="1">
      <alignment vertical="center" wrapText="1"/>
    </xf>
    <xf numFmtId="4" fontId="4" fillId="2" borderId="36" xfId="0" applyNumberFormat="1" applyFont="1" applyFill="1" applyBorder="1" applyAlignment="1">
      <alignment horizontal="right" vertical="center" wrapText="1"/>
    </xf>
    <xf numFmtId="0" fontId="3" fillId="2" borderId="37" xfId="0" applyFont="1" applyFill="1" applyBorder="1" applyAlignment="1">
      <alignment horizontal="center" vertical="center" wrapText="1"/>
    </xf>
    <xf numFmtId="0" fontId="4" fillId="2" borderId="26" xfId="0" applyFont="1" applyFill="1" applyBorder="1" applyAlignment="1">
      <alignment horizontal="left" vertical="center" wrapText="1"/>
    </xf>
    <xf numFmtId="0" fontId="11" fillId="2" borderId="25" xfId="0" applyFont="1" applyFill="1" applyBorder="1" applyAlignment="1">
      <alignment horizontal="center" vertical="center"/>
    </xf>
    <xf numFmtId="4" fontId="9" fillId="2" borderId="38" xfId="0" applyNumberFormat="1" applyFont="1" applyFill="1" applyBorder="1" applyAlignment="1">
      <alignment horizontal="right" vertical="center" wrapText="1"/>
    </xf>
    <xf numFmtId="0" fontId="10" fillId="2" borderId="5" xfId="0" applyFont="1" applyFill="1" applyBorder="1" applyAlignment="1">
      <alignment horizontal="right" vertical="center" wrapText="1"/>
    </xf>
    <xf numFmtId="4" fontId="4" fillId="2" borderId="40" xfId="0" applyNumberFormat="1" applyFont="1" applyFill="1" applyBorder="1" applyAlignment="1">
      <alignment horizontal="right" vertical="center" wrapText="1"/>
    </xf>
    <xf numFmtId="4" fontId="4" fillId="2" borderId="41" xfId="0" applyNumberFormat="1" applyFont="1" applyFill="1" applyBorder="1" applyAlignment="1">
      <alignment horizontal="right" vertical="center" wrapText="1"/>
    </xf>
    <xf numFmtId="4" fontId="4" fillId="2" borderId="42" xfId="0" applyNumberFormat="1" applyFont="1" applyFill="1" applyBorder="1" applyAlignment="1">
      <alignment horizontal="right" vertical="center" wrapText="1"/>
    </xf>
    <xf numFmtId="4" fontId="4" fillId="2" borderId="30" xfId="0" applyNumberFormat="1" applyFont="1" applyFill="1" applyBorder="1" applyAlignment="1">
      <alignment horizontal="right" vertical="center" wrapText="1"/>
    </xf>
    <xf numFmtId="0" fontId="0" fillId="2" borderId="12" xfId="0" applyFill="1" applyBorder="1"/>
    <xf numFmtId="4" fontId="4" fillId="2" borderId="69" xfId="0" applyNumberFormat="1" applyFont="1" applyFill="1" applyBorder="1" applyAlignment="1">
      <alignment horizontal="right" vertical="center" wrapText="1"/>
    </xf>
    <xf numFmtId="4" fontId="4" fillId="2" borderId="67" xfId="0" applyNumberFormat="1" applyFont="1" applyFill="1" applyBorder="1" applyAlignment="1">
      <alignment horizontal="right" vertical="center" wrapText="1"/>
    </xf>
    <xf numFmtId="4" fontId="4" fillId="2" borderId="57" xfId="0" applyNumberFormat="1" applyFont="1" applyFill="1" applyBorder="1" applyAlignment="1">
      <alignment horizontal="right" vertical="center" wrapText="1"/>
    </xf>
    <xf numFmtId="4" fontId="0" fillId="2" borderId="12" xfId="0" applyNumberFormat="1" applyFill="1" applyBorder="1"/>
    <xf numFmtId="4" fontId="0" fillId="2" borderId="55" xfId="0" applyNumberFormat="1" applyFill="1" applyBorder="1" applyAlignment="1">
      <alignment horizontal="right" vertical="center"/>
    </xf>
    <xf numFmtId="4" fontId="0" fillId="2" borderId="12" xfId="0" applyNumberFormat="1" applyFill="1" applyBorder="1" applyAlignment="1">
      <alignment horizontal="right" vertical="center"/>
    </xf>
    <xf numFmtId="4" fontId="9" fillId="2" borderId="3" xfId="0" applyNumberFormat="1" applyFont="1" applyFill="1" applyBorder="1" applyAlignment="1">
      <alignment horizontal="right" vertical="center" wrapText="1"/>
    </xf>
    <xf numFmtId="0" fontId="0" fillId="2" borderId="53" xfId="0" applyFill="1" applyBorder="1"/>
    <xf numFmtId="4" fontId="0" fillId="2" borderId="71" xfId="0" applyNumberFormat="1" applyFill="1" applyBorder="1"/>
    <xf numFmtId="4" fontId="0" fillId="2" borderId="71" xfId="0" applyNumberFormat="1" applyFill="1" applyBorder="1" applyAlignment="1">
      <alignment horizontal="right" vertical="center"/>
    </xf>
    <xf numFmtId="4" fontId="0" fillId="2" borderId="49" xfId="0" applyNumberFormat="1" applyFill="1" applyBorder="1"/>
    <xf numFmtId="0" fontId="0" fillId="2" borderId="47" xfId="0" applyFill="1" applyBorder="1"/>
    <xf numFmtId="4" fontId="0" fillId="2" borderId="47" xfId="0" applyNumberFormat="1" applyFill="1" applyBorder="1" applyAlignment="1">
      <alignment horizontal="right" vertical="center"/>
    </xf>
    <xf numFmtId="4" fontId="4" fillId="0" borderId="50" xfId="0" applyNumberFormat="1" applyFont="1" applyBorder="1" applyAlignment="1" applyProtection="1">
      <alignment horizontal="right" vertical="center" wrapText="1"/>
      <protection locked="0"/>
    </xf>
    <xf numFmtId="4" fontId="4" fillId="0" borderId="51" xfId="0" applyNumberFormat="1" applyFont="1" applyBorder="1" applyAlignment="1" applyProtection="1">
      <alignment horizontal="right" vertical="center" wrapText="1"/>
      <protection locked="0"/>
    </xf>
    <xf numFmtId="4" fontId="4" fillId="0" borderId="52" xfId="0" applyNumberFormat="1" applyFont="1" applyBorder="1" applyAlignment="1" applyProtection="1">
      <alignment horizontal="right" vertical="center" wrapText="1"/>
      <protection locked="0"/>
    </xf>
    <xf numFmtId="4" fontId="0" fillId="0" borderId="68" xfId="0" applyNumberFormat="1" applyBorder="1" applyAlignment="1" applyProtection="1">
      <alignment horizontal="right" vertical="center"/>
      <protection locked="0"/>
    </xf>
    <xf numFmtId="4" fontId="0" fillId="0" borderId="70" xfId="0" applyNumberFormat="1" applyBorder="1" applyAlignment="1" applyProtection="1">
      <alignment horizontal="right" vertical="center"/>
      <protection locked="0"/>
    </xf>
    <xf numFmtId="4" fontId="0" fillId="0" borderId="54" xfId="0" applyNumberFormat="1" applyBorder="1" applyAlignment="1" applyProtection="1">
      <alignment horizontal="right" vertical="center"/>
      <protection locked="0"/>
    </xf>
    <xf numFmtId="4" fontId="0" fillId="0" borderId="47" xfId="0" applyNumberFormat="1" applyBorder="1" applyAlignment="1" applyProtection="1">
      <alignment horizontal="right" vertical="center"/>
      <protection locked="0"/>
    </xf>
    <xf numFmtId="164" fontId="0" fillId="0" borderId="62" xfId="0" applyNumberFormat="1" applyFont="1" applyFill="1" applyBorder="1" applyAlignment="1" applyProtection="1">
      <alignment horizontal="center" vertical="center" wrapText="1"/>
      <protection locked="0"/>
    </xf>
    <xf numFmtId="164" fontId="0" fillId="0" borderId="63" xfId="0" applyNumberFormat="1" applyFont="1" applyFill="1" applyBorder="1" applyAlignment="1" applyProtection="1">
      <alignment horizontal="center" vertical="center" wrapText="1"/>
      <protection locked="0"/>
    </xf>
    <xf numFmtId="164" fontId="0" fillId="0" borderId="48" xfId="0" applyNumberFormat="1" applyFont="1" applyFill="1" applyBorder="1" applyAlignment="1" applyProtection="1">
      <alignment horizontal="center" vertical="center" wrapText="1"/>
      <protection locked="0"/>
    </xf>
    <xf numFmtId="164" fontId="0" fillId="0" borderId="65" xfId="0" applyNumberFormat="1"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4" fillId="2" borderId="33" xfId="0" applyFont="1" applyFill="1" applyBorder="1" applyAlignment="1">
      <alignment horizontal="center" vertical="center" wrapText="1"/>
    </xf>
    <xf numFmtId="0" fontId="4" fillId="2" borderId="12" xfId="0" applyFont="1" applyFill="1" applyBorder="1" applyAlignment="1">
      <alignment horizontal="center" vertical="center" wrapText="1"/>
    </xf>
    <xf numFmtId="2" fontId="4" fillId="2" borderId="10" xfId="0" applyNumberFormat="1" applyFont="1" applyFill="1" applyBorder="1" applyAlignment="1">
      <alignment horizontal="center" vertical="center" wrapText="1"/>
    </xf>
    <xf numFmtId="2" fontId="4" fillId="2" borderId="11" xfId="0" applyNumberFormat="1" applyFont="1" applyFill="1" applyBorder="1" applyAlignment="1">
      <alignment horizontal="center" vertical="center" wrapText="1"/>
    </xf>
    <xf numFmtId="49" fontId="4" fillId="2" borderId="31"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xf>
    <xf numFmtId="4" fontId="2" fillId="2" borderId="2" xfId="0" applyNumberFormat="1"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 fillId="2" borderId="59" xfId="0" applyFont="1" applyFill="1" applyBorder="1" applyAlignment="1" applyProtection="1">
      <alignment horizontal="center" vertical="center" wrapText="1"/>
    </xf>
    <xf numFmtId="0" fontId="0" fillId="2" borderId="6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protection locked="0"/>
    </xf>
    <xf numFmtId="0" fontId="0" fillId="0" borderId="12"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 fillId="2" borderId="58" xfId="0" applyFont="1" applyFill="1" applyBorder="1" applyAlignment="1" applyProtection="1">
      <alignment horizontal="center" vertical="center" textRotation="90" wrapText="1"/>
    </xf>
    <xf numFmtId="0" fontId="1" fillId="2" borderId="56" xfId="0" applyFont="1" applyFill="1" applyBorder="1" applyAlignment="1" applyProtection="1">
      <alignment horizontal="center" vertical="center" textRotation="90" wrapText="1"/>
    </xf>
    <xf numFmtId="0" fontId="1" fillId="2" borderId="25" xfId="0" applyFont="1" applyFill="1" applyBorder="1" applyAlignment="1" applyProtection="1">
      <alignment horizontal="center" vertical="center" textRotation="90" wrapText="1"/>
    </xf>
    <xf numFmtId="0" fontId="13" fillId="0" borderId="0" xfId="0" applyFont="1" applyProtection="1"/>
    <xf numFmtId="0" fontId="0" fillId="0" borderId="0" xfId="0" applyAlignment="1" applyProtection="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35054-3E16-4ECE-B4B6-D3374E50B70E}">
  <dimension ref="A1:H23"/>
  <sheetViews>
    <sheetView zoomScaleNormal="100" workbookViewId="0">
      <selection activeCell="G1" sqref="G1:H1"/>
    </sheetView>
  </sheetViews>
  <sheetFormatPr baseColWidth="10" defaultRowHeight="14.3" x14ac:dyDescent="0.25"/>
  <cols>
    <col min="1" max="1" width="6" style="1" customWidth="1"/>
    <col min="2" max="2" width="59.375" customWidth="1"/>
    <col min="3" max="3" width="3.75" bestFit="1" customWidth="1"/>
    <col min="4" max="4" width="11.75" customWidth="1"/>
    <col min="5" max="5" width="17.625" customWidth="1"/>
    <col min="6" max="6" width="23.5" customWidth="1"/>
    <col min="7" max="8" width="21.375" customWidth="1"/>
  </cols>
  <sheetData>
    <row r="1" spans="1:8" ht="31.25" customHeight="1" thickBot="1" x14ac:dyDescent="0.3">
      <c r="A1" s="102" t="s">
        <v>41</v>
      </c>
      <c r="B1" s="103"/>
      <c r="C1" s="103"/>
      <c r="D1" s="103"/>
      <c r="E1" s="103"/>
      <c r="F1" s="103"/>
      <c r="G1" s="90" t="s">
        <v>40</v>
      </c>
      <c r="H1" s="91"/>
    </row>
    <row r="2" spans="1:8" ht="29.25" thickBot="1" x14ac:dyDescent="0.3">
      <c r="A2" s="21" t="s">
        <v>1</v>
      </c>
      <c r="B2" s="6" t="s">
        <v>51</v>
      </c>
      <c r="C2" s="6" t="s">
        <v>2</v>
      </c>
      <c r="D2" s="22" t="s">
        <v>3</v>
      </c>
      <c r="E2" s="2" t="s">
        <v>4</v>
      </c>
      <c r="F2" s="3" t="s">
        <v>5</v>
      </c>
      <c r="G2" s="4" t="s">
        <v>38</v>
      </c>
      <c r="H2" s="5" t="s">
        <v>39</v>
      </c>
    </row>
    <row r="3" spans="1:8" x14ac:dyDescent="0.25">
      <c r="A3" s="23" t="s">
        <v>6</v>
      </c>
      <c r="B3" s="24" t="s">
        <v>7</v>
      </c>
      <c r="C3" s="104"/>
      <c r="D3" s="105"/>
      <c r="E3" s="105"/>
      <c r="F3" s="105"/>
      <c r="G3" s="92"/>
      <c r="H3" s="93"/>
    </row>
    <row r="4" spans="1:8" ht="28.55" x14ac:dyDescent="0.25">
      <c r="A4" s="25" t="s">
        <v>8</v>
      </c>
      <c r="B4" s="26" t="s">
        <v>9</v>
      </c>
      <c r="C4" s="27" t="s">
        <v>2</v>
      </c>
      <c r="D4" s="28">
        <v>26</v>
      </c>
      <c r="E4" s="29">
        <v>1176.47</v>
      </c>
      <c r="F4" s="30">
        <f>ROUND(D4*E4,2)</f>
        <v>30588.22</v>
      </c>
      <c r="G4" s="79"/>
      <c r="H4" s="61">
        <f>ROUND(D4*G4,2)</f>
        <v>0</v>
      </c>
    </row>
    <row r="5" spans="1:8" ht="28.55" x14ac:dyDescent="0.25">
      <c r="A5" s="31" t="s">
        <v>10</v>
      </c>
      <c r="B5" s="32" t="s">
        <v>11</v>
      </c>
      <c r="C5" s="33" t="s">
        <v>2</v>
      </c>
      <c r="D5" s="34">
        <v>26</v>
      </c>
      <c r="E5" s="35">
        <v>378.15</v>
      </c>
      <c r="F5" s="36">
        <f>ROUND(D5*E5,2)</f>
        <v>9831.9</v>
      </c>
      <c r="G5" s="80"/>
      <c r="H5" s="62">
        <f t="shared" ref="H5:H6" si="0">ROUND(D5*G5,2)</f>
        <v>0</v>
      </c>
    </row>
    <row r="6" spans="1:8" ht="28.55" x14ac:dyDescent="0.25">
      <c r="A6" s="37" t="s">
        <v>12</v>
      </c>
      <c r="B6" s="38" t="s">
        <v>13</v>
      </c>
      <c r="C6" s="39" t="s">
        <v>2</v>
      </c>
      <c r="D6" s="40">
        <v>26</v>
      </c>
      <c r="E6" s="41">
        <v>630.25</v>
      </c>
      <c r="F6" s="42">
        <f>ROUND(D6*E6,2)</f>
        <v>16386.5</v>
      </c>
      <c r="G6" s="81"/>
      <c r="H6" s="63">
        <f t="shared" si="0"/>
        <v>0</v>
      </c>
    </row>
    <row r="7" spans="1:8" ht="30.6" customHeight="1" thickBot="1" x14ac:dyDescent="0.3">
      <c r="A7" s="43"/>
      <c r="B7" s="44" t="s">
        <v>14</v>
      </c>
      <c r="C7" s="99"/>
      <c r="D7" s="100"/>
      <c r="E7" s="101"/>
      <c r="F7" s="45">
        <f>ROUND(SUM(F4:F6),2)</f>
        <v>56806.62</v>
      </c>
      <c r="G7" s="77"/>
      <c r="H7" s="64">
        <f>ROUND(SUM(H4:H6),2)</f>
        <v>0</v>
      </c>
    </row>
    <row r="8" spans="1:8" x14ac:dyDescent="0.25">
      <c r="A8" s="23" t="s">
        <v>15</v>
      </c>
      <c r="B8" s="24" t="s">
        <v>16</v>
      </c>
      <c r="C8" s="104"/>
      <c r="D8" s="105"/>
      <c r="E8" s="105"/>
      <c r="F8" s="105"/>
      <c r="G8" s="73"/>
      <c r="H8" s="65"/>
    </row>
    <row r="9" spans="1:8" ht="235.7" customHeight="1" x14ac:dyDescent="0.25">
      <c r="A9" s="25" t="s">
        <v>17</v>
      </c>
      <c r="B9" s="46" t="s">
        <v>18</v>
      </c>
      <c r="C9" s="27" t="s">
        <v>2</v>
      </c>
      <c r="D9" s="28">
        <v>26</v>
      </c>
      <c r="E9" s="29">
        <v>1027.6600000000001</v>
      </c>
      <c r="F9" s="30">
        <f>ROUND(D9*E9,2)</f>
        <v>26719.16</v>
      </c>
      <c r="G9" s="82"/>
      <c r="H9" s="66">
        <f t="shared" ref="H9:H13" si="1">ROUND(D9*G9,2)</f>
        <v>0</v>
      </c>
    </row>
    <row r="10" spans="1:8" ht="42.8" x14ac:dyDescent="0.25">
      <c r="A10" s="31" t="s">
        <v>19</v>
      </c>
      <c r="B10" s="47" t="s">
        <v>20</v>
      </c>
      <c r="C10" s="33" t="s">
        <v>21</v>
      </c>
      <c r="D10" s="34">
        <v>3900</v>
      </c>
      <c r="E10" s="35">
        <v>7.01</v>
      </c>
      <c r="F10" s="36">
        <f t="shared" ref="F10:F12" si="2">ROUND(D10*E10,2)</f>
        <v>27339</v>
      </c>
      <c r="G10" s="83"/>
      <c r="H10" s="62">
        <f t="shared" si="1"/>
        <v>0</v>
      </c>
    </row>
    <row r="11" spans="1:8" ht="42.8" x14ac:dyDescent="0.25">
      <c r="A11" s="31" t="s">
        <v>22</v>
      </c>
      <c r="B11" s="47" t="s">
        <v>23</v>
      </c>
      <c r="C11" s="33" t="s">
        <v>21</v>
      </c>
      <c r="D11" s="34">
        <v>130</v>
      </c>
      <c r="E11" s="35">
        <v>5.61</v>
      </c>
      <c r="F11" s="36">
        <f t="shared" si="2"/>
        <v>729.3</v>
      </c>
      <c r="G11" s="83"/>
      <c r="H11" s="62">
        <f t="shared" si="1"/>
        <v>0</v>
      </c>
    </row>
    <row r="12" spans="1:8" ht="85.6" x14ac:dyDescent="0.25">
      <c r="A12" s="31" t="s">
        <v>24</v>
      </c>
      <c r="B12" s="47" t="s">
        <v>25</v>
      </c>
      <c r="C12" s="33" t="s">
        <v>2</v>
      </c>
      <c r="D12" s="34">
        <v>1</v>
      </c>
      <c r="E12" s="34">
        <v>1746.5835483870969</v>
      </c>
      <c r="F12" s="36">
        <f t="shared" si="2"/>
        <v>1746.58</v>
      </c>
      <c r="G12" s="83"/>
      <c r="H12" s="62">
        <f t="shared" si="1"/>
        <v>0</v>
      </c>
    </row>
    <row r="13" spans="1:8" ht="128.4" x14ac:dyDescent="0.25">
      <c r="A13" s="37" t="s">
        <v>26</v>
      </c>
      <c r="B13" s="48" t="s">
        <v>27</v>
      </c>
      <c r="C13" s="39" t="s">
        <v>2</v>
      </c>
      <c r="D13" s="40">
        <v>1</v>
      </c>
      <c r="E13" s="34">
        <v>1769.8367741935485</v>
      </c>
      <c r="F13" s="42">
        <f>ROUND(D13*E13,2)</f>
        <v>1769.84</v>
      </c>
      <c r="G13" s="84"/>
      <c r="H13" s="67">
        <f t="shared" si="1"/>
        <v>0</v>
      </c>
    </row>
    <row r="14" spans="1:8" ht="33.299999999999997" customHeight="1" thickBot="1" x14ac:dyDescent="0.3">
      <c r="A14" s="43"/>
      <c r="B14" s="44" t="s">
        <v>28</v>
      </c>
      <c r="C14" s="99"/>
      <c r="D14" s="100"/>
      <c r="E14" s="101"/>
      <c r="F14" s="45">
        <f>ROUND(SUM(F9:F13),2)</f>
        <v>58303.88</v>
      </c>
      <c r="G14" s="78"/>
      <c r="H14" s="68">
        <f>ROUND(SUM(H9:H13),2)</f>
        <v>0</v>
      </c>
    </row>
    <row r="15" spans="1:8" x14ac:dyDescent="0.25">
      <c r="A15" s="49" t="s">
        <v>29</v>
      </c>
      <c r="B15" s="50" t="s">
        <v>30</v>
      </c>
      <c r="C15" s="94"/>
      <c r="D15" s="95"/>
      <c r="E15" s="95"/>
      <c r="F15" s="95"/>
      <c r="G15" s="74"/>
      <c r="H15" s="69"/>
    </row>
    <row r="16" spans="1:8" ht="29.25" thickBot="1" x14ac:dyDescent="0.3">
      <c r="A16" s="51" t="s">
        <v>31</v>
      </c>
      <c r="B16" s="52" t="s">
        <v>32</v>
      </c>
      <c r="C16" s="53" t="s">
        <v>2</v>
      </c>
      <c r="D16" s="54">
        <v>26</v>
      </c>
      <c r="E16" s="55">
        <v>731.85</v>
      </c>
      <c r="F16" s="45">
        <f>ROUND(D16*E16,2)</f>
        <v>19028.099999999999</v>
      </c>
      <c r="G16" s="85"/>
      <c r="H16" s="70">
        <f>ROUND(D16*G16,2)</f>
        <v>0</v>
      </c>
    </row>
    <row r="17" spans="1:8" x14ac:dyDescent="0.25">
      <c r="A17" s="23" t="s">
        <v>33</v>
      </c>
      <c r="B17" s="56" t="s">
        <v>34</v>
      </c>
      <c r="C17" s="94"/>
      <c r="D17" s="95"/>
      <c r="E17" s="95"/>
      <c r="F17" s="95"/>
      <c r="G17" s="75"/>
      <c r="H17" s="71"/>
    </row>
    <row r="18" spans="1:8" ht="72" thickBot="1" x14ac:dyDescent="0.3">
      <c r="A18" s="43" t="s">
        <v>35</v>
      </c>
      <c r="B18" s="57" t="s">
        <v>36</v>
      </c>
      <c r="C18" s="53" t="s">
        <v>2</v>
      </c>
      <c r="D18" s="54">
        <v>10</v>
      </c>
      <c r="E18" s="55">
        <v>352.94</v>
      </c>
      <c r="F18" s="42">
        <f>ROUND(D18*E18,2)</f>
        <v>3529.4</v>
      </c>
      <c r="G18" s="85"/>
      <c r="H18" s="70">
        <f>ROUND(D18*G18,2)</f>
        <v>0</v>
      </c>
    </row>
    <row r="19" spans="1:8" ht="34.85" customHeight="1" thickBot="1" x14ac:dyDescent="0.3">
      <c r="A19" s="58"/>
      <c r="B19" s="60" t="s">
        <v>37</v>
      </c>
      <c r="C19" s="96"/>
      <c r="D19" s="97"/>
      <c r="E19" s="98"/>
      <c r="F19" s="59">
        <f>ROUND(F7+F14+F16+F18,2)</f>
        <v>137668</v>
      </c>
      <c r="G19" s="76"/>
      <c r="H19" s="72">
        <f>ROUND(H7+H14+H16+H18,2)</f>
        <v>0</v>
      </c>
    </row>
    <row r="20" spans="1:8" x14ac:dyDescent="0.25">
      <c r="A20" s="7"/>
    </row>
    <row r="21" spans="1:8" s="7" customFormat="1" x14ac:dyDescent="0.25">
      <c r="A21" s="118" t="s">
        <v>52</v>
      </c>
    </row>
    <row r="22" spans="1:8" s="7" customFormat="1" x14ac:dyDescent="0.25">
      <c r="A22" s="119" t="s">
        <v>54</v>
      </c>
      <c r="B22" s="119"/>
      <c r="C22" s="119"/>
      <c r="D22" s="119"/>
      <c r="E22" s="119"/>
      <c r="F22" s="119"/>
    </row>
    <row r="23" spans="1:8" ht="16.3" customHeight="1" x14ac:dyDescent="0.25">
      <c r="A23" s="119" t="s">
        <v>53</v>
      </c>
      <c r="B23" s="119"/>
      <c r="C23" s="119"/>
      <c r="D23" s="119"/>
      <c r="E23" s="119"/>
      <c r="F23" s="119"/>
      <c r="G23" s="119"/>
      <c r="H23" s="119"/>
    </row>
  </sheetData>
  <sheetProtection algorithmName="SHA-512" hashValue="xGfE617wX0Q8J+LZLQmdIEXbBBpU0/j9jsTWhO5uxY/gUbEv2sVBclb12W7OznuK22FQvavsfVPGfxs9qWVK9Q==" saltValue="QMh6S8Ob8wrH9k2yBV1Jkg==" spinCount="100000" sheet="1" objects="1" scenarios="1" selectLockedCells="1"/>
  <mergeCells count="12">
    <mergeCell ref="A22:F22"/>
    <mergeCell ref="A23:H23"/>
    <mergeCell ref="G1:H1"/>
    <mergeCell ref="G3:H3"/>
    <mergeCell ref="C15:F15"/>
    <mergeCell ref="C17:F17"/>
    <mergeCell ref="C19:E19"/>
    <mergeCell ref="C14:E14"/>
    <mergeCell ref="A1:F1"/>
    <mergeCell ref="C3:F3"/>
    <mergeCell ref="C7:E7"/>
    <mergeCell ref="C8:F8"/>
  </mergeCells>
  <pageMargins left="0.7" right="0.7" top="0.75" bottom="0.75" header="0.3" footer="0.3"/>
  <pageSetup paperSize="9" orientation="portrait" r:id="rId1"/>
  <ignoredErrors>
    <ignoredError sqref="A3:A14 A15:A18 A1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B415B-7511-4633-9D67-E369521BAA7E}">
  <dimension ref="A1:F12"/>
  <sheetViews>
    <sheetView tabSelected="1" workbookViewId="0">
      <selection activeCell="E2" sqref="E2:F2"/>
    </sheetView>
  </sheetViews>
  <sheetFormatPr baseColWidth="10" defaultRowHeight="14.3" x14ac:dyDescent="0.25"/>
  <cols>
    <col min="1" max="1" width="11" style="7"/>
    <col min="2" max="2" width="32.125" style="7" customWidth="1"/>
    <col min="3" max="3" width="31.875" style="7" customWidth="1"/>
    <col min="4" max="4" width="35.75" style="7" customWidth="1"/>
    <col min="5" max="5" width="32.75" style="7" customWidth="1"/>
    <col min="6" max="6" width="31.25" style="7" customWidth="1"/>
    <col min="7" max="16384" width="11" style="7"/>
  </cols>
  <sheetData>
    <row r="1" spans="1:6" ht="31.95" customHeight="1" thickBot="1" x14ac:dyDescent="0.3">
      <c r="A1" s="112" t="s">
        <v>49</v>
      </c>
      <c r="B1" s="113"/>
      <c r="C1" s="113"/>
      <c r="D1" s="113"/>
      <c r="E1" s="113"/>
      <c r="F1" s="114"/>
    </row>
    <row r="2" spans="1:6" ht="38.049999999999997" customHeight="1" x14ac:dyDescent="0.25">
      <c r="A2" s="115" t="s">
        <v>0</v>
      </c>
      <c r="B2" s="106" t="s">
        <v>42</v>
      </c>
      <c r="C2" s="15"/>
      <c r="D2" s="8"/>
      <c r="E2" s="108" t="s">
        <v>50</v>
      </c>
      <c r="F2" s="109"/>
    </row>
    <row r="3" spans="1:6" ht="58.95" customHeight="1" x14ac:dyDescent="0.25">
      <c r="A3" s="116"/>
      <c r="B3" s="107"/>
      <c r="C3" s="16" t="s">
        <v>45</v>
      </c>
      <c r="D3" s="10" t="s">
        <v>46</v>
      </c>
      <c r="E3" s="9" t="s">
        <v>47</v>
      </c>
      <c r="F3" s="10" t="s">
        <v>48</v>
      </c>
    </row>
    <row r="4" spans="1:6" ht="28.55" customHeight="1" x14ac:dyDescent="0.25">
      <c r="A4" s="116"/>
      <c r="B4" s="11" t="s">
        <v>43</v>
      </c>
      <c r="C4" s="13">
        <v>67599.88</v>
      </c>
      <c r="D4" s="12">
        <v>81795.86</v>
      </c>
      <c r="E4" s="86"/>
      <c r="F4" s="87"/>
    </row>
    <row r="5" spans="1:6" ht="28.55" customHeight="1" x14ac:dyDescent="0.25">
      <c r="A5" s="116"/>
      <c r="B5" s="11" t="s">
        <v>16</v>
      </c>
      <c r="C5" s="13">
        <v>69381.62</v>
      </c>
      <c r="D5" s="12">
        <v>83951.76</v>
      </c>
      <c r="E5" s="86"/>
      <c r="F5" s="87"/>
    </row>
    <row r="6" spans="1:6" ht="28.55" customHeight="1" x14ac:dyDescent="0.25">
      <c r="A6" s="116"/>
      <c r="B6" s="11" t="s">
        <v>30</v>
      </c>
      <c r="C6" s="13">
        <v>22643.439999999999</v>
      </c>
      <c r="D6" s="12">
        <v>27398.560000000001</v>
      </c>
      <c r="E6" s="86"/>
      <c r="F6" s="87"/>
    </row>
    <row r="7" spans="1:6" ht="28.55" customHeight="1" thickBot="1" x14ac:dyDescent="0.3">
      <c r="A7" s="117"/>
      <c r="B7" s="11" t="s">
        <v>34</v>
      </c>
      <c r="C7" s="17">
        <v>4199.9799999999996</v>
      </c>
      <c r="D7" s="18">
        <v>5081.9799999999996</v>
      </c>
      <c r="E7" s="88"/>
      <c r="F7" s="89"/>
    </row>
    <row r="8" spans="1:6" ht="28.55" customHeight="1" thickBot="1" x14ac:dyDescent="0.3">
      <c r="A8" s="110" t="s">
        <v>44</v>
      </c>
      <c r="B8" s="111"/>
      <c r="C8" s="19">
        <f>SUM(C4:C7)</f>
        <v>163824.92000000001</v>
      </c>
      <c r="D8" s="20">
        <f>SUM(D4:D7)</f>
        <v>198228.16</v>
      </c>
      <c r="E8" s="14">
        <f>SUM(E4:E7)</f>
        <v>0</v>
      </c>
      <c r="F8" s="20">
        <f>SUM(F4:F7)</f>
        <v>0</v>
      </c>
    </row>
    <row r="10" spans="1:6" x14ac:dyDescent="0.25">
      <c r="A10" s="118" t="s">
        <v>52</v>
      </c>
    </row>
    <row r="11" spans="1:6" x14ac:dyDescent="0.25">
      <c r="A11" s="119" t="s">
        <v>54</v>
      </c>
      <c r="B11" s="119"/>
      <c r="C11" s="119"/>
      <c r="D11" s="119"/>
      <c r="E11" s="119"/>
      <c r="F11" s="119"/>
    </row>
    <row r="12" spans="1:6" ht="14.3" customHeight="1" x14ac:dyDescent="0.25">
      <c r="A12" s="119" t="s">
        <v>53</v>
      </c>
      <c r="B12" s="119"/>
      <c r="C12" s="119"/>
      <c r="D12" s="119"/>
      <c r="E12" s="119"/>
      <c r="F12" s="119"/>
    </row>
  </sheetData>
  <sheetProtection algorithmName="SHA-512" hashValue="r/gfcc0LZ6Gz8iTfz1DcMVLe/DE6ELnyLR1Co7jUIJCeHuvX2yoBwiZ4EALjsMZfaruEWriTZAfMwwLPDox6Tg==" saltValue="53A1m8ZsGCNErG0mdzE5SA==" spinCount="100000" sheet="1" objects="1" scenarios="1" selectLockedCells="1"/>
  <mergeCells count="7">
    <mergeCell ref="B2:B3"/>
    <mergeCell ref="E2:F2"/>
    <mergeCell ref="A8:B8"/>
    <mergeCell ref="A1:F1"/>
    <mergeCell ref="A2:A7"/>
    <mergeCell ref="A11:F11"/>
    <mergeCell ref="A12:F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1_PRECIOS UNITARIOS</vt:lpstr>
      <vt:lpstr>Lote 1_TABLA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Galindo Ortega, José Carlos</dc:creator>
  <cp:lastModifiedBy>Galindo Ortega, José Carlos</cp:lastModifiedBy>
  <dcterms:created xsi:type="dcterms:W3CDTF">2020-05-21T12:12:32Z</dcterms:created>
  <dcterms:modified xsi:type="dcterms:W3CDTF">2020-07-13T08:55:17Z</dcterms:modified>
</cp:coreProperties>
</file>