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filterPrivacy="1"/>
  <xr:revisionPtr revIDLastSave="0" documentId="8_{3EAB5B86-5B84-4127-883F-429ADB6231B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Preciario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" i="10" l="1"/>
  <c r="F61" i="10" l="1"/>
  <c r="F62" i="10"/>
  <c r="F65" i="10" l="1"/>
  <c r="F66" i="10" s="1"/>
  <c r="F59" i="10" l="1"/>
  <c r="F58" i="10"/>
  <c r="H56" i="10"/>
  <c r="H61" i="10" s="1"/>
  <c r="F56" i="10"/>
  <c r="H34" i="10"/>
  <c r="H25" i="10"/>
  <c r="H24" i="10"/>
  <c r="H11" i="10"/>
  <c r="F55" i="10"/>
  <c r="F54" i="10"/>
  <c r="F53" i="10"/>
  <c r="F51" i="10"/>
  <c r="F50" i="10"/>
  <c r="F49" i="10"/>
  <c r="F48" i="10"/>
  <c r="F47" i="10"/>
  <c r="F46" i="10"/>
  <c r="F45" i="10"/>
  <c r="F43" i="10"/>
  <c r="F42" i="10"/>
  <c r="F41" i="10"/>
  <c r="F40" i="10"/>
  <c r="F39" i="10"/>
  <c r="F38" i="10"/>
  <c r="F37" i="10"/>
  <c r="F36" i="10"/>
  <c r="F34" i="10"/>
  <c r="F33" i="10"/>
  <c r="F32" i="10"/>
  <c r="F31" i="10"/>
  <c r="F30" i="10"/>
  <c r="F29" i="10"/>
  <c r="F27" i="10"/>
  <c r="F26" i="10"/>
  <c r="F25" i="10"/>
  <c r="F24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H59" i="10" l="1"/>
  <c r="H58" i="10"/>
  <c r="H62" i="10" s="1"/>
  <c r="H64" i="10" s="1"/>
  <c r="H55" i="10"/>
  <c r="H54" i="10"/>
  <c r="H53" i="10"/>
  <c r="H51" i="10"/>
  <c r="H50" i="10"/>
  <c r="H49" i="10"/>
  <c r="H48" i="10"/>
  <c r="H47" i="10"/>
  <c r="H46" i="10"/>
  <c r="H45" i="10"/>
  <c r="H43" i="10"/>
  <c r="H42" i="10"/>
  <c r="H41" i="10"/>
  <c r="H40" i="10"/>
  <c r="H39" i="10"/>
  <c r="H38" i="10"/>
  <c r="H37" i="10"/>
  <c r="H36" i="10"/>
  <c r="H33" i="10"/>
  <c r="H32" i="10"/>
  <c r="H31" i="10"/>
  <c r="H30" i="10"/>
  <c r="H29" i="10"/>
  <c r="H27" i="10"/>
  <c r="H26" i="10"/>
  <c r="H22" i="10"/>
  <c r="H21" i="10"/>
  <c r="H20" i="10"/>
  <c r="H19" i="10"/>
  <c r="H18" i="10"/>
  <c r="H17" i="10"/>
  <c r="H16" i="10"/>
  <c r="H15" i="10"/>
  <c r="H14" i="10"/>
  <c r="H13" i="10"/>
  <c r="H12" i="10"/>
  <c r="H10" i="10"/>
  <c r="H9" i="10"/>
  <c r="H8" i="10"/>
  <c r="H7" i="10"/>
  <c r="H6" i="10"/>
  <c r="H5" i="10"/>
  <c r="H4" i="10"/>
  <c r="H3" i="10"/>
  <c r="H2" i="10"/>
  <c r="H65" i="10" l="1"/>
  <c r="H66" i="10"/>
</calcChain>
</file>

<file path=xl/sharedStrings.xml><?xml version="1.0" encoding="utf-8"?>
<sst xmlns="http://schemas.openxmlformats.org/spreadsheetml/2006/main" count="170" uniqueCount="119">
  <si>
    <t>Descripción</t>
  </si>
  <si>
    <t>Unidades previstas</t>
  </si>
  <si>
    <t>Precio unitario</t>
  </si>
  <si>
    <t>Total</t>
  </si>
  <si>
    <t>M. obra</t>
  </si>
  <si>
    <t>Materiales</t>
  </si>
  <si>
    <t>Grupo</t>
  </si>
  <si>
    <t>Precio unitario ofertado</t>
  </si>
  <si>
    <t>Total ofertado</t>
  </si>
  <si>
    <t>Nomenclatura SCHNEIDER</t>
  </si>
  <si>
    <t>TSX PREMIUM</t>
  </si>
  <si>
    <t>TSXRKY8EX</t>
  </si>
  <si>
    <t>Premium,Rack 08 Pos,Extend</t>
  </si>
  <si>
    <t>TSXPSY5500M</t>
  </si>
  <si>
    <t>Premium,FA 110/240vAC 50W</t>
  </si>
  <si>
    <t>TSXPSY2600M</t>
  </si>
  <si>
    <t>Premium,FA 110/240vAC 26W</t>
  </si>
  <si>
    <t>TSXP57203M</t>
  </si>
  <si>
    <t>Premium,CPU,PL7,NoRedInt,1024D</t>
  </si>
  <si>
    <t>TSXP57204</t>
  </si>
  <si>
    <t xml:space="preserve">procesador TSX P57203 Unity (Cambio estándar por TSXP57204M) </t>
  </si>
  <si>
    <t>TSXP57303AM</t>
  </si>
  <si>
    <t>procesador TSX P57303 Unity (Cambio estándar por TSXP57304M)</t>
  </si>
  <si>
    <t>TSXP57103M</t>
  </si>
  <si>
    <t>Premium,CPU,PL7,NoRedInt,512D,</t>
  </si>
  <si>
    <t>TSXP571634M</t>
  </si>
  <si>
    <t>Premium,CPU,PL7,Red Ethernet,512D,</t>
  </si>
  <si>
    <t>TSXMRPC002M</t>
  </si>
  <si>
    <t>MEMORIA SRAM 2 MB</t>
  </si>
  <si>
    <t>TSXMRPC001M</t>
  </si>
  <si>
    <t>PCMCIA,Prog+Datos,SRAM 1Mb</t>
  </si>
  <si>
    <t>Memoria RAM TSXMRP3384P (se reemplaza por TSXMRPC002M)</t>
  </si>
  <si>
    <t>TSXMRPP224K</t>
  </si>
  <si>
    <t>PCMCIA,Prog+Datos,SRAM 224Kb</t>
  </si>
  <si>
    <t>TSXETY5103</t>
  </si>
  <si>
    <t>Premium,Com,Ethernet,FactoryCast</t>
  </si>
  <si>
    <t>TSXETY4103</t>
  </si>
  <si>
    <t>Premium,Com,Ethernet</t>
  </si>
  <si>
    <t>TSXSCY21601</t>
  </si>
  <si>
    <t>Premium,Com,RS-485,UTW,MB,PCMC</t>
  </si>
  <si>
    <t>TSXPBY100</t>
  </si>
  <si>
    <t>Premium,Com,Profibus-DP Master</t>
  </si>
  <si>
    <t>TSXSCP111</t>
  </si>
  <si>
    <t>Com. PCMCIA,RS232,UTW-MB-CC</t>
  </si>
  <si>
    <t>TSXSCP112</t>
  </si>
  <si>
    <t>Com. PCMCIA,20mA,UTW-MB-CC</t>
  </si>
  <si>
    <t>TSXAEY414</t>
  </si>
  <si>
    <t>4I ANA. MULTIRANGE</t>
  </si>
  <si>
    <t>TSXDEY16A5</t>
  </si>
  <si>
    <t>Premium,16 ED 220vAC Born.Tornillos</t>
  </si>
  <si>
    <t>TSXDSY08R5A</t>
  </si>
  <si>
    <t>Premium,08 SD Rele 24vDC/24-240vAC 5A</t>
  </si>
  <si>
    <t>TSX-MICRO</t>
  </si>
  <si>
    <t>TSX3721001</t>
  </si>
  <si>
    <t>Micro,CPU,TSX3721 CA</t>
  </si>
  <si>
    <t>TSXDMZ28DTK</t>
  </si>
  <si>
    <t>Micro,16ED 24vDC/12 SD TRT 0,5A 2</t>
  </si>
  <si>
    <t>ABE7S16E2M0</t>
  </si>
  <si>
    <t>Telefast,16 ED,Trans Soldado,2T/C,230vAC</t>
  </si>
  <si>
    <t>TSXPACC01</t>
  </si>
  <si>
    <t>CAJA DERIV.TOMA TERMINAL</t>
  </si>
  <si>
    <t>MODICON MOMENTUM</t>
  </si>
  <si>
    <t>171CCC96030</t>
  </si>
  <si>
    <t>Momentum,CPU M1E,Eth,IOBus,18 Kb LLProg,</t>
  </si>
  <si>
    <t>172JNN21032</t>
  </si>
  <si>
    <t>Momentum, ComAdapt, MBSerie, Calendario, Reloj</t>
  </si>
  <si>
    <t>170ADI35000</t>
  </si>
  <si>
    <t>Momentum, 32 ED 24vDC</t>
  </si>
  <si>
    <t>170ADO35000</t>
  </si>
  <si>
    <t>Momentum, 32 SD 24vDC / 0,5A</t>
  </si>
  <si>
    <t>170ADM35010</t>
  </si>
  <si>
    <t>Momentum, 16 ED/16 SD 24vDC Logica Positiva</t>
  </si>
  <si>
    <t>170INT11000</t>
  </si>
  <si>
    <t>Momentum, Comunicador de Interbus S</t>
  </si>
  <si>
    <t>BMXXBP0600</t>
  </si>
  <si>
    <t>M340, Rack 06 Posiciones</t>
  </si>
  <si>
    <t>BMXCPS2000</t>
  </si>
  <si>
    <t>M340, FA 100/240vAC 20W</t>
  </si>
  <si>
    <t>BMXP342020</t>
  </si>
  <si>
    <t>M340, CPU, Ethernet, Pot Serie,USB,1024D,256A</t>
  </si>
  <si>
    <t>BMXDDI1602</t>
  </si>
  <si>
    <t>M340, 16 ED, 24vDC (Bornero 20P)</t>
  </si>
  <si>
    <t>BMXDDI3202K</t>
  </si>
  <si>
    <t>M340, 32 ED, 24vDC (Conector 40P)</t>
  </si>
  <si>
    <t>BMXDDM16022</t>
  </si>
  <si>
    <t>M340 ,8 ED 24vDC/8 SD 24vDC (Bornero 20P)</t>
  </si>
  <si>
    <t>BMXDDM3202K</t>
  </si>
  <si>
    <t>M340, 16 ED 24vDC/16 SD Rele2A (Conector 40P)</t>
  </si>
  <si>
    <t>BMXDDO1602</t>
  </si>
  <si>
    <t>M340, 16 SD,TRT, 24vDC, LogPositiva (Bornero 20P)</t>
  </si>
  <si>
    <t>MODION M580 - HMI</t>
  </si>
  <si>
    <t>BMEP582020</t>
  </si>
  <si>
    <t>M580, CPU, Port Eth,2048D,512A,NoRIO</t>
  </si>
  <si>
    <t>BMEXBP0800</t>
  </si>
  <si>
    <t>M580, Rack Ethernet 8 Posiciones</t>
  </si>
  <si>
    <t>BMENOC0301</t>
  </si>
  <si>
    <t>M580, Módulo Com Eth DIO Head</t>
  </si>
  <si>
    <t>HMIGTO2310</t>
  </si>
  <si>
    <t>TERMINAL 5 7'' COLOR QVGA ETHERNET</t>
  </si>
  <si>
    <t>TCSESU083FN0</t>
  </si>
  <si>
    <t>Switch NO Gestionable 8x100 TXRJ45</t>
  </si>
  <si>
    <t>Advantys</t>
  </si>
  <si>
    <t>STBNIP2212</t>
  </si>
  <si>
    <t>STB, Comunicador Ethernet MB TCP/IP 1 Port</t>
  </si>
  <si>
    <t>STBPDT3100K</t>
  </si>
  <si>
    <t>STB, Standard, FA PDM 24vDC</t>
  </si>
  <si>
    <t>STBDDI3725KC/S</t>
  </si>
  <si>
    <t>STB, Base 16 ED 24vDC Kit con conectores</t>
  </si>
  <si>
    <t>STBDDO3600K</t>
  </si>
  <si>
    <t>STB Standard 6 SD TRT, 24vDC 0,5A Kit c/ conectores</t>
  </si>
  <si>
    <t>Intervención técnica con presencia física en estación. Precio por hora de trabajo diurna. (8:00h - 2200h)</t>
  </si>
  <si>
    <t>Intervención técnica con presencia física en estación. Precio por hora de trabajo nocturna. (22:00h - 8:00h)</t>
  </si>
  <si>
    <t>MODICON                 M-340 </t>
  </si>
  <si>
    <t xml:space="preserve">IVA </t>
  </si>
  <si>
    <t>TOTAL OFERTA (IVA  INCLUIDO)</t>
  </si>
  <si>
    <t>total del listado (1 año)</t>
  </si>
  <si>
    <t>Intervención técnica con presencia física en estación. (1 año)</t>
  </si>
  <si>
    <t>4 años</t>
  </si>
  <si>
    <t xml:space="preserve">TOTAL OFERTA (IVA NO INCLUIDO)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</si>
</sst>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FFFFFF"/>
      <name val="Calibri"/>
      <family val="2"/>
      <scheme val="minor"/>
    </font>
    <font>
      <b/>
      <sz val="11"/>
      <color rgb="FFFFFFFF"/>
      <name val="Calibri"/>
      <family val="2"/>
    </font>
    <font>
      <sz val="7"/>
      <color rgb="FF000000"/>
      <name val="Calibri"/>
      <family val="2"/>
      <scheme val="minor"/>
    </font>
    <font>
      <b/>
      <sz val="9"/>
      <color rgb="FFFFFFFF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theme="4" tint="0.59999389629810485"/>
      </patternFill>
    </fill>
    <fill>
      <patternFill patternType="solid">
        <fgColor rgb="FF375623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 inden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 indent="1"/>
    </xf>
    <xf numFmtId="8" fontId="5" fillId="9" borderId="1" xfId="0" applyNumberFormat="1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 indent="1"/>
    </xf>
    <xf numFmtId="8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vertical="center" wrapText="1"/>
    </xf>
    <xf numFmtId="164" fontId="2" fillId="7" borderId="5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10" borderId="6" xfId="0" applyNumberFormat="1" applyFont="1" applyFill="1" applyBorder="1" applyAlignment="1">
      <alignment vertical="center" wrapText="1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/>
    </xf>
    <xf numFmtId="0" fontId="4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FFF0"/>
      <color rgb="FF5B5E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CC05-E0C4-483A-B592-674402D70686}">
  <dimension ref="A1:H66"/>
  <sheetViews>
    <sheetView tabSelected="1" topLeftCell="A13" workbookViewId="0">
      <selection activeCell="H63" sqref="H63"/>
    </sheetView>
  </sheetViews>
  <sheetFormatPr baseColWidth="10" defaultRowHeight="9.6" x14ac:dyDescent="0.3"/>
  <cols>
    <col min="1" max="1" width="10.88671875" style="4" customWidth="1"/>
    <col min="2" max="2" width="13.77734375" style="4" customWidth="1"/>
    <col min="3" max="3" width="37.109375" style="4" customWidth="1"/>
    <col min="4" max="4" width="7.88671875" style="10" customWidth="1"/>
    <col min="5" max="5" width="7.109375" style="4" customWidth="1"/>
    <col min="6" max="6" width="8" style="10" customWidth="1"/>
    <col min="7" max="8" width="14.88671875" style="10" bestFit="1" customWidth="1"/>
    <col min="9" max="16384" width="11.5546875" style="4"/>
  </cols>
  <sheetData>
    <row r="1" spans="1:8" ht="19.2" x14ac:dyDescent="0.3">
      <c r="A1" s="11" t="s">
        <v>6</v>
      </c>
      <c r="B1" s="12" t="s">
        <v>9</v>
      </c>
      <c r="C1" s="12" t="s">
        <v>0</v>
      </c>
      <c r="D1" s="11" t="s">
        <v>2</v>
      </c>
      <c r="E1" s="11" t="s">
        <v>1</v>
      </c>
      <c r="F1" s="11" t="s">
        <v>3</v>
      </c>
      <c r="G1" s="13" t="s">
        <v>7</v>
      </c>
      <c r="H1" s="13" t="s">
        <v>8</v>
      </c>
    </row>
    <row r="2" spans="1:8" ht="9.6" customHeight="1" x14ac:dyDescent="0.3">
      <c r="A2" s="29" t="s">
        <v>10</v>
      </c>
      <c r="B2" s="14" t="s">
        <v>11</v>
      </c>
      <c r="C2" s="14" t="s">
        <v>12</v>
      </c>
      <c r="D2" s="15">
        <v>234.1</v>
      </c>
      <c r="E2" s="16">
        <v>1</v>
      </c>
      <c r="F2" s="15">
        <f>+D2*E2</f>
        <v>234.1</v>
      </c>
      <c r="G2" s="5"/>
      <c r="H2" s="5">
        <f>+G2*E2</f>
        <v>0</v>
      </c>
    </row>
    <row r="3" spans="1:8" x14ac:dyDescent="0.3">
      <c r="A3" s="29"/>
      <c r="B3" s="17" t="s">
        <v>13</v>
      </c>
      <c r="C3" s="17" t="s">
        <v>14</v>
      </c>
      <c r="D3" s="18">
        <v>554.9</v>
      </c>
      <c r="E3" s="19">
        <v>1</v>
      </c>
      <c r="F3" s="18">
        <f t="shared" ref="F3:F22" si="0">+D3*E3</f>
        <v>554.9</v>
      </c>
      <c r="G3" s="6"/>
      <c r="H3" s="6">
        <f t="shared" ref="H3:H10" si="1">+G3*E3</f>
        <v>0</v>
      </c>
    </row>
    <row r="4" spans="1:8" x14ac:dyDescent="0.3">
      <c r="A4" s="29"/>
      <c r="B4" s="14" t="s">
        <v>15</v>
      </c>
      <c r="C4" s="14" t="s">
        <v>16</v>
      </c>
      <c r="D4" s="15">
        <v>302.41000000000003</v>
      </c>
      <c r="E4" s="16">
        <v>1</v>
      </c>
      <c r="F4" s="15">
        <f t="shared" si="0"/>
        <v>302.41000000000003</v>
      </c>
      <c r="G4" s="5"/>
      <c r="H4" s="5">
        <f t="shared" si="1"/>
        <v>0</v>
      </c>
    </row>
    <row r="5" spans="1:8" x14ac:dyDescent="0.3">
      <c r="A5" s="29"/>
      <c r="B5" s="17" t="s">
        <v>17</v>
      </c>
      <c r="C5" s="17" t="s">
        <v>18</v>
      </c>
      <c r="D5" s="18">
        <v>405.66</v>
      </c>
      <c r="E5" s="19">
        <v>1</v>
      </c>
      <c r="F5" s="18">
        <f t="shared" si="0"/>
        <v>405.66</v>
      </c>
      <c r="G5" s="6"/>
      <c r="H5" s="6">
        <f t="shared" si="1"/>
        <v>0</v>
      </c>
    </row>
    <row r="6" spans="1:8" ht="19.2" x14ac:dyDescent="0.3">
      <c r="A6" s="29"/>
      <c r="B6" s="14" t="s">
        <v>19</v>
      </c>
      <c r="C6" s="14" t="s">
        <v>20</v>
      </c>
      <c r="D6" s="15">
        <v>413.98</v>
      </c>
      <c r="E6" s="16">
        <v>1</v>
      </c>
      <c r="F6" s="15">
        <f t="shared" si="0"/>
        <v>413.98</v>
      </c>
      <c r="G6" s="5"/>
      <c r="H6" s="5">
        <f t="shared" si="1"/>
        <v>0</v>
      </c>
    </row>
    <row r="7" spans="1:8" ht="19.2" x14ac:dyDescent="0.3">
      <c r="A7" s="29"/>
      <c r="B7" s="17" t="s">
        <v>21</v>
      </c>
      <c r="C7" s="17" t="s">
        <v>22</v>
      </c>
      <c r="D7" s="18">
        <v>415</v>
      </c>
      <c r="E7" s="19">
        <v>1</v>
      </c>
      <c r="F7" s="18">
        <f t="shared" si="0"/>
        <v>415</v>
      </c>
      <c r="G7" s="6"/>
      <c r="H7" s="6">
        <f t="shared" si="1"/>
        <v>0</v>
      </c>
    </row>
    <row r="8" spans="1:8" x14ac:dyDescent="0.3">
      <c r="A8" s="29"/>
      <c r="B8" s="14" t="s">
        <v>23</v>
      </c>
      <c r="C8" s="14" t="s">
        <v>24</v>
      </c>
      <c r="D8" s="15">
        <v>350.28</v>
      </c>
      <c r="E8" s="16">
        <v>1</v>
      </c>
      <c r="F8" s="15">
        <f t="shared" si="0"/>
        <v>350.28</v>
      </c>
      <c r="G8" s="5"/>
      <c r="H8" s="5">
        <f t="shared" si="1"/>
        <v>0</v>
      </c>
    </row>
    <row r="9" spans="1:8" x14ac:dyDescent="0.3">
      <c r="A9" s="29"/>
      <c r="B9" s="17" t="s">
        <v>25</v>
      </c>
      <c r="C9" s="17" t="s">
        <v>26</v>
      </c>
      <c r="D9" s="18">
        <v>459.31</v>
      </c>
      <c r="E9" s="19">
        <v>1</v>
      </c>
      <c r="F9" s="18">
        <f t="shared" si="0"/>
        <v>459.31</v>
      </c>
      <c r="G9" s="6"/>
      <c r="H9" s="6">
        <f t="shared" si="1"/>
        <v>0</v>
      </c>
    </row>
    <row r="10" spans="1:8" x14ac:dyDescent="0.3">
      <c r="A10" s="29"/>
      <c r="B10" s="14" t="s">
        <v>27</v>
      </c>
      <c r="C10" s="14" t="s">
        <v>28</v>
      </c>
      <c r="D10" s="15">
        <v>1154.3399999999999</v>
      </c>
      <c r="E10" s="16">
        <v>1</v>
      </c>
      <c r="F10" s="15">
        <f t="shared" si="0"/>
        <v>1154.3399999999999</v>
      </c>
      <c r="G10" s="7"/>
      <c r="H10" s="7">
        <f t="shared" si="1"/>
        <v>0</v>
      </c>
    </row>
    <row r="11" spans="1:8" x14ac:dyDescent="0.3">
      <c r="A11" s="29"/>
      <c r="B11" s="17" t="s">
        <v>29</v>
      </c>
      <c r="C11" s="17" t="s">
        <v>30</v>
      </c>
      <c r="D11" s="18">
        <v>928</v>
      </c>
      <c r="E11" s="19">
        <v>1</v>
      </c>
      <c r="F11" s="18">
        <f t="shared" si="0"/>
        <v>928</v>
      </c>
      <c r="G11" s="6"/>
      <c r="H11" s="6">
        <f t="shared" ref="H11" si="2">+G11*E11</f>
        <v>0</v>
      </c>
    </row>
    <row r="12" spans="1:8" ht="19.2" x14ac:dyDescent="0.3">
      <c r="A12" s="29"/>
      <c r="B12" s="14" t="s">
        <v>27</v>
      </c>
      <c r="C12" s="14" t="s">
        <v>31</v>
      </c>
      <c r="D12" s="15">
        <v>1154.3399999999999</v>
      </c>
      <c r="E12" s="16">
        <v>1</v>
      </c>
      <c r="F12" s="15">
        <f t="shared" si="0"/>
        <v>1154.3399999999999</v>
      </c>
      <c r="G12" s="15"/>
      <c r="H12" s="15">
        <f t="shared" ref="H12:H22" si="3">+G12*E12</f>
        <v>0</v>
      </c>
    </row>
    <row r="13" spans="1:8" x14ac:dyDescent="0.3">
      <c r="A13" s="29"/>
      <c r="B13" s="17" t="s">
        <v>32</v>
      </c>
      <c r="C13" s="17" t="s">
        <v>33</v>
      </c>
      <c r="D13" s="18">
        <v>352</v>
      </c>
      <c r="E13" s="19">
        <v>1</v>
      </c>
      <c r="F13" s="18">
        <f t="shared" si="0"/>
        <v>352</v>
      </c>
      <c r="G13" s="18"/>
      <c r="H13" s="18">
        <f t="shared" si="3"/>
        <v>0</v>
      </c>
    </row>
    <row r="14" spans="1:8" x14ac:dyDescent="0.3">
      <c r="A14" s="29"/>
      <c r="B14" s="14" t="s">
        <v>34</v>
      </c>
      <c r="C14" s="14" t="s">
        <v>35</v>
      </c>
      <c r="D14" s="15">
        <v>335.41</v>
      </c>
      <c r="E14" s="16">
        <v>1</v>
      </c>
      <c r="F14" s="15">
        <f t="shared" si="0"/>
        <v>335.41</v>
      </c>
      <c r="G14" s="15"/>
      <c r="H14" s="15">
        <f t="shared" si="3"/>
        <v>0</v>
      </c>
    </row>
    <row r="15" spans="1:8" x14ac:dyDescent="0.3">
      <c r="A15" s="29"/>
      <c r="B15" s="17" t="s">
        <v>36</v>
      </c>
      <c r="C15" s="17" t="s">
        <v>37</v>
      </c>
      <c r="D15" s="18">
        <v>332.65</v>
      </c>
      <c r="E15" s="19">
        <v>1</v>
      </c>
      <c r="F15" s="18">
        <f t="shared" si="0"/>
        <v>332.65</v>
      </c>
      <c r="G15" s="18"/>
      <c r="H15" s="18">
        <f t="shared" si="3"/>
        <v>0</v>
      </c>
    </row>
    <row r="16" spans="1:8" x14ac:dyDescent="0.3">
      <c r="A16" s="29"/>
      <c r="B16" s="14" t="s">
        <v>38</v>
      </c>
      <c r="C16" s="14" t="s">
        <v>39</v>
      </c>
      <c r="D16" s="15">
        <v>487.51</v>
      </c>
      <c r="E16" s="16">
        <v>1</v>
      </c>
      <c r="F16" s="15">
        <f t="shared" si="0"/>
        <v>487.51</v>
      </c>
      <c r="G16" s="15"/>
      <c r="H16" s="15">
        <f t="shared" si="3"/>
        <v>0</v>
      </c>
    </row>
    <row r="17" spans="1:8" x14ac:dyDescent="0.3">
      <c r="A17" s="29"/>
      <c r="B17" s="17" t="s">
        <v>40</v>
      </c>
      <c r="C17" s="17" t="s">
        <v>41</v>
      </c>
      <c r="D17" s="18">
        <v>1192.83</v>
      </c>
      <c r="E17" s="19">
        <v>1</v>
      </c>
      <c r="F17" s="18">
        <f t="shared" si="0"/>
        <v>1192.83</v>
      </c>
      <c r="G17" s="18"/>
      <c r="H17" s="18">
        <f t="shared" si="3"/>
        <v>0</v>
      </c>
    </row>
    <row r="18" spans="1:8" x14ac:dyDescent="0.3">
      <c r="A18" s="29"/>
      <c r="B18" s="14" t="s">
        <v>42</v>
      </c>
      <c r="C18" s="14" t="s">
        <v>43</v>
      </c>
      <c r="D18" s="15">
        <v>354.88</v>
      </c>
      <c r="E18" s="16">
        <v>1</v>
      </c>
      <c r="F18" s="15">
        <f t="shared" si="0"/>
        <v>354.88</v>
      </c>
      <c r="G18" s="15"/>
      <c r="H18" s="15">
        <f t="shared" si="3"/>
        <v>0</v>
      </c>
    </row>
    <row r="19" spans="1:8" x14ac:dyDescent="0.3">
      <c r="A19" s="29"/>
      <c r="B19" s="17" t="s">
        <v>44</v>
      </c>
      <c r="C19" s="17" t="s">
        <v>45</v>
      </c>
      <c r="D19" s="18">
        <v>238.78</v>
      </c>
      <c r="E19" s="19">
        <v>1</v>
      </c>
      <c r="F19" s="18">
        <f t="shared" si="0"/>
        <v>238.78</v>
      </c>
      <c r="G19" s="18"/>
      <c r="H19" s="18">
        <f t="shared" si="3"/>
        <v>0</v>
      </c>
    </row>
    <row r="20" spans="1:8" x14ac:dyDescent="0.3">
      <c r="A20" s="29"/>
      <c r="B20" s="14" t="s">
        <v>46</v>
      </c>
      <c r="C20" s="14" t="s">
        <v>47</v>
      </c>
      <c r="D20" s="15">
        <v>587.37</v>
      </c>
      <c r="E20" s="16">
        <v>1</v>
      </c>
      <c r="F20" s="15">
        <f t="shared" si="0"/>
        <v>587.37</v>
      </c>
      <c r="G20" s="15"/>
      <c r="H20" s="15">
        <f t="shared" si="3"/>
        <v>0</v>
      </c>
    </row>
    <row r="21" spans="1:8" x14ac:dyDescent="0.3">
      <c r="A21" s="29"/>
      <c r="B21" s="17" t="s">
        <v>48</v>
      </c>
      <c r="C21" s="17" t="s">
        <v>49</v>
      </c>
      <c r="D21" s="18">
        <v>243.95</v>
      </c>
      <c r="E21" s="19">
        <v>1</v>
      </c>
      <c r="F21" s="18">
        <f t="shared" si="0"/>
        <v>243.95</v>
      </c>
      <c r="G21" s="18"/>
      <c r="H21" s="18">
        <f t="shared" si="3"/>
        <v>0</v>
      </c>
    </row>
    <row r="22" spans="1:8" x14ac:dyDescent="0.3">
      <c r="A22" s="29"/>
      <c r="B22" s="14" t="s">
        <v>50</v>
      </c>
      <c r="C22" s="14" t="s">
        <v>51</v>
      </c>
      <c r="D22" s="15">
        <v>308.52999999999997</v>
      </c>
      <c r="E22" s="16">
        <v>1</v>
      </c>
      <c r="F22" s="15">
        <f t="shared" si="0"/>
        <v>308.52999999999997</v>
      </c>
      <c r="G22" s="15"/>
      <c r="H22" s="15">
        <f t="shared" si="3"/>
        <v>0</v>
      </c>
    </row>
    <row r="23" spans="1:8" ht="19.2" x14ac:dyDescent="0.3">
      <c r="A23" s="11" t="s">
        <v>6</v>
      </c>
      <c r="B23" s="12" t="s">
        <v>9</v>
      </c>
      <c r="C23" s="12" t="s">
        <v>0</v>
      </c>
      <c r="D23" s="11" t="s">
        <v>2</v>
      </c>
      <c r="E23" s="11" t="s">
        <v>1</v>
      </c>
      <c r="F23" s="11" t="s">
        <v>3</v>
      </c>
      <c r="G23" s="13" t="s">
        <v>7</v>
      </c>
      <c r="H23" s="13" t="s">
        <v>8</v>
      </c>
    </row>
    <row r="24" spans="1:8" ht="10.199999999999999" customHeight="1" x14ac:dyDescent="0.3">
      <c r="A24" s="30" t="s">
        <v>52</v>
      </c>
      <c r="B24" s="14" t="s">
        <v>53</v>
      </c>
      <c r="C24" s="14" t="s">
        <v>54</v>
      </c>
      <c r="D24" s="15">
        <v>433.69</v>
      </c>
      <c r="E24" s="16">
        <v>1</v>
      </c>
      <c r="F24" s="15">
        <f t="shared" ref="F24:F27" si="4">+D24*E24</f>
        <v>433.69</v>
      </c>
      <c r="G24" s="15"/>
      <c r="H24" s="15">
        <f t="shared" ref="H24:H34" si="5">+G24*E24</f>
        <v>0</v>
      </c>
    </row>
    <row r="25" spans="1:8" x14ac:dyDescent="0.3">
      <c r="A25" s="30"/>
      <c r="B25" s="17" t="s">
        <v>55</v>
      </c>
      <c r="C25" s="17" t="s">
        <v>56</v>
      </c>
      <c r="D25" s="18">
        <v>270.39999999999998</v>
      </c>
      <c r="E25" s="19">
        <v>1</v>
      </c>
      <c r="F25" s="18">
        <f t="shared" si="4"/>
        <v>270.39999999999998</v>
      </c>
      <c r="G25" s="18"/>
      <c r="H25" s="18">
        <f t="shared" si="5"/>
        <v>0</v>
      </c>
    </row>
    <row r="26" spans="1:8" ht="9.6" customHeight="1" x14ac:dyDescent="0.3">
      <c r="A26" s="30"/>
      <c r="B26" s="14" t="s">
        <v>57</v>
      </c>
      <c r="C26" s="14" t="s">
        <v>58</v>
      </c>
      <c r="D26" s="15">
        <v>266.58</v>
      </c>
      <c r="E26" s="16">
        <v>1</v>
      </c>
      <c r="F26" s="15">
        <f t="shared" si="4"/>
        <v>266.58</v>
      </c>
      <c r="G26" s="15"/>
      <c r="H26" s="15">
        <f t="shared" si="5"/>
        <v>0</v>
      </c>
    </row>
    <row r="27" spans="1:8" x14ac:dyDescent="0.3">
      <c r="A27" s="30"/>
      <c r="B27" s="17" t="s">
        <v>59</v>
      </c>
      <c r="C27" s="17" t="s">
        <v>60</v>
      </c>
      <c r="D27" s="18">
        <v>192.2</v>
      </c>
      <c r="E27" s="19">
        <v>1</v>
      </c>
      <c r="F27" s="18">
        <f t="shared" si="4"/>
        <v>192.2</v>
      </c>
      <c r="G27" s="18"/>
      <c r="H27" s="18">
        <f t="shared" si="5"/>
        <v>0</v>
      </c>
    </row>
    <row r="28" spans="1:8" ht="19.2" x14ac:dyDescent="0.3">
      <c r="A28" s="11" t="s">
        <v>6</v>
      </c>
      <c r="B28" s="12" t="s">
        <v>9</v>
      </c>
      <c r="C28" s="12" t="s">
        <v>0</v>
      </c>
      <c r="D28" s="11" t="s">
        <v>2</v>
      </c>
      <c r="E28" s="11" t="s">
        <v>1</v>
      </c>
      <c r="F28" s="11" t="s">
        <v>3</v>
      </c>
      <c r="G28" s="13" t="s">
        <v>7</v>
      </c>
      <c r="H28" s="13" t="s">
        <v>8</v>
      </c>
    </row>
    <row r="29" spans="1:8" ht="10.199999999999999" customHeight="1" x14ac:dyDescent="0.3">
      <c r="A29" s="31" t="s">
        <v>61</v>
      </c>
      <c r="B29" s="14" t="s">
        <v>62</v>
      </c>
      <c r="C29" s="14" t="s">
        <v>63</v>
      </c>
      <c r="D29" s="15">
        <v>230.18</v>
      </c>
      <c r="E29" s="16">
        <v>1</v>
      </c>
      <c r="F29" s="15">
        <f t="shared" ref="F29:F34" si="6">+D29*E29</f>
        <v>230.18</v>
      </c>
      <c r="G29" s="15"/>
      <c r="H29" s="15">
        <f t="shared" si="5"/>
        <v>0</v>
      </c>
    </row>
    <row r="30" spans="1:8" x14ac:dyDescent="0.3">
      <c r="A30" s="31"/>
      <c r="B30" s="17" t="s">
        <v>64</v>
      </c>
      <c r="C30" s="17" t="s">
        <v>65</v>
      </c>
      <c r="D30" s="18">
        <v>175.19</v>
      </c>
      <c r="E30" s="19">
        <v>1</v>
      </c>
      <c r="F30" s="18">
        <f t="shared" si="6"/>
        <v>175.19</v>
      </c>
      <c r="G30" s="18"/>
      <c r="H30" s="18">
        <f t="shared" si="5"/>
        <v>0</v>
      </c>
    </row>
    <row r="31" spans="1:8" x14ac:dyDescent="0.3">
      <c r="A31" s="31"/>
      <c r="B31" s="14" t="s">
        <v>66</v>
      </c>
      <c r="C31" s="14" t="s">
        <v>67</v>
      </c>
      <c r="D31" s="15">
        <v>204.29</v>
      </c>
      <c r="E31" s="16">
        <v>1</v>
      </c>
      <c r="F31" s="15">
        <f t="shared" si="6"/>
        <v>204.29</v>
      </c>
      <c r="G31" s="15"/>
      <c r="H31" s="15">
        <f t="shared" si="5"/>
        <v>0</v>
      </c>
    </row>
    <row r="32" spans="1:8" x14ac:dyDescent="0.3">
      <c r="A32" s="31"/>
      <c r="B32" s="17" t="s">
        <v>68</v>
      </c>
      <c r="C32" s="17" t="s">
        <v>69</v>
      </c>
      <c r="D32" s="18">
        <v>287.14</v>
      </c>
      <c r="E32" s="19">
        <v>1</v>
      </c>
      <c r="F32" s="18">
        <f t="shared" si="6"/>
        <v>287.14</v>
      </c>
      <c r="G32" s="18"/>
      <c r="H32" s="18">
        <f t="shared" si="5"/>
        <v>0</v>
      </c>
    </row>
    <row r="33" spans="1:8" x14ac:dyDescent="0.3">
      <c r="A33" s="31"/>
      <c r="B33" s="14" t="s">
        <v>70</v>
      </c>
      <c r="C33" s="14" t="s">
        <v>71</v>
      </c>
      <c r="D33" s="15">
        <v>249.26</v>
      </c>
      <c r="E33" s="16">
        <v>1</v>
      </c>
      <c r="F33" s="15">
        <f t="shared" si="6"/>
        <v>249.26</v>
      </c>
      <c r="G33" s="15"/>
      <c r="H33" s="15">
        <f t="shared" si="5"/>
        <v>0</v>
      </c>
    </row>
    <row r="34" spans="1:8" x14ac:dyDescent="0.3">
      <c r="A34" s="31"/>
      <c r="B34" s="17" t="s">
        <v>72</v>
      </c>
      <c r="C34" s="17" t="s">
        <v>73</v>
      </c>
      <c r="D34" s="18">
        <v>114.87</v>
      </c>
      <c r="E34" s="19">
        <v>1</v>
      </c>
      <c r="F34" s="18">
        <f t="shared" si="6"/>
        <v>114.87</v>
      </c>
      <c r="G34" s="18"/>
      <c r="H34" s="18">
        <f t="shared" si="5"/>
        <v>0</v>
      </c>
    </row>
    <row r="35" spans="1:8" ht="9.6" customHeight="1" x14ac:dyDescent="0.3">
      <c r="A35" s="11" t="s">
        <v>6</v>
      </c>
      <c r="B35" s="12" t="s">
        <v>9</v>
      </c>
      <c r="C35" s="12" t="s">
        <v>0</v>
      </c>
      <c r="D35" s="11" t="s">
        <v>2</v>
      </c>
      <c r="E35" s="11" t="s">
        <v>1</v>
      </c>
      <c r="F35" s="11" t="s">
        <v>3</v>
      </c>
      <c r="G35" s="13" t="s">
        <v>7</v>
      </c>
      <c r="H35" s="13" t="s">
        <v>8</v>
      </c>
    </row>
    <row r="36" spans="1:8" ht="10.199999999999999" customHeight="1" x14ac:dyDescent="0.3">
      <c r="A36" s="30" t="s">
        <v>112</v>
      </c>
      <c r="B36" s="14" t="s">
        <v>74</v>
      </c>
      <c r="C36" s="14" t="s">
        <v>75</v>
      </c>
      <c r="D36" s="15">
        <v>69.290000000000006</v>
      </c>
      <c r="E36" s="16">
        <v>1</v>
      </c>
      <c r="F36" s="15">
        <f t="shared" ref="F36:F43" si="7">+D36*E36</f>
        <v>69.290000000000006</v>
      </c>
      <c r="G36" s="15"/>
      <c r="H36" s="15">
        <f t="shared" ref="H36:H55" si="8">+G36*E36</f>
        <v>0</v>
      </c>
    </row>
    <row r="37" spans="1:8" x14ac:dyDescent="0.3">
      <c r="A37" s="30"/>
      <c r="B37" s="17" t="s">
        <v>76</v>
      </c>
      <c r="C37" s="17" t="s">
        <v>77</v>
      </c>
      <c r="D37" s="18">
        <v>136.19</v>
      </c>
      <c r="E37" s="19">
        <v>1</v>
      </c>
      <c r="F37" s="18">
        <f t="shared" si="7"/>
        <v>136.19</v>
      </c>
      <c r="G37" s="18"/>
      <c r="H37" s="18">
        <f t="shared" si="8"/>
        <v>0</v>
      </c>
    </row>
    <row r="38" spans="1:8" ht="9.6" customHeight="1" x14ac:dyDescent="0.3">
      <c r="A38" s="30"/>
      <c r="B38" s="14" t="s">
        <v>78</v>
      </c>
      <c r="C38" s="14" t="s">
        <v>79</v>
      </c>
      <c r="D38" s="15">
        <v>699.51</v>
      </c>
      <c r="E38" s="16">
        <v>1</v>
      </c>
      <c r="F38" s="15">
        <f t="shared" si="7"/>
        <v>699.51</v>
      </c>
      <c r="G38" s="15"/>
      <c r="H38" s="15">
        <f t="shared" si="8"/>
        <v>0</v>
      </c>
    </row>
    <row r="39" spans="1:8" x14ac:dyDescent="0.3">
      <c r="A39" s="30"/>
      <c r="B39" s="17" t="s">
        <v>80</v>
      </c>
      <c r="C39" s="17" t="s">
        <v>81</v>
      </c>
      <c r="D39" s="18">
        <v>92.17</v>
      </c>
      <c r="E39" s="19">
        <v>1</v>
      </c>
      <c r="F39" s="18">
        <f t="shared" si="7"/>
        <v>92.17</v>
      </c>
      <c r="G39" s="18"/>
      <c r="H39" s="18">
        <f t="shared" si="8"/>
        <v>0</v>
      </c>
    </row>
    <row r="40" spans="1:8" x14ac:dyDescent="0.3">
      <c r="A40" s="30"/>
      <c r="B40" s="14" t="s">
        <v>82</v>
      </c>
      <c r="C40" s="14" t="s">
        <v>83</v>
      </c>
      <c r="D40" s="15">
        <v>175.43</v>
      </c>
      <c r="E40" s="16">
        <v>1</v>
      </c>
      <c r="F40" s="15">
        <f t="shared" si="7"/>
        <v>175.43</v>
      </c>
      <c r="G40" s="15"/>
      <c r="H40" s="15">
        <f t="shared" si="8"/>
        <v>0</v>
      </c>
    </row>
    <row r="41" spans="1:8" x14ac:dyDescent="0.3">
      <c r="A41" s="30"/>
      <c r="B41" s="17" t="s">
        <v>84</v>
      </c>
      <c r="C41" s="17" t="s">
        <v>85</v>
      </c>
      <c r="D41" s="18">
        <v>122.51</v>
      </c>
      <c r="E41" s="19">
        <v>1</v>
      </c>
      <c r="F41" s="18">
        <f t="shared" si="7"/>
        <v>122.51</v>
      </c>
      <c r="G41" s="18"/>
      <c r="H41" s="18">
        <f t="shared" si="8"/>
        <v>0</v>
      </c>
    </row>
    <row r="42" spans="1:8" ht="9.6" customHeight="1" x14ac:dyDescent="0.3">
      <c r="A42" s="30"/>
      <c r="B42" s="14" t="s">
        <v>86</v>
      </c>
      <c r="C42" s="14" t="s">
        <v>87</v>
      </c>
      <c r="D42" s="15">
        <v>230.74</v>
      </c>
      <c r="E42" s="16">
        <v>1</v>
      </c>
      <c r="F42" s="15">
        <f t="shared" si="7"/>
        <v>230.74</v>
      </c>
      <c r="G42" s="15"/>
      <c r="H42" s="15">
        <f t="shared" si="8"/>
        <v>0</v>
      </c>
    </row>
    <row r="43" spans="1:8" x14ac:dyDescent="0.3">
      <c r="A43" s="30"/>
      <c r="B43" s="17" t="s">
        <v>88</v>
      </c>
      <c r="C43" s="17" t="s">
        <v>89</v>
      </c>
      <c r="D43" s="18">
        <v>111.21</v>
      </c>
      <c r="E43" s="19">
        <v>1</v>
      </c>
      <c r="F43" s="18">
        <f t="shared" si="7"/>
        <v>111.21</v>
      </c>
      <c r="G43" s="18"/>
      <c r="H43" s="18">
        <f t="shared" si="8"/>
        <v>0</v>
      </c>
    </row>
    <row r="44" spans="1:8" ht="19.2" x14ac:dyDescent="0.3">
      <c r="A44" s="11" t="s">
        <v>6</v>
      </c>
      <c r="B44" s="12" t="s">
        <v>9</v>
      </c>
      <c r="C44" s="12" t="s">
        <v>0</v>
      </c>
      <c r="D44" s="11" t="s">
        <v>2</v>
      </c>
      <c r="E44" s="11" t="s">
        <v>1</v>
      </c>
      <c r="F44" s="11" t="s">
        <v>3</v>
      </c>
      <c r="G44" s="13" t="s">
        <v>7</v>
      </c>
      <c r="H44" s="13" t="s">
        <v>8</v>
      </c>
    </row>
    <row r="45" spans="1:8" ht="10.199999999999999" customHeight="1" x14ac:dyDescent="0.3">
      <c r="A45" s="30" t="s">
        <v>90</v>
      </c>
      <c r="B45" s="14" t="s">
        <v>91</v>
      </c>
      <c r="C45" s="14" t="s">
        <v>92</v>
      </c>
      <c r="D45" s="15">
        <v>1709.06</v>
      </c>
      <c r="E45" s="16">
        <v>1</v>
      </c>
      <c r="F45" s="15">
        <f t="shared" ref="F45:F51" si="9">+D45*E45</f>
        <v>1709.06</v>
      </c>
      <c r="G45" s="7"/>
      <c r="H45" s="7">
        <f t="shared" si="8"/>
        <v>0</v>
      </c>
    </row>
    <row r="46" spans="1:8" x14ac:dyDescent="0.3">
      <c r="A46" s="30"/>
      <c r="B46" s="17" t="s">
        <v>93</v>
      </c>
      <c r="C46" s="17" t="s">
        <v>94</v>
      </c>
      <c r="D46" s="18">
        <v>156.6</v>
      </c>
      <c r="E46" s="19">
        <v>1</v>
      </c>
      <c r="F46" s="18">
        <f t="shared" si="9"/>
        <v>156.6</v>
      </c>
      <c r="G46" s="6"/>
      <c r="H46" s="6">
        <f t="shared" si="8"/>
        <v>0</v>
      </c>
    </row>
    <row r="47" spans="1:8" x14ac:dyDescent="0.3">
      <c r="A47" s="30"/>
      <c r="B47" s="14" t="s">
        <v>95</v>
      </c>
      <c r="C47" s="14" t="s">
        <v>96</v>
      </c>
      <c r="D47" s="15">
        <v>607.14</v>
      </c>
      <c r="E47" s="16">
        <v>1</v>
      </c>
      <c r="F47" s="15">
        <f t="shared" si="9"/>
        <v>607.14</v>
      </c>
      <c r="G47" s="7"/>
      <c r="H47" s="7">
        <f t="shared" si="8"/>
        <v>0</v>
      </c>
    </row>
    <row r="48" spans="1:8" x14ac:dyDescent="0.3">
      <c r="A48" s="30"/>
      <c r="B48" s="17" t="s">
        <v>76</v>
      </c>
      <c r="C48" s="17" t="s">
        <v>77</v>
      </c>
      <c r="D48" s="18">
        <v>136.19</v>
      </c>
      <c r="E48" s="19">
        <v>1</v>
      </c>
      <c r="F48" s="18">
        <f t="shared" si="9"/>
        <v>136.19</v>
      </c>
      <c r="G48" s="6"/>
      <c r="H48" s="6">
        <f t="shared" si="8"/>
        <v>0</v>
      </c>
    </row>
    <row r="49" spans="1:8" x14ac:dyDescent="0.3">
      <c r="A49" s="30"/>
      <c r="B49" s="14" t="s">
        <v>82</v>
      </c>
      <c r="C49" s="14" t="s">
        <v>87</v>
      </c>
      <c r="D49" s="15">
        <v>175.43</v>
      </c>
      <c r="E49" s="16">
        <v>1</v>
      </c>
      <c r="F49" s="15">
        <f t="shared" si="9"/>
        <v>175.43</v>
      </c>
      <c r="G49" s="5"/>
      <c r="H49" s="5">
        <f t="shared" si="8"/>
        <v>0</v>
      </c>
    </row>
    <row r="50" spans="1:8" x14ac:dyDescent="0.3">
      <c r="A50" s="30"/>
      <c r="B50" s="17" t="s">
        <v>97</v>
      </c>
      <c r="C50" s="17" t="s">
        <v>98</v>
      </c>
      <c r="D50" s="18">
        <v>428.37</v>
      </c>
      <c r="E50" s="19">
        <v>1</v>
      </c>
      <c r="F50" s="18">
        <f t="shared" si="9"/>
        <v>428.37</v>
      </c>
      <c r="G50" s="6"/>
      <c r="H50" s="6">
        <f t="shared" si="8"/>
        <v>0</v>
      </c>
    </row>
    <row r="51" spans="1:8" x14ac:dyDescent="0.3">
      <c r="A51" s="30"/>
      <c r="B51" s="14" t="s">
        <v>99</v>
      </c>
      <c r="C51" s="14" t="s">
        <v>100</v>
      </c>
      <c r="D51" s="15">
        <v>101.59</v>
      </c>
      <c r="E51" s="16">
        <v>1</v>
      </c>
      <c r="F51" s="15">
        <f t="shared" si="9"/>
        <v>101.59</v>
      </c>
      <c r="G51" s="5"/>
      <c r="H51" s="5">
        <f t="shared" si="8"/>
        <v>0</v>
      </c>
    </row>
    <row r="52" spans="1:8" ht="19.2" x14ac:dyDescent="0.3">
      <c r="A52" s="11" t="s">
        <v>6</v>
      </c>
      <c r="B52" s="12" t="s">
        <v>9</v>
      </c>
      <c r="C52" s="12" t="s">
        <v>0</v>
      </c>
      <c r="D52" s="11" t="s">
        <v>2</v>
      </c>
      <c r="E52" s="11" t="s">
        <v>1</v>
      </c>
      <c r="F52" s="11" t="s">
        <v>3</v>
      </c>
      <c r="G52" s="13" t="s">
        <v>7</v>
      </c>
      <c r="H52" s="13" t="s">
        <v>8</v>
      </c>
    </row>
    <row r="53" spans="1:8" ht="9.6" customHeight="1" x14ac:dyDescent="0.3">
      <c r="A53" s="36" t="s">
        <v>101</v>
      </c>
      <c r="B53" s="14" t="s">
        <v>102</v>
      </c>
      <c r="C53" s="14" t="s">
        <v>103</v>
      </c>
      <c r="D53" s="15">
        <v>173.98</v>
      </c>
      <c r="E53" s="16">
        <v>1</v>
      </c>
      <c r="F53" s="15">
        <f t="shared" ref="F53:F55" si="10">+D53*E53</f>
        <v>173.98</v>
      </c>
      <c r="G53" s="7"/>
      <c r="H53" s="7">
        <f t="shared" si="8"/>
        <v>0</v>
      </c>
    </row>
    <row r="54" spans="1:8" x14ac:dyDescent="0.3">
      <c r="A54" s="37"/>
      <c r="B54" s="17" t="s">
        <v>104</v>
      </c>
      <c r="C54" s="17" t="s">
        <v>105</v>
      </c>
      <c r="D54" s="18">
        <v>37.08</v>
      </c>
      <c r="E54" s="19">
        <v>1</v>
      </c>
      <c r="F54" s="18">
        <f t="shared" si="10"/>
        <v>37.08</v>
      </c>
      <c r="G54" s="6"/>
      <c r="H54" s="6">
        <f t="shared" si="8"/>
        <v>0</v>
      </c>
    </row>
    <row r="55" spans="1:8" x14ac:dyDescent="0.3">
      <c r="A55" s="37"/>
      <c r="B55" s="14" t="s">
        <v>106</v>
      </c>
      <c r="C55" s="14" t="s">
        <v>107</v>
      </c>
      <c r="D55" s="15">
        <v>92.62</v>
      </c>
      <c r="E55" s="16">
        <v>1</v>
      </c>
      <c r="F55" s="15">
        <f t="shared" si="10"/>
        <v>92.62</v>
      </c>
      <c r="G55" s="5"/>
      <c r="H55" s="5">
        <f t="shared" si="8"/>
        <v>0</v>
      </c>
    </row>
    <row r="56" spans="1:8" x14ac:dyDescent="0.3">
      <c r="A56" s="38"/>
      <c r="B56" s="17" t="s">
        <v>108</v>
      </c>
      <c r="C56" s="17" t="s">
        <v>109</v>
      </c>
      <c r="D56" s="18">
        <v>45.16</v>
      </c>
      <c r="E56" s="19">
        <v>1</v>
      </c>
      <c r="F56" s="18">
        <f t="shared" ref="F56" si="11">+D56*E56</f>
        <v>45.16</v>
      </c>
      <c r="G56" s="6"/>
      <c r="H56" s="6">
        <f t="shared" ref="H56:H59" si="12">+G56*E56</f>
        <v>0</v>
      </c>
    </row>
    <row r="57" spans="1:8" ht="19.2" x14ac:dyDescent="0.3">
      <c r="A57" s="35" t="s">
        <v>0</v>
      </c>
      <c r="B57" s="35"/>
      <c r="C57" s="35"/>
      <c r="D57" s="3" t="s">
        <v>2</v>
      </c>
      <c r="E57" s="2" t="s">
        <v>1</v>
      </c>
      <c r="F57" s="3" t="s">
        <v>3</v>
      </c>
      <c r="G57" s="13" t="s">
        <v>7</v>
      </c>
      <c r="H57" s="13" t="s">
        <v>8</v>
      </c>
    </row>
    <row r="58" spans="1:8" ht="9.6" customHeight="1" x14ac:dyDescent="0.3">
      <c r="A58" s="33" t="s">
        <v>110</v>
      </c>
      <c r="B58" s="33"/>
      <c r="C58" s="33"/>
      <c r="D58" s="18">
        <v>77.78</v>
      </c>
      <c r="E58" s="19">
        <v>250</v>
      </c>
      <c r="F58" s="18">
        <f t="shared" ref="F58:F59" si="13">+D58*E58</f>
        <v>19445</v>
      </c>
      <c r="G58" s="20"/>
      <c r="H58" s="6">
        <f t="shared" si="12"/>
        <v>0</v>
      </c>
    </row>
    <row r="59" spans="1:8" ht="9.6" customHeight="1" x14ac:dyDescent="0.3">
      <c r="A59" s="34" t="s">
        <v>111</v>
      </c>
      <c r="B59" s="34"/>
      <c r="C59" s="34"/>
      <c r="D59" s="15">
        <v>88.2</v>
      </c>
      <c r="E59" s="16">
        <v>100</v>
      </c>
      <c r="F59" s="15">
        <f t="shared" si="13"/>
        <v>8820</v>
      </c>
      <c r="G59" s="21"/>
      <c r="H59" s="5">
        <f t="shared" si="12"/>
        <v>0</v>
      </c>
    </row>
    <row r="60" spans="1:8" ht="6.6" customHeight="1" x14ac:dyDescent="0.3">
      <c r="A60" s="8"/>
      <c r="D60" s="4"/>
      <c r="F60" s="4"/>
      <c r="G60" s="4"/>
      <c r="H60" s="4"/>
    </row>
    <row r="61" spans="1:8" x14ac:dyDescent="0.3">
      <c r="A61" s="1" t="s">
        <v>5</v>
      </c>
      <c r="B61" s="32" t="s">
        <v>115</v>
      </c>
      <c r="C61" s="32"/>
      <c r="D61" s="32"/>
      <c r="E61" s="32"/>
      <c r="F61" s="5">
        <f>ROUND(SUM(F2:F56),2)</f>
        <v>18530.3</v>
      </c>
      <c r="G61" s="22"/>
      <c r="H61" s="5">
        <f>SUM(H2:H56)</f>
        <v>0</v>
      </c>
    </row>
    <row r="62" spans="1:8" ht="17.399999999999999" customHeight="1" x14ac:dyDescent="0.3">
      <c r="A62" s="9" t="s">
        <v>4</v>
      </c>
      <c r="B62" s="32" t="s">
        <v>116</v>
      </c>
      <c r="C62" s="32"/>
      <c r="D62" s="32"/>
      <c r="E62" s="32"/>
      <c r="F62" s="5">
        <f>+F58+F59</f>
        <v>28265</v>
      </c>
      <c r="G62" s="22"/>
      <c r="H62" s="5">
        <f>+H58+H59</f>
        <v>0</v>
      </c>
    </row>
    <row r="63" spans="1:8" ht="6.6" customHeight="1" x14ac:dyDescent="0.3">
      <c r="A63" s="8"/>
      <c r="D63" s="4"/>
      <c r="F63" s="4"/>
      <c r="G63" s="4"/>
      <c r="H63" s="4"/>
    </row>
    <row r="64" spans="1:8" x14ac:dyDescent="0.3">
      <c r="A64" s="24" t="s">
        <v>117</v>
      </c>
      <c r="B64" s="27" t="s">
        <v>118</v>
      </c>
      <c r="C64" s="27"/>
      <c r="D64" s="27"/>
      <c r="E64" s="28"/>
      <c r="F64" s="23">
        <f>(+F61+F62)</f>
        <v>46795.3</v>
      </c>
      <c r="G64" s="22"/>
      <c r="H64" s="23">
        <f>(+H61+H62)*4</f>
        <v>0</v>
      </c>
    </row>
    <row r="65" spans="1:8" x14ac:dyDescent="0.3">
      <c r="A65" s="25"/>
      <c r="B65" s="27" t="s">
        <v>113</v>
      </c>
      <c r="C65" s="27"/>
      <c r="D65" s="27"/>
      <c r="E65" s="28"/>
      <c r="F65" s="23">
        <f>+F64*0.21</f>
        <v>9827.0130000000008</v>
      </c>
      <c r="G65" s="22"/>
      <c r="H65" s="23">
        <f>+H64*0.21</f>
        <v>0</v>
      </c>
    </row>
    <row r="66" spans="1:8" x14ac:dyDescent="0.3">
      <c r="A66" s="26"/>
      <c r="B66" s="27" t="s">
        <v>114</v>
      </c>
      <c r="C66" s="27"/>
      <c r="D66" s="27"/>
      <c r="E66" s="28"/>
      <c r="F66" s="23">
        <f>+F64+F65</f>
        <v>56622.313000000002</v>
      </c>
      <c r="G66" s="22"/>
      <c r="H66" s="23">
        <f>+H64+H65</f>
        <v>0</v>
      </c>
    </row>
  </sheetData>
  <sheetProtection algorithmName="SHA-512" hashValue="NHRNOQF4UnuKVSG6Z4Qw4f43W4xcsEdt0oeQJn3WsOLKJjNRfcg3f4ywIbm0eqcDf/n2k1K6KSFPyaBPYB5DDQ==" saltValue="cu9wuQzWV4LGIx+gTv4AqQ==" spinCount="100000" sheet="1" objects="1" scenarios="1"/>
  <protectedRanges>
    <protectedRange sqref="G58:G59" name="Rango7"/>
    <protectedRange sqref="G53:G56" name="Rango6"/>
    <protectedRange sqref="G45:G51" name="Rango5"/>
    <protectedRange sqref="G36:G60 G67:G434" name="Rango4"/>
    <protectedRange sqref="G29:G34" name="Rango3"/>
    <protectedRange sqref="G24:G27" name="Rango2"/>
    <protectedRange sqref="G2:G22" name="Rango1"/>
  </protectedRanges>
  <mergeCells count="15">
    <mergeCell ref="A64:A66"/>
    <mergeCell ref="B64:E64"/>
    <mergeCell ref="B65:E65"/>
    <mergeCell ref="B66:E66"/>
    <mergeCell ref="A2:A22"/>
    <mergeCell ref="A24:A27"/>
    <mergeCell ref="A29:A34"/>
    <mergeCell ref="B62:E62"/>
    <mergeCell ref="A58:C58"/>
    <mergeCell ref="A59:C59"/>
    <mergeCell ref="A57:C57"/>
    <mergeCell ref="B61:E61"/>
    <mergeCell ref="A36:A43"/>
    <mergeCell ref="A45:A51"/>
    <mergeCell ref="A53:A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2020-10-05T13:13:32Z</dcterms:modified>
</cp:coreProperties>
</file>