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mc:AlternateContent xmlns:mc="http://schemas.openxmlformats.org/markup-compatibility/2006">
    <mc:Choice Requires="x15">
      <x15ac:absPath xmlns:x15ac="http://schemas.microsoft.com/office/spreadsheetml/2010/11/ac" url="\\luarca\Ser. Contratacion\A. DATOS (desde mayo-14)\4. EXP. CONTRATACIÓN\2019\7 ORDINARIO\6000008018 REPARACIÓN EQUIPOS RADIO TETRA\1. Vb Pliegos\"/>
    </mc:Choice>
  </mc:AlternateContent>
  <xr:revisionPtr revIDLastSave="0" documentId="13_ncr:1_{B008EBBF-AADE-4DE8-989D-E30BCDED1D80}" xr6:coauthVersionLast="36" xr6:coauthVersionMax="36" xr10:uidLastSave="{00000000-0000-0000-0000-000000000000}"/>
  <workbookProtection workbookAlgorithmName="SHA-512" workbookHashValue="Mjxtn/C9sxOeCq4esJ4uZxbFTZYmq1Ae63041duopezxUnrUPO07yDdZi+c4t3JIZcELPhLEhOddmKDh00ihqg==" workbookSaltValue="n6NveRdE1rhjaIjxcPmjRg==" workbookSpinCount="100000" lockStructure="1"/>
  <bookViews>
    <workbookView xWindow="0" yWindow="0" windowWidth="19196" windowHeight="10856" xr2:uid="{00000000-000D-0000-FFFF-FFFF00000000}"/>
  </bookViews>
  <sheets>
    <sheet name="Oferta Económica 3 AÑOS" sheetId="4" r:id="rId1"/>
    <sheet name="Oferta Económica Anual " sheetId="2" r:id="rId2"/>
    <sheet name="Hoja2"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8" i="4" l="1"/>
  <c r="J47" i="4"/>
  <c r="J46" i="4"/>
  <c r="F45" i="2" l="1"/>
  <c r="F38" i="4" l="1"/>
  <c r="F30" i="4"/>
  <c r="F22" i="4"/>
  <c r="F45" i="4"/>
  <c r="F44" i="4"/>
  <c r="F43" i="4"/>
  <c r="F42" i="4"/>
  <c r="F41" i="4"/>
  <c r="F40" i="4"/>
  <c r="F39" i="4"/>
  <c r="F37" i="4"/>
  <c r="F36" i="4"/>
  <c r="F35" i="4"/>
  <c r="F34" i="4"/>
  <c r="F33" i="4"/>
  <c r="F32" i="4"/>
  <c r="F31" i="4"/>
  <c r="F29" i="4"/>
  <c r="F27" i="4"/>
  <c r="F26" i="4"/>
  <c r="F25" i="4"/>
  <c r="F24" i="4"/>
  <c r="F23" i="4"/>
  <c r="F21" i="4"/>
  <c r="F20" i="4"/>
  <c r="F19" i="4"/>
  <c r="F14" i="4"/>
  <c r="F13" i="4"/>
  <c r="F12" i="4"/>
  <c r="F11" i="4"/>
  <c r="F10" i="4"/>
  <c r="F9" i="4"/>
  <c r="F8" i="4"/>
  <c r="F7" i="4"/>
  <c r="F6" i="4"/>
  <c r="F5" i="4"/>
  <c r="F28" i="4" l="1"/>
  <c r="F16" i="4"/>
  <c r="F17" i="4"/>
  <c r="F46" i="4" l="1"/>
  <c r="F47" i="4" l="1"/>
  <c r="F48" i="4"/>
  <c r="F44" i="2"/>
  <c r="F43" i="2"/>
  <c r="F42" i="2"/>
  <c r="F41" i="2"/>
  <c r="F40" i="2"/>
  <c r="F39" i="2"/>
  <c r="F38" i="2"/>
  <c r="F37" i="2"/>
  <c r="F36" i="2"/>
  <c r="F35" i="2"/>
  <c r="F34" i="2"/>
  <c r="F33" i="2"/>
  <c r="F32" i="2"/>
  <c r="F31" i="2"/>
  <c r="F30" i="2"/>
  <c r="F29" i="2"/>
  <c r="F28" i="2"/>
  <c r="F27" i="2"/>
  <c r="F26" i="2"/>
  <c r="F25" i="2"/>
  <c r="F24" i="2"/>
  <c r="F23" i="2"/>
  <c r="F22" i="2"/>
  <c r="F21" i="2"/>
  <c r="F20" i="2"/>
  <c r="F19" i="2"/>
  <c r="F17" i="2"/>
  <c r="F16" i="2"/>
  <c r="F14" i="2"/>
  <c r="F13" i="2"/>
  <c r="F12" i="2"/>
  <c r="F11" i="2"/>
  <c r="F10" i="2"/>
  <c r="F9" i="2"/>
  <c r="F8" i="2"/>
  <c r="F7" i="2"/>
  <c r="F6" i="2"/>
  <c r="F5" i="2"/>
  <c r="F46" i="2" l="1"/>
  <c r="F47" i="2" s="1"/>
  <c r="F48" i="2" l="1"/>
</calcChain>
</file>

<file path=xl/sharedStrings.xml><?xml version="1.0" encoding="utf-8"?>
<sst xmlns="http://schemas.openxmlformats.org/spreadsheetml/2006/main" count="133" uniqueCount="67">
  <si>
    <t>TOTAL</t>
  </si>
  <si>
    <t xml:space="preserve"> </t>
  </si>
  <si>
    <t>Reparación paso de potencia</t>
  </si>
  <si>
    <t>Reparación PTT</t>
  </si>
  <si>
    <t>importe IVA</t>
  </si>
  <si>
    <t>Precio Total con IVA</t>
  </si>
  <si>
    <t xml:space="preserve">Precio Unitario sin IVA </t>
  </si>
  <si>
    <t>Precio total Oferta sin IVA</t>
  </si>
  <si>
    <t>Datos   OFERTA</t>
  </si>
  <si>
    <t>ELEMENTO/OPERACIÓN</t>
  </si>
  <si>
    <t>CANTIDAD</t>
  </si>
  <si>
    <t>PRECIO
UNITARIO</t>
  </si>
  <si>
    <t xml:space="preserve">PRECIO TOTAL </t>
  </si>
  <si>
    <t xml:space="preserve">BASE TETRA MTS-2 o MTS-4 </t>
  </si>
  <si>
    <t>Subelemento</t>
  </si>
  <si>
    <t>Reparación TSC</t>
  </si>
  <si>
    <t>Fallo menor hardware (ventiladores, fusibles)</t>
  </si>
  <si>
    <t>Fallo módulo alimentación o módulo GPS</t>
  </si>
  <si>
    <t>Reparación con sustitución placa de TSC.</t>
  </si>
  <si>
    <t>Reparación Base Radio</t>
  </si>
  <si>
    <t>Fallo módulo alimentación</t>
  </si>
  <si>
    <t>Reparación con sustitución placa interna BR.</t>
  </si>
  <si>
    <t>Reparación Fuente de Alimentación</t>
  </si>
  <si>
    <t xml:space="preserve">Reparación de fuente de alimentación </t>
  </si>
  <si>
    <t>Combinadores de cavidad</t>
  </si>
  <si>
    <t>Reparación/ajuste de combinador de cavidad</t>
  </si>
  <si>
    <t>Filtros de RF</t>
  </si>
  <si>
    <t>Reparación/ajuste de filtro de RF</t>
  </si>
  <si>
    <t>Bandejas de ventiladores</t>
  </si>
  <si>
    <t>Reparación de ventiladores</t>
  </si>
  <si>
    <t>AMPLIFICADORES TETRA</t>
  </si>
  <si>
    <t>Repetidor óptico</t>
  </si>
  <si>
    <t>Fallo menor hardware (alimentación, fusibles)</t>
  </si>
  <si>
    <t>Reparación con sustitución módulo (F.Alimentación, potencia, etc)</t>
  </si>
  <si>
    <t>TERMINALES</t>
  </si>
  <si>
    <t>Terminales TETRA  Motorola              (todos los modelos)</t>
  </si>
  <si>
    <t>Reparación placa de radio</t>
  </si>
  <si>
    <t>Reparación placa de radio y conmutador</t>
  </si>
  <si>
    <t>Reparación placa de radio y placa lateral</t>
  </si>
  <si>
    <t>Reparación placa de radio con conector de programación</t>
  </si>
  <si>
    <t>Reparación display</t>
  </si>
  <si>
    <t>Reparación display y cable plano</t>
  </si>
  <si>
    <t>Reparación carcasa frontal</t>
  </si>
  <si>
    <t>Reparación carcasa trasera con conector de antena</t>
  </si>
  <si>
    <t>Reparación/sustitución altavoz</t>
  </si>
  <si>
    <t>Reparación/sustitución micrófono</t>
  </si>
  <si>
    <t>Reparación/sustitución antena</t>
  </si>
  <si>
    <t>Reparación placa de pulsadores</t>
  </si>
  <si>
    <t>Reparación potenciómetro de volumen</t>
  </si>
  <si>
    <t>Reparación selector de canales</t>
  </si>
  <si>
    <t>Reparación placa teclado</t>
  </si>
  <si>
    <t xml:space="preserve">Reparación transformador </t>
  </si>
  <si>
    <t>Reparación conector de programación y carga</t>
  </si>
  <si>
    <t xml:space="preserve">Reparación goma adaptador vehicular </t>
  </si>
  <si>
    <t xml:space="preserve">Reparación C.I. U603 </t>
  </si>
  <si>
    <t xml:space="preserve">Reparación cinta C.I.doble capa </t>
  </si>
  <si>
    <t xml:space="preserve">Reparación adhesivo </t>
  </si>
  <si>
    <t xml:space="preserve">Reparación C.I. display </t>
  </si>
  <si>
    <t xml:space="preserve">Reparación C.I. U401 (μP68HC16_3,3v) </t>
  </si>
  <si>
    <t xml:space="preserve">Botón emergencia </t>
  </si>
  <si>
    <t xml:space="preserve">Junta botón emergencia </t>
  </si>
  <si>
    <t>SUBTOTAL</t>
  </si>
  <si>
    <t>IVA</t>
  </si>
  <si>
    <r>
      <rPr>
        <b/>
        <sz val="11"/>
        <color rgb="FFFF0000"/>
        <rFont val="Calibri"/>
        <family val="2"/>
        <scheme val="minor"/>
      </rPr>
      <t xml:space="preserve">NOTA IMPORTANTE: </t>
    </r>
    <r>
      <rPr>
        <sz val="11"/>
        <color theme="1"/>
        <rFont val="Calibri"/>
        <family val="2"/>
        <scheme val="minor"/>
      </rPr>
      <t xml:space="preserve">
No se podrán superar los precios de la columna “PRECIO UNITARIO” al considerarse precios máximos.                                       El Precio Total de la Oferta sin IVA no podrá superar en ningún caso el valor de la Base Imponible.</t>
    </r>
  </si>
  <si>
    <t>Precio Total de la Oferta sin IVA</t>
  </si>
  <si>
    <t>Precio Total de la Oferta con IVA</t>
  </si>
  <si>
    <t xml:space="preserv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</si>
</sst>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8" formatCode="#,##0.00\ &quot;€&quot;;[Red]\-#,##0.00\ &quot;€&quot;"/>
  </numFmts>
  <fonts count="13" x14ac:knownFonts="1">
    <font>
      <sz val="11"/>
      <color theme="1"/>
      <name val="Calibri"/>
      <family val="2"/>
      <scheme val="minor"/>
    </font>
    <font>
      <b/>
      <sz val="11"/>
      <color theme="1"/>
      <name val="Calibri"/>
      <family val="2"/>
      <scheme val="minor"/>
    </font>
    <font>
      <b/>
      <sz val="10"/>
      <color theme="1"/>
      <name val="Calibri"/>
      <family val="2"/>
      <scheme val="minor"/>
    </font>
    <font>
      <b/>
      <sz val="10"/>
      <color rgb="FF993366"/>
      <name val="Calibri"/>
      <family val="2"/>
      <scheme val="minor"/>
    </font>
    <font>
      <b/>
      <sz val="11"/>
      <color theme="1"/>
      <name val="Arial Narrow"/>
      <family val="2"/>
    </font>
    <font>
      <b/>
      <sz val="11"/>
      <color rgb="FF333399"/>
      <name val="Arial Narrow"/>
      <family val="2"/>
    </font>
    <font>
      <sz val="11"/>
      <color theme="1"/>
      <name val="Arial Narrow"/>
      <family val="2"/>
    </font>
    <font>
      <sz val="11"/>
      <name val="Arial Narrow"/>
      <family val="2"/>
    </font>
    <font>
      <b/>
      <sz val="13"/>
      <color indexed="25"/>
      <name val="Calibri"/>
      <family val="2"/>
      <scheme val="minor"/>
    </font>
    <font>
      <b/>
      <sz val="14"/>
      <color indexed="25"/>
      <name val="Calibri"/>
      <family val="2"/>
      <scheme val="minor"/>
    </font>
    <font>
      <sz val="10"/>
      <name val="Arial"/>
      <family val="2"/>
    </font>
    <font>
      <b/>
      <sz val="11"/>
      <color rgb="FFFF0000"/>
      <name val="Calibri"/>
      <family val="2"/>
      <scheme val="minor"/>
    </font>
    <font>
      <b/>
      <u/>
      <sz val="10"/>
      <color theme="1"/>
      <name val="Calibri"/>
      <family val="2"/>
      <scheme val="minor"/>
    </font>
  </fonts>
  <fills count="7">
    <fill>
      <patternFill patternType="none"/>
    </fill>
    <fill>
      <patternFill patternType="gray125"/>
    </fill>
    <fill>
      <patternFill patternType="solid">
        <fgColor rgb="FF99CCFF"/>
        <bgColor indexed="64"/>
      </patternFill>
    </fill>
    <fill>
      <patternFill patternType="solid">
        <fgColor rgb="FFB3B3B3"/>
        <bgColor indexed="64"/>
      </patternFill>
    </fill>
    <fill>
      <patternFill patternType="solid">
        <fgColor theme="4"/>
        <bgColor indexed="64"/>
      </patternFill>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0" fillId="0" borderId="0"/>
  </cellStyleXfs>
  <cellXfs count="68">
    <xf numFmtId="0" fontId="0" fillId="0" borderId="0" xfId="0"/>
    <xf numFmtId="0" fontId="5" fillId="3" borderId="3" xfId="0" applyFont="1" applyFill="1" applyBorder="1" applyAlignment="1">
      <alignment horizontal="justify" vertical="center"/>
    </xf>
    <xf numFmtId="0" fontId="5" fillId="3" borderId="9" xfId="0" applyFont="1" applyFill="1" applyBorder="1" applyAlignment="1">
      <alignment horizontal="justify" vertical="center"/>
    </xf>
    <xf numFmtId="0" fontId="5" fillId="3" borderId="9" xfId="0" applyFont="1" applyFill="1" applyBorder="1" applyAlignment="1">
      <alignment horizontal="center" vertical="center"/>
    </xf>
    <xf numFmtId="0" fontId="6" fillId="3" borderId="9" xfId="0" applyFont="1" applyFill="1" applyBorder="1" applyAlignment="1">
      <alignment horizontal="right" vertical="center"/>
    </xf>
    <xf numFmtId="0" fontId="6" fillId="0" borderId="10" xfId="0" applyFont="1" applyBorder="1" applyAlignment="1">
      <alignment horizontal="left" vertical="center"/>
    </xf>
    <xf numFmtId="0" fontId="6" fillId="0" borderId="10" xfId="0" applyFont="1" applyBorder="1" applyAlignment="1">
      <alignment horizontal="center" vertical="center"/>
    </xf>
    <xf numFmtId="8" fontId="6" fillId="0" borderId="10" xfId="0" applyNumberFormat="1" applyFont="1" applyBorder="1" applyAlignment="1">
      <alignment horizontal="right" vertical="center"/>
    </xf>
    <xf numFmtId="0" fontId="6" fillId="0" borderId="12" xfId="0" applyFont="1" applyBorder="1" applyAlignment="1">
      <alignment horizontal="left" vertical="center"/>
    </xf>
    <xf numFmtId="0" fontId="6" fillId="0" borderId="12" xfId="0" applyFont="1" applyBorder="1" applyAlignment="1">
      <alignment horizontal="center" vertical="center"/>
    </xf>
    <xf numFmtId="8" fontId="6" fillId="0" borderId="12" xfId="0" applyNumberFormat="1" applyFont="1" applyBorder="1" applyAlignment="1">
      <alignment horizontal="right" vertical="center"/>
    </xf>
    <xf numFmtId="0" fontId="6" fillId="0" borderId="13" xfId="0" applyFont="1" applyBorder="1" applyAlignment="1">
      <alignment horizontal="left" vertical="center"/>
    </xf>
    <xf numFmtId="8" fontId="6" fillId="0" borderId="13" xfId="0" applyNumberFormat="1" applyFont="1" applyBorder="1" applyAlignment="1">
      <alignment horizontal="right" vertical="center"/>
    </xf>
    <xf numFmtId="0" fontId="6" fillId="0" borderId="13" xfId="0" applyFont="1" applyBorder="1" applyAlignment="1">
      <alignment horizontal="center" vertical="center"/>
    </xf>
    <xf numFmtId="0" fontId="6" fillId="0" borderId="3" xfId="0" applyFont="1" applyBorder="1" applyAlignment="1">
      <alignment horizontal="left" vertical="center"/>
    </xf>
    <xf numFmtId="0" fontId="6" fillId="0" borderId="9" xfId="0" applyFont="1" applyBorder="1" applyAlignment="1">
      <alignment horizontal="left" vertical="center"/>
    </xf>
    <xf numFmtId="0" fontId="6" fillId="0" borderId="9" xfId="0" applyFont="1" applyBorder="1" applyAlignment="1">
      <alignment horizontal="center" vertical="center"/>
    </xf>
    <xf numFmtId="8" fontId="6" fillId="0" borderId="9" xfId="0" applyNumberFormat="1" applyFont="1" applyBorder="1" applyAlignment="1">
      <alignment horizontal="right" vertical="center"/>
    </xf>
    <xf numFmtId="0" fontId="5" fillId="3" borderId="1" xfId="0" applyFont="1" applyFill="1" applyBorder="1" applyAlignment="1">
      <alignment horizontal="justify" vertical="center"/>
    </xf>
    <xf numFmtId="0" fontId="5" fillId="3" borderId="14" xfId="0" applyFont="1" applyFill="1" applyBorder="1" applyAlignment="1">
      <alignment horizontal="justify" vertical="center"/>
    </xf>
    <xf numFmtId="0" fontId="5" fillId="3" borderId="1" xfId="0" applyFont="1" applyFill="1" applyBorder="1" applyAlignment="1">
      <alignment horizontal="center" vertical="center"/>
    </xf>
    <xf numFmtId="0" fontId="6" fillId="3" borderId="14" xfId="0" applyFont="1" applyFill="1" applyBorder="1" applyAlignment="1">
      <alignment horizontal="right" vertical="center"/>
    </xf>
    <xf numFmtId="0" fontId="7" fillId="0" borderId="15" xfId="0" applyFont="1" applyBorder="1"/>
    <xf numFmtId="0" fontId="7" fillId="0" borderId="16" xfId="0" applyFont="1" applyBorder="1" applyAlignment="1">
      <alignment horizontal="center"/>
    </xf>
    <xf numFmtId="0" fontId="7" fillId="0" borderId="17" xfId="0" applyFont="1" applyBorder="1"/>
    <xf numFmtId="0" fontId="7" fillId="0" borderId="18" xfId="0" applyFont="1" applyBorder="1" applyAlignment="1">
      <alignment horizontal="center"/>
    </xf>
    <xf numFmtId="0" fontId="7" fillId="0" borderId="19" xfId="0" applyFont="1" applyBorder="1"/>
    <xf numFmtId="0" fontId="7" fillId="0" borderId="20" xfId="0" applyFont="1" applyBorder="1" applyAlignment="1">
      <alignment horizontal="center"/>
    </xf>
    <xf numFmtId="0" fontId="7" fillId="5" borderId="17" xfId="0" applyFont="1" applyFill="1" applyBorder="1"/>
    <xf numFmtId="0" fontId="7" fillId="5" borderId="19" xfId="0" applyFont="1" applyFill="1" applyBorder="1"/>
    <xf numFmtId="0" fontId="3" fillId="0" borderId="0" xfId="0" applyFont="1" applyAlignment="1">
      <alignment vertical="center"/>
    </xf>
    <xf numFmtId="0" fontId="3" fillId="0" borderId="0" xfId="0" applyFont="1" applyAlignment="1">
      <alignment vertical="center" wrapText="1"/>
    </xf>
    <xf numFmtId="6" fontId="3" fillId="0" borderId="0" xfId="0" applyNumberFormat="1" applyFont="1" applyAlignment="1">
      <alignment horizontal="right" vertical="center"/>
    </xf>
    <xf numFmtId="8" fontId="0" fillId="0" borderId="0" xfId="0" applyNumberFormat="1"/>
    <xf numFmtId="0" fontId="6" fillId="5" borderId="13" xfId="0" applyFont="1" applyFill="1" applyBorder="1" applyAlignment="1">
      <alignment horizontal="center" vertical="center"/>
    </xf>
    <xf numFmtId="0" fontId="8" fillId="0" borderId="0" xfId="0" applyFont="1"/>
    <xf numFmtId="0" fontId="9" fillId="6" borderId="0" xfId="0" applyFont="1" applyFill="1"/>
    <xf numFmtId="8" fontId="8" fillId="0" borderId="0" xfId="0" applyNumberFormat="1" applyFont="1"/>
    <xf numFmtId="8" fontId="8" fillId="6" borderId="0" xfId="0" applyNumberFormat="1" applyFont="1" applyFill="1"/>
    <xf numFmtId="0" fontId="0" fillId="0" borderId="0" xfId="0"/>
    <xf numFmtId="8" fontId="0" fillId="0" borderId="1" xfId="0" applyNumberFormat="1" applyBorder="1"/>
    <xf numFmtId="0" fontId="0" fillId="0" borderId="0" xfId="0" applyAlignment="1">
      <alignment horizontal="center" vertical="center" wrapText="1"/>
    </xf>
    <xf numFmtId="0" fontId="0" fillId="0" borderId="0" xfId="0" applyAlignment="1">
      <alignment horizontal="center" vertical="center"/>
    </xf>
    <xf numFmtId="0" fontId="12" fillId="0" borderId="7" xfId="0" applyFont="1" applyBorder="1" applyAlignment="1">
      <alignment horizontal="center"/>
    </xf>
    <xf numFmtId="0" fontId="12" fillId="0" borderId="4" xfId="0" applyFont="1" applyBorder="1" applyAlignment="1">
      <alignment horizontal="center"/>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4" fillId="2" borderId="2" xfId="0" applyFont="1" applyFill="1" applyBorder="1" applyAlignment="1">
      <alignment horizontal="justify" vertical="center"/>
    </xf>
    <xf numFmtId="0" fontId="4" fillId="2" borderId="3" xfId="0" applyFont="1" applyFill="1" applyBorder="1" applyAlignment="1">
      <alignment horizontal="justify"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0" borderId="2" xfId="0" applyFont="1" applyBorder="1" applyAlignment="1">
      <alignment horizontal="left" vertical="center"/>
    </xf>
    <xf numFmtId="0" fontId="6" fillId="0" borderId="11"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 xfId="0" applyFont="1" applyBorder="1" applyAlignment="1">
      <alignment horizontal="center" vertical="center" wrapText="1"/>
    </xf>
    <xf numFmtId="8" fontId="6" fillId="0" borderId="10" xfId="0" applyNumberFormat="1" applyFont="1" applyBorder="1" applyAlignment="1" applyProtection="1">
      <alignment horizontal="right" vertical="center"/>
      <protection locked="0"/>
    </xf>
    <xf numFmtId="8" fontId="6" fillId="0" borderId="12" xfId="0" applyNumberFormat="1" applyFont="1" applyBorder="1" applyAlignment="1" applyProtection="1">
      <alignment horizontal="right" vertical="center"/>
      <protection locked="0"/>
    </xf>
    <xf numFmtId="8" fontId="6" fillId="0" borderId="13" xfId="0" applyNumberFormat="1" applyFont="1" applyBorder="1" applyAlignment="1" applyProtection="1">
      <alignment horizontal="right" vertical="center"/>
      <protection locked="0"/>
    </xf>
    <xf numFmtId="8" fontId="6" fillId="0" borderId="9" xfId="0" applyNumberFormat="1" applyFont="1" applyBorder="1" applyAlignment="1" applyProtection="1">
      <alignment horizontal="right" vertical="center"/>
      <protection locked="0"/>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57"/>
  <sheetViews>
    <sheetView tabSelected="1" topLeftCell="D34" workbookViewId="0">
      <selection activeCell="G11" sqref="G11"/>
    </sheetView>
  </sheetViews>
  <sheetFormatPr baseColWidth="10" defaultRowHeight="15.05" x14ac:dyDescent="0.3"/>
  <cols>
    <col min="1" max="1" width="1.88671875" customWidth="1"/>
    <col min="2" max="2" width="46.6640625" bestFit="1" customWidth="1"/>
    <col min="3" max="3" width="54.5546875" bestFit="1" customWidth="1"/>
    <col min="4" max="4" width="10.44140625" bestFit="1" customWidth="1"/>
    <col min="5" max="5" width="10.5546875" bestFit="1" customWidth="1"/>
    <col min="6" max="6" width="14.88671875" bestFit="1" customWidth="1"/>
    <col min="7" max="7" width="11.44140625" customWidth="1"/>
    <col min="8" max="8" width="12.77734375" customWidth="1"/>
    <col min="9" max="9" width="13.21875" customWidth="1"/>
  </cols>
  <sheetData>
    <row r="1" spans="2:10" ht="15.65" thickBot="1" x14ac:dyDescent="0.35">
      <c r="G1" s="45" t="s">
        <v>8</v>
      </c>
      <c r="H1" s="46"/>
      <c r="I1" s="46"/>
      <c r="J1" s="47"/>
    </row>
    <row r="2" spans="2:10" ht="15.85" customHeight="1" x14ac:dyDescent="0.3">
      <c r="B2" s="48" t="s">
        <v>9</v>
      </c>
      <c r="C2" s="48"/>
      <c r="D2" s="50" t="s">
        <v>10</v>
      </c>
      <c r="E2" s="52" t="s">
        <v>11</v>
      </c>
      <c r="F2" s="52" t="s">
        <v>12</v>
      </c>
      <c r="G2" s="54" t="s">
        <v>6</v>
      </c>
      <c r="H2" s="56" t="s">
        <v>7</v>
      </c>
      <c r="I2" s="56" t="s">
        <v>4</v>
      </c>
      <c r="J2" s="56" t="s">
        <v>5</v>
      </c>
    </row>
    <row r="3" spans="2:10" ht="32.25" customHeight="1" thickBot="1" x14ac:dyDescent="0.35">
      <c r="B3" s="49"/>
      <c r="C3" s="49"/>
      <c r="D3" s="51"/>
      <c r="E3" s="51"/>
      <c r="F3" s="53"/>
      <c r="G3" s="55"/>
      <c r="H3" s="57"/>
      <c r="I3" s="57"/>
      <c r="J3" s="57"/>
    </row>
    <row r="4" spans="2:10" ht="15.65" thickBot="1" x14ac:dyDescent="0.35">
      <c r="B4" s="1" t="s">
        <v>13</v>
      </c>
      <c r="C4" s="2" t="s">
        <v>14</v>
      </c>
      <c r="D4" s="3"/>
      <c r="E4" s="4" t="s">
        <v>1</v>
      </c>
      <c r="F4" s="4"/>
      <c r="G4" s="4"/>
      <c r="H4" s="4"/>
      <c r="I4" s="4"/>
      <c r="J4" s="4"/>
    </row>
    <row r="5" spans="2:10" x14ac:dyDescent="0.3">
      <c r="B5" s="58" t="s">
        <v>15</v>
      </c>
      <c r="C5" s="5" t="s">
        <v>16</v>
      </c>
      <c r="D5" s="6">
        <v>18</v>
      </c>
      <c r="E5" s="7">
        <v>181.9</v>
      </c>
      <c r="F5" s="7">
        <f>E5*D5</f>
        <v>3274.2000000000003</v>
      </c>
      <c r="G5" s="64"/>
      <c r="H5" s="64"/>
      <c r="I5" s="64"/>
      <c r="J5" s="64"/>
    </row>
    <row r="6" spans="2:10" x14ac:dyDescent="0.3">
      <c r="B6" s="59"/>
      <c r="C6" s="8" t="s">
        <v>17</v>
      </c>
      <c r="D6" s="9">
        <v>9</v>
      </c>
      <c r="E6" s="10">
        <v>921.59100000000001</v>
      </c>
      <c r="F6" s="10">
        <f>E6*D6</f>
        <v>8294.3189999999995</v>
      </c>
      <c r="G6" s="65"/>
      <c r="H6" s="65"/>
      <c r="I6" s="65"/>
      <c r="J6" s="65"/>
    </row>
    <row r="7" spans="2:10" ht="15.65" thickBot="1" x14ac:dyDescent="0.35">
      <c r="B7" s="60"/>
      <c r="C7" s="11" t="s">
        <v>18</v>
      </c>
      <c r="D7" s="34">
        <v>9</v>
      </c>
      <c r="E7" s="12">
        <v>2805.54</v>
      </c>
      <c r="F7" s="12">
        <f t="shared" ref="F7:F14" si="0">E7*D7</f>
        <v>25249.86</v>
      </c>
      <c r="G7" s="66"/>
      <c r="H7" s="66"/>
      <c r="I7" s="66"/>
      <c r="J7" s="66"/>
    </row>
    <row r="8" spans="2:10" x14ac:dyDescent="0.3">
      <c r="B8" s="58" t="s">
        <v>19</v>
      </c>
      <c r="C8" s="5" t="s">
        <v>16</v>
      </c>
      <c r="D8" s="6">
        <v>12</v>
      </c>
      <c r="E8" s="7">
        <v>181.9</v>
      </c>
      <c r="F8" s="7">
        <f t="shared" si="0"/>
        <v>2182.8000000000002</v>
      </c>
      <c r="G8" s="64"/>
      <c r="H8" s="64"/>
      <c r="I8" s="64"/>
      <c r="J8" s="64"/>
    </row>
    <row r="9" spans="2:10" x14ac:dyDescent="0.3">
      <c r="B9" s="59"/>
      <c r="C9" s="8" t="s">
        <v>20</v>
      </c>
      <c r="D9" s="9">
        <v>6</v>
      </c>
      <c r="E9" s="10">
        <v>921.59100000000001</v>
      </c>
      <c r="F9" s="10">
        <f t="shared" si="0"/>
        <v>5529.5460000000003</v>
      </c>
      <c r="G9" s="65"/>
      <c r="H9" s="65"/>
      <c r="I9" s="65"/>
      <c r="J9" s="65"/>
    </row>
    <row r="10" spans="2:10" ht="15.65" thickBot="1" x14ac:dyDescent="0.35">
      <c r="B10" s="60"/>
      <c r="C10" s="11" t="s">
        <v>21</v>
      </c>
      <c r="D10" s="13">
        <v>6</v>
      </c>
      <c r="E10" s="12">
        <v>1935.63</v>
      </c>
      <c r="F10" s="12">
        <f t="shared" si="0"/>
        <v>11613.78</v>
      </c>
      <c r="G10" s="66"/>
      <c r="H10" s="66"/>
      <c r="I10" s="66"/>
      <c r="J10" s="66"/>
    </row>
    <row r="11" spans="2:10" ht="15.65" thickBot="1" x14ac:dyDescent="0.35">
      <c r="B11" s="14" t="s">
        <v>22</v>
      </c>
      <c r="C11" s="15" t="s">
        <v>23</v>
      </c>
      <c r="D11" s="16">
        <v>6</v>
      </c>
      <c r="E11" s="17">
        <v>1019.9775000000001</v>
      </c>
      <c r="F11" s="17">
        <f t="shared" si="0"/>
        <v>6119.8650000000007</v>
      </c>
      <c r="G11" s="67"/>
      <c r="H11" s="67"/>
      <c r="I11" s="67"/>
      <c r="J11" s="67"/>
    </row>
    <row r="12" spans="2:10" ht="15.65" thickBot="1" x14ac:dyDescent="0.35">
      <c r="B12" s="14" t="s">
        <v>24</v>
      </c>
      <c r="C12" s="15" t="s">
        <v>25</v>
      </c>
      <c r="D12" s="16">
        <v>6</v>
      </c>
      <c r="E12" s="17">
        <v>995.1</v>
      </c>
      <c r="F12" s="17">
        <f t="shared" si="0"/>
        <v>5970.6</v>
      </c>
      <c r="G12" s="67"/>
      <c r="H12" s="67"/>
      <c r="I12" s="67"/>
      <c r="J12" s="67"/>
    </row>
    <row r="13" spans="2:10" ht="15.65" thickBot="1" x14ac:dyDescent="0.35">
      <c r="B13" s="14" t="s">
        <v>26</v>
      </c>
      <c r="C13" s="15" t="s">
        <v>27</v>
      </c>
      <c r="D13" s="16">
        <v>6</v>
      </c>
      <c r="E13" s="17">
        <v>642</v>
      </c>
      <c r="F13" s="17">
        <f t="shared" si="0"/>
        <v>3852</v>
      </c>
      <c r="G13" s="67"/>
      <c r="H13" s="67"/>
      <c r="I13" s="67"/>
      <c r="J13" s="67"/>
    </row>
    <row r="14" spans="2:10" ht="15.65" thickBot="1" x14ac:dyDescent="0.35">
      <c r="B14" s="14" t="s">
        <v>28</v>
      </c>
      <c r="C14" s="15" t="s">
        <v>29</v>
      </c>
      <c r="D14" s="16">
        <v>6</v>
      </c>
      <c r="E14" s="17">
        <v>160.5</v>
      </c>
      <c r="F14" s="17">
        <f t="shared" si="0"/>
        <v>963</v>
      </c>
      <c r="G14" s="67"/>
      <c r="H14" s="67"/>
      <c r="I14" s="67"/>
      <c r="J14" s="67"/>
    </row>
    <row r="15" spans="2:10" ht="15.65" thickBot="1" x14ac:dyDescent="0.35">
      <c r="B15" s="1" t="s">
        <v>30</v>
      </c>
      <c r="C15" s="2"/>
      <c r="D15" s="3"/>
      <c r="E15" s="4"/>
      <c r="F15" s="4"/>
      <c r="G15" s="4"/>
      <c r="H15" s="4"/>
      <c r="I15" s="4"/>
      <c r="J15" s="4"/>
    </row>
    <row r="16" spans="2:10" x14ac:dyDescent="0.3">
      <c r="B16" s="58" t="s">
        <v>31</v>
      </c>
      <c r="C16" s="5" t="s">
        <v>32</v>
      </c>
      <c r="D16" s="6">
        <v>6</v>
      </c>
      <c r="E16" s="7">
        <v>160.5</v>
      </c>
      <c r="F16" s="7">
        <f>E16*D16</f>
        <v>963</v>
      </c>
      <c r="G16" s="64"/>
      <c r="H16" s="64"/>
      <c r="I16" s="64"/>
      <c r="J16" s="64"/>
    </row>
    <row r="17" spans="2:12" ht="15.65" thickBot="1" x14ac:dyDescent="0.35">
      <c r="B17" s="60"/>
      <c r="C17" s="11" t="s">
        <v>33</v>
      </c>
      <c r="D17" s="13">
        <v>3</v>
      </c>
      <c r="E17" s="12">
        <v>1227.5575000000001</v>
      </c>
      <c r="F17" s="12">
        <f t="shared" ref="F17" si="1">E17*D17</f>
        <v>3682.6725000000006</v>
      </c>
      <c r="G17" s="66"/>
      <c r="H17" s="66"/>
      <c r="I17" s="66"/>
      <c r="J17" s="66"/>
    </row>
    <row r="18" spans="2:12" ht="15.65" thickBot="1" x14ac:dyDescent="0.35">
      <c r="B18" s="18" t="s">
        <v>34</v>
      </c>
      <c r="C18" s="19"/>
      <c r="D18" s="20"/>
      <c r="E18" s="21"/>
      <c r="F18" s="21"/>
      <c r="G18" s="21"/>
      <c r="H18" s="21"/>
      <c r="I18" s="21"/>
      <c r="J18" s="21"/>
    </row>
    <row r="19" spans="2:12" x14ac:dyDescent="0.3">
      <c r="B19" s="61" t="s">
        <v>35</v>
      </c>
      <c r="C19" s="22" t="s">
        <v>36</v>
      </c>
      <c r="D19" s="23">
        <v>18</v>
      </c>
      <c r="E19" s="7">
        <v>199.02</v>
      </c>
      <c r="F19" s="7">
        <f>D19*E19</f>
        <v>3582.36</v>
      </c>
      <c r="G19" s="64"/>
      <c r="H19" s="64"/>
      <c r="I19" s="64"/>
      <c r="J19" s="64"/>
    </row>
    <row r="20" spans="2:12" x14ac:dyDescent="0.3">
      <c r="B20" s="62"/>
      <c r="C20" s="24" t="s">
        <v>37</v>
      </c>
      <c r="D20" s="25">
        <v>12</v>
      </c>
      <c r="E20" s="10">
        <v>223.63000000000002</v>
      </c>
      <c r="F20" s="10">
        <f t="shared" ref="F20:F27" si="2">D20*E20</f>
        <v>2683.5600000000004</v>
      </c>
      <c r="G20" s="65"/>
      <c r="H20" s="65"/>
      <c r="I20" s="65"/>
      <c r="J20" s="65"/>
    </row>
    <row r="21" spans="2:12" x14ac:dyDescent="0.3">
      <c r="B21" s="62"/>
      <c r="C21" s="24" t="s">
        <v>38</v>
      </c>
      <c r="D21" s="25">
        <v>12</v>
      </c>
      <c r="E21" s="10">
        <v>205.44</v>
      </c>
      <c r="F21" s="10">
        <f t="shared" si="2"/>
        <v>2465.2799999999997</v>
      </c>
      <c r="G21" s="65"/>
      <c r="H21" s="65"/>
      <c r="I21" s="65"/>
      <c r="J21" s="65"/>
    </row>
    <row r="22" spans="2:12" x14ac:dyDescent="0.3">
      <c r="B22" s="62"/>
      <c r="C22" s="24" t="s">
        <v>39</v>
      </c>
      <c r="D22" s="25">
        <v>18</v>
      </c>
      <c r="E22" s="10">
        <v>214</v>
      </c>
      <c r="F22" s="10">
        <f t="shared" si="2"/>
        <v>3852</v>
      </c>
      <c r="G22" s="65"/>
      <c r="H22" s="65"/>
      <c r="I22" s="65"/>
      <c r="J22" s="65"/>
    </row>
    <row r="23" spans="2:12" x14ac:dyDescent="0.3">
      <c r="B23" s="62"/>
      <c r="C23" s="24" t="s">
        <v>2</v>
      </c>
      <c r="D23" s="25">
        <v>12</v>
      </c>
      <c r="E23" s="10">
        <v>118.77000000000001</v>
      </c>
      <c r="F23" s="10">
        <f t="shared" si="2"/>
        <v>1425.2400000000002</v>
      </c>
      <c r="G23" s="65"/>
      <c r="H23" s="65"/>
      <c r="I23" s="65"/>
      <c r="J23" s="65"/>
    </row>
    <row r="24" spans="2:12" x14ac:dyDescent="0.3">
      <c r="B24" s="62"/>
      <c r="C24" s="24" t="s">
        <v>40</v>
      </c>
      <c r="D24" s="25">
        <v>12</v>
      </c>
      <c r="E24" s="10">
        <v>130.70050000000001</v>
      </c>
      <c r="F24" s="10">
        <f t="shared" si="2"/>
        <v>1568.4059999999999</v>
      </c>
      <c r="G24" s="65"/>
      <c r="H24" s="65"/>
      <c r="I24" s="65"/>
      <c r="J24" s="65"/>
    </row>
    <row r="25" spans="2:12" x14ac:dyDescent="0.3">
      <c r="B25" s="62"/>
      <c r="C25" s="24" t="s">
        <v>41</v>
      </c>
      <c r="D25" s="25">
        <v>18</v>
      </c>
      <c r="E25" s="10">
        <v>147.232</v>
      </c>
      <c r="F25" s="10">
        <f t="shared" si="2"/>
        <v>2650.1759999999999</v>
      </c>
      <c r="G25" s="65"/>
      <c r="H25" s="65"/>
      <c r="I25" s="65"/>
      <c r="J25" s="65"/>
    </row>
    <row r="26" spans="2:12" x14ac:dyDescent="0.3">
      <c r="B26" s="62"/>
      <c r="C26" s="24" t="s">
        <v>42</v>
      </c>
      <c r="D26" s="25">
        <v>24</v>
      </c>
      <c r="E26" s="10">
        <v>53.5</v>
      </c>
      <c r="F26" s="10">
        <f t="shared" si="2"/>
        <v>1284</v>
      </c>
      <c r="G26" s="65"/>
      <c r="H26" s="65"/>
      <c r="I26" s="65"/>
      <c r="J26" s="65"/>
    </row>
    <row r="27" spans="2:12" x14ac:dyDescent="0.3">
      <c r="B27" s="62"/>
      <c r="C27" s="24" t="s">
        <v>43</v>
      </c>
      <c r="D27" s="25">
        <v>24</v>
      </c>
      <c r="E27" s="10">
        <v>96.46050000000001</v>
      </c>
      <c r="F27" s="10">
        <f t="shared" si="2"/>
        <v>2315.0520000000001</v>
      </c>
      <c r="G27" s="65"/>
      <c r="H27" s="65"/>
      <c r="I27" s="65"/>
      <c r="J27" s="65"/>
    </row>
    <row r="28" spans="2:12" x14ac:dyDescent="0.3">
      <c r="B28" s="62"/>
      <c r="C28" s="24" t="s">
        <v>44</v>
      </c>
      <c r="D28" s="25">
        <v>21</v>
      </c>
      <c r="E28" s="10">
        <v>16.05</v>
      </c>
      <c r="F28" s="10">
        <f>D28*E28</f>
        <v>337.05</v>
      </c>
      <c r="G28" s="65"/>
      <c r="H28" s="65"/>
      <c r="I28" s="65"/>
      <c r="J28" s="65"/>
    </row>
    <row r="29" spans="2:12" x14ac:dyDescent="0.3">
      <c r="B29" s="62"/>
      <c r="C29" s="24" t="s">
        <v>45</v>
      </c>
      <c r="D29" s="25">
        <v>21</v>
      </c>
      <c r="E29" s="10">
        <v>16.05</v>
      </c>
      <c r="F29" s="10">
        <f t="shared" ref="F29:F44" si="3">D29*E29</f>
        <v>337.05</v>
      </c>
      <c r="G29" s="65"/>
      <c r="H29" s="65"/>
      <c r="I29" s="65"/>
      <c r="J29" s="65"/>
      <c r="L29" s="39"/>
    </row>
    <row r="30" spans="2:12" x14ac:dyDescent="0.3">
      <c r="B30" s="62"/>
      <c r="C30" s="24" t="s">
        <v>46</v>
      </c>
      <c r="D30" s="25">
        <v>12</v>
      </c>
      <c r="E30" s="10">
        <v>15.194000000000001</v>
      </c>
      <c r="F30" s="10">
        <f t="shared" si="3"/>
        <v>182.328</v>
      </c>
      <c r="G30" s="65"/>
      <c r="H30" s="65"/>
      <c r="I30" s="65"/>
      <c r="J30" s="65"/>
      <c r="L30" s="39"/>
    </row>
    <row r="31" spans="2:12" x14ac:dyDescent="0.3">
      <c r="B31" s="62"/>
      <c r="C31" s="24" t="s">
        <v>47</v>
      </c>
      <c r="D31" s="25">
        <v>21</v>
      </c>
      <c r="E31" s="10">
        <v>26.75</v>
      </c>
      <c r="F31" s="10">
        <f t="shared" si="3"/>
        <v>561.75</v>
      </c>
      <c r="G31" s="65"/>
      <c r="H31" s="65"/>
      <c r="I31" s="65"/>
      <c r="J31" s="65"/>
    </row>
    <row r="32" spans="2:12" x14ac:dyDescent="0.3">
      <c r="B32" s="62"/>
      <c r="C32" s="24" t="s">
        <v>48</v>
      </c>
      <c r="D32" s="25">
        <v>21</v>
      </c>
      <c r="E32" s="10">
        <v>42.800000000000004</v>
      </c>
      <c r="F32" s="10">
        <f t="shared" si="3"/>
        <v>898.80000000000007</v>
      </c>
      <c r="G32" s="65"/>
      <c r="H32" s="65"/>
      <c r="I32" s="65"/>
      <c r="J32" s="65"/>
      <c r="L32" s="39"/>
    </row>
    <row r="33" spans="2:12" x14ac:dyDescent="0.3">
      <c r="B33" s="62"/>
      <c r="C33" s="24" t="s">
        <v>3</v>
      </c>
      <c r="D33" s="25">
        <v>30</v>
      </c>
      <c r="E33" s="10">
        <v>35.042500000000004</v>
      </c>
      <c r="F33" s="10">
        <f t="shared" si="3"/>
        <v>1051.2750000000001</v>
      </c>
      <c r="G33" s="65"/>
      <c r="H33" s="65"/>
      <c r="I33" s="65"/>
      <c r="J33" s="65"/>
      <c r="L33" s="39"/>
    </row>
    <row r="34" spans="2:12" x14ac:dyDescent="0.3">
      <c r="B34" s="62"/>
      <c r="C34" s="24" t="s">
        <v>49</v>
      </c>
      <c r="D34" s="25">
        <v>15</v>
      </c>
      <c r="E34" s="10">
        <v>41.837000000000003</v>
      </c>
      <c r="F34" s="10">
        <f t="shared" si="3"/>
        <v>627.55500000000006</v>
      </c>
      <c r="G34" s="65"/>
      <c r="H34" s="65"/>
      <c r="I34" s="65"/>
      <c r="J34" s="65"/>
      <c r="L34" s="39"/>
    </row>
    <row r="35" spans="2:12" x14ac:dyDescent="0.3">
      <c r="B35" s="62"/>
      <c r="C35" s="28" t="s">
        <v>50</v>
      </c>
      <c r="D35" s="25">
        <v>6</v>
      </c>
      <c r="E35" s="10">
        <v>70</v>
      </c>
      <c r="F35" s="10">
        <f t="shared" si="3"/>
        <v>420</v>
      </c>
      <c r="G35" s="65"/>
      <c r="H35" s="65"/>
      <c r="I35" s="65"/>
      <c r="J35" s="65"/>
      <c r="L35" s="39"/>
    </row>
    <row r="36" spans="2:12" x14ac:dyDescent="0.3">
      <c r="B36" s="62"/>
      <c r="C36" s="28" t="s">
        <v>51</v>
      </c>
      <c r="D36" s="25">
        <v>3</v>
      </c>
      <c r="E36" s="10">
        <v>43</v>
      </c>
      <c r="F36" s="10">
        <f t="shared" si="3"/>
        <v>129</v>
      </c>
      <c r="G36" s="65"/>
      <c r="H36" s="65"/>
      <c r="I36" s="65"/>
      <c r="J36" s="65"/>
      <c r="L36" s="39"/>
    </row>
    <row r="37" spans="2:12" x14ac:dyDescent="0.3">
      <c r="B37" s="62"/>
      <c r="C37" s="28" t="s">
        <v>52</v>
      </c>
      <c r="D37" s="25">
        <v>6</v>
      </c>
      <c r="E37" s="10">
        <v>35.5</v>
      </c>
      <c r="F37" s="10">
        <f t="shared" si="3"/>
        <v>213</v>
      </c>
      <c r="G37" s="65"/>
      <c r="H37" s="65"/>
      <c r="I37" s="65"/>
      <c r="J37" s="65"/>
      <c r="L37" s="39"/>
    </row>
    <row r="38" spans="2:12" x14ac:dyDescent="0.3">
      <c r="B38" s="62"/>
      <c r="C38" s="28" t="s">
        <v>53</v>
      </c>
      <c r="D38" s="25">
        <v>6</v>
      </c>
      <c r="E38" s="10">
        <v>4</v>
      </c>
      <c r="F38" s="10">
        <f t="shared" si="3"/>
        <v>24</v>
      </c>
      <c r="G38" s="65"/>
      <c r="H38" s="65"/>
      <c r="I38" s="65"/>
      <c r="J38" s="65"/>
      <c r="L38" s="39"/>
    </row>
    <row r="39" spans="2:12" x14ac:dyDescent="0.3">
      <c r="B39" s="62"/>
      <c r="C39" s="28" t="s">
        <v>54</v>
      </c>
      <c r="D39" s="25">
        <v>3</v>
      </c>
      <c r="E39" s="10">
        <v>72</v>
      </c>
      <c r="F39" s="10">
        <f t="shared" si="3"/>
        <v>216</v>
      </c>
      <c r="G39" s="65"/>
      <c r="H39" s="65"/>
      <c r="I39" s="65"/>
      <c r="J39" s="65"/>
      <c r="L39" s="39"/>
    </row>
    <row r="40" spans="2:12" x14ac:dyDescent="0.3">
      <c r="B40" s="62"/>
      <c r="C40" s="28" t="s">
        <v>55</v>
      </c>
      <c r="D40" s="25">
        <v>3</v>
      </c>
      <c r="E40" s="10">
        <v>52</v>
      </c>
      <c r="F40" s="10">
        <f t="shared" si="3"/>
        <v>156</v>
      </c>
      <c r="G40" s="65"/>
      <c r="H40" s="65"/>
      <c r="I40" s="65"/>
      <c r="J40" s="65"/>
      <c r="L40" s="39"/>
    </row>
    <row r="41" spans="2:12" x14ac:dyDescent="0.3">
      <c r="B41" s="62"/>
      <c r="C41" s="28" t="s">
        <v>56</v>
      </c>
      <c r="D41" s="25">
        <v>3</v>
      </c>
      <c r="E41" s="10">
        <v>3</v>
      </c>
      <c r="F41" s="10">
        <f t="shared" si="3"/>
        <v>9</v>
      </c>
      <c r="G41" s="65"/>
      <c r="H41" s="65"/>
      <c r="I41" s="65"/>
      <c r="J41" s="65"/>
      <c r="L41" s="39"/>
    </row>
    <row r="42" spans="2:12" x14ac:dyDescent="0.3">
      <c r="B42" s="62"/>
      <c r="C42" s="28" t="s">
        <v>57</v>
      </c>
      <c r="D42" s="25">
        <v>6</v>
      </c>
      <c r="E42" s="10">
        <v>60</v>
      </c>
      <c r="F42" s="10">
        <f t="shared" si="3"/>
        <v>360</v>
      </c>
      <c r="G42" s="65"/>
      <c r="H42" s="65"/>
      <c r="I42" s="65"/>
      <c r="J42" s="65"/>
      <c r="L42" s="39"/>
    </row>
    <row r="43" spans="2:12" x14ac:dyDescent="0.3">
      <c r="B43" s="62"/>
      <c r="C43" s="28" t="s">
        <v>58</v>
      </c>
      <c r="D43" s="25">
        <v>6</v>
      </c>
      <c r="E43" s="10">
        <v>73</v>
      </c>
      <c r="F43" s="10">
        <f t="shared" si="3"/>
        <v>438</v>
      </c>
      <c r="G43" s="65"/>
      <c r="H43" s="65"/>
      <c r="I43" s="65"/>
      <c r="J43" s="65"/>
      <c r="L43" s="39"/>
    </row>
    <row r="44" spans="2:12" x14ac:dyDescent="0.3">
      <c r="B44" s="62"/>
      <c r="C44" s="28" t="s">
        <v>59</v>
      </c>
      <c r="D44" s="25">
        <v>6</v>
      </c>
      <c r="E44" s="10">
        <v>6</v>
      </c>
      <c r="F44" s="10">
        <f t="shared" si="3"/>
        <v>36</v>
      </c>
      <c r="G44" s="65"/>
      <c r="H44" s="65"/>
      <c r="I44" s="65"/>
      <c r="J44" s="65"/>
      <c r="L44" s="39"/>
    </row>
    <row r="45" spans="2:12" ht="15.65" thickBot="1" x14ac:dyDescent="0.35">
      <c r="B45" s="63"/>
      <c r="C45" s="29" t="s">
        <v>60</v>
      </c>
      <c r="D45" s="27">
        <v>6</v>
      </c>
      <c r="E45" s="12">
        <v>5</v>
      </c>
      <c r="F45" s="12">
        <f>D45*E45</f>
        <v>30</v>
      </c>
      <c r="G45" s="66"/>
      <c r="H45" s="66"/>
      <c r="I45" s="66"/>
      <c r="J45" s="66"/>
      <c r="L45" s="39"/>
    </row>
    <row r="46" spans="2:12" ht="18.2" thickBot="1" x14ac:dyDescent="0.4">
      <c r="B46" s="30"/>
      <c r="C46" s="35" t="s">
        <v>61</v>
      </c>
      <c r="D46" s="31"/>
      <c r="E46" s="32"/>
      <c r="F46" s="37">
        <f>SUM(F5:F45)</f>
        <v>105548.5245</v>
      </c>
      <c r="G46" s="39"/>
      <c r="H46" s="43" t="s">
        <v>64</v>
      </c>
      <c r="I46" s="44"/>
      <c r="J46" s="40">
        <f>SUM(H5:H14,H16:H17,H19:H45)</f>
        <v>0</v>
      </c>
      <c r="L46" s="39"/>
    </row>
    <row r="47" spans="2:12" ht="18.2" thickBot="1" x14ac:dyDescent="0.4">
      <c r="C47" s="35" t="s">
        <v>62</v>
      </c>
      <c r="F47" s="37">
        <f>+F46*0.21</f>
        <v>22165.190145</v>
      </c>
      <c r="H47" s="43" t="s">
        <v>66</v>
      </c>
      <c r="I47" s="44"/>
      <c r="J47" s="40">
        <f>SUM(I5:I14,I16:I17,I19:I45)</f>
        <v>0</v>
      </c>
      <c r="L47" s="39"/>
    </row>
    <row r="48" spans="2:12" ht="18.8" thickBot="1" x14ac:dyDescent="0.4">
      <c r="C48" s="36" t="s">
        <v>0</v>
      </c>
      <c r="D48" s="36"/>
      <c r="E48" s="36"/>
      <c r="F48" s="38">
        <f>+F46*1.21</f>
        <v>127713.714645</v>
      </c>
      <c r="H48" s="43" t="s">
        <v>65</v>
      </c>
      <c r="I48" s="44"/>
      <c r="J48" s="40">
        <f>SUM(J5:J14,J16:J17,J19:J45)</f>
        <v>0</v>
      </c>
      <c r="L48" s="39"/>
    </row>
    <row r="49" spans="2:12" x14ac:dyDescent="0.3">
      <c r="L49" s="39"/>
    </row>
    <row r="50" spans="2:12" x14ac:dyDescent="0.3">
      <c r="B50" s="41" t="s">
        <v>63</v>
      </c>
      <c r="C50" s="42"/>
    </row>
    <row r="51" spans="2:12" x14ac:dyDescent="0.3">
      <c r="B51" s="42"/>
      <c r="C51" s="42"/>
    </row>
    <row r="52" spans="2:12" x14ac:dyDescent="0.3">
      <c r="B52" s="42"/>
      <c r="C52" s="42"/>
    </row>
    <row r="53" spans="2:12" x14ac:dyDescent="0.3">
      <c r="B53" s="42"/>
      <c r="C53" s="42"/>
    </row>
    <row r="54" spans="2:12" x14ac:dyDescent="0.3">
      <c r="B54" s="42"/>
      <c r="C54" s="42"/>
      <c r="F54" s="33"/>
    </row>
    <row r="56" spans="2:12" x14ac:dyDescent="0.3">
      <c r="E56" s="33"/>
    </row>
    <row r="57" spans="2:12" x14ac:dyDescent="0.3">
      <c r="F57" s="33"/>
    </row>
  </sheetData>
  <sheetProtection sheet="1" objects="1" scenarios="1"/>
  <mergeCells count="18">
    <mergeCell ref="B16:B17"/>
    <mergeCell ref="B19:B45"/>
    <mergeCell ref="B50:C54"/>
    <mergeCell ref="H47:I47"/>
    <mergeCell ref="H48:I48"/>
    <mergeCell ref="G1:J1"/>
    <mergeCell ref="B2:B3"/>
    <mergeCell ref="C2:C3"/>
    <mergeCell ref="D2:D3"/>
    <mergeCell ref="E2:E3"/>
    <mergeCell ref="F2:F3"/>
    <mergeCell ref="G2:G3"/>
    <mergeCell ref="H2:H3"/>
    <mergeCell ref="I2:I3"/>
    <mergeCell ref="J2:J3"/>
    <mergeCell ref="H46:I46"/>
    <mergeCell ref="B5:B7"/>
    <mergeCell ref="B8:B10"/>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64"/>
  <sheetViews>
    <sheetView topLeftCell="A28" workbookViewId="0">
      <selection activeCell="C63" sqref="C63"/>
    </sheetView>
  </sheetViews>
  <sheetFormatPr baseColWidth="10" defaultRowHeight="15.05" x14ac:dyDescent="0.3"/>
  <cols>
    <col min="1" max="1" width="2" customWidth="1"/>
    <col min="2" max="2" width="29.6640625" customWidth="1"/>
    <col min="3" max="3" width="54.5546875" bestFit="1" customWidth="1"/>
    <col min="4" max="4" width="10.44140625" bestFit="1" customWidth="1"/>
    <col min="5" max="5" width="9.88671875" bestFit="1" customWidth="1"/>
    <col min="6" max="6" width="14.88671875" bestFit="1" customWidth="1"/>
  </cols>
  <sheetData>
    <row r="1" spans="2:12" ht="15.65" thickBot="1" x14ac:dyDescent="0.35">
      <c r="G1" s="45" t="s">
        <v>8</v>
      </c>
      <c r="H1" s="46"/>
      <c r="I1" s="46"/>
      <c r="J1" s="47"/>
    </row>
    <row r="2" spans="2:12" ht="15.85" customHeight="1" x14ac:dyDescent="0.3">
      <c r="B2" s="48" t="s">
        <v>9</v>
      </c>
      <c r="C2" s="48"/>
      <c r="D2" s="50" t="s">
        <v>10</v>
      </c>
      <c r="E2" s="52" t="s">
        <v>11</v>
      </c>
      <c r="F2" s="52" t="s">
        <v>12</v>
      </c>
      <c r="G2" s="54" t="s">
        <v>6</v>
      </c>
      <c r="H2" s="56" t="s">
        <v>7</v>
      </c>
      <c r="I2" s="56" t="s">
        <v>4</v>
      </c>
      <c r="J2" s="56" t="s">
        <v>5</v>
      </c>
    </row>
    <row r="3" spans="2:12" ht="32.25" customHeight="1" thickBot="1" x14ac:dyDescent="0.35">
      <c r="B3" s="49"/>
      <c r="C3" s="49"/>
      <c r="D3" s="51"/>
      <c r="E3" s="51"/>
      <c r="F3" s="53"/>
      <c r="G3" s="55"/>
      <c r="H3" s="57"/>
      <c r="I3" s="57"/>
      <c r="J3" s="57"/>
    </row>
    <row r="4" spans="2:12" ht="15.65" thickBot="1" x14ac:dyDescent="0.35">
      <c r="B4" s="1" t="s">
        <v>13</v>
      </c>
      <c r="C4" s="2" t="s">
        <v>14</v>
      </c>
      <c r="D4" s="3"/>
      <c r="E4" s="4" t="s">
        <v>1</v>
      </c>
      <c r="F4" s="4"/>
      <c r="G4" s="4"/>
      <c r="H4" s="4"/>
      <c r="I4" s="4"/>
      <c r="J4" s="4"/>
      <c r="L4" s="39"/>
    </row>
    <row r="5" spans="2:12" x14ac:dyDescent="0.3">
      <c r="B5" s="58" t="s">
        <v>15</v>
      </c>
      <c r="C5" s="5" t="s">
        <v>16</v>
      </c>
      <c r="D5" s="6">
        <v>6</v>
      </c>
      <c r="E5" s="7">
        <v>181.9</v>
      </c>
      <c r="F5" s="7">
        <f t="shared" ref="F5:F14" si="0">E5*D5</f>
        <v>1091.4000000000001</v>
      </c>
      <c r="G5" s="7"/>
      <c r="H5" s="7"/>
      <c r="I5" s="7"/>
      <c r="J5" s="7"/>
      <c r="L5" s="39"/>
    </row>
    <row r="6" spans="2:12" x14ac:dyDescent="0.3">
      <c r="B6" s="59"/>
      <c r="C6" s="8" t="s">
        <v>17</v>
      </c>
      <c r="D6" s="9">
        <v>3</v>
      </c>
      <c r="E6" s="10">
        <v>921.59100000000001</v>
      </c>
      <c r="F6" s="10">
        <f t="shared" si="0"/>
        <v>2764.7730000000001</v>
      </c>
      <c r="G6" s="10"/>
      <c r="H6" s="10"/>
      <c r="I6" s="10"/>
      <c r="J6" s="10"/>
      <c r="L6" s="39"/>
    </row>
    <row r="7" spans="2:12" ht="15.65" thickBot="1" x14ac:dyDescent="0.35">
      <c r="B7" s="60"/>
      <c r="C7" s="11" t="s">
        <v>18</v>
      </c>
      <c r="D7" s="34">
        <v>3</v>
      </c>
      <c r="E7" s="12">
        <v>2805.54</v>
      </c>
      <c r="F7" s="12">
        <f t="shared" si="0"/>
        <v>8416.619999999999</v>
      </c>
      <c r="G7" s="12"/>
      <c r="H7" s="12"/>
      <c r="I7" s="12"/>
      <c r="J7" s="12"/>
      <c r="L7" s="39"/>
    </row>
    <row r="8" spans="2:12" x14ac:dyDescent="0.3">
      <c r="B8" s="58" t="s">
        <v>19</v>
      </c>
      <c r="C8" s="5" t="s">
        <v>16</v>
      </c>
      <c r="D8" s="6">
        <v>4</v>
      </c>
      <c r="E8" s="7">
        <v>181.9</v>
      </c>
      <c r="F8" s="7">
        <f t="shared" si="0"/>
        <v>727.6</v>
      </c>
      <c r="G8" s="7"/>
      <c r="H8" s="7"/>
      <c r="I8" s="7"/>
      <c r="J8" s="7"/>
      <c r="L8" s="39"/>
    </row>
    <row r="9" spans="2:12" x14ac:dyDescent="0.3">
      <c r="B9" s="59"/>
      <c r="C9" s="8" t="s">
        <v>20</v>
      </c>
      <c r="D9" s="9">
        <v>2</v>
      </c>
      <c r="E9" s="10">
        <v>921.59100000000001</v>
      </c>
      <c r="F9" s="10">
        <f t="shared" si="0"/>
        <v>1843.182</v>
      </c>
      <c r="G9" s="10"/>
      <c r="H9" s="10"/>
      <c r="I9" s="10"/>
      <c r="J9" s="10"/>
      <c r="L9" s="39"/>
    </row>
    <row r="10" spans="2:12" ht="15.65" thickBot="1" x14ac:dyDescent="0.35">
      <c r="B10" s="60"/>
      <c r="C10" s="11" t="s">
        <v>21</v>
      </c>
      <c r="D10" s="13">
        <v>2</v>
      </c>
      <c r="E10" s="12">
        <v>1935.63</v>
      </c>
      <c r="F10" s="12">
        <f t="shared" si="0"/>
        <v>3871.26</v>
      </c>
      <c r="G10" s="12"/>
      <c r="H10" s="12"/>
      <c r="I10" s="12"/>
      <c r="J10" s="12"/>
      <c r="L10" s="39"/>
    </row>
    <row r="11" spans="2:12" ht="15.65" thickBot="1" x14ac:dyDescent="0.35">
      <c r="B11" s="14" t="s">
        <v>22</v>
      </c>
      <c r="C11" s="15" t="s">
        <v>23</v>
      </c>
      <c r="D11" s="16">
        <v>2</v>
      </c>
      <c r="E11" s="17">
        <v>1019.9775000000001</v>
      </c>
      <c r="F11" s="17">
        <f t="shared" si="0"/>
        <v>2039.9550000000002</v>
      </c>
      <c r="G11" s="17"/>
      <c r="H11" s="17"/>
      <c r="I11" s="17"/>
      <c r="J11" s="17"/>
      <c r="L11" s="39"/>
    </row>
    <row r="12" spans="2:12" ht="15.65" thickBot="1" x14ac:dyDescent="0.35">
      <c r="B12" s="14" t="s">
        <v>24</v>
      </c>
      <c r="C12" s="15" t="s">
        <v>25</v>
      </c>
      <c r="D12" s="16">
        <v>2</v>
      </c>
      <c r="E12" s="17">
        <v>995.1</v>
      </c>
      <c r="F12" s="17">
        <f t="shared" si="0"/>
        <v>1990.2</v>
      </c>
      <c r="G12" s="17"/>
      <c r="H12" s="17"/>
      <c r="I12" s="17"/>
      <c r="J12" s="17"/>
      <c r="L12" s="39"/>
    </row>
    <row r="13" spans="2:12" ht="15.65" thickBot="1" x14ac:dyDescent="0.35">
      <c r="B13" s="14" t="s">
        <v>26</v>
      </c>
      <c r="C13" s="15" t="s">
        <v>27</v>
      </c>
      <c r="D13" s="16">
        <v>2</v>
      </c>
      <c r="E13" s="17">
        <v>642</v>
      </c>
      <c r="F13" s="17">
        <f t="shared" si="0"/>
        <v>1284</v>
      </c>
      <c r="G13" s="17"/>
      <c r="H13" s="17"/>
      <c r="I13" s="17"/>
      <c r="J13" s="17"/>
      <c r="L13" s="39"/>
    </row>
    <row r="14" spans="2:12" ht="15.65" thickBot="1" x14ac:dyDescent="0.35">
      <c r="B14" s="14" t="s">
        <v>28</v>
      </c>
      <c r="C14" s="15" t="s">
        <v>29</v>
      </c>
      <c r="D14" s="16">
        <v>2</v>
      </c>
      <c r="E14" s="17">
        <v>160.5</v>
      </c>
      <c r="F14" s="17">
        <f t="shared" si="0"/>
        <v>321</v>
      </c>
      <c r="G14" s="17"/>
      <c r="H14" s="17"/>
      <c r="I14" s="17"/>
      <c r="J14" s="17"/>
      <c r="L14" s="39"/>
    </row>
    <row r="15" spans="2:12" ht="15.65" thickBot="1" x14ac:dyDescent="0.35">
      <c r="B15" s="1" t="s">
        <v>30</v>
      </c>
      <c r="C15" s="2"/>
      <c r="D15" s="3"/>
      <c r="E15" s="4">
        <v>0</v>
      </c>
      <c r="F15" s="4"/>
      <c r="G15" s="4"/>
      <c r="H15" s="4"/>
      <c r="I15" s="4"/>
      <c r="J15" s="4"/>
      <c r="L15" s="39"/>
    </row>
    <row r="16" spans="2:12" x14ac:dyDescent="0.3">
      <c r="B16" s="58" t="s">
        <v>31</v>
      </c>
      <c r="C16" s="5" t="s">
        <v>32</v>
      </c>
      <c r="D16" s="6">
        <v>2</v>
      </c>
      <c r="E16" s="7">
        <v>160.5</v>
      </c>
      <c r="F16" s="7">
        <f>E16*D16</f>
        <v>321</v>
      </c>
      <c r="G16" s="7"/>
      <c r="H16" s="7"/>
      <c r="I16" s="7"/>
      <c r="J16" s="7"/>
      <c r="L16" s="39"/>
    </row>
    <row r="17" spans="2:10" ht="15.65" thickBot="1" x14ac:dyDescent="0.35">
      <c r="B17" s="60"/>
      <c r="C17" s="11" t="s">
        <v>33</v>
      </c>
      <c r="D17" s="13">
        <v>1</v>
      </c>
      <c r="E17" s="12">
        <v>1227.5575000000001</v>
      </c>
      <c r="F17" s="12">
        <f t="shared" ref="F17" si="1">E17*D17</f>
        <v>1227.5575000000001</v>
      </c>
      <c r="G17" s="12"/>
      <c r="H17" s="12"/>
      <c r="I17" s="12"/>
      <c r="J17" s="12"/>
    </row>
    <row r="18" spans="2:10" ht="15.65" thickBot="1" x14ac:dyDescent="0.35">
      <c r="B18" s="18" t="s">
        <v>34</v>
      </c>
      <c r="C18" s="19"/>
      <c r="D18" s="20"/>
      <c r="E18" s="21">
        <v>0</v>
      </c>
      <c r="F18" s="21"/>
      <c r="G18" s="21"/>
      <c r="H18" s="21"/>
      <c r="I18" s="21"/>
      <c r="J18" s="21"/>
    </row>
    <row r="19" spans="2:10" x14ac:dyDescent="0.3">
      <c r="B19" s="61" t="s">
        <v>35</v>
      </c>
      <c r="C19" s="22" t="s">
        <v>36</v>
      </c>
      <c r="D19" s="23">
        <v>6</v>
      </c>
      <c r="E19" s="7">
        <v>199.02</v>
      </c>
      <c r="F19" s="7">
        <f>D19*E19</f>
        <v>1194.1200000000001</v>
      </c>
      <c r="G19" s="7"/>
      <c r="H19" s="7"/>
      <c r="I19" s="7"/>
      <c r="J19" s="7"/>
    </row>
    <row r="20" spans="2:10" x14ac:dyDescent="0.3">
      <c r="B20" s="62"/>
      <c r="C20" s="24" t="s">
        <v>37</v>
      </c>
      <c r="D20" s="25">
        <v>4</v>
      </c>
      <c r="E20" s="10">
        <v>223.63000000000002</v>
      </c>
      <c r="F20" s="10">
        <f t="shared" ref="F20:F27" si="2">D20*E20</f>
        <v>894.5200000000001</v>
      </c>
      <c r="G20" s="10"/>
      <c r="H20" s="10"/>
      <c r="I20" s="10"/>
      <c r="J20" s="10"/>
    </row>
    <row r="21" spans="2:10" x14ac:dyDescent="0.3">
      <c r="B21" s="62"/>
      <c r="C21" s="24" t="s">
        <v>38</v>
      </c>
      <c r="D21" s="25">
        <v>4</v>
      </c>
      <c r="E21" s="10">
        <v>205.44</v>
      </c>
      <c r="F21" s="10">
        <f t="shared" si="2"/>
        <v>821.76</v>
      </c>
      <c r="G21" s="10"/>
      <c r="H21" s="10"/>
      <c r="I21" s="10"/>
      <c r="J21" s="10"/>
    </row>
    <row r="22" spans="2:10" x14ac:dyDescent="0.3">
      <c r="B22" s="62"/>
      <c r="C22" s="24" t="s">
        <v>39</v>
      </c>
      <c r="D22" s="25">
        <v>6</v>
      </c>
      <c r="E22" s="10">
        <v>214</v>
      </c>
      <c r="F22" s="10">
        <f t="shared" si="2"/>
        <v>1284</v>
      </c>
      <c r="G22" s="10"/>
      <c r="H22" s="10"/>
      <c r="I22" s="10"/>
      <c r="J22" s="10"/>
    </row>
    <row r="23" spans="2:10" x14ac:dyDescent="0.3">
      <c r="B23" s="62"/>
      <c r="C23" s="24" t="s">
        <v>2</v>
      </c>
      <c r="D23" s="25">
        <v>4</v>
      </c>
      <c r="E23" s="10">
        <v>118.77000000000001</v>
      </c>
      <c r="F23" s="10">
        <f t="shared" si="2"/>
        <v>475.08000000000004</v>
      </c>
      <c r="G23" s="10"/>
      <c r="H23" s="10"/>
      <c r="I23" s="10"/>
      <c r="J23" s="10"/>
    </row>
    <row r="24" spans="2:10" x14ac:dyDescent="0.3">
      <c r="B24" s="62"/>
      <c r="C24" s="24" t="s">
        <v>40</v>
      </c>
      <c r="D24" s="25">
        <v>4</v>
      </c>
      <c r="E24" s="10">
        <v>130.70050000000001</v>
      </c>
      <c r="F24" s="10">
        <f t="shared" si="2"/>
        <v>522.80200000000002</v>
      </c>
      <c r="G24" s="10"/>
      <c r="H24" s="10"/>
      <c r="I24" s="10"/>
      <c r="J24" s="10"/>
    </row>
    <row r="25" spans="2:10" x14ac:dyDescent="0.3">
      <c r="B25" s="62"/>
      <c r="C25" s="24" t="s">
        <v>41</v>
      </c>
      <c r="D25" s="25">
        <v>6</v>
      </c>
      <c r="E25" s="10">
        <v>147.232</v>
      </c>
      <c r="F25" s="10">
        <f t="shared" si="2"/>
        <v>883.39200000000005</v>
      </c>
      <c r="G25" s="10"/>
      <c r="H25" s="10"/>
      <c r="I25" s="10"/>
      <c r="J25" s="10"/>
    </row>
    <row r="26" spans="2:10" x14ac:dyDescent="0.3">
      <c r="B26" s="62"/>
      <c r="C26" s="24" t="s">
        <v>42</v>
      </c>
      <c r="D26" s="25">
        <v>8</v>
      </c>
      <c r="E26" s="10">
        <v>53.5</v>
      </c>
      <c r="F26" s="10">
        <f t="shared" si="2"/>
        <v>428</v>
      </c>
      <c r="G26" s="10"/>
      <c r="H26" s="10"/>
      <c r="I26" s="10"/>
      <c r="J26" s="10"/>
    </row>
    <row r="27" spans="2:10" x14ac:dyDescent="0.3">
      <c r="B27" s="62"/>
      <c r="C27" s="24" t="s">
        <v>43</v>
      </c>
      <c r="D27" s="25">
        <v>8</v>
      </c>
      <c r="E27" s="10">
        <v>96.46050000000001</v>
      </c>
      <c r="F27" s="10">
        <f t="shared" si="2"/>
        <v>771.68400000000008</v>
      </c>
      <c r="G27" s="10"/>
      <c r="H27" s="10"/>
      <c r="I27" s="10"/>
      <c r="J27" s="10"/>
    </row>
    <row r="28" spans="2:10" x14ac:dyDescent="0.3">
      <c r="B28" s="62"/>
      <c r="C28" s="24" t="s">
        <v>44</v>
      </c>
      <c r="D28" s="25">
        <v>7</v>
      </c>
      <c r="E28" s="10">
        <v>16.05</v>
      </c>
      <c r="F28" s="10">
        <f>D28*E28</f>
        <v>112.35000000000001</v>
      </c>
      <c r="G28" s="10"/>
      <c r="H28" s="10"/>
      <c r="I28" s="10"/>
      <c r="J28" s="10"/>
    </row>
    <row r="29" spans="2:10" x14ac:dyDescent="0.3">
      <c r="B29" s="62"/>
      <c r="C29" s="24" t="s">
        <v>45</v>
      </c>
      <c r="D29" s="25">
        <v>7</v>
      </c>
      <c r="E29" s="10">
        <v>16.05</v>
      </c>
      <c r="F29" s="10">
        <f t="shared" ref="F29:F34" si="3">D29*E29</f>
        <v>112.35000000000001</v>
      </c>
      <c r="G29" s="10"/>
      <c r="H29" s="10"/>
      <c r="I29" s="10"/>
      <c r="J29" s="10"/>
    </row>
    <row r="30" spans="2:10" x14ac:dyDescent="0.3">
      <c r="B30" s="62"/>
      <c r="C30" s="24" t="s">
        <v>46</v>
      </c>
      <c r="D30" s="25">
        <v>4</v>
      </c>
      <c r="E30" s="10">
        <v>15.194000000000001</v>
      </c>
      <c r="F30" s="10">
        <f t="shared" si="3"/>
        <v>60.776000000000003</v>
      </c>
      <c r="G30" s="10"/>
      <c r="H30" s="10"/>
      <c r="I30" s="10"/>
      <c r="J30" s="10"/>
    </row>
    <row r="31" spans="2:10" x14ac:dyDescent="0.3">
      <c r="B31" s="62"/>
      <c r="C31" s="24" t="s">
        <v>47</v>
      </c>
      <c r="D31" s="25">
        <v>7</v>
      </c>
      <c r="E31" s="10">
        <v>26.75</v>
      </c>
      <c r="F31" s="10">
        <f t="shared" si="3"/>
        <v>187.25</v>
      </c>
      <c r="G31" s="10"/>
      <c r="H31" s="10"/>
      <c r="I31" s="10"/>
      <c r="J31" s="10"/>
    </row>
    <row r="32" spans="2:10" x14ac:dyDescent="0.3">
      <c r="B32" s="62"/>
      <c r="C32" s="24" t="s">
        <v>48</v>
      </c>
      <c r="D32" s="25">
        <v>7</v>
      </c>
      <c r="E32" s="10">
        <v>42.800000000000004</v>
      </c>
      <c r="F32" s="10">
        <f t="shared" si="3"/>
        <v>299.60000000000002</v>
      </c>
      <c r="G32" s="10"/>
      <c r="H32" s="10"/>
      <c r="I32" s="10"/>
      <c r="J32" s="10"/>
    </row>
    <row r="33" spans="2:12" x14ac:dyDescent="0.3">
      <c r="B33" s="62"/>
      <c r="C33" s="24" t="s">
        <v>3</v>
      </c>
      <c r="D33" s="25">
        <v>10</v>
      </c>
      <c r="E33" s="10">
        <v>35.042500000000004</v>
      </c>
      <c r="F33" s="10">
        <f t="shared" si="3"/>
        <v>350.42500000000007</v>
      </c>
      <c r="G33" s="10"/>
      <c r="H33" s="10"/>
      <c r="I33" s="10"/>
      <c r="J33" s="10"/>
    </row>
    <row r="34" spans="2:12" ht="15.65" thickBot="1" x14ac:dyDescent="0.35">
      <c r="B34" s="62"/>
      <c r="C34" s="26" t="s">
        <v>49</v>
      </c>
      <c r="D34" s="27">
        <v>5</v>
      </c>
      <c r="E34" s="12">
        <v>41.837000000000003</v>
      </c>
      <c r="F34" s="12">
        <f t="shared" si="3"/>
        <v>209.185</v>
      </c>
      <c r="G34" s="12"/>
      <c r="H34" s="12"/>
      <c r="I34" s="12"/>
      <c r="J34" s="12"/>
    </row>
    <row r="35" spans="2:12" x14ac:dyDescent="0.3">
      <c r="B35" s="62"/>
      <c r="C35" s="28" t="s">
        <v>50</v>
      </c>
      <c r="D35" s="25">
        <v>2</v>
      </c>
      <c r="E35" s="10">
        <v>70</v>
      </c>
      <c r="F35" s="10">
        <f t="shared" ref="F35:F45" si="4">D35*E35</f>
        <v>140</v>
      </c>
      <c r="G35" s="10"/>
      <c r="H35" s="10"/>
      <c r="I35" s="10"/>
      <c r="J35" s="10"/>
    </row>
    <row r="36" spans="2:12" x14ac:dyDescent="0.3">
      <c r="B36" s="62"/>
      <c r="C36" s="28" t="s">
        <v>51</v>
      </c>
      <c r="D36" s="25">
        <v>1</v>
      </c>
      <c r="E36" s="10">
        <v>43</v>
      </c>
      <c r="F36" s="10">
        <f t="shared" si="4"/>
        <v>43</v>
      </c>
      <c r="G36" s="10"/>
      <c r="H36" s="10"/>
      <c r="I36" s="10"/>
      <c r="J36" s="10"/>
      <c r="L36" s="39"/>
    </row>
    <row r="37" spans="2:12" x14ac:dyDescent="0.3">
      <c r="B37" s="62"/>
      <c r="C37" s="28" t="s">
        <v>52</v>
      </c>
      <c r="D37" s="25">
        <v>2</v>
      </c>
      <c r="E37" s="10">
        <v>35.5</v>
      </c>
      <c r="F37" s="10">
        <f t="shared" si="4"/>
        <v>71</v>
      </c>
      <c r="G37" s="10"/>
      <c r="H37" s="10"/>
      <c r="I37" s="10"/>
      <c r="J37" s="10"/>
      <c r="L37" s="39"/>
    </row>
    <row r="38" spans="2:12" x14ac:dyDescent="0.3">
      <c r="B38" s="62"/>
      <c r="C38" s="28" t="s">
        <v>53</v>
      </c>
      <c r="D38" s="25">
        <v>2</v>
      </c>
      <c r="E38" s="10">
        <v>4</v>
      </c>
      <c r="F38" s="10">
        <f t="shared" si="4"/>
        <v>8</v>
      </c>
      <c r="G38" s="10"/>
      <c r="H38" s="10"/>
      <c r="I38" s="10"/>
      <c r="J38" s="10"/>
      <c r="L38" s="39"/>
    </row>
    <row r="39" spans="2:12" x14ac:dyDescent="0.3">
      <c r="B39" s="62"/>
      <c r="C39" s="28" t="s">
        <v>54</v>
      </c>
      <c r="D39" s="25">
        <v>1</v>
      </c>
      <c r="E39" s="10">
        <v>72</v>
      </c>
      <c r="F39" s="10">
        <f t="shared" si="4"/>
        <v>72</v>
      </c>
      <c r="G39" s="10"/>
      <c r="H39" s="10"/>
      <c r="I39" s="10"/>
      <c r="J39" s="10"/>
      <c r="L39" s="39"/>
    </row>
    <row r="40" spans="2:12" x14ac:dyDescent="0.3">
      <c r="B40" s="62"/>
      <c r="C40" s="28" t="s">
        <v>55</v>
      </c>
      <c r="D40" s="25">
        <v>1</v>
      </c>
      <c r="E40" s="10">
        <v>52</v>
      </c>
      <c r="F40" s="10">
        <f t="shared" si="4"/>
        <v>52</v>
      </c>
      <c r="G40" s="10"/>
      <c r="H40" s="10"/>
      <c r="I40" s="10"/>
      <c r="J40" s="10"/>
      <c r="L40" s="39"/>
    </row>
    <row r="41" spans="2:12" x14ac:dyDescent="0.3">
      <c r="B41" s="62"/>
      <c r="C41" s="28" t="s">
        <v>56</v>
      </c>
      <c r="D41" s="25">
        <v>1</v>
      </c>
      <c r="E41" s="10">
        <v>3</v>
      </c>
      <c r="F41" s="10">
        <f t="shared" si="4"/>
        <v>3</v>
      </c>
      <c r="G41" s="10"/>
      <c r="H41" s="10"/>
      <c r="I41" s="10"/>
      <c r="J41" s="10"/>
      <c r="L41" s="39"/>
    </row>
    <row r="42" spans="2:12" x14ac:dyDescent="0.3">
      <c r="B42" s="62"/>
      <c r="C42" s="28" t="s">
        <v>57</v>
      </c>
      <c r="D42" s="25">
        <v>2</v>
      </c>
      <c r="E42" s="10">
        <v>60</v>
      </c>
      <c r="F42" s="10">
        <f t="shared" si="4"/>
        <v>120</v>
      </c>
      <c r="G42" s="10"/>
      <c r="H42" s="10"/>
      <c r="I42" s="10"/>
      <c r="J42" s="10"/>
      <c r="L42" s="39"/>
    </row>
    <row r="43" spans="2:12" x14ac:dyDescent="0.3">
      <c r="B43" s="62"/>
      <c r="C43" s="28" t="s">
        <v>58</v>
      </c>
      <c r="D43" s="25">
        <v>2</v>
      </c>
      <c r="E43" s="10">
        <v>73</v>
      </c>
      <c r="F43" s="10">
        <f t="shared" si="4"/>
        <v>146</v>
      </c>
      <c r="G43" s="10"/>
      <c r="H43" s="10"/>
      <c r="I43" s="10"/>
      <c r="J43" s="10"/>
      <c r="L43" s="39"/>
    </row>
    <row r="44" spans="2:12" x14ac:dyDescent="0.3">
      <c r="B44" s="62"/>
      <c r="C44" s="28" t="s">
        <v>59</v>
      </c>
      <c r="D44" s="25">
        <v>2</v>
      </c>
      <c r="E44" s="10">
        <v>6</v>
      </c>
      <c r="F44" s="10">
        <f t="shared" si="4"/>
        <v>12</v>
      </c>
      <c r="G44" s="10"/>
      <c r="H44" s="10"/>
      <c r="I44" s="10"/>
      <c r="J44" s="10"/>
      <c r="L44" s="39"/>
    </row>
    <row r="45" spans="2:12" ht="15.65" thickBot="1" x14ac:dyDescent="0.35">
      <c r="B45" s="63"/>
      <c r="C45" s="29" t="s">
        <v>60</v>
      </c>
      <c r="D45" s="27">
        <v>2</v>
      </c>
      <c r="E45" s="12">
        <v>5</v>
      </c>
      <c r="F45" s="12">
        <f t="shared" si="4"/>
        <v>10</v>
      </c>
      <c r="G45" s="12"/>
      <c r="H45" s="12"/>
      <c r="I45" s="12"/>
      <c r="J45" s="12"/>
      <c r="L45" s="39"/>
    </row>
    <row r="46" spans="2:12" ht="17.55" x14ac:dyDescent="0.35">
      <c r="B46" s="30"/>
      <c r="C46" s="35" t="s">
        <v>61</v>
      </c>
      <c r="D46" s="31"/>
      <c r="E46" s="32"/>
      <c r="F46" s="37">
        <f>SUM(F5:F45)</f>
        <v>35182.841499999995</v>
      </c>
    </row>
    <row r="47" spans="2:12" ht="17.55" x14ac:dyDescent="0.35">
      <c r="C47" s="35" t="s">
        <v>62</v>
      </c>
      <c r="F47" s="37">
        <f>+F46*0.21</f>
        <v>7388.3967149999989</v>
      </c>
    </row>
    <row r="48" spans="2:12" ht="18.2" x14ac:dyDescent="0.35">
      <c r="C48" s="36" t="s">
        <v>0</v>
      </c>
      <c r="D48" s="36"/>
      <c r="E48" s="36"/>
      <c r="F48" s="38">
        <f>+F46*1.21</f>
        <v>42571.23821499999</v>
      </c>
    </row>
    <row r="52" spans="2:5" x14ac:dyDescent="0.3">
      <c r="B52" s="41" t="s">
        <v>63</v>
      </c>
      <c r="C52" s="42"/>
    </row>
    <row r="53" spans="2:5" x14ac:dyDescent="0.3">
      <c r="B53" s="42"/>
      <c r="C53" s="42"/>
      <c r="D53" s="39"/>
    </row>
    <row r="54" spans="2:5" x14ac:dyDescent="0.3">
      <c r="B54" s="42"/>
      <c r="C54" s="42"/>
      <c r="D54" s="39"/>
      <c r="E54" s="39"/>
    </row>
    <row r="55" spans="2:5" x14ac:dyDescent="0.3">
      <c r="B55" s="42"/>
      <c r="C55" s="42"/>
      <c r="D55" s="39"/>
      <c r="E55" s="39"/>
    </row>
    <row r="56" spans="2:5" x14ac:dyDescent="0.3">
      <c r="B56" s="42"/>
      <c r="C56" s="42"/>
      <c r="D56" s="39"/>
      <c r="E56" s="39"/>
    </row>
    <row r="57" spans="2:5" x14ac:dyDescent="0.3">
      <c r="D57" s="39"/>
      <c r="E57" s="39"/>
    </row>
    <row r="58" spans="2:5" x14ac:dyDescent="0.3">
      <c r="D58" s="39"/>
      <c r="E58" s="39"/>
    </row>
    <row r="59" spans="2:5" x14ac:dyDescent="0.3">
      <c r="D59" s="39"/>
      <c r="E59" s="39"/>
    </row>
    <row r="60" spans="2:5" x14ac:dyDescent="0.3">
      <c r="D60" s="39"/>
      <c r="E60" s="39"/>
    </row>
    <row r="61" spans="2:5" x14ac:dyDescent="0.3">
      <c r="D61" s="39"/>
      <c r="E61" s="39"/>
    </row>
    <row r="62" spans="2:5" x14ac:dyDescent="0.3">
      <c r="D62" s="39"/>
      <c r="E62" s="39"/>
    </row>
    <row r="63" spans="2:5" x14ac:dyDescent="0.3">
      <c r="D63" s="39"/>
      <c r="E63" s="39"/>
    </row>
    <row r="64" spans="2:5" x14ac:dyDescent="0.3">
      <c r="D64" s="39"/>
    </row>
  </sheetData>
  <mergeCells count="15">
    <mergeCell ref="D2:D3"/>
    <mergeCell ref="E2:E3"/>
    <mergeCell ref="F2:F3"/>
    <mergeCell ref="B5:B7"/>
    <mergeCell ref="B8:B10"/>
    <mergeCell ref="G1:J1"/>
    <mergeCell ref="G2:G3"/>
    <mergeCell ref="H2:H3"/>
    <mergeCell ref="I2:I3"/>
    <mergeCell ref="J2:J3"/>
    <mergeCell ref="B52:C56"/>
    <mergeCell ref="B16:B17"/>
    <mergeCell ref="B19:B45"/>
    <mergeCell ref="B2:B3"/>
    <mergeCell ref="C2:C3"/>
  </mergeCell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05"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Oferta Económica 3 AÑOS</vt:lpstr>
      <vt:lpstr>Oferta Económica Anual </vt:lpstr>
      <vt:lpstr>Hoja2</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Temístocles</dc:creator>
  <cp:lastModifiedBy>Martínez Cano, Ana</cp:lastModifiedBy>
  <dcterms:created xsi:type="dcterms:W3CDTF">2018-09-11T09:29:05Z</dcterms:created>
  <dcterms:modified xsi:type="dcterms:W3CDTF">2019-09-30T07:37:56Z</dcterms:modified>
</cp:coreProperties>
</file>