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luarca\Ser. Contratacion\A. DATOS (desde mayo-14)\4. EXP. CONTRATACIÓN\2019\8 SIMPLIFICADO\2000002839 IMPERMEABILIZACIÓN FOSOS DEPÓSITO 8 LAGUNA\1. Vb Pliegos\Pliegos definitivos\"/>
    </mc:Choice>
  </mc:AlternateContent>
  <bookViews>
    <workbookView xWindow="0" yWindow="0" windowWidth="9570" windowHeight="6690"/>
  </bookViews>
  <sheets>
    <sheet name="Hoja2" sheetId="2"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2" l="1"/>
  <c r="G20" i="2" l="1"/>
  <c r="I15" i="2"/>
  <c r="I12" i="2" s="1"/>
  <c r="J13" i="2"/>
  <c r="G13" i="2"/>
  <c r="F15" i="2" s="1"/>
  <c r="H12" i="2"/>
  <c r="E12" i="2"/>
  <c r="J6" i="2"/>
  <c r="I8" i="2" s="1"/>
  <c r="G6" i="2"/>
  <c r="F8" i="2" s="1"/>
  <c r="H5" i="2"/>
  <c r="E5" i="2"/>
  <c r="H4" i="2"/>
  <c r="E4" i="2"/>
  <c r="G8" i="2" l="1"/>
  <c r="G5" i="2" s="1"/>
  <c r="F10" i="2" s="1"/>
  <c r="F5" i="2"/>
  <c r="G15" i="2"/>
  <c r="G12" i="2" s="1"/>
  <c r="F12" i="2"/>
  <c r="I5" i="2"/>
  <c r="J8" i="2"/>
  <c r="J5" i="2" s="1"/>
  <c r="I10" i="2" s="1"/>
  <c r="J15" i="2"/>
  <c r="J12" i="2" s="1"/>
  <c r="J10" i="2" l="1"/>
  <c r="J4" i="2" s="1"/>
  <c r="I17" i="2" s="1"/>
  <c r="J17" i="2" s="1"/>
  <c r="J19" i="2" s="1"/>
  <c r="I4" i="2"/>
  <c r="F4" i="2"/>
  <c r="G10" i="2"/>
  <c r="G4" i="2" s="1"/>
  <c r="F17" i="2" s="1"/>
  <c r="G17" i="2" s="1"/>
  <c r="G19" i="2" s="1"/>
  <c r="J20" i="2" l="1"/>
  <c r="J21" i="2"/>
  <c r="G22" i="2" l="1"/>
  <c r="G23" i="2" s="1"/>
  <c r="J22" i="2"/>
  <c r="J23" i="2"/>
</calcChain>
</file>

<file path=xl/comments1.xml><?xml version="1.0" encoding="utf-8"?>
<comments xmlns="http://schemas.openxmlformats.org/spreadsheetml/2006/main">
  <authors>
    <author>Serrano Maganto, Ignacio</author>
    <author>Cárdaba Prada, Luis María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certificada</t>
        </r>
      </text>
    </comment>
    <comment ref="I3" authorId="0" shapeId="0">
      <text>
        <r>
          <rPr>
            <b/>
            <sz val="9"/>
            <color indexed="81"/>
            <rFont val="Tahoma"/>
            <family val="2"/>
          </rPr>
          <t>Precio unitario de la certificación</t>
        </r>
      </text>
    </comment>
    <comment ref="J3" authorId="0" shapeId="0">
      <text>
        <r>
          <rPr>
            <b/>
            <sz val="9"/>
            <color indexed="81"/>
            <rFont val="Tahoma"/>
            <family val="2"/>
          </rPr>
          <t>Importe de la certificación</t>
        </r>
      </text>
    </comment>
    <comment ref="D21" authorId="1" shapeId="0">
      <text>
        <r>
          <rPr>
            <sz val="9"/>
            <color indexed="81"/>
            <rFont val="Tahoma"/>
            <family val="2"/>
          </rPr>
          <t>IVA no incluido</t>
        </r>
      </text>
    </comment>
    <comment ref="D23" authorId="1" shapeId="0">
      <text>
        <r>
          <rPr>
            <sz val="9"/>
            <color indexed="81"/>
            <rFont val="Tahoma"/>
            <family val="2"/>
          </rPr>
          <t>IVA incluido</t>
        </r>
      </text>
    </comment>
  </commentList>
</comments>
</file>

<file path=xl/sharedStrings.xml><?xml version="1.0" encoding="utf-8"?>
<sst xmlns="http://schemas.openxmlformats.org/spreadsheetml/2006/main" count="55" uniqueCount="49">
  <si>
    <t>IMPERMEABILIZACIÓN EN LOS FOSOS DE TRABAJO DEL DEPÓSITO DE LAGUNA D-08</t>
  </si>
  <si>
    <t>Presupuesto</t>
  </si>
  <si>
    <t>Código</t>
  </si>
  <si>
    <t>Nat</t>
  </si>
  <si>
    <t>Ud</t>
  </si>
  <si>
    <t>Resumen</t>
  </si>
  <si>
    <t>CanPres</t>
  </si>
  <si>
    <t>Pres</t>
  </si>
  <si>
    <t>ImpPres</t>
  </si>
  <si>
    <t>CanCert</t>
  </si>
  <si>
    <t>Cert</t>
  </si>
  <si>
    <t>ImpCert</t>
  </si>
  <si>
    <t>1</t>
  </si>
  <si>
    <t>Capítulo</t>
  </si>
  <si>
    <t/>
  </si>
  <si>
    <t>ACTUACIONES PREVIAS</t>
  </si>
  <si>
    <t>1.1</t>
  </si>
  <si>
    <t>TRATAMIENTO DE LA SOLERA, PARAMENTOS VERTICALES Y PERFILES METÁLICOS</t>
  </si>
  <si>
    <t>EE0520</t>
  </si>
  <si>
    <t>Partida</t>
  </si>
  <si>
    <t>m2</t>
  </si>
  <si>
    <t>IMPERMEABILIZACION DE SOLERA Y TRATAMIENTO PERFILES METÁLICOS</t>
  </si>
  <si>
    <t>Impermeabilización de la solera de  compuesta por: formación de pendientes a base de hormigón regularizada con capa de mortero de 2 cm. fratasada; proyección de una primera capa de 1,2 mm. de biotech de dos componentes; una segunda mano proyectada de 1,2 mm. de biotech de un componente cruzada con la anterior. Se incluye el tratamiento de los perfiles metálicos mediante pasivación de los mismo, con metodo autorizado por la dirección de obra.</t>
  </si>
  <si>
    <t>Total 1.1</t>
  </si>
  <si>
    <t>Total 1</t>
  </si>
  <si>
    <t>2</t>
  </si>
  <si>
    <t>IMPERMEABILIZACION</t>
  </si>
  <si>
    <t>EI0132</t>
  </si>
  <si>
    <t>TRATAMIENTO DE IMPERMEABILIZACIÓN INTERIOR PARA ESTANQUEIDAD DE PARAMENTOS VERTICALES /HORIZONTALES EN GALERÍAS, POZOS Y FOSOS</t>
  </si>
  <si>
    <t>TRATAMIENTO DE IMPERMEABILIZACIÓN INTERIOR PARA ESTANQUEIDAD DE PARAMENTOS VERTICALES /HORIZONTALES EN GALERÍAS, POZOS Y FOSOS DE ASCENSOR (SUBPRESIÓN) FORMANDO UN REVESTIMIENTO CONTINUO CONFORMADO “IN SITU”; TRANSITABLE, Y RESISTENTE FRENTE A SUBPRESIÓN.
COMPUESTO POR:
-LIGANTES POLÍMERICOS DE ÚLTIMA GENERACIÓN,
-REFUERZOS CON FIBRAS SELECCIONADAS EN PUNTOS CRÍTICOS,
-CAPA DE AUTOPROTECCIÓN SEGÚN LAS SOLICITUDES PREVISTAS
INTEGRARÁ EL TRATAMIENTO DE PUNTOS SINGULARES (JUNTAS, UNIONES, ETC), A BASE DE CAUCHO Y LAMINADO DE COMPOSITE.
FORMADO POR:
· ADHESIVO EPOXI DE ALTA VISCOSIDAD PARA ADHERENCIA EN HORMIGÓN SECO O HÚMEDO.
· LAMINADO CONTINUO A BASE DE COMPOSITE EPOXI/FIBRA DE VIDRIO DE ALTA TRACCIÓN (RT&gt; 35 N/CM), TOTALMENTE ADAPTADO A LA GEOMETRÍA DEL SOPORTE.
· RECUBRIMIENTO DE ACABADO EPOXI BICOMPONENTE EN EL COLOR A DEFINIR POR LA DIRECCIÓN DE OBRA.
PROPORCIONANDO AL PRODUCTO FINAL LOS VALORES DE CALIDAD SIGUIENTES:
· ADHERENCIA AL SOPORTE ISO 24624 &gt; 2 MPA
· RESISTENCIA A TRACCIÓN DEL ADHESIVO ASTM D638 &gt; 28 MPA
· RESISTENCIA A TRACCIÓN DEL LAMINADO DE ALTA TRACCIÓN ASTM D638 &gt; 35 N/CM
· RESISTENCIA A TRACCIÓN DEL RECUBRIMIENTO DE ACABADO ASTM D638 &gt; 25 MPA
· ABSORCIÓN DE AGUA EN EL EQUILIBRIO ASTM D570 &lt; 2%
· Tª DE TRANSICIÓN VÍTREA TG DSC 10K/MIN &gt; 50 ºC
· RESISTENCIA QUÍMICA FRENTE AL AGUA, SALES Y CONCENTRACIONES ÁCIDAS O BÁSICAS CON PH 4-13 ASTM D638 EXCELENTE
· RESISTENCIA AL ENVEJECIMIENTO DESPUÉS DE INMERSIÓN EN AGUA HASTA EL EQUILIBRIO (115 DÍAS) EOTA MUY BUENA (PÉRDIDA DE TRACCIÓN DEL 10%)
TOTALMENTE TERMINADO. INCLUSO PREPARACION DE SOPORTO Y TAPONAMIENTO DE POSIBLES VIAS DE AGUA. INCLUIDO MATERIAL, LIMPIEZA Y RETIRADA DE POSIBLES ESCOMBROS A PIE DE CARGA, TRANSPORTE A VERTEDERO, P.P. DE MAQUINARIA, MEDIOS AUXILIARES Y COSTES INDIRECTOS.
EN HORARIO NOCTURNO</t>
  </si>
  <si>
    <t>Total 2</t>
  </si>
  <si>
    <t>Total 0</t>
  </si>
  <si>
    <t>OFERTA</t>
  </si>
  <si>
    <t>PROYECTO</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</si>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</sst>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theme="1"/>
      <name val="Calibri"/>
      <family val="2"/>
      <scheme val="minor"/>
    </font>
    <font>
      <b/>
      <sz val="14"/>
      <color theme="1"/>
      <name val="Calibri"/>
      <family val="2"/>
      <scheme val="minor"/>
    </font>
    <font>
      <sz val="9"/>
      <color indexed="81"/>
      <name val="Tahoma"/>
      <family val="2"/>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sz val="14"/>
      <color theme="1"/>
      <name val="Calibri"/>
      <family val="2"/>
      <scheme val="minor"/>
    </font>
    <font>
      <sz val="8"/>
      <name val="Calibri"/>
      <family val="2"/>
      <scheme val="minor"/>
    </font>
  </fonts>
  <fills count="8">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rgb="FFFFFF00"/>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6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5" fillId="0" borderId="0" xfId="0" applyFont="1" applyAlignment="1">
      <alignment vertical="top"/>
    </xf>
    <xf numFmtId="49" fontId="6" fillId="2" borderId="0" xfId="0" applyNumberFormat="1" applyFont="1" applyFill="1" applyAlignment="1">
      <alignment vertical="top"/>
    </xf>
    <xf numFmtId="3" fontId="7" fillId="2" borderId="0" xfId="0" applyNumberFormat="1" applyFont="1" applyFill="1" applyAlignment="1">
      <alignment vertical="top"/>
    </xf>
    <xf numFmtId="4" fontId="7" fillId="2" borderId="0" xfId="0" applyNumberFormat="1" applyFont="1" applyFill="1" applyAlignment="1">
      <alignment vertical="top"/>
    </xf>
    <xf numFmtId="49" fontId="6" fillId="3" borderId="0" xfId="0" applyNumberFormat="1" applyFont="1" applyFill="1" applyAlignment="1">
      <alignment vertical="top"/>
    </xf>
    <xf numFmtId="4" fontId="7" fillId="3" borderId="0" xfId="0" applyNumberFormat="1" applyFont="1" applyFill="1" applyAlignment="1">
      <alignment vertical="top"/>
    </xf>
    <xf numFmtId="49" fontId="8" fillId="4" borderId="0" xfId="0" applyNumberFormat="1" applyFont="1" applyFill="1" applyAlignment="1">
      <alignment vertical="top"/>
    </xf>
    <xf numFmtId="49" fontId="8" fillId="0" borderId="0" xfId="0" applyNumberFormat="1" applyFont="1" applyAlignment="1">
      <alignment vertical="top"/>
    </xf>
    <xf numFmtId="4" fontId="8" fillId="0" borderId="0" xfId="0" applyNumberFormat="1" applyFont="1" applyAlignment="1">
      <alignment vertical="top"/>
    </xf>
    <xf numFmtId="4" fontId="9" fillId="0" borderId="0" xfId="0" applyNumberFormat="1" applyFont="1" applyAlignment="1">
      <alignment vertical="top"/>
    </xf>
    <xf numFmtId="0" fontId="8" fillId="0" borderId="0" xfId="0" applyFont="1" applyAlignment="1">
      <alignment vertical="top"/>
    </xf>
    <xf numFmtId="4" fontId="7" fillId="0" borderId="0" xfId="0" applyNumberFormat="1" applyFont="1" applyAlignment="1">
      <alignment vertical="top"/>
    </xf>
    <xf numFmtId="0" fontId="8" fillId="5" borderId="0" xfId="0" applyFont="1" applyFill="1" applyAlignment="1">
      <alignment vertical="top"/>
    </xf>
    <xf numFmtId="3" fontId="8" fillId="0" borderId="0" xfId="0" applyNumberFormat="1" applyFont="1" applyAlignment="1">
      <alignment vertical="top"/>
    </xf>
    <xf numFmtId="49" fontId="8" fillId="0" borderId="0" xfId="0" applyNumberFormat="1" applyFont="1" applyAlignment="1">
      <alignment vertical="top" wrapText="1"/>
    </xf>
    <xf numFmtId="0" fontId="5" fillId="0" borderId="0" xfId="0" applyFont="1" applyAlignment="1">
      <alignment vertical="top" wrapText="1"/>
    </xf>
    <xf numFmtId="49" fontId="6" fillId="2" borderId="0" xfId="0" applyNumberFormat="1" applyFont="1" applyFill="1" applyAlignment="1">
      <alignment vertical="top" wrapText="1"/>
    </xf>
    <xf numFmtId="49" fontId="6" fillId="3" borderId="0" xfId="0" applyNumberFormat="1" applyFont="1" applyFill="1" applyAlignment="1">
      <alignment vertical="top" wrapText="1"/>
    </xf>
    <xf numFmtId="49" fontId="6" fillId="0" borderId="0" xfId="0" applyNumberFormat="1" applyFont="1" applyAlignment="1">
      <alignment vertical="top" wrapText="1"/>
    </xf>
    <xf numFmtId="0" fontId="8" fillId="5" borderId="0" xfId="0" applyFont="1" applyFill="1" applyAlignment="1">
      <alignment vertical="top" wrapText="1"/>
    </xf>
    <xf numFmtId="4" fontId="8" fillId="0" borderId="0" xfId="0" applyNumberFormat="1" applyFont="1" applyAlignment="1" applyProtection="1">
      <alignment vertical="top"/>
      <protection locked="0"/>
    </xf>
    <xf numFmtId="0" fontId="0" fillId="6" borderId="1" xfId="0" applyFill="1" applyBorder="1"/>
    <xf numFmtId="0" fontId="0" fillId="6" borderId="2" xfId="0" applyFill="1" applyBorder="1"/>
    <xf numFmtId="49" fontId="6" fillId="6" borderId="2" xfId="0" applyNumberFormat="1" applyFont="1" applyFill="1" applyBorder="1" applyAlignment="1">
      <alignment vertical="top" wrapText="1"/>
    </xf>
    <xf numFmtId="4" fontId="7" fillId="6" borderId="3" xfId="0" applyNumberFormat="1" applyFont="1" applyFill="1" applyBorder="1" applyAlignment="1">
      <alignment vertical="top"/>
    </xf>
    <xf numFmtId="0" fontId="0" fillId="6" borderId="4" xfId="0" applyFill="1" applyBorder="1"/>
    <xf numFmtId="0" fontId="0" fillId="6" borderId="0" xfId="0" applyFill="1" applyBorder="1"/>
    <xf numFmtId="49" fontId="6" fillId="6" borderId="0" xfId="0" applyNumberFormat="1" applyFont="1" applyFill="1" applyBorder="1" applyAlignment="1">
      <alignment vertical="top" wrapText="1"/>
    </xf>
    <xf numFmtId="9" fontId="8" fillId="6" borderId="4" xfId="0" applyNumberFormat="1" applyFont="1" applyFill="1" applyBorder="1" applyAlignment="1">
      <alignment vertical="top"/>
    </xf>
    <xf numFmtId="4" fontId="7" fillId="6" borderId="5" xfId="0" applyNumberFormat="1" applyFont="1" applyFill="1" applyBorder="1" applyAlignment="1">
      <alignment vertical="top"/>
    </xf>
    <xf numFmtId="4" fontId="8" fillId="6" borderId="0" xfId="0" applyNumberFormat="1" applyFont="1" applyFill="1" applyBorder="1" applyAlignment="1" applyProtection="1">
      <alignment vertical="top"/>
      <protection locked="0"/>
    </xf>
    <xf numFmtId="9" fontId="8"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6" fillId="6" borderId="8" xfId="0" applyNumberFormat="1" applyFont="1" applyFill="1" applyBorder="1" applyAlignment="1">
      <alignment vertical="top"/>
    </xf>
    <xf numFmtId="4" fontId="7" fillId="6" borderId="8" xfId="0" applyNumberFormat="1" applyFont="1" applyFill="1" applyBorder="1" applyAlignment="1">
      <alignment vertical="top"/>
    </xf>
    <xf numFmtId="0" fontId="0" fillId="0" borderId="0" xfId="0" applyFill="1" applyBorder="1"/>
    <xf numFmtId="49" fontId="6" fillId="0" borderId="0" xfId="0" applyNumberFormat="1" applyFont="1" applyFill="1" applyBorder="1" applyAlignment="1">
      <alignment vertical="top"/>
    </xf>
    <xf numFmtId="4" fontId="7" fillId="0" borderId="0" xfId="0" applyNumberFormat="1" applyFont="1" applyFill="1" applyBorder="1" applyAlignment="1">
      <alignment vertical="top"/>
    </xf>
    <xf numFmtId="49" fontId="10" fillId="0" borderId="0" xfId="0" applyNumberFormat="1" applyFont="1" applyAlignment="1">
      <alignment vertical="top"/>
    </xf>
    <xf numFmtId="49" fontId="1" fillId="0" borderId="0" xfId="0" applyNumberFormat="1" applyFont="1" applyFill="1" applyBorder="1" applyAlignment="1">
      <alignment vertical="top"/>
    </xf>
    <xf numFmtId="49" fontId="10" fillId="0" borderId="0" xfId="0" applyNumberFormat="1" applyFont="1" applyFill="1" applyBorder="1" applyAlignment="1">
      <alignment horizontal="left" vertical="center"/>
    </xf>
    <xf numFmtId="4" fontId="8" fillId="0" borderId="0" xfId="0" applyNumberFormat="1" applyFont="1" applyFill="1" applyBorder="1" applyAlignment="1" applyProtection="1">
      <alignment vertical="top"/>
      <protection locked="0"/>
    </xf>
    <xf numFmtId="4" fontId="6" fillId="0" borderId="0" xfId="0" applyNumberFormat="1" applyFont="1" applyFill="1" applyBorder="1" applyAlignment="1" applyProtection="1">
      <alignment horizontal="right" vertical="center"/>
    </xf>
    <xf numFmtId="49" fontId="6" fillId="7" borderId="2" xfId="0" applyNumberFormat="1" applyFont="1" applyFill="1" applyBorder="1" applyAlignment="1">
      <alignment vertical="top"/>
    </xf>
    <xf numFmtId="49" fontId="2" fillId="7" borderId="2" xfId="0" applyNumberFormat="1" applyFont="1" applyFill="1" applyBorder="1" applyAlignment="1">
      <alignment vertical="top"/>
    </xf>
    <xf numFmtId="49" fontId="2" fillId="7" borderId="2" xfId="0" applyNumberFormat="1" applyFont="1" applyFill="1" applyBorder="1" applyAlignment="1">
      <alignment horizontal="left" vertical="center"/>
    </xf>
    <xf numFmtId="4" fontId="11" fillId="7" borderId="2" xfId="0" applyNumberFormat="1" applyFont="1" applyFill="1" applyBorder="1" applyAlignment="1" applyProtection="1">
      <alignment vertical="top"/>
      <protection locked="0"/>
    </xf>
    <xf numFmtId="4" fontId="2" fillId="7" borderId="3" xfId="0" applyNumberFormat="1" applyFont="1" applyFill="1" applyBorder="1" applyAlignment="1" applyProtection="1">
      <alignment horizontal="right" vertical="center"/>
    </xf>
    <xf numFmtId="49" fontId="6" fillId="7" borderId="0" xfId="0" applyNumberFormat="1" applyFont="1" applyFill="1" applyBorder="1" applyAlignment="1">
      <alignment vertical="top"/>
    </xf>
    <xf numFmtId="49" fontId="2" fillId="7" borderId="0" xfId="0" applyNumberFormat="1" applyFont="1" applyFill="1" applyBorder="1" applyAlignment="1">
      <alignment vertical="top"/>
    </xf>
    <xf numFmtId="49" fontId="2" fillId="7" borderId="0" xfId="0" applyNumberFormat="1" applyFont="1" applyFill="1" applyBorder="1" applyAlignment="1">
      <alignment horizontal="left" vertical="center"/>
    </xf>
    <xf numFmtId="4" fontId="11" fillId="7" borderId="0" xfId="0" applyNumberFormat="1" applyFont="1" applyFill="1" applyBorder="1" applyAlignment="1" applyProtection="1">
      <alignment vertical="top"/>
      <protection locked="0"/>
    </xf>
    <xf numFmtId="4" fontId="2" fillId="7" borderId="5" xfId="0" applyNumberFormat="1" applyFont="1" applyFill="1" applyBorder="1" applyAlignment="1" applyProtection="1">
      <alignment horizontal="right" vertical="center"/>
    </xf>
    <xf numFmtId="49" fontId="6" fillId="7" borderId="7" xfId="0" applyNumberFormat="1" applyFont="1" applyFill="1" applyBorder="1" applyAlignment="1">
      <alignment vertical="top"/>
    </xf>
    <xf numFmtId="49" fontId="2" fillId="7" borderId="7" xfId="0" applyNumberFormat="1" applyFont="1" applyFill="1" applyBorder="1" applyAlignment="1">
      <alignment vertical="top"/>
    </xf>
    <xf numFmtId="49" fontId="2" fillId="7" borderId="7" xfId="0" applyNumberFormat="1" applyFont="1" applyFill="1" applyBorder="1" applyAlignment="1">
      <alignment horizontal="left" vertical="center"/>
    </xf>
    <xf numFmtId="4" fontId="11" fillId="7" borderId="7" xfId="0" applyNumberFormat="1" applyFont="1" applyFill="1" applyBorder="1" applyAlignment="1" applyProtection="1">
      <alignment vertical="top"/>
      <protection locked="0"/>
    </xf>
    <xf numFmtId="4" fontId="2" fillId="7" borderId="8" xfId="0" applyNumberFormat="1" applyFont="1" applyFill="1" applyBorder="1" applyAlignment="1" applyProtection="1">
      <alignment horizontal="right" vertical="center"/>
    </xf>
    <xf numFmtId="49" fontId="5" fillId="0" borderId="0" xfId="0" applyNumberFormat="1" applyFont="1" applyFill="1" applyBorder="1" applyAlignment="1">
      <alignment vertical="top"/>
    </xf>
    <xf numFmtId="0" fontId="12" fillId="0" borderId="9" xfId="0" applyFont="1" applyFill="1" applyBorder="1" applyAlignment="1" applyProtection="1">
      <alignment horizontal="left"/>
      <protection locked="0"/>
    </xf>
    <xf numFmtId="0" fontId="12" fillId="0" borderId="9" xfId="0" applyFont="1" applyBorder="1" applyAlignment="1" applyProtection="1">
      <alignment horizontal="left"/>
      <protection locked="0"/>
    </xf>
    <xf numFmtId="0" fontId="2" fillId="0" borderId="0" xfId="0" applyFont="1" applyAlignment="1">
      <alignment horizontal="center" vertical="top"/>
    </xf>
    <xf numFmtId="0" fontId="12" fillId="0" borderId="9" xfId="0" applyFont="1" applyFill="1" applyBorder="1" applyAlignment="1">
      <alignment horizontal="left" wrapText="1"/>
    </xf>
    <xf numFmtId="0" fontId="12" fillId="0" borderId="9" xfId="0" applyFont="1" applyFill="1" applyBorder="1" applyAlignment="1" applyProtection="1">
      <alignment horizont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tabSelected="1" topLeftCell="A16" workbookViewId="0">
      <selection activeCell="I20" sqref="I20"/>
    </sheetView>
  </sheetViews>
  <sheetFormatPr baseColWidth="10" defaultRowHeight="15" x14ac:dyDescent="0.25"/>
  <cols>
    <col min="1" max="1" width="7.140625" customWidth="1"/>
    <col min="2" max="2" width="5.7109375" customWidth="1"/>
    <col min="3" max="3" width="3.85546875" customWidth="1"/>
    <col min="4" max="4" width="33.140625" customWidth="1"/>
    <col min="5" max="5" width="8" customWidth="1"/>
    <col min="6" max="6" width="6.85546875" customWidth="1"/>
    <col min="7" max="7" width="8.7109375" bestFit="1" customWidth="1"/>
    <col min="8" max="8" width="7.85546875" customWidth="1"/>
    <col min="9" max="9" width="6.85546875" bestFit="1" customWidth="1"/>
    <col min="10" max="10" width="8" customWidth="1"/>
  </cols>
  <sheetData>
    <row r="1" spans="1:10" x14ac:dyDescent="0.25">
      <c r="A1" s="1" t="s">
        <v>0</v>
      </c>
      <c r="B1" s="2"/>
      <c r="C1" s="2"/>
      <c r="D1" s="2"/>
      <c r="E1" s="2"/>
      <c r="F1" s="2"/>
      <c r="G1" s="2"/>
      <c r="H1" s="2"/>
      <c r="I1" s="2"/>
      <c r="J1" s="2"/>
    </row>
    <row r="2" spans="1:10" ht="18.75" x14ac:dyDescent="0.25">
      <c r="A2" s="3" t="s">
        <v>1</v>
      </c>
      <c r="B2" s="2"/>
      <c r="C2" s="2"/>
      <c r="D2" s="2"/>
      <c r="E2" s="66" t="s">
        <v>33</v>
      </c>
      <c r="F2" s="66"/>
      <c r="G2" s="66"/>
      <c r="H2" s="66" t="s">
        <v>32</v>
      </c>
      <c r="I2" s="66"/>
      <c r="J2" s="66"/>
    </row>
    <row r="3" spans="1:10" x14ac:dyDescent="0.25">
      <c r="A3" s="4" t="s">
        <v>2</v>
      </c>
      <c r="B3" s="4" t="s">
        <v>3</v>
      </c>
      <c r="C3" s="4" t="s">
        <v>4</v>
      </c>
      <c r="D3" s="19" t="s">
        <v>5</v>
      </c>
      <c r="E3" s="4" t="s">
        <v>6</v>
      </c>
      <c r="F3" s="4" t="s">
        <v>7</v>
      </c>
      <c r="G3" s="4" t="s">
        <v>8</v>
      </c>
      <c r="H3" s="4" t="s">
        <v>9</v>
      </c>
      <c r="I3" s="4" t="s">
        <v>10</v>
      </c>
      <c r="J3" s="4" t="s">
        <v>11</v>
      </c>
    </row>
    <row r="4" spans="1:10" x14ac:dyDescent="0.25">
      <c r="A4" s="5" t="s">
        <v>12</v>
      </c>
      <c r="B4" s="5" t="s">
        <v>13</v>
      </c>
      <c r="C4" s="5" t="s">
        <v>14</v>
      </c>
      <c r="D4" s="20" t="s">
        <v>15</v>
      </c>
      <c r="E4" s="6">
        <f t="shared" ref="E4:J4" si="0">E10</f>
        <v>1</v>
      </c>
      <c r="F4" s="7">
        <f t="shared" si="0"/>
        <v>16333.92</v>
      </c>
      <c r="G4" s="7">
        <f t="shared" si="0"/>
        <v>16333.92</v>
      </c>
      <c r="H4" s="6">
        <f t="shared" si="0"/>
        <v>1</v>
      </c>
      <c r="I4" s="7">
        <f t="shared" si="0"/>
        <v>0</v>
      </c>
      <c r="J4" s="7">
        <f t="shared" si="0"/>
        <v>0</v>
      </c>
    </row>
    <row r="5" spans="1:10" ht="22.5" x14ac:dyDescent="0.25">
      <c r="A5" s="8" t="s">
        <v>16</v>
      </c>
      <c r="B5" s="8" t="s">
        <v>13</v>
      </c>
      <c r="C5" s="8" t="s">
        <v>14</v>
      </c>
      <c r="D5" s="21" t="s">
        <v>17</v>
      </c>
      <c r="E5" s="9">
        <f t="shared" ref="E5:J5" si="1">E8</f>
        <v>1</v>
      </c>
      <c r="F5" s="9">
        <f t="shared" si="1"/>
        <v>16333.92</v>
      </c>
      <c r="G5" s="9">
        <f t="shared" si="1"/>
        <v>16333.92</v>
      </c>
      <c r="H5" s="9">
        <f t="shared" si="1"/>
        <v>1</v>
      </c>
      <c r="I5" s="9">
        <f t="shared" si="1"/>
        <v>0</v>
      </c>
      <c r="J5" s="9">
        <f t="shared" si="1"/>
        <v>0</v>
      </c>
    </row>
    <row r="6" spans="1:10" ht="22.5" x14ac:dyDescent="0.25">
      <c r="A6" s="10" t="s">
        <v>18</v>
      </c>
      <c r="B6" s="11" t="s">
        <v>19</v>
      </c>
      <c r="C6" s="11" t="s">
        <v>20</v>
      </c>
      <c r="D6" s="18" t="s">
        <v>21</v>
      </c>
      <c r="E6" s="12">
        <v>432</v>
      </c>
      <c r="F6" s="12">
        <v>37.81</v>
      </c>
      <c r="G6" s="13">
        <f>ROUND(E6*F6,2)</f>
        <v>16333.92</v>
      </c>
      <c r="H6" s="12">
        <v>432</v>
      </c>
      <c r="I6" s="24"/>
      <c r="J6" s="13">
        <f>ROUND(H6*I6,2)</f>
        <v>0</v>
      </c>
    </row>
    <row r="7" spans="1:10" ht="123.75" x14ac:dyDescent="0.25">
      <c r="A7" s="14"/>
      <c r="B7" s="14"/>
      <c r="C7" s="14"/>
      <c r="D7" s="18" t="s">
        <v>22</v>
      </c>
      <c r="E7" s="14"/>
      <c r="F7" s="14"/>
      <c r="G7" s="14"/>
      <c r="H7" s="14"/>
      <c r="I7" s="14"/>
      <c r="J7" s="14"/>
    </row>
    <row r="8" spans="1:10" x14ac:dyDescent="0.25">
      <c r="A8" s="14"/>
      <c r="B8" s="14"/>
      <c r="C8" s="14"/>
      <c r="D8" s="22" t="s">
        <v>23</v>
      </c>
      <c r="E8" s="12">
        <v>1</v>
      </c>
      <c r="F8" s="15">
        <f>G6</f>
        <v>16333.92</v>
      </c>
      <c r="G8" s="15">
        <f>ROUND(E8*F8,2)</f>
        <v>16333.92</v>
      </c>
      <c r="H8" s="12">
        <v>1</v>
      </c>
      <c r="I8" s="12">
        <f>J6</f>
        <v>0</v>
      </c>
      <c r="J8" s="15">
        <f>ROUND(H8*I8,2)</f>
        <v>0</v>
      </c>
    </row>
    <row r="9" spans="1:10" ht="1.1499999999999999" customHeight="1" x14ac:dyDescent="0.25">
      <c r="A9" s="16"/>
      <c r="B9" s="16"/>
      <c r="C9" s="16"/>
      <c r="D9" s="23"/>
      <c r="E9" s="16"/>
      <c r="F9" s="16"/>
      <c r="G9" s="16"/>
      <c r="H9" s="16"/>
      <c r="I9" s="16"/>
      <c r="J9" s="16"/>
    </row>
    <row r="10" spans="1:10" x14ac:dyDescent="0.25">
      <c r="A10" s="14"/>
      <c r="B10" s="14"/>
      <c r="C10" s="14"/>
      <c r="D10" s="22" t="s">
        <v>24</v>
      </c>
      <c r="E10" s="17">
        <v>1</v>
      </c>
      <c r="F10" s="15">
        <f>G5</f>
        <v>16333.92</v>
      </c>
      <c r="G10" s="15">
        <f>ROUND(E10*F10,2)</f>
        <v>16333.92</v>
      </c>
      <c r="H10" s="17">
        <v>1</v>
      </c>
      <c r="I10" s="15">
        <f>J5</f>
        <v>0</v>
      </c>
      <c r="J10" s="15">
        <f>ROUND(H10*I10,2)</f>
        <v>0</v>
      </c>
    </row>
    <row r="11" spans="1:10" ht="1.1499999999999999" customHeight="1" x14ac:dyDescent="0.25">
      <c r="A11" s="16"/>
      <c r="B11" s="16"/>
      <c r="C11" s="16"/>
      <c r="D11" s="23"/>
      <c r="E11" s="16"/>
      <c r="F11" s="16"/>
      <c r="G11" s="16"/>
      <c r="H11" s="16"/>
      <c r="I11" s="16"/>
      <c r="J11" s="16"/>
    </row>
    <row r="12" spans="1:10" x14ac:dyDescent="0.25">
      <c r="A12" s="5" t="s">
        <v>25</v>
      </c>
      <c r="B12" s="5" t="s">
        <v>13</v>
      </c>
      <c r="C12" s="5" t="s">
        <v>14</v>
      </c>
      <c r="D12" s="20" t="s">
        <v>26</v>
      </c>
      <c r="E12" s="6">
        <f t="shared" ref="E12:J12" si="2">E15</f>
        <v>1</v>
      </c>
      <c r="F12" s="7">
        <f t="shared" si="2"/>
        <v>68860.800000000003</v>
      </c>
      <c r="G12" s="7">
        <f t="shared" si="2"/>
        <v>68860.800000000003</v>
      </c>
      <c r="H12" s="6">
        <f t="shared" si="2"/>
        <v>1</v>
      </c>
      <c r="I12" s="7">
        <f t="shared" si="2"/>
        <v>0</v>
      </c>
      <c r="J12" s="7">
        <f t="shared" si="2"/>
        <v>0</v>
      </c>
    </row>
    <row r="13" spans="1:10" ht="45" x14ac:dyDescent="0.25">
      <c r="A13" s="10" t="s">
        <v>27</v>
      </c>
      <c r="B13" s="11" t="s">
        <v>19</v>
      </c>
      <c r="C13" s="11" t="s">
        <v>20</v>
      </c>
      <c r="D13" s="18" t="s">
        <v>28</v>
      </c>
      <c r="E13" s="12">
        <v>432</v>
      </c>
      <c r="F13" s="12">
        <v>159.4</v>
      </c>
      <c r="G13" s="13">
        <f>ROUND(E13*F13,2)</f>
        <v>68860.800000000003</v>
      </c>
      <c r="H13" s="12">
        <v>432</v>
      </c>
      <c r="I13" s="24"/>
      <c r="J13" s="13">
        <f>ROUND(H13*I13,2)</f>
        <v>0</v>
      </c>
    </row>
    <row r="14" spans="1:10" ht="409.5" x14ac:dyDescent="0.25">
      <c r="A14" s="14"/>
      <c r="B14" s="14"/>
      <c r="C14" s="14"/>
      <c r="D14" s="18" t="s">
        <v>29</v>
      </c>
      <c r="E14" s="14"/>
      <c r="F14" s="14"/>
      <c r="G14" s="14"/>
      <c r="H14" s="14"/>
      <c r="I14" s="14"/>
      <c r="J14" s="14"/>
    </row>
    <row r="15" spans="1:10" x14ac:dyDescent="0.25">
      <c r="A15" s="14"/>
      <c r="B15" s="14"/>
      <c r="C15" s="14"/>
      <c r="D15" s="22" t="s">
        <v>30</v>
      </c>
      <c r="E15" s="17">
        <v>1</v>
      </c>
      <c r="F15" s="15">
        <f>G13</f>
        <v>68860.800000000003</v>
      </c>
      <c r="G15" s="15">
        <f>ROUND(E15*F15,2)</f>
        <v>68860.800000000003</v>
      </c>
      <c r="H15" s="17">
        <v>1</v>
      </c>
      <c r="I15" s="15">
        <f>J13</f>
        <v>0</v>
      </c>
      <c r="J15" s="15">
        <f>ROUND(H15*I15,2)</f>
        <v>0</v>
      </c>
    </row>
    <row r="16" spans="1:10" ht="1.1499999999999999" customHeight="1" x14ac:dyDescent="0.25">
      <c r="A16" s="16"/>
      <c r="B16" s="16"/>
      <c r="C16" s="16"/>
      <c r="D16" s="23"/>
      <c r="E16" s="16"/>
      <c r="F16" s="16"/>
      <c r="G16" s="16"/>
      <c r="H16" s="16"/>
      <c r="I16" s="16"/>
      <c r="J16" s="16"/>
    </row>
    <row r="17" spans="1:10" x14ac:dyDescent="0.25">
      <c r="A17" s="14"/>
      <c r="B17" s="14"/>
      <c r="C17" s="14"/>
      <c r="D17" s="22" t="s">
        <v>31</v>
      </c>
      <c r="E17" s="17">
        <v>1</v>
      </c>
      <c r="F17" s="15">
        <f>G4+G12</f>
        <v>85194.72</v>
      </c>
      <c r="G17" s="15">
        <f>ROUND(E17*F17,2)</f>
        <v>85194.72</v>
      </c>
      <c r="H17" s="17">
        <v>1</v>
      </c>
      <c r="I17" s="15">
        <f>J4+J12</f>
        <v>0</v>
      </c>
      <c r="J17" s="15">
        <f>ROUND(H17*I17,2)</f>
        <v>0</v>
      </c>
    </row>
    <row r="18" spans="1:10" ht="1.1499999999999999" customHeight="1" x14ac:dyDescent="0.25">
      <c r="A18" s="16"/>
      <c r="B18" s="16"/>
      <c r="C18" s="16"/>
      <c r="D18" s="23"/>
      <c r="E18" s="16"/>
      <c r="F18" s="16"/>
      <c r="G18" s="16"/>
      <c r="H18" s="16"/>
      <c r="I18" s="16"/>
      <c r="J18" s="16"/>
    </row>
    <row r="19" spans="1:10" x14ac:dyDescent="0.25">
      <c r="A19" s="25"/>
      <c r="B19" s="26"/>
      <c r="C19" s="26"/>
      <c r="D19" s="27" t="s">
        <v>34</v>
      </c>
      <c r="E19" s="25"/>
      <c r="F19" s="26"/>
      <c r="G19" s="28">
        <f>G17</f>
        <v>85194.72</v>
      </c>
      <c r="H19" s="26"/>
      <c r="I19" s="25"/>
      <c r="J19" s="28">
        <f>J17</f>
        <v>0</v>
      </c>
    </row>
    <row r="20" spans="1:10" x14ac:dyDescent="0.25">
      <c r="A20" s="29"/>
      <c r="B20" s="30"/>
      <c r="C20" s="30"/>
      <c r="D20" s="31" t="s">
        <v>35</v>
      </c>
      <c r="E20" s="32">
        <v>0.19</v>
      </c>
      <c r="F20" s="30"/>
      <c r="G20" s="33">
        <f>G19*E20-0.01</f>
        <v>16186.99</v>
      </c>
      <c r="H20" s="34"/>
      <c r="I20" s="35">
        <v>0.19</v>
      </c>
      <c r="J20" s="33">
        <f>J19*I20</f>
        <v>0</v>
      </c>
    </row>
    <row r="21" spans="1:10" x14ac:dyDescent="0.25">
      <c r="A21" s="29"/>
      <c r="B21" s="30"/>
      <c r="C21" s="30"/>
      <c r="D21" s="31" t="s">
        <v>36</v>
      </c>
      <c r="E21" s="29"/>
      <c r="F21" s="30"/>
      <c r="G21" s="33">
        <f>G19+G20</f>
        <v>101381.71</v>
      </c>
      <c r="H21" s="30"/>
      <c r="I21" s="29"/>
      <c r="J21" s="33">
        <f>J19+J20</f>
        <v>0</v>
      </c>
    </row>
    <row r="22" spans="1:10" x14ac:dyDescent="0.25">
      <c r="A22" s="29"/>
      <c r="B22" s="30"/>
      <c r="C22" s="30"/>
      <c r="D22" s="31" t="s">
        <v>37</v>
      </c>
      <c r="E22" s="32">
        <v>0.21</v>
      </c>
      <c r="F22" s="30"/>
      <c r="G22" s="33">
        <f>21*G21%</f>
        <v>21290.16</v>
      </c>
      <c r="H22" s="30"/>
      <c r="I22" s="32">
        <v>0.21</v>
      </c>
      <c r="J22" s="33">
        <f>E22*J21</f>
        <v>0</v>
      </c>
    </row>
    <row r="23" spans="1:10" x14ac:dyDescent="0.25">
      <c r="A23" s="36"/>
      <c r="B23" s="37"/>
      <c r="C23" s="37"/>
      <c r="D23" s="38" t="s">
        <v>38</v>
      </c>
      <c r="E23" s="36"/>
      <c r="F23" s="37"/>
      <c r="G23" s="39">
        <f>G21+G22</f>
        <v>122671.87</v>
      </c>
      <c r="H23" s="37"/>
      <c r="I23" s="36"/>
      <c r="J23" s="39">
        <f>J21+J22</f>
        <v>0</v>
      </c>
    </row>
    <row r="24" spans="1:10" x14ac:dyDescent="0.25">
      <c r="A24" s="40"/>
      <c r="B24" s="40"/>
      <c r="C24" s="40"/>
      <c r="D24" s="41"/>
      <c r="E24" s="40"/>
      <c r="F24" s="40"/>
      <c r="G24" s="42"/>
      <c r="H24" s="40"/>
      <c r="I24" s="40"/>
      <c r="J24" s="42"/>
    </row>
    <row r="25" spans="1:10" ht="15.75" x14ac:dyDescent="0.25">
      <c r="A25" s="43" t="s">
        <v>39</v>
      </c>
      <c r="B25" s="44"/>
      <c r="C25" s="44"/>
      <c r="D25" s="45"/>
      <c r="E25" s="45"/>
      <c r="F25" s="45"/>
      <c r="G25" s="45"/>
      <c r="H25" s="46"/>
      <c r="I25" s="46"/>
      <c r="J25" s="47"/>
    </row>
    <row r="26" spans="1:10" ht="18.75" x14ac:dyDescent="0.25">
      <c r="A26" s="48" t="s">
        <v>40</v>
      </c>
      <c r="B26" s="49"/>
      <c r="C26" s="49"/>
      <c r="D26" s="50"/>
      <c r="E26" s="50"/>
      <c r="F26" s="50"/>
      <c r="G26" s="50"/>
      <c r="H26" s="51"/>
      <c r="I26" s="51"/>
      <c r="J26" s="52"/>
    </row>
    <row r="27" spans="1:10" ht="18.75" x14ac:dyDescent="0.25">
      <c r="A27" s="53" t="s">
        <v>41</v>
      </c>
      <c r="B27" s="54"/>
      <c r="C27" s="54"/>
      <c r="D27" s="55"/>
      <c r="E27" s="55"/>
      <c r="F27" s="55"/>
      <c r="G27" s="55"/>
      <c r="H27" s="56"/>
      <c r="I27" s="56"/>
      <c r="J27" s="57"/>
    </row>
    <row r="28" spans="1:10" ht="18.75" x14ac:dyDescent="0.25">
      <c r="A28" s="53" t="s">
        <v>42</v>
      </c>
      <c r="B28" s="54"/>
      <c r="C28" s="54"/>
      <c r="D28" s="55"/>
      <c r="E28" s="55"/>
      <c r="F28" s="55"/>
      <c r="G28" s="55"/>
      <c r="H28" s="56"/>
      <c r="I28" s="56"/>
      <c r="J28" s="57"/>
    </row>
    <row r="29" spans="1:10" ht="18.75" x14ac:dyDescent="0.25">
      <c r="A29" s="58"/>
      <c r="B29" s="59"/>
      <c r="C29" s="59"/>
      <c r="D29" s="60"/>
      <c r="E29" s="60"/>
      <c r="F29" s="60"/>
      <c r="G29" s="60"/>
      <c r="H29" s="61"/>
      <c r="I29" s="61"/>
      <c r="J29" s="62"/>
    </row>
    <row r="30" spans="1:10" ht="15.75" x14ac:dyDescent="0.25">
      <c r="A30" s="63"/>
      <c r="B30" s="44"/>
      <c r="C30" s="44"/>
      <c r="D30" s="45"/>
      <c r="E30" s="45"/>
      <c r="F30" s="45"/>
      <c r="G30" s="45"/>
      <c r="H30" s="46"/>
      <c r="I30" s="46"/>
      <c r="J30" s="47"/>
    </row>
    <row r="32" spans="1:10" x14ac:dyDescent="0.25">
      <c r="A32" s="67" t="s">
        <v>43</v>
      </c>
      <c r="B32" s="68"/>
      <c r="C32" s="68"/>
      <c r="D32" s="68"/>
      <c r="E32" s="68"/>
      <c r="F32" s="68"/>
      <c r="G32" s="68"/>
      <c r="H32" s="68"/>
      <c r="I32" s="68"/>
      <c r="J32" s="68"/>
    </row>
    <row r="33" spans="1:10" x14ac:dyDescent="0.25">
      <c r="A33" s="67"/>
      <c r="B33" s="68"/>
      <c r="C33" s="68"/>
      <c r="D33" s="68"/>
      <c r="E33" s="68"/>
      <c r="F33" s="68"/>
      <c r="G33" s="68"/>
      <c r="H33" s="68"/>
      <c r="I33" s="68"/>
      <c r="J33" s="68"/>
    </row>
    <row r="34" spans="1:10" x14ac:dyDescent="0.25">
      <c r="A34" s="67" t="s">
        <v>44</v>
      </c>
      <c r="B34" s="68"/>
      <c r="C34" s="68"/>
      <c r="D34" s="68"/>
      <c r="E34" s="68"/>
      <c r="F34" s="68"/>
      <c r="G34" s="68"/>
      <c r="H34" s="68"/>
      <c r="I34" s="68"/>
      <c r="J34" s="68"/>
    </row>
    <row r="35" spans="1:10" x14ac:dyDescent="0.25">
      <c r="A35" s="67"/>
      <c r="B35" s="68"/>
      <c r="C35" s="68"/>
      <c r="D35" s="68"/>
      <c r="E35" s="68"/>
      <c r="F35" s="68"/>
      <c r="G35" s="68"/>
      <c r="H35" s="68"/>
      <c r="I35" s="68"/>
      <c r="J35" s="68"/>
    </row>
    <row r="36" spans="1:10" x14ac:dyDescent="0.25">
      <c r="A36" s="64" t="s">
        <v>45</v>
      </c>
      <c r="B36" s="64"/>
      <c r="C36" s="64"/>
      <c r="D36" s="64" t="s">
        <v>46</v>
      </c>
      <c r="E36" s="64"/>
      <c r="F36" s="64"/>
      <c r="G36" s="64"/>
      <c r="H36" s="64"/>
      <c r="I36" s="64"/>
      <c r="J36" s="64"/>
    </row>
    <row r="37" spans="1:10" x14ac:dyDescent="0.25">
      <c r="A37" s="64"/>
      <c r="B37" s="64"/>
      <c r="C37" s="64"/>
      <c r="D37" s="64"/>
      <c r="E37" s="64"/>
      <c r="F37" s="64"/>
      <c r="G37" s="64"/>
      <c r="H37" s="64"/>
      <c r="I37" s="64"/>
      <c r="J37" s="64"/>
    </row>
    <row r="38" spans="1:10" x14ac:dyDescent="0.25">
      <c r="A38" s="65" t="s">
        <v>47</v>
      </c>
      <c r="B38" s="65"/>
      <c r="C38" s="65"/>
      <c r="D38" s="65" t="s">
        <v>48</v>
      </c>
      <c r="E38" s="65"/>
      <c r="F38" s="65"/>
      <c r="G38" s="65"/>
      <c r="H38" s="65"/>
      <c r="I38" s="65"/>
      <c r="J38" s="65"/>
    </row>
    <row r="39" spans="1:10" x14ac:dyDescent="0.25">
      <c r="A39" s="65"/>
      <c r="B39" s="65"/>
      <c r="C39" s="65"/>
      <c r="D39" s="65"/>
      <c r="E39" s="65"/>
      <c r="F39" s="65"/>
      <c r="G39" s="65"/>
      <c r="H39" s="65"/>
      <c r="I39" s="65"/>
      <c r="J39" s="65"/>
    </row>
    <row r="40" spans="1:10" x14ac:dyDescent="0.25">
      <c r="A40" s="65"/>
      <c r="B40" s="65"/>
      <c r="C40" s="65"/>
      <c r="D40" s="65"/>
      <c r="E40" s="65"/>
      <c r="F40" s="65"/>
      <c r="G40" s="65"/>
      <c r="H40" s="65"/>
      <c r="I40" s="65"/>
      <c r="J40" s="65"/>
    </row>
    <row r="41" spans="1:10" x14ac:dyDescent="0.25">
      <c r="A41" s="65"/>
      <c r="B41" s="65"/>
      <c r="C41" s="65"/>
      <c r="D41" s="65"/>
      <c r="E41" s="65"/>
      <c r="F41" s="65"/>
      <c r="G41" s="65"/>
      <c r="H41" s="65"/>
      <c r="I41" s="65"/>
      <c r="J41" s="65"/>
    </row>
  </sheetData>
  <mergeCells count="10">
    <mergeCell ref="A36:C37"/>
    <mergeCell ref="D36:J37"/>
    <mergeCell ref="A38:C41"/>
    <mergeCell ref="D38:J41"/>
    <mergeCell ref="E2:G2"/>
    <mergeCell ref="H2:J2"/>
    <mergeCell ref="A32:A33"/>
    <mergeCell ref="B32:J33"/>
    <mergeCell ref="A34:A35"/>
    <mergeCell ref="B34:J35"/>
  </mergeCells>
  <dataValidations count="3">
    <dataValidation type="decimal" allowBlank="1" showErrorMessage="1" errorTitle="ERROR" error="El BI+GG debe estar comprendido entre el 0 y 19%" sqref="I20">
      <formula1>0</formula1>
      <formula2>0.19</formula2>
    </dataValidation>
    <dataValidation type="whole" allowBlank="1" showErrorMessage="1" errorTitle="ERROR" error="El valor debe estar comprendido entre 0 y 19%" sqref="H20">
      <formula1>0</formula1>
      <formula2>19</formula2>
    </dataValidation>
    <dataValidation type="list" allowBlank="1" showInputMessage="1" showErrorMessage="1" sqref="B4:B18">
      <formula1>"Capítulo,Partida,Mano de obra,Maquinaria,Material,Otros,Tarea,"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Serrano Maganto, Ignacio</dc:creator>
  <cp:lastModifiedBy>Ruiz de Agustín, Alberto</cp:lastModifiedBy>
  <dcterms:created xsi:type="dcterms:W3CDTF">2019-01-31T06:46:36Z</dcterms:created>
  <dcterms:modified xsi:type="dcterms:W3CDTF">2019-04-25T08:07:33Z</dcterms:modified>
</cp:coreProperties>
</file>