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ratos de Limpieza\CONTRATO LIMPIEZA 2021-2025\SUBIDO A CONTRATACIÓN V8\TABLA DE OPERACIONES V8\"/>
    </mc:Choice>
  </mc:AlternateContent>
  <xr:revisionPtr revIDLastSave="0" documentId="13_ncr:1_{4AD43F67-8B09-46FC-9119-4F226631ECBD}" xr6:coauthVersionLast="36" xr6:coauthVersionMax="36" xr10:uidLastSave="{00000000-0000-0000-0000-000000000000}"/>
  <bookViews>
    <workbookView xWindow="0" yWindow="0" windowWidth="28800" windowHeight="12228" xr2:uid="{020D56EB-0608-47EC-AA3A-E33D633A5B5C}"/>
  </bookViews>
  <sheets>
    <sheet name="PROPUESTA_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0" i="1" l="1"/>
  <c r="W31" i="1"/>
  <c r="W32" i="1"/>
  <c r="W29" i="1"/>
  <c r="S28" i="1"/>
  <c r="S29" i="1"/>
  <c r="S30" i="1"/>
  <c r="S31" i="1"/>
  <c r="S32" i="1"/>
  <c r="S33" i="1"/>
  <c r="S34" i="1"/>
  <c r="S35" i="1"/>
  <c r="S36" i="1"/>
  <c r="S37" i="1"/>
  <c r="S38" i="1"/>
  <c r="S27" i="1"/>
  <c r="O29" i="1"/>
  <c r="O30" i="1"/>
  <c r="O31" i="1"/>
  <c r="O32" i="1"/>
  <c r="O28" i="1"/>
  <c r="K29" i="1"/>
  <c r="K30" i="1"/>
  <c r="K31" i="1"/>
  <c r="K32" i="1"/>
  <c r="K33" i="1"/>
  <c r="K34" i="1"/>
  <c r="K28" i="1"/>
  <c r="G29" i="1"/>
  <c r="G30" i="1"/>
  <c r="G31" i="1"/>
  <c r="G32" i="1"/>
  <c r="G33" i="1"/>
  <c r="G34" i="1"/>
  <c r="G35" i="1"/>
  <c r="G36" i="1"/>
  <c r="G28" i="1"/>
  <c r="W15" i="1"/>
  <c r="W16" i="1"/>
  <c r="W19" i="1"/>
  <c r="W21" i="1"/>
  <c r="W22" i="1"/>
  <c r="W23" i="1"/>
  <c r="W24" i="1"/>
  <c r="W25" i="1"/>
  <c r="W10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10" i="1"/>
  <c r="O11" i="1"/>
  <c r="O12" i="1"/>
  <c r="O14" i="1"/>
  <c r="O15" i="1"/>
  <c r="O16" i="1"/>
  <c r="O17" i="1"/>
  <c r="O18" i="1"/>
  <c r="O19" i="1"/>
  <c r="O20" i="1"/>
  <c r="O21" i="1"/>
  <c r="O22" i="1"/>
  <c r="O23" i="1"/>
  <c r="O24" i="1"/>
  <c r="O25" i="1"/>
  <c r="O10" i="1"/>
  <c r="W4" i="1"/>
  <c r="W5" i="1"/>
  <c r="W6" i="1"/>
  <c r="W7" i="1"/>
  <c r="W8" i="1"/>
  <c r="W3" i="1"/>
  <c r="S4" i="1"/>
  <c r="S5" i="1"/>
  <c r="S6" i="1"/>
  <c r="S7" i="1"/>
  <c r="S8" i="1"/>
  <c r="S3" i="1"/>
  <c r="O4" i="1"/>
  <c r="O5" i="1"/>
  <c r="O6" i="1"/>
  <c r="O7" i="1"/>
  <c r="O8" i="1"/>
  <c r="O3" i="1"/>
  <c r="K4" i="1"/>
  <c r="K5" i="1"/>
  <c r="K6" i="1"/>
  <c r="K7" i="1"/>
  <c r="K8" i="1"/>
  <c r="K3" i="1"/>
  <c r="K11" i="1"/>
  <c r="K12" i="1"/>
  <c r="K14" i="1"/>
  <c r="K15" i="1"/>
  <c r="K16" i="1"/>
  <c r="K17" i="1"/>
  <c r="K18" i="1"/>
  <c r="K19" i="1"/>
  <c r="K20" i="1"/>
  <c r="K21" i="1"/>
  <c r="K22" i="1"/>
  <c r="K23" i="1"/>
  <c r="K24" i="1"/>
  <c r="K25" i="1"/>
  <c r="K10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10" i="1"/>
  <c r="G4" i="1"/>
  <c r="G5" i="1"/>
  <c r="G6" i="1"/>
  <c r="G7" i="1"/>
  <c r="G8" i="1"/>
  <c r="G3" i="1"/>
  <c r="W39" i="1" l="1"/>
  <c r="K39" i="1"/>
  <c r="G9" i="1"/>
  <c r="G39" i="1"/>
  <c r="O9" i="1"/>
  <c r="O26" i="1"/>
  <c r="K26" i="1"/>
  <c r="G26" i="1"/>
  <c r="W26" i="1"/>
  <c r="S26" i="1"/>
  <c r="K9" i="1"/>
  <c r="S39" i="1"/>
  <c r="O39" i="1"/>
  <c r="W9" i="1"/>
  <c r="S9" i="1"/>
  <c r="W40" i="1" l="1"/>
  <c r="K40" i="1"/>
  <c r="O40" i="1"/>
  <c r="G40" i="1"/>
  <c r="S40" i="1"/>
  <c r="C48" i="1" l="1"/>
  <c r="C49" i="1" s="1"/>
  <c r="C50" i="1" s="1"/>
</calcChain>
</file>

<file path=xl/sharedStrings.xml><?xml version="1.0" encoding="utf-8"?>
<sst xmlns="http://schemas.openxmlformats.org/spreadsheetml/2006/main" count="113" uniqueCount="97">
  <si>
    <t>TOTAL LÍNEA</t>
  </si>
  <si>
    <t>SUBTOTAL (3):</t>
  </si>
  <si>
    <t>LP zx/zn</t>
  </si>
  <si>
    <t>Limpieza de patrimonio bimestral</t>
  </si>
  <si>
    <t>LPa</t>
  </si>
  <si>
    <t>Limpieza de patrimonio bimensual</t>
  </si>
  <si>
    <t>RBTA</t>
  </si>
  <si>
    <t>Retirada de bidones de trapos absorbentes (dia)</t>
  </si>
  <si>
    <t>LBP</t>
  </si>
  <si>
    <t>Limpieza de bienes de producción</t>
  </si>
  <si>
    <t>LVE</t>
  </si>
  <si>
    <t>Limpieza de vía con elevadores</t>
  </si>
  <si>
    <t>LFE</t>
  </si>
  <si>
    <t>Limpieza de fosos con equipamiento</t>
  </si>
  <si>
    <t>LIMPIEZAS DE OTRA ÍNDOLE</t>
  </si>
  <si>
    <t>PUL</t>
  </si>
  <si>
    <t>FILM</t>
  </si>
  <si>
    <t>PERC</t>
  </si>
  <si>
    <t>Colocación de perching (por caja)</t>
  </si>
  <si>
    <t>PEG</t>
  </si>
  <si>
    <t>Reposición y colocación de pegatinas (por pegatina)</t>
  </si>
  <si>
    <t>LBA</t>
  </si>
  <si>
    <t>Limpieza interior de bastidores de asientos</t>
  </si>
  <si>
    <t>LGB</t>
  </si>
  <si>
    <t>Limpieza de guardabarros</t>
  </si>
  <si>
    <t>CAMPAÑAS</t>
  </si>
  <si>
    <t>SUBTOTAL (2)</t>
  </si>
  <si>
    <t>EM</t>
  </si>
  <si>
    <t>FA</t>
  </si>
  <si>
    <t>Sustitución de mantas filtrantes</t>
  </si>
  <si>
    <t>RLF</t>
  </si>
  <si>
    <t>Recuperación lunas frontales</t>
  </si>
  <si>
    <t>TLF</t>
  </si>
  <si>
    <t>Tratamiento de lunas frontales</t>
  </si>
  <si>
    <t>LC</t>
  </si>
  <si>
    <t>Limpieza indicidual de cofres</t>
  </si>
  <si>
    <t>PCEE</t>
  </si>
  <si>
    <t>Limpieza de puertas, camillas y escalera de emergencia</t>
  </si>
  <si>
    <t>SBBA</t>
  </si>
  <si>
    <t>Soplado/Aspirado de Elementos automatizado (Revisión Modular)</t>
  </si>
  <si>
    <t>SBBM</t>
  </si>
  <si>
    <t>Soplado /Aspirado de Elementos manual (Revisión Modular)</t>
  </si>
  <si>
    <t>RCLc</t>
  </si>
  <si>
    <t>RCL coronas</t>
  </si>
  <si>
    <t>RCLp</t>
  </si>
  <si>
    <t>RCL previa</t>
  </si>
  <si>
    <t>SAAA</t>
  </si>
  <si>
    <t>Soplado equipos A/A automatizado</t>
  </si>
  <si>
    <t>SAAM</t>
  </si>
  <si>
    <t>Soplado equipos A/A manual</t>
  </si>
  <si>
    <t>LAAM</t>
  </si>
  <si>
    <t>Lavado equipos A/A manual</t>
  </si>
  <si>
    <t>IB</t>
  </si>
  <si>
    <t>Limpieza de bastidor y "H" del bogie</t>
  </si>
  <si>
    <t>LEBB</t>
  </si>
  <si>
    <t>Limpieza de elementos bajo bastidor manual</t>
  </si>
  <si>
    <t>LIMPIEZAS TÉCNICAS</t>
  </si>
  <si>
    <t>SUBTOTAL (1)</t>
  </si>
  <si>
    <t>LI:</t>
  </si>
  <si>
    <t>Limpieza integral (LI)</t>
  </si>
  <si>
    <t>ZN</t>
  </si>
  <si>
    <t>Limpieza (ZN) interior</t>
  </si>
  <si>
    <t>ZXT</t>
  </si>
  <si>
    <t>Limpieza (ZXT) exterior túnel</t>
  </si>
  <si>
    <t>ZX</t>
  </si>
  <si>
    <t>Limpieza (ZX) exterior</t>
  </si>
  <si>
    <t>A</t>
  </si>
  <si>
    <t>Limpieza A</t>
  </si>
  <si>
    <t>LIMPIEZAS ORDINARIAS</t>
  </si>
  <si>
    <t>Coste Anual</t>
  </si>
  <si>
    <t>Nº Operaciones año tipo</t>
  </si>
  <si>
    <t>Código</t>
  </si>
  <si>
    <t>Tipo de operación</t>
  </si>
  <si>
    <t>Tipo 9000</t>
  </si>
  <si>
    <t>Tipo 8000</t>
  </si>
  <si>
    <t>Tipo 7000</t>
  </si>
  <si>
    <t>Tipo 6000</t>
  </si>
  <si>
    <t>Tipo 5000</t>
  </si>
  <si>
    <t>BLOQUE C</t>
  </si>
  <si>
    <t>Eliminación de murales ( m2)</t>
  </si>
  <si>
    <t>Sustitución de film en ventanas interior recinto de viajeros (*m2)</t>
  </si>
  <si>
    <t>Pulido totalmente transparente de cristales (*m2)</t>
  </si>
  <si>
    <t>Precio máximo</t>
  </si>
  <si>
    <t xml:space="preserve">Precio </t>
  </si>
  <si>
    <t>PRECIO  SIN IVA</t>
  </si>
  <si>
    <t>IMPORTE IVA</t>
  </si>
  <si>
    <t>TOTAL CON IVA</t>
  </si>
  <si>
    <t xml:space="preserve"> PRECIOS POR COCHE</t>
  </si>
  <si>
    <t>UTILIZAR DOS DECIMALES</t>
  </si>
  <si>
    <t>Limpieza (Zn) Desinfección</t>
  </si>
  <si>
    <t>ZN Co</t>
  </si>
  <si>
    <t>Limpieza suelos y techos</t>
  </si>
  <si>
    <t>LST</t>
  </si>
  <si>
    <t>PRECIO HORA EXTRAORDINARIA PERSONAL, MATERIAL Y GESTIÓN</t>
  </si>
  <si>
    <t xml:space="preserve">PRECIO HORA LIMPIEZAS EXTRAORDINARIAS SIN ACREDITACIÓN </t>
  </si>
  <si>
    <t xml:space="preserve">PRECIO HORA LIMPIEZAS EXTRAORDINARIAS CON ACREDITACIÓN </t>
  </si>
  <si>
    <t>Se deberán tener en cuenta las notas del apartado 27 "Evaluación de ofertas"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</si>
</sst>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#,##0.00\ &quot;€&quot;"/>
    <numFmt numFmtId="165" formatCode="_-* #,##0.0\ _€_-;\-* #,##0.0\ _€_-;_-* &quot;-&quot;??\ _€_-;_-@_-"/>
    <numFmt numFmtId="166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B050"/>
      <name val="Arial"/>
      <family val="2"/>
    </font>
    <font>
      <b/>
      <sz val="12"/>
      <color rgb="FF00B05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theme="8"/>
      <name val="Arial"/>
      <family val="2"/>
    </font>
    <font>
      <b/>
      <sz val="18"/>
      <color rgb="FFFF0000"/>
      <name val="Arial"/>
      <family val="2"/>
    </font>
    <font>
      <b/>
      <sz val="18"/>
      <color rgb="FF00B050"/>
      <name val="Arial"/>
      <family val="2"/>
    </font>
    <font>
      <b/>
      <sz val="11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 applyFont="0" applyFill="0" applyBorder="0" applyAlignment="0" applyProtection="0"/>
  </cellStyleXfs>
  <cellXfs count="286">
    <xf numFmtId="0" fontId="0" fillId="0" borderId="0" xfId="0"/>
    <xf numFmtId="0" fontId="2" fillId="0" borderId="0" xfId="2" applyFill="1" applyAlignment="1">
      <alignment vertical="center"/>
    </xf>
    <xf numFmtId="0" fontId="2" fillId="0" borderId="0" xfId="2" applyFill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2" fillId="2" borderId="0" xfId="2" applyFill="1" applyAlignment="1">
      <alignment vertical="center"/>
    </xf>
    <xf numFmtId="0" fontId="3" fillId="2" borderId="0" xfId="2" applyFont="1" applyFill="1" applyAlignment="1">
      <alignment vertical="center"/>
    </xf>
    <xf numFmtId="0" fontId="2" fillId="2" borderId="0" xfId="2" applyFont="1" applyFill="1" applyAlignment="1">
      <alignment vertical="center"/>
    </xf>
    <xf numFmtId="0" fontId="2" fillId="2" borderId="0" xfId="2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2" fontId="2" fillId="0" borderId="3" xfId="2" applyNumberFormat="1" applyFont="1" applyFill="1" applyBorder="1" applyAlignment="1">
      <alignment horizontal="center" vertical="center"/>
    </xf>
    <xf numFmtId="3" fontId="2" fillId="0" borderId="4" xfId="2" applyNumberFormat="1" applyFont="1" applyFill="1" applyBorder="1" applyAlignment="1">
      <alignment horizontal="center" vertical="center"/>
    </xf>
    <xf numFmtId="164" fontId="2" fillId="4" borderId="7" xfId="2" applyNumberFormat="1" applyFont="1" applyFill="1" applyBorder="1" applyAlignment="1" applyProtection="1">
      <alignment horizontal="center" vertical="center"/>
    </xf>
    <xf numFmtId="2" fontId="2" fillId="4" borderId="8" xfId="2" applyNumberFormat="1" applyFont="1" applyFill="1" applyBorder="1" applyAlignment="1" applyProtection="1">
      <alignment horizontal="center" vertical="center"/>
      <protection locked="0"/>
    </xf>
    <xf numFmtId="0" fontId="2" fillId="4" borderId="6" xfId="2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 applyProtection="1">
      <alignment horizontal="center" vertical="center"/>
    </xf>
    <xf numFmtId="0" fontId="2" fillId="4" borderId="1" xfId="2" applyFont="1" applyFill="1" applyBorder="1" applyAlignment="1">
      <alignment horizontal="center" vertical="center"/>
    </xf>
    <xf numFmtId="2" fontId="2" fillId="4" borderId="0" xfId="2" applyNumberFormat="1" applyFont="1" applyFill="1" applyBorder="1" applyAlignment="1" applyProtection="1">
      <alignment horizontal="center" vertical="center"/>
      <protection locked="0"/>
    </xf>
    <xf numFmtId="0" fontId="2" fillId="4" borderId="11" xfId="2" applyFont="1" applyFill="1" applyBorder="1" applyAlignment="1">
      <alignment horizontal="center" vertical="center"/>
    </xf>
    <xf numFmtId="3" fontId="2" fillId="4" borderId="1" xfId="2" applyNumberFormat="1" applyFont="1" applyFill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164" fontId="2" fillId="4" borderId="13" xfId="2" applyNumberFormat="1" applyFont="1" applyFill="1" applyBorder="1" applyAlignment="1" applyProtection="1">
      <alignment horizontal="center" vertical="center"/>
    </xf>
    <xf numFmtId="2" fontId="2" fillId="4" borderId="14" xfId="2" applyNumberFormat="1" applyFont="1" applyFill="1" applyBorder="1" applyAlignment="1" applyProtection="1">
      <alignment horizontal="center" vertical="center"/>
      <protection locked="0"/>
    </xf>
    <xf numFmtId="0" fontId="2" fillId="4" borderId="15" xfId="2" applyFont="1" applyFill="1" applyBorder="1" applyAlignment="1">
      <alignment horizontal="center" vertical="center"/>
    </xf>
    <xf numFmtId="2" fontId="2" fillId="0" borderId="16" xfId="2" applyNumberFormat="1" applyFont="1" applyFill="1" applyBorder="1" applyAlignment="1" applyProtection="1">
      <alignment horizontal="center" vertical="center"/>
    </xf>
    <xf numFmtId="164" fontId="2" fillId="4" borderId="14" xfId="2" applyNumberFormat="1" applyFont="1" applyFill="1" applyBorder="1" applyAlignment="1" applyProtection="1">
      <alignment horizontal="center" vertical="center"/>
    </xf>
    <xf numFmtId="0" fontId="2" fillId="4" borderId="18" xfId="2" applyFont="1" applyFill="1" applyBorder="1" applyAlignment="1">
      <alignment horizontal="center" vertical="center"/>
    </xf>
    <xf numFmtId="2" fontId="2" fillId="4" borderId="16" xfId="2" applyNumberFormat="1" applyFont="1" applyFill="1" applyBorder="1" applyAlignment="1" applyProtection="1">
      <alignment horizontal="center" vertical="center"/>
      <protection locked="0"/>
    </xf>
    <xf numFmtId="2" fontId="2" fillId="4" borderId="10" xfId="2" applyNumberFormat="1" applyFont="1" applyFill="1" applyBorder="1" applyAlignment="1" applyProtection="1">
      <alignment horizontal="center" vertical="center"/>
      <protection locked="0"/>
    </xf>
    <xf numFmtId="3" fontId="2" fillId="4" borderId="19" xfId="2" applyNumberFormat="1" applyFont="1" applyFill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164" fontId="2" fillId="4" borderId="21" xfId="2" applyNumberFormat="1" applyFont="1" applyFill="1" applyBorder="1" applyAlignment="1" applyProtection="1">
      <alignment horizontal="center" vertical="center"/>
    </xf>
    <xf numFmtId="2" fontId="2" fillId="4" borderId="22" xfId="2" applyNumberFormat="1" applyFont="1" applyFill="1" applyBorder="1" applyAlignment="1" applyProtection="1">
      <alignment horizontal="center" vertical="center"/>
      <protection locked="0"/>
    </xf>
    <xf numFmtId="2" fontId="2" fillId="0" borderId="9" xfId="2" applyNumberFormat="1" applyFont="1" applyFill="1" applyBorder="1" applyAlignment="1" applyProtection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164" fontId="2" fillId="4" borderId="23" xfId="2" applyNumberFormat="1" applyFont="1" applyFill="1" applyBorder="1" applyAlignment="1" applyProtection="1">
      <alignment horizontal="center" vertical="center"/>
    </xf>
    <xf numFmtId="2" fontId="2" fillId="4" borderId="24" xfId="2" applyNumberFormat="1" applyFont="1" applyFill="1" applyBorder="1" applyAlignment="1" applyProtection="1">
      <alignment horizontal="center" vertical="center"/>
      <protection locked="0"/>
    </xf>
    <xf numFmtId="0" fontId="2" fillId="4" borderId="25" xfId="2" applyFont="1" applyFill="1" applyBorder="1" applyAlignment="1">
      <alignment horizontal="center" vertical="center"/>
    </xf>
    <xf numFmtId="2" fontId="2" fillId="0" borderId="10" xfId="2" applyNumberFormat="1" applyFont="1" applyFill="1" applyBorder="1" applyAlignment="1" applyProtection="1">
      <alignment horizontal="center" vertical="center"/>
      <protection locked="0"/>
    </xf>
    <xf numFmtId="0" fontId="2" fillId="0" borderId="25" xfId="2" applyFont="1" applyFill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3" fontId="2" fillId="4" borderId="25" xfId="2" applyNumberFormat="1" applyFont="1" applyFill="1" applyBorder="1" applyAlignment="1">
      <alignment horizontal="center" vertical="center"/>
    </xf>
    <xf numFmtId="3" fontId="2" fillId="0" borderId="25" xfId="2" applyNumberFormat="1" applyFont="1" applyFill="1" applyBorder="1" applyAlignment="1">
      <alignment horizontal="center" vertical="center"/>
    </xf>
    <xf numFmtId="3" fontId="2" fillId="4" borderId="18" xfId="2" applyNumberFormat="1" applyFont="1" applyFill="1" applyBorder="1" applyAlignment="1">
      <alignment horizontal="center" vertical="center"/>
    </xf>
    <xf numFmtId="3" fontId="2" fillId="4" borderId="26" xfId="2" applyNumberFormat="1" applyFont="1" applyFill="1" applyBorder="1" applyAlignment="1">
      <alignment horizontal="center" vertical="center"/>
    </xf>
    <xf numFmtId="2" fontId="2" fillId="2" borderId="10" xfId="2" applyNumberFormat="1" applyFont="1" applyFill="1" applyBorder="1" applyAlignment="1" applyProtection="1">
      <alignment horizontal="center" vertical="center"/>
      <protection locked="0"/>
    </xf>
    <xf numFmtId="3" fontId="2" fillId="2" borderId="25" xfId="2" applyNumberFormat="1" applyFont="1" applyFill="1" applyBorder="1" applyAlignment="1">
      <alignment horizontal="center" vertical="center"/>
    </xf>
    <xf numFmtId="164" fontId="2" fillId="4" borderId="27" xfId="2" applyNumberFormat="1" applyFont="1" applyFill="1" applyBorder="1" applyAlignment="1" applyProtection="1">
      <alignment horizontal="center" vertical="center"/>
    </xf>
    <xf numFmtId="2" fontId="2" fillId="4" borderId="28" xfId="2" applyNumberFormat="1" applyFont="1" applyFill="1" applyBorder="1" applyAlignment="1" applyProtection="1">
      <alignment horizontal="center" vertical="center"/>
      <protection locked="0"/>
    </xf>
    <xf numFmtId="3" fontId="2" fillId="0" borderId="18" xfId="2" applyNumberFormat="1" applyFont="1" applyFill="1" applyBorder="1" applyAlignment="1">
      <alignment horizontal="center" vertical="center"/>
    </xf>
    <xf numFmtId="164" fontId="2" fillId="4" borderId="28" xfId="2" applyNumberFormat="1" applyFont="1" applyFill="1" applyBorder="1" applyAlignment="1" applyProtection="1">
      <alignment horizontal="center" vertical="center"/>
    </xf>
    <xf numFmtId="3" fontId="2" fillId="4" borderId="29" xfId="2" applyNumberFormat="1" applyFont="1" applyFill="1" applyBorder="1" applyAlignment="1">
      <alignment horizontal="center" vertical="center"/>
    </xf>
    <xf numFmtId="3" fontId="2" fillId="2" borderId="18" xfId="2" applyNumberFormat="1" applyFont="1" applyFill="1" applyBorder="1" applyAlignment="1">
      <alignment horizontal="center" vertical="center"/>
    </xf>
    <xf numFmtId="3" fontId="2" fillId="0" borderId="29" xfId="2" applyNumberFormat="1" applyFont="1" applyFill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2" fontId="2" fillId="0" borderId="31" xfId="2" applyNumberFormat="1" applyFont="1" applyFill="1" applyBorder="1" applyAlignment="1" applyProtection="1">
      <alignment horizontal="center" vertical="center"/>
      <protection locked="0"/>
    </xf>
    <xf numFmtId="3" fontId="2" fillId="0" borderId="11" xfId="2" applyNumberFormat="1" applyFont="1" applyFill="1" applyBorder="1" applyAlignment="1">
      <alignment horizontal="center" vertical="center"/>
    </xf>
    <xf numFmtId="2" fontId="2" fillId="0" borderId="12" xfId="2" applyNumberFormat="1" applyFont="1" applyFill="1" applyBorder="1" applyAlignment="1" applyProtection="1">
      <alignment horizontal="center" vertical="center"/>
    </xf>
    <xf numFmtId="2" fontId="2" fillId="0" borderId="23" xfId="2" applyNumberFormat="1" applyFont="1" applyFill="1" applyBorder="1" applyAlignment="1" applyProtection="1">
      <alignment horizontal="center" vertical="center"/>
      <protection locked="0"/>
    </xf>
    <xf numFmtId="3" fontId="2" fillId="0" borderId="33" xfId="2" applyNumberFormat="1" applyFont="1" applyFill="1" applyBorder="1" applyAlignment="1">
      <alignment horizontal="center" vertical="center"/>
    </xf>
    <xf numFmtId="2" fontId="2" fillId="0" borderId="22" xfId="2" applyNumberFormat="1" applyFont="1" applyFill="1" applyBorder="1" applyAlignment="1" applyProtection="1">
      <alignment horizontal="center" vertical="center"/>
      <protection locked="0"/>
    </xf>
    <xf numFmtId="2" fontId="2" fillId="0" borderId="8" xfId="2" applyNumberFormat="1" applyFont="1" applyFill="1" applyBorder="1" applyAlignment="1" applyProtection="1">
      <alignment horizontal="center" vertical="center"/>
      <protection locked="0"/>
    </xf>
    <xf numFmtId="3" fontId="2" fillId="0" borderId="11" xfId="4" applyNumberFormat="1" applyFont="1" applyFill="1" applyBorder="1" applyAlignment="1">
      <alignment horizontal="center" vertical="center"/>
    </xf>
    <xf numFmtId="0" fontId="2" fillId="0" borderId="34" xfId="4" applyFont="1" applyFill="1" applyBorder="1" applyAlignment="1">
      <alignment horizontal="center" vertical="center"/>
    </xf>
    <xf numFmtId="0" fontId="2" fillId="0" borderId="12" xfId="4" applyFont="1" applyFill="1" applyBorder="1" applyAlignment="1">
      <alignment vertical="center"/>
    </xf>
    <xf numFmtId="0" fontId="2" fillId="0" borderId="36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/>
    </xf>
    <xf numFmtId="0" fontId="2" fillId="0" borderId="3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vertical="center"/>
    </xf>
    <xf numFmtId="3" fontId="2" fillId="0" borderId="18" xfId="5" applyNumberFormat="1" applyFont="1" applyFill="1" applyBorder="1" applyAlignment="1">
      <alignment horizontal="center" vertical="center"/>
    </xf>
    <xf numFmtId="0" fontId="2" fillId="0" borderId="38" xfId="5" applyFont="1" applyFill="1" applyBorder="1" applyAlignment="1">
      <alignment horizontal="center" vertical="center"/>
    </xf>
    <xf numFmtId="0" fontId="2" fillId="0" borderId="10" xfId="5" applyFont="1" applyFill="1" applyBorder="1" applyAlignment="1">
      <alignment vertical="center"/>
    </xf>
    <xf numFmtId="164" fontId="2" fillId="4" borderId="39" xfId="2" applyNumberFormat="1" applyFont="1" applyFill="1" applyBorder="1" applyAlignment="1" applyProtection="1">
      <alignment horizontal="center" vertical="center"/>
    </xf>
    <xf numFmtId="2" fontId="2" fillId="4" borderId="40" xfId="2" applyNumberFormat="1" applyFont="1" applyFill="1" applyBorder="1" applyAlignment="1" applyProtection="1">
      <alignment horizontal="center" vertical="center"/>
      <protection locked="0"/>
    </xf>
    <xf numFmtId="3" fontId="2" fillId="4" borderId="41" xfId="2" applyNumberFormat="1" applyFont="1" applyFill="1" applyBorder="1" applyAlignment="1">
      <alignment horizontal="center" vertical="center"/>
    </xf>
    <xf numFmtId="164" fontId="2" fillId="4" borderId="30" xfId="2" applyNumberFormat="1" applyFont="1" applyFill="1" applyBorder="1" applyAlignment="1" applyProtection="1">
      <alignment horizontal="center" vertical="center"/>
    </xf>
    <xf numFmtId="2" fontId="2" fillId="4" borderId="42" xfId="2" applyNumberFormat="1" applyFont="1" applyFill="1" applyBorder="1" applyAlignment="1" applyProtection="1">
      <alignment horizontal="center" vertical="center"/>
      <protection locked="0"/>
    </xf>
    <xf numFmtId="164" fontId="2" fillId="4" borderId="9" xfId="2" applyNumberFormat="1" applyFont="1" applyFill="1" applyBorder="1" applyAlignment="1" applyProtection="1">
      <alignment horizontal="center" vertical="center"/>
    </xf>
    <xf numFmtId="2" fontId="2" fillId="4" borderId="9" xfId="2" applyNumberFormat="1" applyFont="1" applyFill="1" applyBorder="1" applyAlignment="1" applyProtection="1">
      <alignment horizontal="center" vertical="center"/>
      <protection locked="0"/>
    </xf>
    <xf numFmtId="2" fontId="2" fillId="4" borderId="28" xfId="2" applyNumberFormat="1" applyFont="1" applyFill="1" applyBorder="1" applyAlignment="1" applyProtection="1">
      <alignment vertical="center"/>
    </xf>
    <xf numFmtId="3" fontId="2" fillId="4" borderId="41" xfId="2" applyNumberFormat="1" applyFont="1" applyFill="1" applyBorder="1" applyAlignment="1" applyProtection="1">
      <alignment horizontal="center" vertical="center"/>
    </xf>
    <xf numFmtId="0" fontId="2" fillId="0" borderId="43" xfId="2" applyFont="1" applyFill="1" applyBorder="1" applyAlignment="1">
      <alignment horizontal="center" vertical="center"/>
    </xf>
    <xf numFmtId="0" fontId="2" fillId="0" borderId="28" xfId="2" applyFont="1" applyFill="1" applyBorder="1" applyAlignment="1">
      <alignment vertical="center"/>
    </xf>
    <xf numFmtId="2" fontId="2" fillId="0" borderId="42" xfId="2" applyNumberFormat="1" applyFont="1" applyFill="1" applyBorder="1" applyAlignment="1" applyProtection="1">
      <alignment horizontal="center" vertical="center"/>
    </xf>
    <xf numFmtId="3" fontId="2" fillId="0" borderId="35" xfId="2" applyNumberFormat="1" applyFont="1" applyFill="1" applyBorder="1" applyAlignment="1" applyProtection="1">
      <alignment horizontal="center" vertical="center"/>
    </xf>
    <xf numFmtId="2" fontId="2" fillId="0" borderId="45" xfId="2" applyNumberFormat="1" applyFont="1" applyFill="1" applyBorder="1" applyAlignment="1" applyProtection="1">
      <alignment vertical="center"/>
    </xf>
    <xf numFmtId="3" fontId="2" fillId="0" borderId="46" xfId="2" applyNumberFormat="1" applyFont="1" applyFill="1" applyBorder="1" applyAlignment="1" applyProtection="1">
      <alignment horizontal="center" vertical="center"/>
    </xf>
    <xf numFmtId="2" fontId="2" fillId="0" borderId="3" xfId="2" applyNumberFormat="1" applyFont="1" applyFill="1" applyBorder="1" applyAlignment="1" applyProtection="1">
      <alignment horizontal="center" vertical="center"/>
    </xf>
    <xf numFmtId="2" fontId="2" fillId="0" borderId="45" xfId="2" applyNumberFormat="1" applyFont="1" applyFill="1" applyBorder="1" applyAlignment="1" applyProtection="1">
      <alignment horizontal="center" vertical="center"/>
    </xf>
    <xf numFmtId="0" fontId="3" fillId="5" borderId="46" xfId="2" applyFont="1" applyFill="1" applyBorder="1" applyAlignment="1">
      <alignment horizontal="center" vertical="center" wrapText="1"/>
    </xf>
    <xf numFmtId="2" fontId="2" fillId="2" borderId="22" xfId="2" applyNumberFormat="1" applyFont="1" applyFill="1" applyBorder="1" applyAlignment="1" applyProtection="1">
      <alignment horizontal="center" vertical="center"/>
      <protection locked="0"/>
    </xf>
    <xf numFmtId="3" fontId="2" fillId="2" borderId="11" xfId="2" applyNumberFormat="1" applyFont="1" applyFill="1" applyBorder="1" applyAlignment="1">
      <alignment horizontal="center" vertical="center"/>
    </xf>
    <xf numFmtId="2" fontId="2" fillId="0" borderId="31" xfId="4" applyNumberFormat="1" applyFont="1" applyFill="1" applyBorder="1" applyAlignment="1" applyProtection="1">
      <alignment horizontal="center" vertical="center"/>
      <protection locked="0"/>
    </xf>
    <xf numFmtId="3" fontId="2" fillId="0" borderId="26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 applyProtection="1">
      <alignment horizontal="center" vertical="center"/>
      <protection locked="0"/>
    </xf>
    <xf numFmtId="3" fontId="2" fillId="0" borderId="29" xfId="4" applyNumberFormat="1" applyFont="1" applyFill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3" fontId="2" fillId="2" borderId="26" xfId="2" applyNumberFormat="1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 applyProtection="1">
      <alignment horizontal="center" vertical="center"/>
      <protection locked="0"/>
    </xf>
    <xf numFmtId="2" fontId="2" fillId="0" borderId="24" xfId="2" applyNumberFormat="1" applyFont="1" applyFill="1" applyBorder="1" applyAlignment="1" applyProtection="1">
      <alignment horizontal="center" vertical="center"/>
      <protection locked="0"/>
    </xf>
    <xf numFmtId="2" fontId="2" fillId="0" borderId="14" xfId="2" applyNumberFormat="1" applyFont="1" applyFill="1" applyBorder="1" applyAlignment="1" applyProtection="1">
      <alignment horizontal="center" vertical="center"/>
      <protection locked="0"/>
    </xf>
    <xf numFmtId="2" fontId="2" fillId="2" borderId="9" xfId="2" applyNumberFormat="1" applyFont="1" applyFill="1" applyBorder="1" applyAlignment="1" applyProtection="1">
      <alignment horizontal="center" vertical="center"/>
      <protection locked="0"/>
    </xf>
    <xf numFmtId="0" fontId="2" fillId="0" borderId="24" xfId="4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/>
    </xf>
    <xf numFmtId="0" fontId="2" fillId="0" borderId="50" xfId="2" applyFont="1" applyFill="1" applyBorder="1" applyAlignment="1">
      <alignment horizontal="center" vertical="center"/>
    </xf>
    <xf numFmtId="0" fontId="2" fillId="0" borderId="23" xfId="2" applyFont="1" applyFill="1" applyBorder="1" applyAlignment="1">
      <alignment vertical="center"/>
    </xf>
    <xf numFmtId="2" fontId="2" fillId="2" borderId="24" xfId="2" applyNumberFormat="1" applyFont="1" applyFill="1" applyBorder="1" applyAlignment="1" applyProtection="1">
      <alignment horizontal="center" vertical="center"/>
      <protection locked="0"/>
    </xf>
    <xf numFmtId="0" fontId="2" fillId="0" borderId="51" xfId="2" applyFont="1" applyFill="1" applyBorder="1" applyAlignment="1">
      <alignment horizontal="center" vertical="center"/>
    </xf>
    <xf numFmtId="3" fontId="2" fillId="0" borderId="52" xfId="2" applyNumberFormat="1" applyFont="1" applyFill="1" applyBorder="1" applyAlignment="1">
      <alignment horizontal="center" vertical="center"/>
    </xf>
    <xf numFmtId="3" fontId="2" fillId="0" borderId="52" xfId="0" applyNumberFormat="1" applyFont="1" applyFill="1" applyBorder="1" applyAlignment="1">
      <alignment horizontal="center" vertical="center"/>
    </xf>
    <xf numFmtId="0" fontId="2" fillId="0" borderId="53" xfId="2" applyFont="1" applyFill="1" applyBorder="1" applyAlignment="1">
      <alignment horizontal="center" vertical="center"/>
    </xf>
    <xf numFmtId="2" fontId="2" fillId="0" borderId="45" xfId="2" applyNumberFormat="1" applyFont="1" applyFill="1" applyBorder="1" applyAlignment="1" applyProtection="1">
      <alignment horizontal="center" vertical="center"/>
      <protection locked="0"/>
    </xf>
    <xf numFmtId="3" fontId="2" fillId="0" borderId="26" xfId="6" applyNumberFormat="1" applyFont="1" applyFill="1" applyBorder="1" applyAlignment="1">
      <alignment horizontal="center" vertical="center"/>
    </xf>
    <xf numFmtId="2" fontId="2" fillId="0" borderId="45" xfId="2" applyNumberFormat="1" applyFont="1" applyFill="1" applyBorder="1" applyAlignment="1" applyProtection="1">
      <alignment vertical="center"/>
      <protection locked="0"/>
    </xf>
    <xf numFmtId="3" fontId="2" fillId="0" borderId="46" xfId="2" applyNumberFormat="1" applyFont="1" applyFill="1" applyBorder="1" applyAlignment="1">
      <alignment horizontal="center" vertical="center"/>
    </xf>
    <xf numFmtId="3" fontId="2" fillId="0" borderId="46" xfId="6" applyNumberFormat="1" applyFont="1" applyFill="1" applyBorder="1" applyAlignment="1">
      <alignment horizontal="center" vertical="center"/>
    </xf>
    <xf numFmtId="3" fontId="2" fillId="0" borderId="37" xfId="6" applyNumberFormat="1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3" fontId="2" fillId="0" borderId="18" xfId="6" applyNumberFormat="1" applyFont="1" applyFill="1" applyBorder="1" applyAlignment="1">
      <alignment horizontal="center" vertical="center"/>
    </xf>
    <xf numFmtId="3" fontId="2" fillId="0" borderId="41" xfId="6" applyNumberFormat="1" applyFont="1" applyFill="1" applyBorder="1" applyAlignment="1">
      <alignment horizontal="center" vertical="center"/>
    </xf>
    <xf numFmtId="0" fontId="3" fillId="5" borderId="54" xfId="2" applyFont="1" applyFill="1" applyBorder="1" applyAlignment="1">
      <alignment horizontal="center" vertical="center"/>
    </xf>
    <xf numFmtId="0" fontId="3" fillId="5" borderId="56" xfId="2" applyFont="1" applyFill="1" applyBorder="1" applyAlignment="1">
      <alignment horizontal="center" vertical="center"/>
    </xf>
    <xf numFmtId="0" fontId="3" fillId="5" borderId="57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vertical="center"/>
    </xf>
    <xf numFmtId="2" fontId="2" fillId="4" borderId="32" xfId="2" applyNumberFormat="1" applyFont="1" applyFill="1" applyBorder="1" applyAlignment="1" applyProtection="1">
      <alignment horizontal="center" vertical="center"/>
      <protection locked="0"/>
    </xf>
    <xf numFmtId="2" fontId="2" fillId="0" borderId="42" xfId="2" applyNumberFormat="1" applyFont="1" applyFill="1" applyBorder="1" applyAlignment="1" applyProtection="1">
      <alignment horizontal="center" vertical="center"/>
      <protection locked="0"/>
    </xf>
    <xf numFmtId="2" fontId="2" fillId="4" borderId="31" xfId="2" applyNumberFormat="1" applyFont="1" applyFill="1" applyBorder="1" applyAlignment="1" applyProtection="1">
      <alignment horizontal="center" vertical="center"/>
      <protection locked="0"/>
    </xf>
    <xf numFmtId="2" fontId="2" fillId="2" borderId="40" xfId="2" applyNumberFormat="1" applyFont="1" applyFill="1" applyBorder="1" applyAlignment="1" applyProtection="1">
      <alignment horizontal="center" vertical="center"/>
      <protection locked="0"/>
    </xf>
    <xf numFmtId="2" fontId="2" fillId="4" borderId="23" xfId="2" applyNumberFormat="1" applyFont="1" applyFill="1" applyBorder="1" applyAlignment="1" applyProtection="1">
      <alignment horizontal="center" vertical="center"/>
      <protection locked="0"/>
    </xf>
    <xf numFmtId="2" fontId="2" fillId="0" borderId="24" xfId="2" applyNumberFormat="1" applyFont="1" applyFill="1" applyBorder="1" applyAlignment="1" applyProtection="1">
      <alignment horizontal="center" vertical="center"/>
    </xf>
    <xf numFmtId="4" fontId="11" fillId="6" borderId="3" xfId="0" applyNumberFormat="1" applyFont="1" applyFill="1" applyBorder="1" applyAlignment="1">
      <alignment horizontal="center" vertical="center" wrapText="1"/>
    </xf>
    <xf numFmtId="3" fontId="2" fillId="0" borderId="29" xfId="6" applyNumberFormat="1" applyFont="1" applyFill="1" applyBorder="1" applyAlignment="1">
      <alignment horizontal="center" vertical="center"/>
    </xf>
    <xf numFmtId="0" fontId="10" fillId="6" borderId="46" xfId="2" applyFont="1" applyFill="1" applyBorder="1" applyAlignment="1">
      <alignment horizontal="center" vertical="center" wrapText="1"/>
    </xf>
    <xf numFmtId="3" fontId="10" fillId="6" borderId="55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 applyProtection="1">
      <alignment horizontal="center" vertical="center"/>
      <protection locked="0"/>
    </xf>
    <xf numFmtId="164" fontId="12" fillId="0" borderId="5" xfId="2" applyNumberFormat="1" applyFont="1" applyFill="1" applyBorder="1" applyAlignment="1" applyProtection="1">
      <alignment horizontal="center" vertical="center"/>
    </xf>
    <xf numFmtId="3" fontId="2" fillId="2" borderId="0" xfId="2" applyNumberFormat="1" applyFill="1" applyAlignment="1">
      <alignment vertical="center"/>
    </xf>
    <xf numFmtId="3" fontId="3" fillId="2" borderId="0" xfId="2" applyNumberFormat="1" applyFont="1" applyFill="1" applyAlignment="1">
      <alignment vertical="center"/>
    </xf>
    <xf numFmtId="0" fontId="2" fillId="2" borderId="0" xfId="2" applyFill="1" applyBorder="1" applyAlignment="1">
      <alignment vertical="center"/>
    </xf>
    <xf numFmtId="0" fontId="2" fillId="2" borderId="0" xfId="2" applyFill="1" applyAlignment="1">
      <alignment horizontal="center" vertical="center"/>
    </xf>
    <xf numFmtId="0" fontId="9" fillId="2" borderId="0" xfId="2" applyFont="1" applyFill="1" applyAlignment="1">
      <alignment vertical="center"/>
    </xf>
    <xf numFmtId="43" fontId="2" fillId="2" borderId="0" xfId="3" applyFont="1" applyFill="1" applyBorder="1" applyAlignment="1">
      <alignment vertical="center"/>
    </xf>
    <xf numFmtId="0" fontId="4" fillId="2" borderId="0" xfId="2" applyFont="1" applyFill="1" applyAlignment="1">
      <alignment vertical="center"/>
    </xf>
    <xf numFmtId="0" fontId="4" fillId="2" borderId="0" xfId="2" applyFont="1" applyFill="1" applyAlignment="1">
      <alignment horizontal="center" vertical="center"/>
    </xf>
    <xf numFmtId="4" fontId="8" fillId="2" borderId="0" xfId="2" applyNumberFormat="1" applyFont="1" applyFill="1" applyAlignment="1">
      <alignment horizontal="center" vertical="center"/>
    </xf>
    <xf numFmtId="0" fontId="8" fillId="2" borderId="0" xfId="2" applyFont="1" applyFill="1" applyAlignment="1">
      <alignment vertical="center"/>
    </xf>
    <xf numFmtId="10" fontId="8" fillId="2" borderId="0" xfId="2" applyNumberFormat="1" applyFont="1" applyFill="1" applyAlignment="1">
      <alignment horizontal="center" vertical="center"/>
    </xf>
    <xf numFmtId="0" fontId="4" fillId="2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horizontal="center" vertical="center"/>
    </xf>
    <xf numFmtId="0" fontId="8" fillId="2" borderId="0" xfId="2" applyFont="1" applyFill="1" applyBorder="1" applyAlignment="1">
      <alignment vertical="center"/>
    </xf>
    <xf numFmtId="2" fontId="4" fillId="2" borderId="0" xfId="2" applyNumberFormat="1" applyFont="1" applyFill="1" applyAlignment="1">
      <alignment vertical="center"/>
    </xf>
    <xf numFmtId="3" fontId="2" fillId="2" borderId="0" xfId="2" applyNumberFormat="1" applyFill="1" applyAlignment="1">
      <alignment horizontal="center" vertical="center"/>
    </xf>
    <xf numFmtId="0" fontId="2" fillId="2" borderId="0" xfId="2" applyNumberFormat="1" applyFill="1" applyAlignment="1">
      <alignment horizontal="center" vertical="center"/>
    </xf>
    <xf numFmtId="165" fontId="2" fillId="2" borderId="0" xfId="1" applyNumberFormat="1" applyFont="1" applyFill="1" applyBorder="1" applyAlignment="1">
      <alignment horizontal="center" vertical="center"/>
    </xf>
    <xf numFmtId="164" fontId="2" fillId="2" borderId="0" xfId="2" applyNumberFormat="1" applyFill="1" applyAlignment="1">
      <alignment horizontal="center" vertical="center"/>
    </xf>
    <xf numFmtId="0" fontId="6" fillId="2" borderId="0" xfId="2" applyFont="1" applyFill="1" applyAlignment="1">
      <alignment vertical="center"/>
    </xf>
    <xf numFmtId="2" fontId="2" fillId="2" borderId="0" xfId="2" applyNumberFormat="1" applyFont="1" applyFill="1" applyAlignment="1">
      <alignment vertical="center"/>
    </xf>
    <xf numFmtId="43" fontId="2" fillId="2" borderId="0" xfId="2" applyNumberForma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2" fillId="2" borderId="0" xfId="2" applyNumberFormat="1" applyFont="1" applyFill="1" applyAlignment="1">
      <alignment horizontal="center" vertical="center"/>
    </xf>
    <xf numFmtId="4" fontId="2" fillId="2" borderId="0" xfId="2" applyNumberFormat="1" applyFont="1" applyFill="1" applyAlignment="1">
      <alignment horizontal="center" vertical="center"/>
    </xf>
    <xf numFmtId="2" fontId="2" fillId="2" borderId="0" xfId="2" applyNumberFormat="1" applyFont="1" applyFill="1" applyAlignment="1">
      <alignment horizontal="center" vertical="center"/>
    </xf>
    <xf numFmtId="0" fontId="9" fillId="6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164" fontId="15" fillId="2" borderId="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60" xfId="0" applyFill="1" applyBorder="1" applyAlignment="1">
      <alignment vertical="center"/>
    </xf>
    <xf numFmtId="0" fontId="3" fillId="3" borderId="56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7" borderId="56" xfId="0" applyFont="1" applyFill="1" applyBorder="1" applyAlignment="1">
      <alignment vertical="center"/>
    </xf>
    <xf numFmtId="0" fontId="16" fillId="7" borderId="4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60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4" fontId="2" fillId="2" borderId="17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2" fontId="2" fillId="4" borderId="28" xfId="2" applyNumberFormat="1" applyFont="1" applyFill="1" applyBorder="1" applyAlignment="1" applyProtection="1">
      <alignment vertical="center"/>
      <protection locked="0"/>
    </xf>
    <xf numFmtId="0" fontId="2" fillId="0" borderId="0" xfId="2" applyFill="1" applyAlignment="1" applyProtection="1">
      <alignment horizontal="center" vertical="center"/>
      <protection locked="0"/>
    </xf>
    <xf numFmtId="2" fontId="2" fillId="0" borderId="12" xfId="2" applyNumberFormat="1" applyFont="1" applyFill="1" applyBorder="1" applyAlignment="1" applyProtection="1">
      <alignment horizontal="center" vertical="center"/>
      <protection locked="0"/>
    </xf>
    <xf numFmtId="2" fontId="2" fillId="0" borderId="49" xfId="2" applyNumberFormat="1" applyFont="1" applyFill="1" applyBorder="1" applyAlignment="1" applyProtection="1">
      <alignment horizontal="center" vertical="center"/>
      <protection locked="0"/>
    </xf>
    <xf numFmtId="2" fontId="2" fillId="0" borderId="10" xfId="2" applyNumberFormat="1" applyFont="1" applyFill="1" applyBorder="1" applyAlignment="1" applyProtection="1">
      <alignment horizontal="center" vertical="center"/>
    </xf>
    <xf numFmtId="2" fontId="2" fillId="4" borderId="9" xfId="2" applyNumberFormat="1" applyFont="1" applyFill="1" applyBorder="1" applyAlignment="1" applyProtection="1">
      <alignment horizontal="center" vertical="center"/>
    </xf>
    <xf numFmtId="2" fontId="2" fillId="2" borderId="9" xfId="2" applyNumberFormat="1" applyFont="1" applyFill="1" applyBorder="1" applyAlignment="1" applyProtection="1">
      <alignment horizontal="center" vertical="center"/>
    </xf>
    <xf numFmtId="2" fontId="2" fillId="0" borderId="31" xfId="4" applyNumberFormat="1" applyFont="1" applyFill="1" applyBorder="1" applyAlignment="1" applyProtection="1">
      <alignment horizontal="center" vertical="center"/>
    </xf>
    <xf numFmtId="2" fontId="2" fillId="2" borderId="10" xfId="2" applyNumberFormat="1" applyFont="1" applyFill="1" applyBorder="1" applyAlignment="1" applyProtection="1">
      <alignment horizontal="center" vertical="center"/>
    </xf>
    <xf numFmtId="2" fontId="2" fillId="0" borderId="8" xfId="2" applyNumberFormat="1" applyFont="1" applyFill="1" applyBorder="1" applyAlignment="1" applyProtection="1">
      <alignment horizontal="center" vertical="center"/>
    </xf>
    <xf numFmtId="2" fontId="2" fillId="4" borderId="10" xfId="2" applyNumberFormat="1" applyFont="1" applyFill="1" applyBorder="1" applyAlignment="1" applyProtection="1">
      <alignment horizontal="center" vertical="center"/>
    </xf>
    <xf numFmtId="2" fontId="2" fillId="4" borderId="12" xfId="2" applyNumberFormat="1" applyFont="1" applyFill="1" applyBorder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/>
    </xf>
    <xf numFmtId="0" fontId="9" fillId="0" borderId="3" xfId="2" applyFont="1" applyFill="1" applyBorder="1" applyAlignment="1" applyProtection="1">
      <alignment vertical="center"/>
    </xf>
    <xf numFmtId="0" fontId="10" fillId="6" borderId="5" xfId="2" applyFont="1" applyFill="1" applyBorder="1" applyAlignment="1" applyProtection="1">
      <alignment horizontal="center" vertical="center" wrapText="1"/>
    </xf>
    <xf numFmtId="164" fontId="2" fillId="0" borderId="9" xfId="2" applyNumberFormat="1" applyFont="1" applyFill="1" applyBorder="1" applyAlignment="1" applyProtection="1">
      <alignment horizontal="center" vertical="center"/>
    </xf>
    <xf numFmtId="164" fontId="2" fillId="0" borderId="10" xfId="2" applyNumberFormat="1" applyFont="1" applyFill="1" applyBorder="1" applyAlignment="1" applyProtection="1">
      <alignment horizontal="center" vertical="center"/>
    </xf>
    <xf numFmtId="164" fontId="2" fillId="0" borderId="7" xfId="2" applyNumberFormat="1" applyFont="1" applyFill="1" applyBorder="1" applyAlignment="1" applyProtection="1">
      <alignment horizontal="center" vertical="center"/>
    </xf>
    <xf numFmtId="164" fontId="2" fillId="0" borderId="30" xfId="2" applyNumberFormat="1" applyFont="1" applyFill="1" applyBorder="1" applyAlignment="1" applyProtection="1">
      <alignment horizontal="center" vertical="center"/>
    </xf>
    <xf numFmtId="164" fontId="2" fillId="0" borderId="21" xfId="2" applyNumberFormat="1" applyFont="1" applyFill="1" applyBorder="1" applyAlignment="1" applyProtection="1">
      <alignment horizontal="center" vertical="center"/>
    </xf>
    <xf numFmtId="164" fontId="2" fillId="0" borderId="13" xfId="2" applyNumberFormat="1" applyFont="1" applyFill="1" applyBorder="1" applyAlignment="1" applyProtection="1">
      <alignment horizontal="center" vertical="center"/>
    </xf>
    <xf numFmtId="164" fontId="9" fillId="0" borderId="2" xfId="2" applyNumberFormat="1" applyFont="1" applyFill="1" applyBorder="1" applyAlignment="1" applyProtection="1">
      <alignment horizontal="center" vertical="center"/>
    </xf>
    <xf numFmtId="164" fontId="12" fillId="0" borderId="2" xfId="2" applyNumberFormat="1" applyFont="1" applyFill="1" applyBorder="1" applyAlignment="1" applyProtection="1">
      <alignment horizontal="center" vertical="center"/>
    </xf>
    <xf numFmtId="2" fontId="2" fillId="0" borderId="22" xfId="2" applyNumberFormat="1" applyFont="1" applyFill="1" applyBorder="1" applyAlignment="1" applyProtection="1">
      <alignment horizontal="center" vertical="center"/>
    </xf>
    <xf numFmtId="2" fontId="2" fillId="2" borderId="40" xfId="2" applyNumberFormat="1" applyFont="1" applyFill="1" applyBorder="1" applyAlignment="1" applyProtection="1">
      <alignment horizontal="center" vertical="center"/>
    </xf>
    <xf numFmtId="164" fontId="2" fillId="4" borderId="10" xfId="2" applyNumberFormat="1" applyFont="1" applyFill="1" applyBorder="1" applyAlignment="1" applyProtection="1">
      <alignment horizontal="center" vertical="center"/>
    </xf>
    <xf numFmtId="164" fontId="2" fillId="0" borderId="48" xfId="2" applyNumberFormat="1" applyFont="1" applyFill="1" applyBorder="1" applyAlignment="1" applyProtection="1">
      <alignment horizontal="center" vertical="center"/>
    </xf>
    <xf numFmtId="164" fontId="2" fillId="0" borderId="32" xfId="2" applyNumberFormat="1" applyFont="1" applyFill="1" applyBorder="1" applyAlignment="1" applyProtection="1">
      <alignment horizontal="center" vertical="center"/>
    </xf>
    <xf numFmtId="164" fontId="2" fillId="0" borderId="27" xfId="2" applyNumberFormat="1" applyFont="1" applyFill="1" applyBorder="1" applyAlignment="1" applyProtection="1">
      <alignment horizontal="center" vertical="center"/>
    </xf>
    <xf numFmtId="164" fontId="2" fillId="4" borderId="48" xfId="2" applyNumberFormat="1" applyFont="1" applyFill="1" applyBorder="1" applyAlignment="1" applyProtection="1">
      <alignment horizontal="center" vertical="center"/>
    </xf>
    <xf numFmtId="164" fontId="2" fillId="2" borderId="21" xfId="4" applyNumberFormat="1" applyFont="1" applyFill="1" applyBorder="1" applyAlignment="1" applyProtection="1">
      <alignment horizontal="center" vertical="center"/>
    </xf>
    <xf numFmtId="3" fontId="10" fillId="6" borderId="55" xfId="0" applyNumberFormat="1" applyFont="1" applyFill="1" applyBorder="1" applyAlignment="1" applyProtection="1">
      <alignment horizontal="center" vertical="center" wrapText="1"/>
    </xf>
    <xf numFmtId="2" fontId="2" fillId="0" borderId="40" xfId="2" applyNumberFormat="1" applyFont="1" applyFill="1" applyBorder="1" applyAlignment="1" applyProtection="1">
      <alignment horizontal="center" vertical="center"/>
    </xf>
    <xf numFmtId="2" fontId="2" fillId="0" borderId="14" xfId="2" applyNumberFormat="1" applyFont="1" applyFill="1" applyBorder="1" applyAlignment="1" applyProtection="1">
      <alignment horizontal="center" vertical="center"/>
    </xf>
    <xf numFmtId="2" fontId="2" fillId="0" borderId="31" xfId="2" applyNumberFormat="1" applyFont="1" applyFill="1" applyBorder="1" applyAlignment="1" applyProtection="1">
      <alignment horizontal="center" vertical="center"/>
    </xf>
    <xf numFmtId="2" fontId="2" fillId="4" borderId="14" xfId="2" applyNumberFormat="1" applyFont="1" applyFill="1" applyBorder="1" applyAlignment="1" applyProtection="1">
      <alignment horizontal="center" vertical="center"/>
    </xf>
    <xf numFmtId="2" fontId="2" fillId="2" borderId="22" xfId="2" applyNumberFormat="1" applyFont="1" applyFill="1" applyBorder="1" applyAlignment="1" applyProtection="1">
      <alignment horizontal="center" vertical="center"/>
    </xf>
    <xf numFmtId="2" fontId="2" fillId="0" borderId="23" xfId="2" applyNumberFormat="1" applyFont="1" applyFill="1" applyBorder="1" applyAlignment="1" applyProtection="1">
      <alignment horizontal="center" vertical="center"/>
    </xf>
    <xf numFmtId="2" fontId="2" fillId="2" borderId="28" xfId="2" applyNumberFormat="1" applyFont="1" applyFill="1" applyBorder="1" applyAlignment="1" applyProtection="1">
      <alignment horizontal="center" vertical="center"/>
    </xf>
    <xf numFmtId="2" fontId="2" fillId="4" borderId="16" xfId="2" applyNumberFormat="1" applyFont="1" applyFill="1" applyBorder="1" applyAlignment="1" applyProtection="1">
      <alignment horizontal="center" vertical="center"/>
    </xf>
    <xf numFmtId="0" fontId="9" fillId="0" borderId="3" xfId="2" applyFont="1" applyFill="1" applyBorder="1" applyAlignment="1" applyProtection="1">
      <alignment horizontal="center" vertical="center"/>
    </xf>
    <xf numFmtId="2" fontId="2" fillId="2" borderId="24" xfId="2" applyNumberFormat="1" applyFont="1" applyFill="1" applyBorder="1" applyAlignment="1" applyProtection="1">
      <alignment horizontal="center" vertical="center"/>
    </xf>
    <xf numFmtId="2" fontId="2" fillId="4" borderId="24" xfId="2" applyNumberFormat="1" applyFont="1" applyFill="1" applyBorder="1" applyAlignment="1" applyProtection="1">
      <alignment horizontal="center" vertical="center"/>
    </xf>
    <xf numFmtId="2" fontId="2" fillId="4" borderId="42" xfId="2" applyNumberFormat="1" applyFont="1" applyFill="1" applyBorder="1" applyAlignment="1" applyProtection="1">
      <alignment horizontal="center" vertical="center"/>
    </xf>
    <xf numFmtId="2" fontId="2" fillId="4" borderId="28" xfId="2" applyNumberFormat="1" applyFont="1" applyFill="1" applyBorder="1" applyAlignment="1" applyProtection="1">
      <alignment horizontal="center" vertical="center"/>
    </xf>
    <xf numFmtId="2" fontId="2" fillId="4" borderId="0" xfId="2" applyNumberFormat="1" applyFont="1" applyFill="1" applyBorder="1" applyAlignment="1" applyProtection="1">
      <alignment horizontal="center" vertical="center"/>
    </xf>
    <xf numFmtId="2" fontId="2" fillId="4" borderId="8" xfId="2" applyNumberFormat="1" applyFont="1" applyFill="1" applyBorder="1" applyAlignment="1" applyProtection="1">
      <alignment horizontal="center" vertical="center"/>
    </xf>
    <xf numFmtId="2" fontId="2" fillId="2" borderId="14" xfId="2" applyNumberFormat="1" applyFont="1" applyFill="1" applyBorder="1" applyAlignment="1" applyProtection="1">
      <alignment horizontal="center" vertical="center"/>
    </xf>
    <xf numFmtId="2" fontId="2" fillId="4" borderId="40" xfId="2" applyNumberFormat="1" applyFont="1" applyFill="1" applyBorder="1" applyAlignment="1" applyProtection="1">
      <alignment horizontal="center" vertical="center"/>
    </xf>
    <xf numFmtId="2" fontId="2" fillId="4" borderId="22" xfId="2" applyNumberFormat="1" applyFont="1" applyFill="1" applyBorder="1" applyAlignment="1" applyProtection="1">
      <alignment horizontal="center" vertical="center"/>
    </xf>
    <xf numFmtId="0" fontId="2" fillId="2" borderId="0" xfId="2" applyFill="1" applyAlignment="1" applyProtection="1">
      <alignment horizontal="center" vertical="center"/>
    </xf>
    <xf numFmtId="0" fontId="2" fillId="2" borderId="0" xfId="2" applyFill="1" applyAlignment="1" applyProtection="1">
      <alignment horizontal="center" vertical="center"/>
      <protection locked="0"/>
    </xf>
    <xf numFmtId="3" fontId="2" fillId="0" borderId="25" xfId="6" applyNumberFormat="1" applyFont="1" applyFill="1" applyBorder="1" applyAlignment="1">
      <alignment horizontal="center" vertical="center"/>
    </xf>
    <xf numFmtId="3" fontId="2" fillId="0" borderId="18" xfId="6" applyNumberFormat="1" applyFont="1" applyFill="1" applyBorder="1" applyAlignment="1">
      <alignment horizontal="center" vertical="center"/>
    </xf>
    <xf numFmtId="3" fontId="2" fillId="0" borderId="25" xfId="2" applyNumberFormat="1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vertical="center"/>
    </xf>
    <xf numFmtId="0" fontId="10" fillId="6" borderId="59" xfId="2" applyFont="1" applyFill="1" applyBorder="1" applyAlignment="1" applyProtection="1">
      <alignment horizontal="center" vertical="center" wrapText="1"/>
    </xf>
    <xf numFmtId="0" fontId="10" fillId="6" borderId="52" xfId="2" applyFont="1" applyFill="1" applyBorder="1" applyAlignment="1">
      <alignment horizontal="center" vertical="center" wrapText="1"/>
    </xf>
    <xf numFmtId="3" fontId="2" fillId="0" borderId="11" xfId="6" applyNumberFormat="1" applyFont="1" applyFill="1" applyBorder="1" applyAlignment="1">
      <alignment horizontal="center" vertical="center"/>
    </xf>
    <xf numFmtId="0" fontId="2" fillId="2" borderId="51" xfId="2" applyFill="1" applyBorder="1" applyAlignment="1">
      <alignment vertical="center"/>
    </xf>
    <xf numFmtId="2" fontId="4" fillId="2" borderId="0" xfId="2" applyNumberFormat="1" applyFont="1" applyFill="1" applyBorder="1" applyAlignment="1">
      <alignment vertical="center"/>
    </xf>
    <xf numFmtId="0" fontId="0" fillId="8" borderId="56" xfId="0" applyFill="1" applyBorder="1" applyAlignment="1" applyProtection="1">
      <alignment horizontal="center" vertical="center"/>
      <protection locked="0"/>
    </xf>
    <xf numFmtId="0" fontId="0" fillId="8" borderId="4" xfId="0" applyFill="1" applyBorder="1" applyAlignment="1" applyProtection="1">
      <alignment horizontal="center" vertical="center"/>
      <protection locked="0"/>
    </xf>
    <xf numFmtId="0" fontId="2" fillId="2" borderId="17" xfId="2" applyFill="1" applyBorder="1" applyAlignment="1">
      <alignment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5" borderId="52" xfId="2" applyFont="1" applyFill="1" applyBorder="1" applyAlignment="1">
      <alignment horizontal="center" vertical="center" wrapText="1"/>
    </xf>
    <xf numFmtId="0" fontId="3" fillId="5" borderId="26" xfId="2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3" borderId="47" xfId="0" applyNumberFormat="1" applyFont="1" applyFill="1" applyBorder="1" applyAlignment="1">
      <alignment horizontal="center" vertical="center"/>
    </xf>
    <xf numFmtId="10" fontId="7" fillId="2" borderId="0" xfId="2" applyNumberFormat="1" applyFont="1" applyFill="1" applyBorder="1" applyAlignment="1">
      <alignment horizontal="center" vertical="center"/>
    </xf>
    <xf numFmtId="0" fontId="12" fillId="0" borderId="45" xfId="2" applyFont="1" applyFill="1" applyBorder="1" applyAlignment="1">
      <alignment horizontal="right" vertical="center"/>
    </xf>
    <xf numFmtId="0" fontId="12" fillId="0" borderId="2" xfId="2" applyFont="1" applyFill="1" applyBorder="1" applyAlignment="1">
      <alignment horizontal="right" vertical="center"/>
    </xf>
    <xf numFmtId="0" fontId="3" fillId="5" borderId="0" xfId="2" applyFont="1" applyFill="1" applyBorder="1" applyAlignment="1">
      <alignment horizontal="center" vertical="center"/>
    </xf>
    <xf numFmtId="0" fontId="3" fillId="5" borderId="60" xfId="2" applyFont="1" applyFill="1" applyBorder="1" applyAlignment="1">
      <alignment horizontal="center" vertical="center"/>
    </xf>
    <xf numFmtId="0" fontId="3" fillId="0" borderId="52" xfId="2" applyFont="1" applyFill="1" applyBorder="1" applyAlignment="1">
      <alignment horizontal="center" vertical="center"/>
    </xf>
    <xf numFmtId="0" fontId="3" fillId="0" borderId="59" xfId="2" applyFont="1" applyFill="1" applyBorder="1" applyAlignment="1">
      <alignment horizontal="center" vertical="center"/>
    </xf>
    <xf numFmtId="0" fontId="3" fillId="0" borderId="54" xfId="2" applyFont="1" applyFill="1" applyBorder="1" applyAlignment="1">
      <alignment horizontal="center" vertical="center"/>
    </xf>
    <xf numFmtId="0" fontId="3" fillId="0" borderId="58" xfId="2" applyFont="1" applyFill="1" applyBorder="1" applyAlignment="1">
      <alignment horizontal="center" vertical="center"/>
    </xf>
    <xf numFmtId="0" fontId="3" fillId="5" borderId="33" xfId="2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5" borderId="44" xfId="2" applyFont="1" applyFill="1" applyBorder="1" applyAlignment="1">
      <alignment horizontal="center" vertical="center"/>
    </xf>
    <xf numFmtId="0" fontId="3" fillId="5" borderId="37" xfId="2" applyFont="1" applyFill="1" applyBorder="1" applyAlignment="1">
      <alignment horizontal="center" vertical="center"/>
    </xf>
    <xf numFmtId="0" fontId="3" fillId="5" borderId="35" xfId="2" applyFont="1" applyFill="1" applyBorder="1" applyAlignment="1">
      <alignment horizontal="center" vertical="center"/>
    </xf>
    <xf numFmtId="0" fontId="3" fillId="5" borderId="17" xfId="2" applyFont="1" applyFill="1" applyBorder="1" applyAlignment="1">
      <alignment horizontal="center" vertical="center" wrapText="1"/>
    </xf>
    <xf numFmtId="0" fontId="3" fillId="5" borderId="6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right" vertical="center" wrapText="1"/>
    </xf>
    <xf numFmtId="0" fontId="12" fillId="0" borderId="3" xfId="2" applyFont="1" applyFill="1" applyBorder="1" applyAlignment="1">
      <alignment horizontal="right" vertical="center" wrapText="1"/>
    </xf>
    <xf numFmtId="0" fontId="12" fillId="0" borderId="2" xfId="2" applyFont="1" applyFill="1" applyBorder="1" applyAlignment="1">
      <alignment horizontal="right" vertical="center" wrapText="1"/>
    </xf>
    <xf numFmtId="0" fontId="3" fillId="9" borderId="46" xfId="0" applyFont="1" applyFill="1" applyBorder="1" applyAlignment="1">
      <alignment vertical="center"/>
    </xf>
    <xf numFmtId="0" fontId="3" fillId="9" borderId="42" xfId="0" applyFont="1" applyFill="1" applyBorder="1" applyAlignment="1">
      <alignment vertical="center"/>
    </xf>
    <xf numFmtId="0" fontId="2" fillId="2" borderId="58" xfId="2" applyFill="1" applyBorder="1" applyAlignment="1">
      <alignment vertical="center"/>
    </xf>
    <xf numFmtId="0" fontId="3" fillId="9" borderId="2" xfId="0" applyFont="1" applyFill="1" applyBorder="1" applyAlignment="1">
      <alignment vertical="center"/>
    </xf>
  </cellXfs>
  <cellStyles count="7">
    <cellStyle name="Millares" xfId="1" builtinId="3"/>
    <cellStyle name="Millares 2" xfId="3" xr:uid="{E4D3EBE3-45F0-4955-8A89-B3D67C815FD8}"/>
    <cellStyle name="Millares_Proforma-Certificados BLOQUE A JUNIO 2012" xfId="6" xr:uid="{037FB9A3-F5A3-4230-A9A4-008A08A29D2F}"/>
    <cellStyle name="Normal" xfId="0" builtinId="0"/>
    <cellStyle name="Normal 2" xfId="2" xr:uid="{0F28C08C-3B63-4A25-9C15-095EAB2FCF62}"/>
    <cellStyle name="Normal_12 Diciembre 2012 Proforma Bloque A" xfId="5" xr:uid="{AD4E4224-604A-4C23-8F07-2E95EAF44F96}"/>
    <cellStyle name="Normal_Proforma tipo" xfId="4" xr:uid="{563F7C63-E8F9-4E71-B1D7-7A9F8F128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00523-8021-4245-9238-1020B1B1640F}">
  <dimension ref="A1:AA89"/>
  <sheetViews>
    <sheetView tabSelected="1" zoomScale="70" zoomScaleNormal="70" workbookViewId="0">
      <selection activeCell="F34" sqref="F34"/>
    </sheetView>
  </sheetViews>
  <sheetFormatPr baseColWidth="10" defaultRowHeight="13.2" x14ac:dyDescent="0.3"/>
  <cols>
    <col min="1" max="1" width="15.44140625" style="3" customWidth="1"/>
    <col min="2" max="2" width="51.6640625" style="1" customWidth="1"/>
    <col min="3" max="3" width="18.88671875" style="1" customWidth="1"/>
    <col min="4" max="4" width="14.33203125" style="2" customWidth="1"/>
    <col min="5" max="6" width="14.33203125" style="1" customWidth="1"/>
    <col min="7" max="7" width="20.6640625" style="2" customWidth="1"/>
    <col min="8" max="10" width="14.33203125" style="2" customWidth="1"/>
    <col min="11" max="11" width="20.6640625" style="1" customWidth="1"/>
    <col min="12" max="12" width="11.44140625" style="1"/>
    <col min="13" max="14" width="11.88671875" style="1" customWidth="1"/>
    <col min="15" max="15" width="20.6640625" style="1" customWidth="1"/>
    <col min="16" max="16" width="14.33203125" style="2" customWidth="1"/>
    <col min="17" max="18" width="14.33203125" style="1" customWidth="1"/>
    <col min="19" max="19" width="20.6640625" style="2" customWidth="1"/>
    <col min="20" max="21" width="14.33203125" style="2" customWidth="1"/>
    <col min="22" max="22" width="14.44140625" style="2" customWidth="1"/>
    <col min="23" max="23" width="20.6640625" style="2" customWidth="1"/>
    <col min="24" max="249" width="11.44140625" style="4"/>
    <col min="250" max="250" width="15.44140625" style="4" customWidth="1"/>
    <col min="251" max="251" width="49" style="4" customWidth="1"/>
    <col min="252" max="273" width="14.33203125" style="4" customWidth="1"/>
    <col min="274" max="275" width="11.44140625" style="4"/>
    <col min="276" max="276" width="14.5546875" style="4" customWidth="1"/>
    <col min="277" max="505" width="11.44140625" style="4"/>
    <col min="506" max="506" width="15.44140625" style="4" customWidth="1"/>
    <col min="507" max="507" width="49" style="4" customWidth="1"/>
    <col min="508" max="529" width="14.33203125" style="4" customWidth="1"/>
    <col min="530" max="531" width="11.44140625" style="4"/>
    <col min="532" max="532" width="14.5546875" style="4" customWidth="1"/>
    <col min="533" max="761" width="11.44140625" style="4"/>
    <col min="762" max="762" width="15.44140625" style="4" customWidth="1"/>
    <col min="763" max="763" width="49" style="4" customWidth="1"/>
    <col min="764" max="785" width="14.33203125" style="4" customWidth="1"/>
    <col min="786" max="787" width="11.44140625" style="4"/>
    <col min="788" max="788" width="14.5546875" style="4" customWidth="1"/>
    <col min="789" max="1017" width="11.44140625" style="4"/>
    <col min="1018" max="1018" width="15.44140625" style="4" customWidth="1"/>
    <col min="1019" max="1019" width="49" style="4" customWidth="1"/>
    <col min="1020" max="1041" width="14.33203125" style="4" customWidth="1"/>
    <col min="1042" max="1043" width="11.44140625" style="4"/>
    <col min="1044" max="1044" width="14.5546875" style="4" customWidth="1"/>
    <col min="1045" max="1273" width="11.44140625" style="4"/>
    <col min="1274" max="1274" width="15.44140625" style="4" customWidth="1"/>
    <col min="1275" max="1275" width="49" style="4" customWidth="1"/>
    <col min="1276" max="1297" width="14.33203125" style="4" customWidth="1"/>
    <col min="1298" max="1299" width="11.44140625" style="4"/>
    <col min="1300" max="1300" width="14.5546875" style="4" customWidth="1"/>
    <col min="1301" max="1529" width="11.44140625" style="4"/>
    <col min="1530" max="1530" width="15.44140625" style="4" customWidth="1"/>
    <col min="1531" max="1531" width="49" style="4" customWidth="1"/>
    <col min="1532" max="1553" width="14.33203125" style="4" customWidth="1"/>
    <col min="1554" max="1555" width="11.44140625" style="4"/>
    <col min="1556" max="1556" width="14.5546875" style="4" customWidth="1"/>
    <col min="1557" max="1785" width="11.44140625" style="4"/>
    <col min="1786" max="1786" width="15.44140625" style="4" customWidth="1"/>
    <col min="1787" max="1787" width="49" style="4" customWidth="1"/>
    <col min="1788" max="1809" width="14.33203125" style="4" customWidth="1"/>
    <col min="1810" max="1811" width="11.44140625" style="4"/>
    <col min="1812" max="1812" width="14.5546875" style="4" customWidth="1"/>
    <col min="1813" max="2041" width="11.44140625" style="4"/>
    <col min="2042" max="2042" width="15.44140625" style="4" customWidth="1"/>
    <col min="2043" max="2043" width="49" style="4" customWidth="1"/>
    <col min="2044" max="2065" width="14.33203125" style="4" customWidth="1"/>
    <col min="2066" max="2067" width="11.44140625" style="4"/>
    <col min="2068" max="2068" width="14.5546875" style="4" customWidth="1"/>
    <col min="2069" max="2297" width="11.44140625" style="4"/>
    <col min="2298" max="2298" width="15.44140625" style="4" customWidth="1"/>
    <col min="2299" max="2299" width="49" style="4" customWidth="1"/>
    <col min="2300" max="2321" width="14.33203125" style="4" customWidth="1"/>
    <col min="2322" max="2323" width="11.44140625" style="4"/>
    <col min="2324" max="2324" width="14.5546875" style="4" customWidth="1"/>
    <col min="2325" max="2553" width="11.44140625" style="4"/>
    <col min="2554" max="2554" width="15.44140625" style="4" customWidth="1"/>
    <col min="2555" max="2555" width="49" style="4" customWidth="1"/>
    <col min="2556" max="2577" width="14.33203125" style="4" customWidth="1"/>
    <col min="2578" max="2579" width="11.44140625" style="4"/>
    <col min="2580" max="2580" width="14.5546875" style="4" customWidth="1"/>
    <col min="2581" max="2809" width="11.44140625" style="4"/>
    <col min="2810" max="2810" width="15.44140625" style="4" customWidth="1"/>
    <col min="2811" max="2811" width="49" style="4" customWidth="1"/>
    <col min="2812" max="2833" width="14.33203125" style="4" customWidth="1"/>
    <col min="2834" max="2835" width="11.44140625" style="4"/>
    <col min="2836" max="2836" width="14.5546875" style="4" customWidth="1"/>
    <col min="2837" max="3065" width="11.44140625" style="4"/>
    <col min="3066" max="3066" width="15.44140625" style="4" customWidth="1"/>
    <col min="3067" max="3067" width="49" style="4" customWidth="1"/>
    <col min="3068" max="3089" width="14.33203125" style="4" customWidth="1"/>
    <col min="3090" max="3091" width="11.44140625" style="4"/>
    <col min="3092" max="3092" width="14.5546875" style="4" customWidth="1"/>
    <col min="3093" max="3321" width="11.44140625" style="4"/>
    <col min="3322" max="3322" width="15.44140625" style="4" customWidth="1"/>
    <col min="3323" max="3323" width="49" style="4" customWidth="1"/>
    <col min="3324" max="3345" width="14.33203125" style="4" customWidth="1"/>
    <col min="3346" max="3347" width="11.44140625" style="4"/>
    <col min="3348" max="3348" width="14.5546875" style="4" customWidth="1"/>
    <col min="3349" max="3577" width="11.44140625" style="4"/>
    <col min="3578" max="3578" width="15.44140625" style="4" customWidth="1"/>
    <col min="3579" max="3579" width="49" style="4" customWidth="1"/>
    <col min="3580" max="3601" width="14.33203125" style="4" customWidth="1"/>
    <col min="3602" max="3603" width="11.44140625" style="4"/>
    <col min="3604" max="3604" width="14.5546875" style="4" customWidth="1"/>
    <col min="3605" max="3833" width="11.44140625" style="4"/>
    <col min="3834" max="3834" width="15.44140625" style="4" customWidth="1"/>
    <col min="3835" max="3835" width="49" style="4" customWidth="1"/>
    <col min="3836" max="3857" width="14.33203125" style="4" customWidth="1"/>
    <col min="3858" max="3859" width="11.44140625" style="4"/>
    <col min="3860" max="3860" width="14.5546875" style="4" customWidth="1"/>
    <col min="3861" max="4089" width="11.44140625" style="4"/>
    <col min="4090" max="4090" width="15.44140625" style="4" customWidth="1"/>
    <col min="4091" max="4091" width="49" style="4" customWidth="1"/>
    <col min="4092" max="4113" width="14.33203125" style="4" customWidth="1"/>
    <col min="4114" max="4115" width="11.44140625" style="4"/>
    <col min="4116" max="4116" width="14.5546875" style="4" customWidth="1"/>
    <col min="4117" max="4345" width="11.44140625" style="4"/>
    <col min="4346" max="4346" width="15.44140625" style="4" customWidth="1"/>
    <col min="4347" max="4347" width="49" style="4" customWidth="1"/>
    <col min="4348" max="4369" width="14.33203125" style="4" customWidth="1"/>
    <col min="4370" max="4371" width="11.44140625" style="4"/>
    <col min="4372" max="4372" width="14.5546875" style="4" customWidth="1"/>
    <col min="4373" max="4601" width="11.44140625" style="4"/>
    <col min="4602" max="4602" width="15.44140625" style="4" customWidth="1"/>
    <col min="4603" max="4603" width="49" style="4" customWidth="1"/>
    <col min="4604" max="4625" width="14.33203125" style="4" customWidth="1"/>
    <col min="4626" max="4627" width="11.44140625" style="4"/>
    <col min="4628" max="4628" width="14.5546875" style="4" customWidth="1"/>
    <col min="4629" max="4857" width="11.44140625" style="4"/>
    <col min="4858" max="4858" width="15.44140625" style="4" customWidth="1"/>
    <col min="4859" max="4859" width="49" style="4" customWidth="1"/>
    <col min="4860" max="4881" width="14.33203125" style="4" customWidth="1"/>
    <col min="4882" max="4883" width="11.44140625" style="4"/>
    <col min="4884" max="4884" width="14.5546875" style="4" customWidth="1"/>
    <col min="4885" max="5113" width="11.44140625" style="4"/>
    <col min="5114" max="5114" width="15.44140625" style="4" customWidth="1"/>
    <col min="5115" max="5115" width="49" style="4" customWidth="1"/>
    <col min="5116" max="5137" width="14.33203125" style="4" customWidth="1"/>
    <col min="5138" max="5139" width="11.44140625" style="4"/>
    <col min="5140" max="5140" width="14.5546875" style="4" customWidth="1"/>
    <col min="5141" max="5369" width="11.44140625" style="4"/>
    <col min="5370" max="5370" width="15.44140625" style="4" customWidth="1"/>
    <col min="5371" max="5371" width="49" style="4" customWidth="1"/>
    <col min="5372" max="5393" width="14.33203125" style="4" customWidth="1"/>
    <col min="5394" max="5395" width="11.44140625" style="4"/>
    <col min="5396" max="5396" width="14.5546875" style="4" customWidth="1"/>
    <col min="5397" max="5625" width="11.44140625" style="4"/>
    <col min="5626" max="5626" width="15.44140625" style="4" customWidth="1"/>
    <col min="5627" max="5627" width="49" style="4" customWidth="1"/>
    <col min="5628" max="5649" width="14.33203125" style="4" customWidth="1"/>
    <col min="5650" max="5651" width="11.44140625" style="4"/>
    <col min="5652" max="5652" width="14.5546875" style="4" customWidth="1"/>
    <col min="5653" max="5881" width="11.44140625" style="4"/>
    <col min="5882" max="5882" width="15.44140625" style="4" customWidth="1"/>
    <col min="5883" max="5883" width="49" style="4" customWidth="1"/>
    <col min="5884" max="5905" width="14.33203125" style="4" customWidth="1"/>
    <col min="5906" max="5907" width="11.44140625" style="4"/>
    <col min="5908" max="5908" width="14.5546875" style="4" customWidth="1"/>
    <col min="5909" max="6137" width="11.44140625" style="4"/>
    <col min="6138" max="6138" width="15.44140625" style="4" customWidth="1"/>
    <col min="6139" max="6139" width="49" style="4" customWidth="1"/>
    <col min="6140" max="6161" width="14.33203125" style="4" customWidth="1"/>
    <col min="6162" max="6163" width="11.44140625" style="4"/>
    <col min="6164" max="6164" width="14.5546875" style="4" customWidth="1"/>
    <col min="6165" max="6393" width="11.44140625" style="4"/>
    <col min="6394" max="6394" width="15.44140625" style="4" customWidth="1"/>
    <col min="6395" max="6395" width="49" style="4" customWidth="1"/>
    <col min="6396" max="6417" width="14.33203125" style="4" customWidth="1"/>
    <col min="6418" max="6419" width="11.44140625" style="4"/>
    <col min="6420" max="6420" width="14.5546875" style="4" customWidth="1"/>
    <col min="6421" max="6649" width="11.44140625" style="4"/>
    <col min="6650" max="6650" width="15.44140625" style="4" customWidth="1"/>
    <col min="6651" max="6651" width="49" style="4" customWidth="1"/>
    <col min="6652" max="6673" width="14.33203125" style="4" customWidth="1"/>
    <col min="6674" max="6675" width="11.44140625" style="4"/>
    <col min="6676" max="6676" width="14.5546875" style="4" customWidth="1"/>
    <col min="6677" max="6905" width="11.44140625" style="4"/>
    <col min="6906" max="6906" width="15.44140625" style="4" customWidth="1"/>
    <col min="6907" max="6907" width="49" style="4" customWidth="1"/>
    <col min="6908" max="6929" width="14.33203125" style="4" customWidth="1"/>
    <col min="6930" max="6931" width="11.44140625" style="4"/>
    <col min="6932" max="6932" width="14.5546875" style="4" customWidth="1"/>
    <col min="6933" max="7161" width="11.44140625" style="4"/>
    <col min="7162" max="7162" width="15.44140625" style="4" customWidth="1"/>
    <col min="7163" max="7163" width="49" style="4" customWidth="1"/>
    <col min="7164" max="7185" width="14.33203125" style="4" customWidth="1"/>
    <col min="7186" max="7187" width="11.44140625" style="4"/>
    <col min="7188" max="7188" width="14.5546875" style="4" customWidth="1"/>
    <col min="7189" max="7417" width="11.44140625" style="4"/>
    <col min="7418" max="7418" width="15.44140625" style="4" customWidth="1"/>
    <col min="7419" max="7419" width="49" style="4" customWidth="1"/>
    <col min="7420" max="7441" width="14.33203125" style="4" customWidth="1"/>
    <col min="7442" max="7443" width="11.44140625" style="4"/>
    <col min="7444" max="7444" width="14.5546875" style="4" customWidth="1"/>
    <col min="7445" max="7673" width="11.44140625" style="4"/>
    <col min="7674" max="7674" width="15.44140625" style="4" customWidth="1"/>
    <col min="7675" max="7675" width="49" style="4" customWidth="1"/>
    <col min="7676" max="7697" width="14.33203125" style="4" customWidth="1"/>
    <col min="7698" max="7699" width="11.44140625" style="4"/>
    <col min="7700" max="7700" width="14.5546875" style="4" customWidth="1"/>
    <col min="7701" max="7929" width="11.44140625" style="4"/>
    <col min="7930" max="7930" width="15.44140625" style="4" customWidth="1"/>
    <col min="7931" max="7931" width="49" style="4" customWidth="1"/>
    <col min="7932" max="7953" width="14.33203125" style="4" customWidth="1"/>
    <col min="7954" max="7955" width="11.44140625" style="4"/>
    <col min="7956" max="7956" width="14.5546875" style="4" customWidth="1"/>
    <col min="7957" max="8185" width="11.44140625" style="4"/>
    <col min="8186" max="8186" width="15.44140625" style="4" customWidth="1"/>
    <col min="8187" max="8187" width="49" style="4" customWidth="1"/>
    <col min="8188" max="8209" width="14.33203125" style="4" customWidth="1"/>
    <col min="8210" max="8211" width="11.44140625" style="4"/>
    <col min="8212" max="8212" width="14.5546875" style="4" customWidth="1"/>
    <col min="8213" max="8441" width="11.44140625" style="4"/>
    <col min="8442" max="8442" width="15.44140625" style="4" customWidth="1"/>
    <col min="8443" max="8443" width="49" style="4" customWidth="1"/>
    <col min="8444" max="8465" width="14.33203125" style="4" customWidth="1"/>
    <col min="8466" max="8467" width="11.44140625" style="4"/>
    <col min="8468" max="8468" width="14.5546875" style="4" customWidth="1"/>
    <col min="8469" max="8697" width="11.44140625" style="4"/>
    <col min="8698" max="8698" width="15.44140625" style="4" customWidth="1"/>
    <col min="8699" max="8699" width="49" style="4" customWidth="1"/>
    <col min="8700" max="8721" width="14.33203125" style="4" customWidth="1"/>
    <col min="8722" max="8723" width="11.44140625" style="4"/>
    <col min="8724" max="8724" width="14.5546875" style="4" customWidth="1"/>
    <col min="8725" max="8953" width="11.44140625" style="4"/>
    <col min="8954" max="8954" width="15.44140625" style="4" customWidth="1"/>
    <col min="8955" max="8955" width="49" style="4" customWidth="1"/>
    <col min="8956" max="8977" width="14.33203125" style="4" customWidth="1"/>
    <col min="8978" max="8979" width="11.44140625" style="4"/>
    <col min="8980" max="8980" width="14.5546875" style="4" customWidth="1"/>
    <col min="8981" max="9209" width="11.44140625" style="4"/>
    <col min="9210" max="9210" width="15.44140625" style="4" customWidth="1"/>
    <col min="9211" max="9211" width="49" style="4" customWidth="1"/>
    <col min="9212" max="9233" width="14.33203125" style="4" customWidth="1"/>
    <col min="9234" max="9235" width="11.44140625" style="4"/>
    <col min="9236" max="9236" width="14.5546875" style="4" customWidth="1"/>
    <col min="9237" max="9465" width="11.44140625" style="4"/>
    <col min="9466" max="9466" width="15.44140625" style="4" customWidth="1"/>
    <col min="9467" max="9467" width="49" style="4" customWidth="1"/>
    <col min="9468" max="9489" width="14.33203125" style="4" customWidth="1"/>
    <col min="9490" max="9491" width="11.44140625" style="4"/>
    <col min="9492" max="9492" width="14.5546875" style="4" customWidth="1"/>
    <col min="9493" max="9721" width="11.44140625" style="4"/>
    <col min="9722" max="9722" width="15.44140625" style="4" customWidth="1"/>
    <col min="9723" max="9723" width="49" style="4" customWidth="1"/>
    <col min="9724" max="9745" width="14.33203125" style="4" customWidth="1"/>
    <col min="9746" max="9747" width="11.44140625" style="4"/>
    <col min="9748" max="9748" width="14.5546875" style="4" customWidth="1"/>
    <col min="9749" max="9977" width="11.44140625" style="4"/>
    <col min="9978" max="9978" width="15.44140625" style="4" customWidth="1"/>
    <col min="9979" max="9979" width="49" style="4" customWidth="1"/>
    <col min="9980" max="10001" width="14.33203125" style="4" customWidth="1"/>
    <col min="10002" max="10003" width="11.44140625" style="4"/>
    <col min="10004" max="10004" width="14.5546875" style="4" customWidth="1"/>
    <col min="10005" max="10233" width="11.44140625" style="4"/>
    <col min="10234" max="10234" width="15.44140625" style="4" customWidth="1"/>
    <col min="10235" max="10235" width="49" style="4" customWidth="1"/>
    <col min="10236" max="10257" width="14.33203125" style="4" customWidth="1"/>
    <col min="10258" max="10259" width="11.44140625" style="4"/>
    <col min="10260" max="10260" width="14.5546875" style="4" customWidth="1"/>
    <col min="10261" max="10489" width="11.44140625" style="4"/>
    <col min="10490" max="10490" width="15.44140625" style="4" customWidth="1"/>
    <col min="10491" max="10491" width="49" style="4" customWidth="1"/>
    <col min="10492" max="10513" width="14.33203125" style="4" customWidth="1"/>
    <col min="10514" max="10515" width="11.44140625" style="4"/>
    <col min="10516" max="10516" width="14.5546875" style="4" customWidth="1"/>
    <col min="10517" max="10745" width="11.44140625" style="4"/>
    <col min="10746" max="10746" width="15.44140625" style="4" customWidth="1"/>
    <col min="10747" max="10747" width="49" style="4" customWidth="1"/>
    <col min="10748" max="10769" width="14.33203125" style="4" customWidth="1"/>
    <col min="10770" max="10771" width="11.44140625" style="4"/>
    <col min="10772" max="10772" width="14.5546875" style="4" customWidth="1"/>
    <col min="10773" max="11001" width="11.44140625" style="4"/>
    <col min="11002" max="11002" width="15.44140625" style="4" customWidth="1"/>
    <col min="11003" max="11003" width="49" style="4" customWidth="1"/>
    <col min="11004" max="11025" width="14.33203125" style="4" customWidth="1"/>
    <col min="11026" max="11027" width="11.44140625" style="4"/>
    <col min="11028" max="11028" width="14.5546875" style="4" customWidth="1"/>
    <col min="11029" max="11257" width="11.44140625" style="4"/>
    <col min="11258" max="11258" width="15.44140625" style="4" customWidth="1"/>
    <col min="11259" max="11259" width="49" style="4" customWidth="1"/>
    <col min="11260" max="11281" width="14.33203125" style="4" customWidth="1"/>
    <col min="11282" max="11283" width="11.44140625" style="4"/>
    <col min="11284" max="11284" width="14.5546875" style="4" customWidth="1"/>
    <col min="11285" max="11513" width="11.44140625" style="4"/>
    <col min="11514" max="11514" width="15.44140625" style="4" customWidth="1"/>
    <col min="11515" max="11515" width="49" style="4" customWidth="1"/>
    <col min="11516" max="11537" width="14.33203125" style="4" customWidth="1"/>
    <col min="11538" max="11539" width="11.44140625" style="4"/>
    <col min="11540" max="11540" width="14.5546875" style="4" customWidth="1"/>
    <col min="11541" max="11769" width="11.44140625" style="4"/>
    <col min="11770" max="11770" width="15.44140625" style="4" customWidth="1"/>
    <col min="11771" max="11771" width="49" style="4" customWidth="1"/>
    <col min="11772" max="11793" width="14.33203125" style="4" customWidth="1"/>
    <col min="11794" max="11795" width="11.44140625" style="4"/>
    <col min="11796" max="11796" width="14.5546875" style="4" customWidth="1"/>
    <col min="11797" max="12025" width="11.44140625" style="4"/>
    <col min="12026" max="12026" width="15.44140625" style="4" customWidth="1"/>
    <col min="12027" max="12027" width="49" style="4" customWidth="1"/>
    <col min="12028" max="12049" width="14.33203125" style="4" customWidth="1"/>
    <col min="12050" max="12051" width="11.44140625" style="4"/>
    <col min="12052" max="12052" width="14.5546875" style="4" customWidth="1"/>
    <col min="12053" max="12281" width="11.44140625" style="4"/>
    <col min="12282" max="12282" width="15.44140625" style="4" customWidth="1"/>
    <col min="12283" max="12283" width="49" style="4" customWidth="1"/>
    <col min="12284" max="12305" width="14.33203125" style="4" customWidth="1"/>
    <col min="12306" max="12307" width="11.44140625" style="4"/>
    <col min="12308" max="12308" width="14.5546875" style="4" customWidth="1"/>
    <col min="12309" max="12537" width="11.44140625" style="4"/>
    <col min="12538" max="12538" width="15.44140625" style="4" customWidth="1"/>
    <col min="12539" max="12539" width="49" style="4" customWidth="1"/>
    <col min="12540" max="12561" width="14.33203125" style="4" customWidth="1"/>
    <col min="12562" max="12563" width="11.44140625" style="4"/>
    <col min="12564" max="12564" width="14.5546875" style="4" customWidth="1"/>
    <col min="12565" max="12793" width="11.44140625" style="4"/>
    <col min="12794" max="12794" width="15.44140625" style="4" customWidth="1"/>
    <col min="12795" max="12795" width="49" style="4" customWidth="1"/>
    <col min="12796" max="12817" width="14.33203125" style="4" customWidth="1"/>
    <col min="12818" max="12819" width="11.44140625" style="4"/>
    <col min="12820" max="12820" width="14.5546875" style="4" customWidth="1"/>
    <col min="12821" max="13049" width="11.44140625" style="4"/>
    <col min="13050" max="13050" width="15.44140625" style="4" customWidth="1"/>
    <col min="13051" max="13051" width="49" style="4" customWidth="1"/>
    <col min="13052" max="13073" width="14.33203125" style="4" customWidth="1"/>
    <col min="13074" max="13075" width="11.44140625" style="4"/>
    <col min="13076" max="13076" width="14.5546875" style="4" customWidth="1"/>
    <col min="13077" max="13305" width="11.44140625" style="4"/>
    <col min="13306" max="13306" width="15.44140625" style="4" customWidth="1"/>
    <col min="13307" max="13307" width="49" style="4" customWidth="1"/>
    <col min="13308" max="13329" width="14.33203125" style="4" customWidth="1"/>
    <col min="13330" max="13331" width="11.44140625" style="4"/>
    <col min="13332" max="13332" width="14.5546875" style="4" customWidth="1"/>
    <col min="13333" max="13561" width="11.44140625" style="4"/>
    <col min="13562" max="13562" width="15.44140625" style="4" customWidth="1"/>
    <col min="13563" max="13563" width="49" style="4" customWidth="1"/>
    <col min="13564" max="13585" width="14.33203125" style="4" customWidth="1"/>
    <col min="13586" max="13587" width="11.44140625" style="4"/>
    <col min="13588" max="13588" width="14.5546875" style="4" customWidth="1"/>
    <col min="13589" max="13817" width="11.44140625" style="4"/>
    <col min="13818" max="13818" width="15.44140625" style="4" customWidth="1"/>
    <col min="13819" max="13819" width="49" style="4" customWidth="1"/>
    <col min="13820" max="13841" width="14.33203125" style="4" customWidth="1"/>
    <col min="13842" max="13843" width="11.44140625" style="4"/>
    <col min="13844" max="13844" width="14.5546875" style="4" customWidth="1"/>
    <col min="13845" max="14073" width="11.44140625" style="4"/>
    <col min="14074" max="14074" width="15.44140625" style="4" customWidth="1"/>
    <col min="14075" max="14075" width="49" style="4" customWidth="1"/>
    <col min="14076" max="14097" width="14.33203125" style="4" customWidth="1"/>
    <col min="14098" max="14099" width="11.44140625" style="4"/>
    <col min="14100" max="14100" width="14.5546875" style="4" customWidth="1"/>
    <col min="14101" max="14329" width="11.44140625" style="4"/>
    <col min="14330" max="14330" width="15.44140625" style="4" customWidth="1"/>
    <col min="14331" max="14331" width="49" style="4" customWidth="1"/>
    <col min="14332" max="14353" width="14.33203125" style="4" customWidth="1"/>
    <col min="14354" max="14355" width="11.44140625" style="4"/>
    <col min="14356" max="14356" width="14.5546875" style="4" customWidth="1"/>
    <col min="14357" max="14585" width="11.44140625" style="4"/>
    <col min="14586" max="14586" width="15.44140625" style="4" customWidth="1"/>
    <col min="14587" max="14587" width="49" style="4" customWidth="1"/>
    <col min="14588" max="14609" width="14.33203125" style="4" customWidth="1"/>
    <col min="14610" max="14611" width="11.44140625" style="4"/>
    <col min="14612" max="14612" width="14.5546875" style="4" customWidth="1"/>
    <col min="14613" max="14841" width="11.44140625" style="4"/>
    <col min="14842" max="14842" width="15.44140625" style="4" customWidth="1"/>
    <col min="14843" max="14843" width="49" style="4" customWidth="1"/>
    <col min="14844" max="14865" width="14.33203125" style="4" customWidth="1"/>
    <col min="14866" max="14867" width="11.44140625" style="4"/>
    <col min="14868" max="14868" width="14.5546875" style="4" customWidth="1"/>
    <col min="14869" max="15097" width="11.44140625" style="4"/>
    <col min="15098" max="15098" width="15.44140625" style="4" customWidth="1"/>
    <col min="15099" max="15099" width="49" style="4" customWidth="1"/>
    <col min="15100" max="15121" width="14.33203125" style="4" customWidth="1"/>
    <col min="15122" max="15123" width="11.44140625" style="4"/>
    <col min="15124" max="15124" width="14.5546875" style="4" customWidth="1"/>
    <col min="15125" max="15353" width="11.44140625" style="4"/>
    <col min="15354" max="15354" width="15.44140625" style="4" customWidth="1"/>
    <col min="15355" max="15355" width="49" style="4" customWidth="1"/>
    <col min="15356" max="15377" width="14.33203125" style="4" customWidth="1"/>
    <col min="15378" max="15379" width="11.44140625" style="4"/>
    <col min="15380" max="15380" width="14.5546875" style="4" customWidth="1"/>
    <col min="15381" max="15609" width="11.44140625" style="4"/>
    <col min="15610" max="15610" width="15.44140625" style="4" customWidth="1"/>
    <col min="15611" max="15611" width="49" style="4" customWidth="1"/>
    <col min="15612" max="15633" width="14.33203125" style="4" customWidth="1"/>
    <col min="15634" max="15635" width="11.44140625" style="4"/>
    <col min="15636" max="15636" width="14.5546875" style="4" customWidth="1"/>
    <col min="15637" max="15865" width="11.44140625" style="4"/>
    <col min="15866" max="15866" width="15.44140625" style="4" customWidth="1"/>
    <col min="15867" max="15867" width="49" style="4" customWidth="1"/>
    <col min="15868" max="15889" width="14.33203125" style="4" customWidth="1"/>
    <col min="15890" max="15891" width="11.44140625" style="4"/>
    <col min="15892" max="15892" width="14.5546875" style="4" customWidth="1"/>
    <col min="15893" max="16121" width="11.44140625" style="4"/>
    <col min="16122" max="16122" width="15.44140625" style="4" customWidth="1"/>
    <col min="16123" max="16123" width="49" style="4" customWidth="1"/>
    <col min="16124" max="16145" width="14.33203125" style="4" customWidth="1"/>
    <col min="16146" max="16147" width="11.44140625" style="4"/>
    <col min="16148" max="16148" width="14.5546875" style="4" customWidth="1"/>
    <col min="16149" max="16384" width="11.44140625" style="4"/>
  </cols>
  <sheetData>
    <row r="1" spans="1:27" s="5" customFormat="1" ht="26.25" customHeight="1" thickBot="1" x14ac:dyDescent="0.35">
      <c r="A1" s="265" t="s">
        <v>78</v>
      </c>
      <c r="B1" s="266"/>
      <c r="C1" s="128"/>
      <c r="D1" s="267" t="s">
        <v>77</v>
      </c>
      <c r="E1" s="268"/>
      <c r="F1" s="268"/>
      <c r="G1" s="268"/>
      <c r="H1" s="269" t="s">
        <v>76</v>
      </c>
      <c r="I1" s="270"/>
      <c r="J1" s="270"/>
      <c r="K1" s="270"/>
      <c r="L1" s="253" t="s">
        <v>75</v>
      </c>
      <c r="M1" s="254"/>
      <c r="N1" s="254"/>
      <c r="O1" s="255"/>
      <c r="P1" s="269" t="s">
        <v>74</v>
      </c>
      <c r="Q1" s="270"/>
      <c r="R1" s="270"/>
      <c r="S1" s="270"/>
      <c r="T1" s="253" t="s">
        <v>73</v>
      </c>
      <c r="U1" s="254"/>
      <c r="V1" s="254"/>
      <c r="W1" s="255"/>
    </row>
    <row r="2" spans="1:27" ht="31.5" customHeight="1" thickBot="1" x14ac:dyDescent="0.35">
      <c r="A2" s="127"/>
      <c r="B2" s="126" t="s">
        <v>72</v>
      </c>
      <c r="C2" s="125" t="s">
        <v>71</v>
      </c>
      <c r="D2" s="137" t="s">
        <v>70</v>
      </c>
      <c r="E2" s="138" t="s">
        <v>82</v>
      </c>
      <c r="F2" s="135" t="s">
        <v>83</v>
      </c>
      <c r="G2" s="203" t="s">
        <v>69</v>
      </c>
      <c r="H2" s="137" t="s">
        <v>70</v>
      </c>
      <c r="I2" s="220" t="s">
        <v>82</v>
      </c>
      <c r="J2" s="135" t="s">
        <v>83</v>
      </c>
      <c r="K2" s="203" t="s">
        <v>69</v>
      </c>
      <c r="L2" s="137" t="s">
        <v>70</v>
      </c>
      <c r="M2" s="220" t="s">
        <v>82</v>
      </c>
      <c r="N2" s="135" t="s">
        <v>83</v>
      </c>
      <c r="O2" s="203" t="s">
        <v>69</v>
      </c>
      <c r="P2" s="246" t="s">
        <v>70</v>
      </c>
      <c r="Q2" s="220" t="s">
        <v>82</v>
      </c>
      <c r="R2" s="135" t="s">
        <v>83</v>
      </c>
      <c r="S2" s="245" t="s">
        <v>69</v>
      </c>
      <c r="T2" s="137" t="s">
        <v>70</v>
      </c>
      <c r="U2" s="220" t="s">
        <v>82</v>
      </c>
      <c r="V2" s="135" t="s">
        <v>83</v>
      </c>
      <c r="W2" s="203" t="s">
        <v>69</v>
      </c>
    </row>
    <row r="3" spans="1:27" ht="12.9" customHeight="1" x14ac:dyDescent="0.3">
      <c r="A3" s="256" t="s">
        <v>68</v>
      </c>
      <c r="B3" s="244" t="s">
        <v>89</v>
      </c>
      <c r="C3" s="115" t="s">
        <v>90</v>
      </c>
      <c r="D3" s="136">
        <v>15147</v>
      </c>
      <c r="E3" s="38">
        <v>22</v>
      </c>
      <c r="F3" s="103"/>
      <c r="G3" s="204">
        <f>D3*F3</f>
        <v>0</v>
      </c>
      <c r="H3" s="124">
        <v>3787</v>
      </c>
      <c r="I3" s="221">
        <v>22</v>
      </c>
      <c r="J3" s="130"/>
      <c r="K3" s="204">
        <f>H3*J3</f>
        <v>0</v>
      </c>
      <c r="L3" s="58">
        <v>7574</v>
      </c>
      <c r="M3" s="134">
        <v>22</v>
      </c>
      <c r="N3" s="104"/>
      <c r="O3" s="204">
        <f>L3*N3</f>
        <v>0</v>
      </c>
      <c r="P3" s="124">
        <v>52495</v>
      </c>
      <c r="Q3" s="38">
        <v>22</v>
      </c>
      <c r="R3" s="43"/>
      <c r="S3" s="217">
        <f>P3*R3</f>
        <v>0</v>
      </c>
      <c r="T3" s="58">
        <v>12623</v>
      </c>
      <c r="U3" s="134">
        <v>22</v>
      </c>
      <c r="V3" s="104"/>
      <c r="W3" s="209">
        <f>T3*V3</f>
        <v>0</v>
      </c>
      <c r="Z3" s="141"/>
    </row>
    <row r="4" spans="1:27" ht="12.9" customHeight="1" x14ac:dyDescent="0.3">
      <c r="A4" s="257"/>
      <c r="B4" s="73" t="s">
        <v>67</v>
      </c>
      <c r="C4" s="108" t="s">
        <v>66</v>
      </c>
      <c r="D4" s="123">
        <v>0</v>
      </c>
      <c r="E4" s="193">
        <v>15.5</v>
      </c>
      <c r="F4" s="43"/>
      <c r="G4" s="204">
        <f t="shared" ref="G4:G8" si="0">D4*F4</f>
        <v>0</v>
      </c>
      <c r="H4" s="123">
        <v>0</v>
      </c>
      <c r="I4" s="222">
        <v>15.5</v>
      </c>
      <c r="J4" s="105"/>
      <c r="K4" s="204">
        <f t="shared" ref="K4:K8" si="1">H4*J4</f>
        <v>0</v>
      </c>
      <c r="L4" s="54">
        <v>0</v>
      </c>
      <c r="M4" s="134">
        <v>15.5</v>
      </c>
      <c r="N4" s="104"/>
      <c r="O4" s="204">
        <f t="shared" ref="O4:O8" si="2">L4*N4</f>
        <v>0</v>
      </c>
      <c r="P4" s="123">
        <v>0</v>
      </c>
      <c r="Q4" s="193">
        <v>15.5</v>
      </c>
      <c r="R4" s="43"/>
      <c r="S4" s="204">
        <f t="shared" ref="S4:S8" si="3">P4*R4</f>
        <v>0</v>
      </c>
      <c r="T4" s="54">
        <v>0</v>
      </c>
      <c r="U4" s="222">
        <v>15.5</v>
      </c>
      <c r="V4" s="104"/>
      <c r="W4" s="209">
        <f t="shared" ref="W4:W8" si="4">T4*V4</f>
        <v>0</v>
      </c>
      <c r="Z4" s="141"/>
    </row>
    <row r="5" spans="1:27" ht="12.9" customHeight="1" x14ac:dyDescent="0.3">
      <c r="A5" s="257"/>
      <c r="B5" s="73" t="s">
        <v>65</v>
      </c>
      <c r="C5" s="108" t="s">
        <v>64</v>
      </c>
      <c r="D5" s="123">
        <v>1188</v>
      </c>
      <c r="E5" s="193">
        <v>21</v>
      </c>
      <c r="F5" s="43"/>
      <c r="G5" s="204">
        <f t="shared" si="0"/>
        <v>0</v>
      </c>
      <c r="H5" s="123">
        <v>297</v>
      </c>
      <c r="I5" s="222">
        <v>21</v>
      </c>
      <c r="J5" s="60"/>
      <c r="K5" s="204">
        <f t="shared" si="1"/>
        <v>0</v>
      </c>
      <c r="L5" s="123">
        <v>594</v>
      </c>
      <c r="M5" s="134">
        <v>21</v>
      </c>
      <c r="N5" s="104"/>
      <c r="O5" s="204">
        <f t="shared" si="2"/>
        <v>0</v>
      </c>
      <c r="P5" s="123">
        <v>3465</v>
      </c>
      <c r="Q5" s="193">
        <v>21</v>
      </c>
      <c r="R5" s="43"/>
      <c r="S5" s="204">
        <f t="shared" si="3"/>
        <v>0</v>
      </c>
      <c r="T5" s="123">
        <v>989.99999999999989</v>
      </c>
      <c r="U5" s="222">
        <v>21</v>
      </c>
      <c r="V5" s="104"/>
      <c r="W5" s="209">
        <f t="shared" si="4"/>
        <v>0</v>
      </c>
      <c r="Z5" s="142"/>
      <c r="AA5" s="5"/>
    </row>
    <row r="6" spans="1:27" ht="12.9" customHeight="1" x14ac:dyDescent="0.3">
      <c r="A6" s="257"/>
      <c r="B6" s="73" t="s">
        <v>63</v>
      </c>
      <c r="C6" s="108" t="s">
        <v>62</v>
      </c>
      <c r="D6" s="123">
        <v>1782</v>
      </c>
      <c r="E6" s="193">
        <v>10</v>
      </c>
      <c r="F6" s="43"/>
      <c r="G6" s="204">
        <f t="shared" si="0"/>
        <v>0</v>
      </c>
      <c r="H6" s="123">
        <v>445.5</v>
      </c>
      <c r="I6" s="222">
        <v>10</v>
      </c>
      <c r="J6" s="65"/>
      <c r="K6" s="204">
        <f t="shared" si="1"/>
        <v>0</v>
      </c>
      <c r="L6" s="123">
        <v>891</v>
      </c>
      <c r="M6" s="134">
        <v>10</v>
      </c>
      <c r="N6" s="104"/>
      <c r="O6" s="204">
        <f t="shared" si="2"/>
        <v>0</v>
      </c>
      <c r="P6" s="123">
        <v>5197.5</v>
      </c>
      <c r="Q6" s="193">
        <v>10</v>
      </c>
      <c r="R6" s="43"/>
      <c r="S6" s="204">
        <f t="shared" si="3"/>
        <v>0</v>
      </c>
      <c r="T6" s="123">
        <v>1484.9999999999998</v>
      </c>
      <c r="U6" s="222">
        <v>10</v>
      </c>
      <c r="V6" s="104"/>
      <c r="W6" s="209">
        <f t="shared" si="4"/>
        <v>0</v>
      </c>
    </row>
    <row r="7" spans="1:27" ht="12.9" customHeight="1" x14ac:dyDescent="0.3">
      <c r="A7" s="257"/>
      <c r="B7" s="73" t="s">
        <v>61</v>
      </c>
      <c r="C7" s="108" t="s">
        <v>60</v>
      </c>
      <c r="D7" s="123">
        <v>0</v>
      </c>
      <c r="E7" s="193">
        <v>27</v>
      </c>
      <c r="F7" s="43"/>
      <c r="G7" s="204">
        <f t="shared" si="0"/>
        <v>0</v>
      </c>
      <c r="H7" s="123">
        <v>0</v>
      </c>
      <c r="I7" s="222">
        <v>27</v>
      </c>
      <c r="J7" s="65"/>
      <c r="K7" s="204">
        <f t="shared" si="1"/>
        <v>0</v>
      </c>
      <c r="L7" s="123">
        <v>0</v>
      </c>
      <c r="M7" s="134">
        <v>27</v>
      </c>
      <c r="N7" s="104"/>
      <c r="O7" s="204">
        <f t="shared" si="2"/>
        <v>0</v>
      </c>
      <c r="P7" s="123">
        <v>0</v>
      </c>
      <c r="Q7" s="193">
        <v>27</v>
      </c>
      <c r="R7" s="43"/>
      <c r="S7" s="204">
        <f t="shared" si="3"/>
        <v>0</v>
      </c>
      <c r="T7" s="123">
        <v>0</v>
      </c>
      <c r="U7" s="222">
        <v>27</v>
      </c>
      <c r="V7" s="104"/>
      <c r="W7" s="209">
        <f t="shared" si="4"/>
        <v>0</v>
      </c>
    </row>
    <row r="8" spans="1:27" ht="12.9" customHeight="1" thickBot="1" x14ac:dyDescent="0.35">
      <c r="A8" s="257"/>
      <c r="B8" s="73" t="s">
        <v>59</v>
      </c>
      <c r="C8" s="122" t="s">
        <v>58</v>
      </c>
      <c r="D8" s="242">
        <v>72</v>
      </c>
      <c r="E8" s="193">
        <v>200</v>
      </c>
      <c r="F8" s="43"/>
      <c r="G8" s="204">
        <f t="shared" si="0"/>
        <v>0</v>
      </c>
      <c r="H8" s="247">
        <v>18</v>
      </c>
      <c r="I8" s="222">
        <v>200</v>
      </c>
      <c r="J8" s="105"/>
      <c r="K8" s="204">
        <f t="shared" si="1"/>
        <v>0</v>
      </c>
      <c r="L8" s="241">
        <v>36</v>
      </c>
      <c r="M8" s="134">
        <v>200</v>
      </c>
      <c r="N8" s="104"/>
      <c r="O8" s="204">
        <f t="shared" si="2"/>
        <v>0</v>
      </c>
      <c r="P8" s="243">
        <v>204</v>
      </c>
      <c r="Q8" s="193">
        <v>200</v>
      </c>
      <c r="R8" s="43"/>
      <c r="S8" s="204">
        <f t="shared" si="3"/>
        <v>0</v>
      </c>
      <c r="T8" s="247">
        <v>60</v>
      </c>
      <c r="U8" s="222">
        <v>200</v>
      </c>
      <c r="V8" s="104"/>
      <c r="W8" s="209">
        <f t="shared" si="4"/>
        <v>0</v>
      </c>
    </row>
    <row r="9" spans="1:27" ht="12.9" customHeight="1" thickBot="1" x14ac:dyDescent="0.35">
      <c r="A9" s="94"/>
      <c r="B9" s="263" t="s">
        <v>57</v>
      </c>
      <c r="C9" s="264"/>
      <c r="D9" s="120"/>
      <c r="E9" s="90"/>
      <c r="F9" s="118"/>
      <c r="G9" s="140">
        <f>SUM(G3:G8)</f>
        <v>0</v>
      </c>
      <c r="H9" s="121"/>
      <c r="I9" s="93"/>
      <c r="J9" s="139"/>
      <c r="K9" s="211">
        <f>SUM(K3:K8)</f>
        <v>0</v>
      </c>
      <c r="L9" s="120"/>
      <c r="M9" s="93"/>
      <c r="N9" s="116"/>
      <c r="O9" s="140">
        <f>SUM(O3:O8)</f>
        <v>0</v>
      </c>
      <c r="P9" s="119"/>
      <c r="Q9" s="90"/>
      <c r="R9" s="118"/>
      <c r="S9" s="140">
        <f>SUM(S3:S8)</f>
        <v>0</v>
      </c>
      <c r="T9" s="117"/>
      <c r="U9" s="93"/>
      <c r="V9" s="116"/>
      <c r="W9" s="140">
        <f>SUM(W3:W8)</f>
        <v>0</v>
      </c>
    </row>
    <row r="10" spans="1:27" ht="12.75" customHeight="1" x14ac:dyDescent="0.3">
      <c r="A10" s="256" t="s">
        <v>56</v>
      </c>
      <c r="B10" s="87" t="s">
        <v>55</v>
      </c>
      <c r="C10" s="115" t="s">
        <v>54</v>
      </c>
      <c r="D10" s="114">
        <v>95.76</v>
      </c>
      <c r="E10" s="38">
        <v>100</v>
      </c>
      <c r="F10" s="103"/>
      <c r="G10" s="204">
        <f>(D10*F10)</f>
        <v>0</v>
      </c>
      <c r="H10" s="113">
        <v>23.94</v>
      </c>
      <c r="I10" s="221">
        <v>100</v>
      </c>
      <c r="J10" s="60"/>
      <c r="K10" s="204">
        <f>(H10*J10)</f>
        <v>0</v>
      </c>
      <c r="L10" s="98">
        <v>46.800000000000004</v>
      </c>
      <c r="M10" s="134">
        <v>100</v>
      </c>
      <c r="N10" s="104"/>
      <c r="O10" s="204">
        <f>(L10*N10)</f>
        <v>0</v>
      </c>
      <c r="P10" s="98">
        <v>580</v>
      </c>
      <c r="Q10" s="38">
        <v>100</v>
      </c>
      <c r="R10" s="103"/>
      <c r="S10" s="204">
        <f>(P10*R10)</f>
        <v>0</v>
      </c>
      <c r="T10" s="113">
        <v>7.98</v>
      </c>
      <c r="U10" s="134">
        <v>100</v>
      </c>
      <c r="V10" s="104"/>
      <c r="W10" s="204">
        <f>(T10*V10)</f>
        <v>0</v>
      </c>
    </row>
    <row r="11" spans="1:27" ht="12.9" customHeight="1" x14ac:dyDescent="0.3">
      <c r="A11" s="257"/>
      <c r="B11" s="71" t="s">
        <v>53</v>
      </c>
      <c r="C11" s="112" t="s">
        <v>52</v>
      </c>
      <c r="D11" s="48"/>
      <c r="E11" s="194"/>
      <c r="F11" s="83"/>
      <c r="G11" s="82"/>
      <c r="H11" s="54">
        <v>72</v>
      </c>
      <c r="I11" s="223">
        <v>90</v>
      </c>
      <c r="J11" s="43"/>
      <c r="K11" s="204">
        <f t="shared" ref="K11:K25" si="5">(H11*J11)</f>
        <v>0</v>
      </c>
      <c r="L11" s="57">
        <v>288</v>
      </c>
      <c r="M11" s="230">
        <v>90</v>
      </c>
      <c r="N11" s="111"/>
      <c r="O11" s="204">
        <f t="shared" ref="O11:O25" si="6">(L11*N11)</f>
        <v>0</v>
      </c>
      <c r="P11" s="48"/>
      <c r="Q11" s="194"/>
      <c r="R11" s="83"/>
      <c r="S11" s="82"/>
      <c r="T11" s="48"/>
      <c r="U11" s="231"/>
      <c r="V11" s="41"/>
      <c r="W11" s="218"/>
    </row>
    <row r="12" spans="1:27" ht="12.9" customHeight="1" x14ac:dyDescent="0.3">
      <c r="A12" s="257"/>
      <c r="B12" s="73" t="s">
        <v>51</v>
      </c>
      <c r="C12" s="108" t="s">
        <v>50</v>
      </c>
      <c r="D12" s="54">
        <v>72</v>
      </c>
      <c r="E12" s="38">
        <v>90</v>
      </c>
      <c r="F12" s="103"/>
      <c r="G12" s="204">
        <f t="shared" ref="G12:G25" si="7">(D12*F12)</f>
        <v>0</v>
      </c>
      <c r="H12" s="54">
        <v>9</v>
      </c>
      <c r="I12" s="193">
        <v>90</v>
      </c>
      <c r="J12" s="105"/>
      <c r="K12" s="204">
        <f t="shared" si="5"/>
        <v>0</v>
      </c>
      <c r="L12" s="54">
        <v>36</v>
      </c>
      <c r="M12" s="134">
        <v>90</v>
      </c>
      <c r="N12" s="104"/>
      <c r="O12" s="204">
        <f t="shared" si="6"/>
        <v>0</v>
      </c>
      <c r="P12" s="54">
        <v>180</v>
      </c>
      <c r="Q12" s="38">
        <v>90</v>
      </c>
      <c r="R12" s="103"/>
      <c r="S12" s="204">
        <f t="shared" ref="S12:S25" si="8">(P12*R12)</f>
        <v>0</v>
      </c>
      <c r="T12" s="48"/>
      <c r="U12" s="231"/>
      <c r="V12" s="41"/>
      <c r="W12" s="218"/>
    </row>
    <row r="13" spans="1:27" ht="12.9" customHeight="1" x14ac:dyDescent="0.3">
      <c r="A13" s="257"/>
      <c r="B13" s="73" t="s">
        <v>49</v>
      </c>
      <c r="C13" s="108" t="s">
        <v>48</v>
      </c>
      <c r="D13" s="54">
        <v>36</v>
      </c>
      <c r="E13" s="38">
        <v>80</v>
      </c>
      <c r="F13" s="103"/>
      <c r="G13" s="204">
        <f t="shared" si="7"/>
        <v>0</v>
      </c>
      <c r="H13" s="48"/>
      <c r="I13" s="224"/>
      <c r="J13" s="131"/>
      <c r="K13" s="82"/>
      <c r="L13" s="48"/>
      <c r="M13" s="231"/>
      <c r="N13" s="41"/>
      <c r="O13" s="82"/>
      <c r="P13" s="54">
        <v>90</v>
      </c>
      <c r="Q13" s="38">
        <v>80</v>
      </c>
      <c r="R13" s="103"/>
      <c r="S13" s="204">
        <f t="shared" si="8"/>
        <v>0</v>
      </c>
      <c r="T13" s="48"/>
      <c r="U13" s="231"/>
      <c r="V13" s="41"/>
      <c r="W13" s="218"/>
    </row>
    <row r="14" spans="1:27" ht="12.9" customHeight="1" x14ac:dyDescent="0.3">
      <c r="A14" s="257"/>
      <c r="B14" s="73" t="s">
        <v>47</v>
      </c>
      <c r="C14" s="108" t="s">
        <v>46</v>
      </c>
      <c r="D14" s="48"/>
      <c r="E14" s="194"/>
      <c r="F14" s="83"/>
      <c r="G14" s="82"/>
      <c r="H14" s="54">
        <v>18</v>
      </c>
      <c r="I14" s="223">
        <v>90</v>
      </c>
      <c r="J14" s="60"/>
      <c r="K14" s="204">
        <f t="shared" si="5"/>
        <v>0</v>
      </c>
      <c r="L14" s="57">
        <v>36</v>
      </c>
      <c r="M14" s="134">
        <v>90</v>
      </c>
      <c r="N14" s="104"/>
      <c r="O14" s="204">
        <f t="shared" si="6"/>
        <v>0</v>
      </c>
      <c r="P14" s="54">
        <v>24</v>
      </c>
      <c r="Q14" s="134">
        <v>90</v>
      </c>
      <c r="R14" s="104"/>
      <c r="S14" s="204">
        <f t="shared" si="8"/>
        <v>0</v>
      </c>
      <c r="T14" s="48"/>
      <c r="U14" s="231"/>
      <c r="V14" s="41"/>
      <c r="W14" s="218"/>
    </row>
    <row r="15" spans="1:27" ht="12.9" customHeight="1" x14ac:dyDescent="0.3">
      <c r="A15" s="257"/>
      <c r="B15" s="73" t="s">
        <v>45</v>
      </c>
      <c r="C15" s="108" t="s">
        <v>44</v>
      </c>
      <c r="D15" s="54">
        <v>12</v>
      </c>
      <c r="E15" s="38">
        <v>80</v>
      </c>
      <c r="F15" s="103"/>
      <c r="G15" s="204">
        <f t="shared" si="7"/>
        <v>0</v>
      </c>
      <c r="H15" s="54">
        <v>8</v>
      </c>
      <c r="I15" s="222">
        <v>80</v>
      </c>
      <c r="J15" s="43"/>
      <c r="K15" s="204">
        <f t="shared" si="5"/>
        <v>0</v>
      </c>
      <c r="L15" s="54">
        <v>6</v>
      </c>
      <c r="M15" s="134">
        <v>80</v>
      </c>
      <c r="N15" s="104"/>
      <c r="O15" s="204">
        <f t="shared" si="6"/>
        <v>0</v>
      </c>
      <c r="P15" s="54">
        <v>36</v>
      </c>
      <c r="Q15" s="38">
        <v>80</v>
      </c>
      <c r="R15" s="103"/>
      <c r="S15" s="204">
        <f t="shared" si="8"/>
        <v>0</v>
      </c>
      <c r="T15" s="54">
        <v>12</v>
      </c>
      <c r="U15" s="134">
        <v>80</v>
      </c>
      <c r="V15" s="104"/>
      <c r="W15" s="215">
        <f t="shared" ref="W15:W25" si="9">(T15*V15)</f>
        <v>0</v>
      </c>
    </row>
    <row r="16" spans="1:27" ht="12.9" customHeight="1" x14ac:dyDescent="0.3">
      <c r="A16" s="257"/>
      <c r="B16" s="73" t="s">
        <v>43</v>
      </c>
      <c r="C16" s="108" t="s">
        <v>42</v>
      </c>
      <c r="D16" s="54">
        <v>12</v>
      </c>
      <c r="E16" s="38">
        <v>150</v>
      </c>
      <c r="F16" s="103"/>
      <c r="G16" s="204">
        <f t="shared" si="7"/>
        <v>0</v>
      </c>
      <c r="H16" s="54">
        <v>8</v>
      </c>
      <c r="I16" s="223">
        <v>150</v>
      </c>
      <c r="J16" s="60"/>
      <c r="K16" s="204">
        <f t="shared" si="5"/>
        <v>0</v>
      </c>
      <c r="L16" s="54">
        <v>6</v>
      </c>
      <c r="M16" s="134">
        <v>150</v>
      </c>
      <c r="N16" s="104"/>
      <c r="O16" s="204">
        <f t="shared" si="6"/>
        <v>0</v>
      </c>
      <c r="P16" s="54">
        <v>36</v>
      </c>
      <c r="Q16" s="38">
        <v>150</v>
      </c>
      <c r="R16" s="103"/>
      <c r="S16" s="204">
        <f t="shared" si="8"/>
        <v>0</v>
      </c>
      <c r="T16" s="54">
        <v>12</v>
      </c>
      <c r="U16" s="134">
        <v>150</v>
      </c>
      <c r="V16" s="104"/>
      <c r="W16" s="215">
        <f t="shared" si="9"/>
        <v>0</v>
      </c>
    </row>
    <row r="17" spans="1:25" ht="12.9" customHeight="1" x14ac:dyDescent="0.3">
      <c r="A17" s="257"/>
      <c r="B17" s="73" t="s">
        <v>41</v>
      </c>
      <c r="C17" s="108" t="s">
        <v>40</v>
      </c>
      <c r="D17" s="57">
        <v>12</v>
      </c>
      <c r="E17" s="195">
        <v>90</v>
      </c>
      <c r="F17" s="106"/>
      <c r="G17" s="204">
        <f t="shared" si="7"/>
        <v>0</v>
      </c>
      <c r="H17" s="57">
        <v>9</v>
      </c>
      <c r="I17" s="225">
        <v>90</v>
      </c>
      <c r="J17" s="95"/>
      <c r="K17" s="204">
        <f t="shared" si="5"/>
        <v>0</v>
      </c>
      <c r="L17" s="57">
        <v>6</v>
      </c>
      <c r="M17" s="230">
        <v>90</v>
      </c>
      <c r="N17" s="111"/>
      <c r="O17" s="204">
        <f t="shared" si="6"/>
        <v>0</v>
      </c>
      <c r="P17" s="57">
        <v>90</v>
      </c>
      <c r="Q17" s="195">
        <v>90</v>
      </c>
      <c r="R17" s="106"/>
      <c r="S17" s="204">
        <f t="shared" si="8"/>
        <v>0</v>
      </c>
      <c r="T17" s="48"/>
      <c r="U17" s="231"/>
      <c r="V17" s="41"/>
      <c r="W17" s="218"/>
    </row>
    <row r="18" spans="1:25" ht="12.9" customHeight="1" x14ac:dyDescent="0.3">
      <c r="A18" s="257"/>
      <c r="B18" s="73" t="s">
        <v>39</v>
      </c>
      <c r="C18" s="108" t="s">
        <v>38</v>
      </c>
      <c r="D18" s="54">
        <v>12</v>
      </c>
      <c r="E18" s="38">
        <v>70</v>
      </c>
      <c r="F18" s="103"/>
      <c r="G18" s="204">
        <f t="shared" si="7"/>
        <v>0</v>
      </c>
      <c r="H18" s="54">
        <v>9</v>
      </c>
      <c r="I18" s="226">
        <v>70</v>
      </c>
      <c r="J18" s="63"/>
      <c r="K18" s="204">
        <f t="shared" si="5"/>
        <v>0</v>
      </c>
      <c r="L18" s="54">
        <v>6</v>
      </c>
      <c r="M18" s="134">
        <v>80</v>
      </c>
      <c r="N18" s="104"/>
      <c r="O18" s="204">
        <f t="shared" si="6"/>
        <v>0</v>
      </c>
      <c r="P18" s="57">
        <v>90</v>
      </c>
      <c r="Q18" s="195">
        <v>70</v>
      </c>
      <c r="R18" s="106"/>
      <c r="S18" s="204">
        <f t="shared" si="8"/>
        <v>0</v>
      </c>
      <c r="T18" s="48"/>
      <c r="U18" s="231"/>
      <c r="V18" s="41"/>
      <c r="W18" s="218"/>
    </row>
    <row r="19" spans="1:25" ht="12.9" customHeight="1" x14ac:dyDescent="0.3">
      <c r="A19" s="257"/>
      <c r="B19" s="110" t="s">
        <v>37</v>
      </c>
      <c r="C19" s="109" t="s">
        <v>36</v>
      </c>
      <c r="D19" s="54">
        <v>36</v>
      </c>
      <c r="E19" s="38">
        <v>50</v>
      </c>
      <c r="F19" s="103"/>
      <c r="G19" s="204">
        <f t="shared" si="7"/>
        <v>0</v>
      </c>
      <c r="H19" s="54">
        <v>18</v>
      </c>
      <c r="I19" s="193">
        <v>50</v>
      </c>
      <c r="J19" s="43"/>
      <c r="K19" s="204">
        <f t="shared" si="5"/>
        <v>0</v>
      </c>
      <c r="L19" s="54">
        <v>18</v>
      </c>
      <c r="M19" s="134">
        <v>50</v>
      </c>
      <c r="N19" s="104"/>
      <c r="O19" s="204">
        <f t="shared" si="6"/>
        <v>0</v>
      </c>
      <c r="P19" s="54">
        <v>102</v>
      </c>
      <c r="Q19" s="38">
        <v>50</v>
      </c>
      <c r="R19" s="103"/>
      <c r="S19" s="204">
        <f t="shared" si="8"/>
        <v>0</v>
      </c>
      <c r="T19" s="54">
        <v>30</v>
      </c>
      <c r="U19" s="134">
        <v>50</v>
      </c>
      <c r="V19" s="104"/>
      <c r="W19" s="215">
        <f t="shared" si="9"/>
        <v>0</v>
      </c>
    </row>
    <row r="20" spans="1:25" ht="12.9" customHeight="1" x14ac:dyDescent="0.3">
      <c r="A20" s="257"/>
      <c r="B20" s="110" t="s">
        <v>35</v>
      </c>
      <c r="C20" s="109" t="s">
        <v>34</v>
      </c>
      <c r="D20" s="54">
        <v>140</v>
      </c>
      <c r="E20" s="195">
        <v>50</v>
      </c>
      <c r="F20" s="106"/>
      <c r="G20" s="204">
        <f t="shared" si="7"/>
        <v>0</v>
      </c>
      <c r="H20" s="54">
        <v>36</v>
      </c>
      <c r="I20" s="212">
        <v>50</v>
      </c>
      <c r="J20" s="65"/>
      <c r="K20" s="204">
        <f t="shared" si="5"/>
        <v>0</v>
      </c>
      <c r="L20" s="54">
        <v>72</v>
      </c>
      <c r="M20" s="134">
        <v>50</v>
      </c>
      <c r="N20" s="104"/>
      <c r="O20" s="204">
        <f t="shared" si="6"/>
        <v>0</v>
      </c>
      <c r="P20" s="54">
        <v>408</v>
      </c>
      <c r="Q20" s="38">
        <v>50</v>
      </c>
      <c r="R20" s="103"/>
      <c r="S20" s="204">
        <f t="shared" si="8"/>
        <v>0</v>
      </c>
      <c r="T20" s="48"/>
      <c r="U20" s="231"/>
      <c r="V20" s="41"/>
      <c r="W20" s="218"/>
    </row>
    <row r="21" spans="1:25" ht="12.9" customHeight="1" x14ac:dyDescent="0.3">
      <c r="A21" s="257"/>
      <c r="B21" s="110" t="s">
        <v>91</v>
      </c>
      <c r="C21" s="109" t="s">
        <v>92</v>
      </c>
      <c r="D21" s="54">
        <v>36</v>
      </c>
      <c r="E21" s="195">
        <v>60</v>
      </c>
      <c r="F21" s="106"/>
      <c r="G21" s="204">
        <f t="shared" si="7"/>
        <v>0</v>
      </c>
      <c r="H21" s="54">
        <v>18</v>
      </c>
      <c r="I21" s="212">
        <v>60</v>
      </c>
      <c r="J21" s="65"/>
      <c r="K21" s="204">
        <f t="shared" si="5"/>
        <v>0</v>
      </c>
      <c r="L21" s="54">
        <v>18</v>
      </c>
      <c r="M21" s="134">
        <v>60</v>
      </c>
      <c r="N21" s="104"/>
      <c r="O21" s="204">
        <f t="shared" si="6"/>
        <v>0</v>
      </c>
      <c r="P21" s="54">
        <v>102</v>
      </c>
      <c r="Q21" s="38">
        <v>60</v>
      </c>
      <c r="R21" s="103"/>
      <c r="S21" s="204">
        <f t="shared" si="8"/>
        <v>0</v>
      </c>
      <c r="T21" s="54">
        <v>30</v>
      </c>
      <c r="U21" s="134">
        <v>60</v>
      </c>
      <c r="V21" s="104"/>
      <c r="W21" s="215">
        <f t="shared" si="9"/>
        <v>0</v>
      </c>
    </row>
    <row r="22" spans="1:25" ht="12.9" customHeight="1" x14ac:dyDescent="0.3">
      <c r="A22" s="257"/>
      <c r="B22" s="110" t="s">
        <v>33</v>
      </c>
      <c r="C22" s="109" t="s">
        <v>32</v>
      </c>
      <c r="D22" s="54">
        <v>24</v>
      </c>
      <c r="E22" s="195">
        <v>30</v>
      </c>
      <c r="F22" s="106"/>
      <c r="G22" s="204">
        <f t="shared" si="7"/>
        <v>0</v>
      </c>
      <c r="H22" s="54">
        <v>12</v>
      </c>
      <c r="I22" s="226">
        <v>30</v>
      </c>
      <c r="J22" s="43"/>
      <c r="K22" s="204">
        <f t="shared" si="5"/>
        <v>0</v>
      </c>
      <c r="L22" s="54">
        <v>12</v>
      </c>
      <c r="M22" s="134">
        <v>30</v>
      </c>
      <c r="N22" s="104"/>
      <c r="O22" s="204">
        <f t="shared" si="6"/>
        <v>0</v>
      </c>
      <c r="P22" s="54">
        <v>102</v>
      </c>
      <c r="Q22" s="38">
        <v>30</v>
      </c>
      <c r="R22" s="103"/>
      <c r="S22" s="204">
        <f t="shared" si="8"/>
        <v>0</v>
      </c>
      <c r="T22" s="54">
        <v>12</v>
      </c>
      <c r="U22" s="134">
        <v>30</v>
      </c>
      <c r="V22" s="104"/>
      <c r="W22" s="215">
        <f t="shared" si="9"/>
        <v>0</v>
      </c>
    </row>
    <row r="23" spans="1:25" ht="12.75" customHeight="1" x14ac:dyDescent="0.3">
      <c r="A23" s="257"/>
      <c r="B23" s="73" t="s">
        <v>31</v>
      </c>
      <c r="C23" s="108" t="s">
        <v>30</v>
      </c>
      <c r="D23" s="54">
        <v>24</v>
      </c>
      <c r="E23" s="195">
        <v>30</v>
      </c>
      <c r="F23" s="106"/>
      <c r="G23" s="204">
        <f t="shared" si="7"/>
        <v>0</v>
      </c>
      <c r="H23" s="54">
        <v>12</v>
      </c>
      <c r="I23" s="193">
        <v>30</v>
      </c>
      <c r="J23" s="43"/>
      <c r="K23" s="204">
        <f t="shared" si="5"/>
        <v>0</v>
      </c>
      <c r="L23" s="54">
        <v>12</v>
      </c>
      <c r="M23" s="134">
        <v>30</v>
      </c>
      <c r="N23" s="104"/>
      <c r="O23" s="204">
        <f t="shared" si="6"/>
        <v>0</v>
      </c>
      <c r="P23" s="54">
        <v>102</v>
      </c>
      <c r="Q23" s="38">
        <v>30</v>
      </c>
      <c r="R23" s="103"/>
      <c r="S23" s="204">
        <f t="shared" si="8"/>
        <v>0</v>
      </c>
      <c r="T23" s="54">
        <v>12</v>
      </c>
      <c r="U23" s="134">
        <v>30</v>
      </c>
      <c r="V23" s="104"/>
      <c r="W23" s="215">
        <f t="shared" si="9"/>
        <v>0</v>
      </c>
    </row>
    <row r="24" spans="1:25" s="143" customFormat="1" ht="12.75" customHeight="1" x14ac:dyDescent="0.3">
      <c r="A24" s="257"/>
      <c r="B24" s="73" t="s">
        <v>29</v>
      </c>
      <c r="C24" s="107" t="s">
        <v>28</v>
      </c>
      <c r="D24" s="100">
        <v>860</v>
      </c>
      <c r="E24" s="195">
        <v>30</v>
      </c>
      <c r="F24" s="106"/>
      <c r="G24" s="204">
        <f t="shared" si="7"/>
        <v>0</v>
      </c>
      <c r="H24" s="54">
        <v>220</v>
      </c>
      <c r="I24" s="222">
        <v>30</v>
      </c>
      <c r="J24" s="105"/>
      <c r="K24" s="204">
        <f t="shared" si="5"/>
        <v>0</v>
      </c>
      <c r="L24" s="58">
        <v>430</v>
      </c>
      <c r="M24" s="134">
        <v>30</v>
      </c>
      <c r="N24" s="104"/>
      <c r="O24" s="204">
        <f t="shared" si="6"/>
        <v>0</v>
      </c>
      <c r="P24" s="54">
        <v>2460</v>
      </c>
      <c r="Q24" s="38">
        <v>30</v>
      </c>
      <c r="R24" s="103"/>
      <c r="S24" s="204">
        <f t="shared" si="8"/>
        <v>0</v>
      </c>
      <c r="T24" s="102"/>
      <c r="U24" s="236"/>
      <c r="V24" s="111"/>
      <c r="W24" s="215">
        <f t="shared" si="9"/>
        <v>0</v>
      </c>
    </row>
    <row r="25" spans="1:25" s="143" customFormat="1" ht="12.75" customHeight="1" thickBot="1" x14ac:dyDescent="0.35">
      <c r="A25" s="271"/>
      <c r="B25" s="73" t="s">
        <v>79</v>
      </c>
      <c r="C25" s="101" t="s">
        <v>27</v>
      </c>
      <c r="D25" s="100">
        <v>666.65</v>
      </c>
      <c r="E25" s="196">
        <v>15</v>
      </c>
      <c r="F25" s="97"/>
      <c r="G25" s="204">
        <f t="shared" si="7"/>
        <v>0</v>
      </c>
      <c r="H25" s="98">
        <v>250</v>
      </c>
      <c r="I25" s="223">
        <v>15</v>
      </c>
      <c r="J25" s="60"/>
      <c r="K25" s="204">
        <f t="shared" si="5"/>
        <v>0</v>
      </c>
      <c r="L25" s="98">
        <v>700</v>
      </c>
      <c r="M25" s="20">
        <v>15</v>
      </c>
      <c r="N25" s="99"/>
      <c r="O25" s="204">
        <f t="shared" si="6"/>
        <v>0</v>
      </c>
      <c r="P25" s="98">
        <v>2800</v>
      </c>
      <c r="Q25" s="196">
        <v>15</v>
      </c>
      <c r="R25" s="97"/>
      <c r="S25" s="204">
        <f t="shared" si="8"/>
        <v>0</v>
      </c>
      <c r="T25" s="96">
        <v>481</v>
      </c>
      <c r="U25" s="225">
        <v>15</v>
      </c>
      <c r="V25" s="95"/>
      <c r="W25" s="219">
        <f t="shared" si="9"/>
        <v>0</v>
      </c>
    </row>
    <row r="26" spans="1:25" ht="13.8" thickBot="1" x14ac:dyDescent="0.35">
      <c r="A26" s="94"/>
      <c r="B26" s="263" t="s">
        <v>26</v>
      </c>
      <c r="C26" s="264"/>
      <c r="D26" s="91"/>
      <c r="E26" s="90"/>
      <c r="F26" s="118"/>
      <c r="G26" s="140">
        <f>SUM(G10:G25)</f>
        <v>0</v>
      </c>
      <c r="H26" s="91"/>
      <c r="I26" s="93"/>
      <c r="J26" s="116"/>
      <c r="K26" s="140">
        <f>SUM(K10:K25)</f>
        <v>0</v>
      </c>
      <c r="L26" s="91"/>
      <c r="M26" s="92"/>
      <c r="N26" s="139"/>
      <c r="O26" s="140">
        <f>SUM(O10:O25)</f>
        <v>0</v>
      </c>
      <c r="P26" s="91"/>
      <c r="Q26" s="90"/>
      <c r="R26" s="118"/>
      <c r="S26" s="140">
        <f>SUM(S10:S25)</f>
        <v>0</v>
      </c>
      <c r="T26" s="89"/>
      <c r="U26" s="88"/>
      <c r="V26" s="130"/>
      <c r="W26" s="140">
        <f>SUM(W10:W25)</f>
        <v>0</v>
      </c>
    </row>
    <row r="27" spans="1:25" x14ac:dyDescent="0.3">
      <c r="A27" s="274" t="s">
        <v>25</v>
      </c>
      <c r="B27" s="87" t="s">
        <v>24</v>
      </c>
      <c r="C27" s="86" t="s">
        <v>23</v>
      </c>
      <c r="D27" s="85"/>
      <c r="E27" s="84"/>
      <c r="F27" s="189"/>
      <c r="G27" s="55"/>
      <c r="H27" s="56"/>
      <c r="I27" s="194"/>
      <c r="J27" s="83"/>
      <c r="K27" s="82"/>
      <c r="L27" s="79"/>
      <c r="M27" s="232"/>
      <c r="N27" s="81"/>
      <c r="O27" s="80"/>
      <c r="P27" s="58">
        <v>204</v>
      </c>
      <c r="Q27" s="38">
        <v>70</v>
      </c>
      <c r="R27" s="103"/>
      <c r="S27" s="205">
        <f>P27*R27</f>
        <v>0</v>
      </c>
      <c r="T27" s="79"/>
      <c r="U27" s="237"/>
      <c r="V27" s="78"/>
      <c r="W27" s="52"/>
      <c r="Y27" s="248"/>
    </row>
    <row r="28" spans="1:25" x14ac:dyDescent="0.3">
      <c r="A28" s="275"/>
      <c r="B28" s="71" t="s">
        <v>22</v>
      </c>
      <c r="C28" s="70" t="s">
        <v>21</v>
      </c>
      <c r="D28" s="54">
        <v>72</v>
      </c>
      <c r="E28" s="193">
        <v>80</v>
      </c>
      <c r="F28" s="43"/>
      <c r="G28" s="205">
        <f>D28*F28</f>
        <v>0</v>
      </c>
      <c r="H28" s="54">
        <v>18</v>
      </c>
      <c r="I28" s="193">
        <v>80</v>
      </c>
      <c r="J28" s="43"/>
      <c r="K28" s="205">
        <f>H28*J28</f>
        <v>0</v>
      </c>
      <c r="L28" s="54">
        <v>36</v>
      </c>
      <c r="M28" s="226">
        <v>80</v>
      </c>
      <c r="N28" s="63"/>
      <c r="O28" s="205">
        <f>L28*N28</f>
        <v>0</v>
      </c>
      <c r="P28" s="54">
        <v>204</v>
      </c>
      <c r="Q28" s="38">
        <v>80</v>
      </c>
      <c r="R28" s="103"/>
      <c r="S28" s="204">
        <f t="shared" ref="S28:S38" si="10">P28*R28</f>
        <v>0</v>
      </c>
      <c r="T28" s="48"/>
      <c r="U28" s="199"/>
      <c r="V28" s="131"/>
      <c r="W28" s="77"/>
    </row>
    <row r="29" spans="1:25" x14ac:dyDescent="0.3">
      <c r="A29" s="275"/>
      <c r="B29" s="76" t="s">
        <v>20</v>
      </c>
      <c r="C29" s="75" t="s">
        <v>19</v>
      </c>
      <c r="D29" s="74">
        <v>1400</v>
      </c>
      <c r="E29" s="193">
        <v>2</v>
      </c>
      <c r="F29" s="43"/>
      <c r="G29" s="205">
        <f t="shared" ref="G29:G36" si="11">D29*F29</f>
        <v>0</v>
      </c>
      <c r="H29" s="54">
        <v>360</v>
      </c>
      <c r="I29" s="193">
        <v>2</v>
      </c>
      <c r="J29" s="43"/>
      <c r="K29" s="205">
        <f t="shared" ref="K29:K34" si="12">H29*J29</f>
        <v>0</v>
      </c>
      <c r="L29" s="54">
        <v>800</v>
      </c>
      <c r="M29" s="226">
        <v>2</v>
      </c>
      <c r="N29" s="63"/>
      <c r="O29" s="205">
        <f t="shared" ref="O29:O32" si="13">L29*N29</f>
        <v>0</v>
      </c>
      <c r="P29" s="54">
        <v>4100</v>
      </c>
      <c r="Q29" s="38">
        <v>2</v>
      </c>
      <c r="R29" s="103"/>
      <c r="S29" s="204">
        <f t="shared" si="10"/>
        <v>0</v>
      </c>
      <c r="T29" s="54">
        <v>1200</v>
      </c>
      <c r="U29" s="223">
        <v>2</v>
      </c>
      <c r="V29" s="60"/>
      <c r="W29" s="215">
        <f>T29*V29</f>
        <v>0</v>
      </c>
    </row>
    <row r="30" spans="1:25" x14ac:dyDescent="0.3">
      <c r="A30" s="275"/>
      <c r="B30" s="73" t="s">
        <v>18</v>
      </c>
      <c r="C30" s="72" t="s">
        <v>17</v>
      </c>
      <c r="D30" s="54">
        <v>140</v>
      </c>
      <c r="E30" s="193">
        <v>2</v>
      </c>
      <c r="F30" s="43"/>
      <c r="G30" s="205">
        <f t="shared" si="11"/>
        <v>0</v>
      </c>
      <c r="H30" s="54">
        <v>42.2</v>
      </c>
      <c r="I30" s="193">
        <v>2</v>
      </c>
      <c r="J30" s="43"/>
      <c r="K30" s="205">
        <f t="shared" si="12"/>
        <v>0</v>
      </c>
      <c r="L30" s="54">
        <v>72</v>
      </c>
      <c r="M30" s="226">
        <v>2</v>
      </c>
      <c r="N30" s="63"/>
      <c r="O30" s="205">
        <f t="shared" si="13"/>
        <v>0</v>
      </c>
      <c r="P30" s="54">
        <v>408</v>
      </c>
      <c r="Q30" s="38">
        <v>2</v>
      </c>
      <c r="R30" s="103"/>
      <c r="S30" s="204">
        <f t="shared" si="10"/>
        <v>0</v>
      </c>
      <c r="T30" s="54">
        <v>30</v>
      </c>
      <c r="U30" s="193">
        <v>2</v>
      </c>
      <c r="V30" s="105"/>
      <c r="W30" s="215">
        <f t="shared" ref="W30:W32" si="14">T30*V30</f>
        <v>0</v>
      </c>
    </row>
    <row r="31" spans="1:25" x14ac:dyDescent="0.3">
      <c r="A31" s="275"/>
      <c r="B31" s="71" t="s">
        <v>80</v>
      </c>
      <c r="C31" s="70" t="s">
        <v>16</v>
      </c>
      <c r="D31" s="54">
        <v>720</v>
      </c>
      <c r="E31" s="197">
        <v>30</v>
      </c>
      <c r="F31" s="50"/>
      <c r="G31" s="205">
        <f t="shared" si="11"/>
        <v>0</v>
      </c>
      <c r="H31" s="54">
        <v>180</v>
      </c>
      <c r="I31" s="193">
        <v>30</v>
      </c>
      <c r="J31" s="43"/>
      <c r="K31" s="205">
        <f t="shared" si="12"/>
        <v>0</v>
      </c>
      <c r="L31" s="54">
        <v>360</v>
      </c>
      <c r="M31" s="226">
        <v>30</v>
      </c>
      <c r="N31" s="63"/>
      <c r="O31" s="205">
        <f t="shared" si="13"/>
        <v>0</v>
      </c>
      <c r="P31" s="54">
        <v>2040</v>
      </c>
      <c r="Q31" s="38">
        <v>30</v>
      </c>
      <c r="R31" s="103"/>
      <c r="S31" s="204">
        <f t="shared" si="10"/>
        <v>0</v>
      </c>
      <c r="T31" s="54">
        <v>600</v>
      </c>
      <c r="U31" s="193">
        <v>30</v>
      </c>
      <c r="V31" s="105"/>
      <c r="W31" s="215">
        <f t="shared" si="14"/>
        <v>0</v>
      </c>
    </row>
    <row r="32" spans="1:25" s="143" customFormat="1" ht="13.95" customHeight="1" thickBot="1" x14ac:dyDescent="0.35">
      <c r="A32" s="276"/>
      <c r="B32" s="69" t="s">
        <v>81</v>
      </c>
      <c r="C32" s="68" t="s">
        <v>15</v>
      </c>
      <c r="D32" s="67">
        <v>72</v>
      </c>
      <c r="E32" s="198">
        <v>35</v>
      </c>
      <c r="F32" s="66"/>
      <c r="G32" s="206">
        <f t="shared" si="11"/>
        <v>0</v>
      </c>
      <c r="H32" s="61">
        <v>18</v>
      </c>
      <c r="I32" s="212">
        <v>35</v>
      </c>
      <c r="J32" s="65"/>
      <c r="K32" s="212">
        <f t="shared" si="12"/>
        <v>0</v>
      </c>
      <c r="L32" s="64">
        <v>36</v>
      </c>
      <c r="M32" s="226">
        <v>35</v>
      </c>
      <c r="N32" s="63"/>
      <c r="O32" s="205">
        <f t="shared" si="13"/>
        <v>0</v>
      </c>
      <c r="P32" s="61">
        <v>204</v>
      </c>
      <c r="Q32" s="62">
        <v>35</v>
      </c>
      <c r="R32" s="191"/>
      <c r="S32" s="216">
        <f t="shared" si="10"/>
        <v>0</v>
      </c>
      <c r="T32" s="61">
        <v>60</v>
      </c>
      <c r="U32" s="223">
        <v>35</v>
      </c>
      <c r="V32" s="60"/>
      <c r="W32" s="215">
        <f t="shared" si="14"/>
        <v>0</v>
      </c>
    </row>
    <row r="33" spans="1:23" ht="14.4" customHeight="1" x14ac:dyDescent="0.3">
      <c r="A33" s="277" t="s">
        <v>14</v>
      </c>
      <c r="B33" s="71" t="s">
        <v>13</v>
      </c>
      <c r="C33" s="59" t="s">
        <v>12</v>
      </c>
      <c r="D33" s="58">
        <v>12</v>
      </c>
      <c r="E33" s="197">
        <v>100</v>
      </c>
      <c r="F33" s="190"/>
      <c r="G33" s="207">
        <f t="shared" si="11"/>
        <v>0</v>
      </c>
      <c r="H33" s="57">
        <v>12</v>
      </c>
      <c r="I33" s="227">
        <v>100</v>
      </c>
      <c r="J33" s="132"/>
      <c r="K33" s="213">
        <f t="shared" si="12"/>
        <v>0</v>
      </c>
      <c r="L33" s="56"/>
      <c r="M33" s="233"/>
      <c r="N33" s="53"/>
      <c r="O33" s="55"/>
      <c r="P33" s="54">
        <v>12</v>
      </c>
      <c r="Q33" s="38">
        <v>100</v>
      </c>
      <c r="R33" s="104"/>
      <c r="S33" s="217">
        <f t="shared" si="10"/>
        <v>0</v>
      </c>
      <c r="T33" s="48"/>
      <c r="U33" s="233"/>
      <c r="V33" s="78"/>
      <c r="W33" s="52"/>
    </row>
    <row r="34" spans="1:23" ht="14.4" customHeight="1" x14ac:dyDescent="0.3">
      <c r="A34" s="277"/>
      <c r="B34" s="71" t="s">
        <v>11</v>
      </c>
      <c r="C34" s="45" t="s">
        <v>10</v>
      </c>
      <c r="D34" s="51">
        <v>12</v>
      </c>
      <c r="E34" s="197">
        <v>100</v>
      </c>
      <c r="F34" s="95"/>
      <c r="G34" s="208">
        <f t="shared" si="11"/>
        <v>0</v>
      </c>
      <c r="H34" s="51">
        <v>12</v>
      </c>
      <c r="I34" s="197">
        <v>100</v>
      </c>
      <c r="J34" s="50"/>
      <c r="K34" s="205">
        <f t="shared" si="12"/>
        <v>0</v>
      </c>
      <c r="L34" s="49"/>
      <c r="M34" s="199"/>
      <c r="N34" s="133"/>
      <c r="O34" s="40"/>
      <c r="P34" s="47">
        <v>12</v>
      </c>
      <c r="Q34" s="38">
        <v>100</v>
      </c>
      <c r="R34" s="103"/>
      <c r="S34" s="204">
        <f t="shared" si="10"/>
        <v>0</v>
      </c>
      <c r="T34" s="46"/>
      <c r="U34" s="238"/>
      <c r="V34" s="37"/>
      <c r="W34" s="36"/>
    </row>
    <row r="35" spans="1:23" ht="14.4" customHeight="1" x14ac:dyDescent="0.3">
      <c r="A35" s="277"/>
      <c r="B35" s="71" t="s">
        <v>9</v>
      </c>
      <c r="C35" s="45" t="s">
        <v>8</v>
      </c>
      <c r="D35" s="47">
        <v>24</v>
      </c>
      <c r="E35" s="193">
        <v>50</v>
      </c>
      <c r="F35" s="65"/>
      <c r="G35" s="208">
        <f t="shared" si="11"/>
        <v>0</v>
      </c>
      <c r="H35" s="46"/>
      <c r="I35" s="199"/>
      <c r="J35" s="33"/>
      <c r="K35" s="214"/>
      <c r="L35" s="48"/>
      <c r="M35" s="199"/>
      <c r="N35" s="33"/>
      <c r="O35" s="40"/>
      <c r="P35" s="47">
        <v>24</v>
      </c>
      <c r="Q35" s="38">
        <v>50</v>
      </c>
      <c r="R35" s="103"/>
      <c r="S35" s="204">
        <f t="shared" si="10"/>
        <v>0</v>
      </c>
      <c r="T35" s="46"/>
      <c r="U35" s="238"/>
      <c r="V35" s="37"/>
      <c r="W35" s="36"/>
    </row>
    <row r="36" spans="1:23" ht="15" customHeight="1" x14ac:dyDescent="0.3">
      <c r="A36" s="277"/>
      <c r="B36" s="71" t="s">
        <v>7</v>
      </c>
      <c r="C36" s="45" t="s">
        <v>6</v>
      </c>
      <c r="D36" s="44">
        <v>52</v>
      </c>
      <c r="E36" s="193">
        <v>50</v>
      </c>
      <c r="F36" s="105"/>
      <c r="G36" s="209">
        <f t="shared" si="11"/>
        <v>0</v>
      </c>
      <c r="H36" s="31"/>
      <c r="I36" s="199"/>
      <c r="J36" s="33"/>
      <c r="K36" s="214"/>
      <c r="L36" s="42"/>
      <c r="M36" s="231"/>
      <c r="N36" s="33"/>
      <c r="O36" s="40"/>
      <c r="P36" s="39">
        <v>52</v>
      </c>
      <c r="Q36" s="38">
        <v>50</v>
      </c>
      <c r="R36" s="103"/>
      <c r="S36" s="204">
        <f t="shared" si="10"/>
        <v>0</v>
      </c>
      <c r="T36" s="31"/>
      <c r="U36" s="238"/>
      <c r="V36" s="37"/>
      <c r="W36" s="36"/>
    </row>
    <row r="37" spans="1:23" ht="15" customHeight="1" x14ac:dyDescent="0.3">
      <c r="A37" s="277"/>
      <c r="B37" s="71" t="s">
        <v>5</v>
      </c>
      <c r="C37" s="35" t="s">
        <v>4</v>
      </c>
      <c r="D37" s="34"/>
      <c r="E37" s="199"/>
      <c r="F37" s="83"/>
      <c r="G37" s="82"/>
      <c r="H37" s="31"/>
      <c r="I37" s="228"/>
      <c r="J37" s="32"/>
      <c r="K37" s="214"/>
      <c r="L37" s="31"/>
      <c r="M37" s="234"/>
      <c r="N37" s="33"/>
      <c r="O37" s="30"/>
      <c r="P37" s="39">
        <v>24</v>
      </c>
      <c r="Q37" s="29">
        <v>50</v>
      </c>
      <c r="R37" s="192"/>
      <c r="S37" s="204">
        <f t="shared" si="10"/>
        <v>0</v>
      </c>
      <c r="T37" s="28"/>
      <c r="U37" s="224"/>
      <c r="V37" s="27"/>
      <c r="W37" s="26"/>
    </row>
    <row r="38" spans="1:23" ht="15" customHeight="1" thickBot="1" x14ac:dyDescent="0.35">
      <c r="A38" s="278"/>
      <c r="B38" s="71" t="s">
        <v>3</v>
      </c>
      <c r="C38" s="25" t="s">
        <v>2</v>
      </c>
      <c r="D38" s="24"/>
      <c r="E38" s="200"/>
      <c r="F38" s="129"/>
      <c r="G38" s="82"/>
      <c r="H38" s="23"/>
      <c r="I38" s="199"/>
      <c r="J38" s="22"/>
      <c r="K38" s="214"/>
      <c r="L38" s="21"/>
      <c r="M38" s="235"/>
      <c r="N38" s="18"/>
      <c r="O38" s="17"/>
      <c r="P38" s="39">
        <v>6</v>
      </c>
      <c r="Q38" s="29">
        <v>100</v>
      </c>
      <c r="R38" s="99"/>
      <c r="S38" s="204">
        <f t="shared" si="10"/>
        <v>0</v>
      </c>
      <c r="T38" s="19"/>
      <c r="U38" s="235"/>
      <c r="V38" s="18"/>
      <c r="W38" s="17"/>
    </row>
    <row r="39" spans="1:23" ht="13.8" thickBot="1" x14ac:dyDescent="0.35">
      <c r="A39" s="279" t="s">
        <v>1</v>
      </c>
      <c r="B39" s="280"/>
      <c r="C39" s="281"/>
      <c r="D39" s="16"/>
      <c r="E39" s="201"/>
      <c r="F39" s="13"/>
      <c r="G39" s="140">
        <f>SUM(G27:G38)</f>
        <v>0</v>
      </c>
      <c r="H39" s="14"/>
      <c r="I39" s="201"/>
      <c r="J39" s="13"/>
      <c r="K39" s="140">
        <f>SUM(K27:K38)</f>
        <v>0</v>
      </c>
      <c r="L39" s="14"/>
      <c r="M39" s="92"/>
      <c r="N39" s="15"/>
      <c r="O39" s="140">
        <f>SUM(O27:O38)</f>
        <v>0</v>
      </c>
      <c r="P39" s="14"/>
      <c r="Q39" s="201"/>
      <c r="R39" s="13"/>
      <c r="S39" s="140">
        <f>SUM(S27:S38)</f>
        <v>0</v>
      </c>
      <c r="T39" s="14"/>
      <c r="U39" s="201"/>
      <c r="V39" s="13"/>
      <c r="W39" s="140">
        <f>SUM(W27:W38)</f>
        <v>0</v>
      </c>
    </row>
    <row r="40" spans="1:23" s="145" customFormat="1" ht="16.2" thickBot="1" x14ac:dyDescent="0.35">
      <c r="B40" s="146"/>
      <c r="C40" s="9" t="s">
        <v>0</v>
      </c>
      <c r="D40" s="11"/>
      <c r="E40" s="202"/>
      <c r="F40" s="12"/>
      <c r="G40" s="210">
        <f>SUM(G9,G26,G39)</f>
        <v>0</v>
      </c>
      <c r="H40" s="11"/>
      <c r="I40" s="229"/>
      <c r="J40" s="10"/>
      <c r="K40" s="210">
        <f>SUM(K9,K26,K39)</f>
        <v>0</v>
      </c>
      <c r="L40" s="11"/>
      <c r="M40" s="229"/>
      <c r="N40" s="10"/>
      <c r="O40" s="210">
        <f>SUM(O9,O26,O39)</f>
        <v>0</v>
      </c>
      <c r="P40" s="11"/>
      <c r="Q40" s="202"/>
      <c r="R40" s="12"/>
      <c r="S40" s="210">
        <f>SUM(S9,S26,S39)</f>
        <v>0</v>
      </c>
      <c r="T40" s="11"/>
      <c r="U40" s="229"/>
      <c r="V40" s="10"/>
      <c r="W40" s="210">
        <f>SUM(W9,W26,W39)</f>
        <v>0</v>
      </c>
    </row>
    <row r="41" spans="1:23" s="147" customFormat="1" ht="15.6" x14ac:dyDescent="0.3">
      <c r="A41" s="177"/>
      <c r="B41" s="178"/>
      <c r="C41" s="167"/>
      <c r="D41" s="148"/>
      <c r="G41" s="148"/>
      <c r="H41" s="148"/>
      <c r="I41" s="148"/>
      <c r="J41" s="148"/>
      <c r="P41" s="148"/>
      <c r="S41" s="148"/>
      <c r="T41" s="148"/>
      <c r="U41" s="148"/>
      <c r="V41" s="148"/>
      <c r="W41" s="149"/>
    </row>
    <row r="42" spans="1:23" s="147" customFormat="1" ht="15.6" x14ac:dyDescent="0.3">
      <c r="A42" s="177"/>
      <c r="B42" s="178"/>
      <c r="C42" s="167"/>
      <c r="D42" s="148"/>
      <c r="E42" s="150"/>
      <c r="F42" s="150"/>
      <c r="G42" s="151"/>
      <c r="H42" s="148"/>
      <c r="I42" s="150"/>
      <c r="J42" s="150"/>
      <c r="K42" s="151"/>
      <c r="L42" s="151"/>
      <c r="M42" s="151"/>
      <c r="N42" s="151"/>
      <c r="O42" s="151"/>
      <c r="P42" s="148"/>
      <c r="Q42" s="150"/>
      <c r="R42" s="150"/>
      <c r="S42" s="151"/>
      <c r="T42" s="148"/>
      <c r="U42" s="150"/>
      <c r="V42" s="150"/>
      <c r="W42" s="151"/>
    </row>
    <row r="43" spans="1:23" s="147" customFormat="1" ht="22.8" x14ac:dyDescent="0.3">
      <c r="A43" s="179"/>
      <c r="B43" s="180"/>
      <c r="C43" s="168"/>
      <c r="D43" s="153"/>
      <c r="E43" s="154"/>
      <c r="F43" s="154"/>
      <c r="G43" s="151"/>
      <c r="H43" s="148"/>
      <c r="I43" s="150"/>
      <c r="J43" s="150"/>
      <c r="K43" s="151"/>
      <c r="L43" s="151"/>
      <c r="M43" s="151"/>
      <c r="N43" s="151"/>
      <c r="O43" s="151"/>
      <c r="P43" s="148"/>
      <c r="Q43" s="150"/>
      <c r="R43" s="150"/>
      <c r="S43" s="151"/>
      <c r="T43" s="148"/>
      <c r="U43" s="150"/>
      <c r="V43" s="150"/>
      <c r="W43" s="151"/>
    </row>
    <row r="44" spans="1:23" s="147" customFormat="1" ht="15.6" x14ac:dyDescent="0.3">
      <c r="A44" s="177"/>
      <c r="B44" s="178"/>
      <c r="C44" s="167"/>
      <c r="D44" s="153"/>
      <c r="E44" s="152"/>
      <c r="F44" s="152"/>
      <c r="H44" s="148"/>
      <c r="I44" s="155"/>
      <c r="J44" s="155"/>
      <c r="T44" s="148"/>
      <c r="U44" s="249"/>
      <c r="V44" s="155"/>
      <c r="W44" s="149"/>
    </row>
    <row r="45" spans="1:23" s="147" customFormat="1" ht="15.6" x14ac:dyDescent="0.3">
      <c r="A45" s="177"/>
      <c r="B45" s="178"/>
      <c r="C45" s="167"/>
      <c r="D45" s="262"/>
      <c r="E45" s="152"/>
      <c r="F45" s="152"/>
      <c r="H45" s="148"/>
      <c r="I45" s="155"/>
      <c r="J45" s="155"/>
      <c r="T45" s="148"/>
      <c r="U45" s="155"/>
      <c r="V45" s="155"/>
      <c r="W45" s="149"/>
    </row>
    <row r="46" spans="1:23" ht="15.6" x14ac:dyDescent="0.3">
      <c r="A46" s="177"/>
      <c r="B46" s="169"/>
      <c r="C46" s="170"/>
      <c r="D46" s="262"/>
      <c r="E46" s="143"/>
      <c r="F46" s="143"/>
      <c r="G46" s="144"/>
      <c r="H46" s="156"/>
      <c r="I46" s="155"/>
      <c r="J46" s="155"/>
      <c r="K46" s="157"/>
      <c r="L46" s="4"/>
      <c r="M46" s="4"/>
      <c r="N46" s="4"/>
      <c r="O46" s="4"/>
      <c r="P46" s="144"/>
      <c r="Q46" s="4"/>
      <c r="R46" s="4"/>
      <c r="S46" s="144"/>
      <c r="T46" s="144"/>
      <c r="U46" s="155"/>
      <c r="V46" s="155"/>
      <c r="W46" s="157"/>
    </row>
    <row r="47" spans="1:23" ht="15" thickBot="1" x14ac:dyDescent="0.35">
      <c r="A47" s="181"/>
      <c r="B47" s="182"/>
      <c r="C47" s="171"/>
      <c r="D47" s="158"/>
      <c r="E47" s="143"/>
      <c r="F47" s="143"/>
      <c r="G47" s="159"/>
      <c r="H47" s="144"/>
      <c r="I47" s="155"/>
      <c r="J47" s="155"/>
      <c r="K47" s="157"/>
      <c r="L47" s="4"/>
      <c r="M47" s="4"/>
      <c r="N47" s="4"/>
      <c r="O47" s="4"/>
      <c r="P47" s="144"/>
      <c r="Q47" s="160"/>
      <c r="R47" s="160"/>
      <c r="S47" s="144"/>
      <c r="T47" s="144"/>
      <c r="U47" s="155"/>
      <c r="V47" s="155"/>
      <c r="W47" s="157"/>
    </row>
    <row r="48" spans="1:23" ht="16.2" thickBot="1" x14ac:dyDescent="0.35">
      <c r="A48" s="183"/>
      <c r="B48" s="173" t="s">
        <v>84</v>
      </c>
      <c r="C48" s="258">
        <f>+G40+K40+O40+S40+W40</f>
        <v>0</v>
      </c>
      <c r="D48" s="259"/>
      <c r="E48" s="143"/>
      <c r="F48" s="143"/>
      <c r="G48" s="144"/>
      <c r="H48" s="144"/>
      <c r="I48" s="155"/>
      <c r="J48" s="155"/>
      <c r="K48" s="157"/>
      <c r="L48" s="4"/>
      <c r="M48" s="4"/>
      <c r="N48" s="4"/>
      <c r="O48" s="4"/>
      <c r="P48" s="144"/>
      <c r="Q48" s="4"/>
      <c r="R48" s="4"/>
      <c r="S48" s="144"/>
      <c r="T48" s="144"/>
      <c r="U48" s="155"/>
      <c r="V48" s="155"/>
      <c r="W48" s="157"/>
    </row>
    <row r="49" spans="1:23" ht="16.2" thickBot="1" x14ac:dyDescent="0.35">
      <c r="A49" s="184"/>
      <c r="B49" s="173" t="s">
        <v>85</v>
      </c>
      <c r="C49" s="260">
        <f>21*C48/100</f>
        <v>0</v>
      </c>
      <c r="D49" s="261"/>
      <c r="E49" s="143"/>
      <c r="F49" s="143"/>
      <c r="G49" s="144"/>
      <c r="H49" s="144"/>
      <c r="I49" s="155"/>
      <c r="J49" s="155"/>
      <c r="K49" s="8"/>
      <c r="L49" s="4"/>
      <c r="M49" s="4"/>
      <c r="N49" s="4"/>
      <c r="O49" s="4"/>
      <c r="P49" s="144"/>
      <c r="Q49" s="4"/>
      <c r="R49" s="4"/>
      <c r="S49" s="144"/>
      <c r="T49" s="144"/>
      <c r="U49" s="155"/>
      <c r="V49" s="155"/>
      <c r="W49" s="144"/>
    </row>
    <row r="50" spans="1:23" ht="16.2" thickBot="1" x14ac:dyDescent="0.35">
      <c r="A50" s="183"/>
      <c r="B50" s="174" t="s">
        <v>86</v>
      </c>
      <c r="C50" s="258">
        <f>C48+C49</f>
        <v>0</v>
      </c>
      <c r="D50" s="259"/>
      <c r="E50" s="143"/>
      <c r="F50" s="143"/>
      <c r="G50" s="144"/>
      <c r="H50" s="144"/>
      <c r="I50" s="155"/>
      <c r="J50" s="155"/>
      <c r="K50" s="8"/>
      <c r="L50" s="4"/>
      <c r="M50" s="4"/>
      <c r="N50" s="4"/>
      <c r="O50" s="4"/>
      <c r="P50" s="144"/>
      <c r="Q50" s="4"/>
      <c r="R50" s="4"/>
      <c r="S50" s="144"/>
      <c r="T50" s="144"/>
      <c r="U50" s="155"/>
      <c r="V50" s="155"/>
      <c r="W50" s="144"/>
    </row>
    <row r="51" spans="1:23" ht="15" thickBot="1" x14ac:dyDescent="0.35">
      <c r="A51" s="185"/>
      <c r="B51" s="172"/>
      <c r="C51" s="183"/>
      <c r="D51" s="7"/>
      <c r="E51" s="143"/>
      <c r="F51" s="143"/>
      <c r="G51" s="144"/>
      <c r="H51" s="144"/>
      <c r="I51" s="155"/>
      <c r="J51" s="155"/>
      <c r="K51" s="8"/>
      <c r="L51" s="4"/>
      <c r="M51" s="4"/>
      <c r="N51" s="4"/>
      <c r="O51" s="4"/>
      <c r="P51" s="144"/>
      <c r="Q51" s="4"/>
      <c r="R51" s="4"/>
      <c r="S51" s="144"/>
      <c r="T51" s="144"/>
      <c r="U51" s="161"/>
      <c r="V51" s="161"/>
      <c r="W51" s="144"/>
    </row>
    <row r="52" spans="1:23" ht="15" thickBot="1" x14ac:dyDescent="0.35">
      <c r="A52" s="185"/>
      <c r="B52" s="175" t="s">
        <v>87</v>
      </c>
      <c r="C52" s="186"/>
      <c r="D52" s="7"/>
      <c r="E52" s="143"/>
      <c r="F52" s="143"/>
      <c r="G52" s="144"/>
      <c r="H52" s="144"/>
      <c r="I52" s="155"/>
      <c r="J52" s="155"/>
      <c r="K52" s="8"/>
      <c r="L52" s="4"/>
      <c r="M52" s="4"/>
      <c r="N52" s="4"/>
      <c r="O52" s="4"/>
      <c r="P52" s="144"/>
      <c r="Q52" s="4"/>
      <c r="R52" s="4"/>
      <c r="S52" s="144"/>
      <c r="T52" s="144"/>
      <c r="U52" s="161"/>
      <c r="V52" s="161"/>
      <c r="W52" s="144"/>
    </row>
    <row r="53" spans="1:23" ht="15.6" thickBot="1" x14ac:dyDescent="0.35">
      <c r="A53" s="185"/>
      <c r="B53" s="176" t="s">
        <v>88</v>
      </c>
      <c r="C53" s="187"/>
      <c r="D53" s="162"/>
      <c r="E53" s="4"/>
      <c r="F53" s="4"/>
      <c r="G53" s="144"/>
      <c r="H53" s="144"/>
      <c r="I53" s="155"/>
      <c r="J53" s="155"/>
      <c r="K53" s="7"/>
      <c r="L53" s="4"/>
      <c r="M53" s="4"/>
      <c r="N53" s="4"/>
      <c r="O53" s="4"/>
      <c r="P53" s="144"/>
      <c r="Q53" s="4"/>
      <c r="R53" s="4"/>
      <c r="S53" s="144"/>
      <c r="T53" s="144"/>
      <c r="U53" s="161"/>
      <c r="V53" s="161"/>
      <c r="W53" s="144"/>
    </row>
    <row r="54" spans="1:23" ht="15" thickBot="1" x14ac:dyDescent="0.35">
      <c r="A54" s="181"/>
      <c r="B54" s="188"/>
      <c r="C54" s="181"/>
      <c r="D54" s="144"/>
      <c r="E54" s="4"/>
      <c r="F54" s="4"/>
      <c r="G54" s="240"/>
      <c r="H54" s="144"/>
      <c r="I54" s="155"/>
      <c r="J54" s="155"/>
      <c r="K54" s="7"/>
      <c r="L54" s="4"/>
      <c r="M54" s="4"/>
      <c r="N54" s="4"/>
      <c r="O54" s="4"/>
      <c r="P54" s="144"/>
      <c r="Q54" s="4"/>
      <c r="R54" s="4"/>
      <c r="S54" s="144"/>
      <c r="T54" s="144"/>
      <c r="U54" s="161"/>
      <c r="V54" s="161"/>
      <c r="W54" s="144"/>
    </row>
    <row r="55" spans="1:23" ht="15" thickBot="1" x14ac:dyDescent="0.35">
      <c r="A55" s="4"/>
      <c r="B55" s="272" t="s">
        <v>93</v>
      </c>
      <c r="C55" s="273"/>
      <c r="D55" s="250"/>
      <c r="E55" s="4"/>
      <c r="F55" s="4"/>
      <c r="G55" s="144"/>
      <c r="H55" s="159"/>
      <c r="I55" s="155"/>
      <c r="J55" s="155"/>
      <c r="K55" s="144"/>
      <c r="L55" s="4"/>
      <c r="M55" s="4"/>
      <c r="N55" s="4"/>
      <c r="O55" s="4"/>
      <c r="P55" s="144"/>
      <c r="Q55" s="4"/>
      <c r="R55" s="4"/>
      <c r="S55" s="144"/>
      <c r="T55" s="144"/>
      <c r="U55" s="161"/>
      <c r="V55" s="161"/>
      <c r="W55" s="144"/>
    </row>
    <row r="56" spans="1:23" ht="15" thickBot="1" x14ac:dyDescent="0.35">
      <c r="A56" s="4"/>
      <c r="B56" s="272" t="s">
        <v>94</v>
      </c>
      <c r="C56" s="273"/>
      <c r="D56" s="250"/>
      <c r="E56" s="4"/>
      <c r="F56" s="4"/>
      <c r="G56" s="239"/>
      <c r="H56" s="144"/>
      <c r="I56" s="155"/>
      <c r="J56" s="155"/>
      <c r="K56" s="6"/>
      <c r="L56" s="4"/>
      <c r="M56" s="4"/>
      <c r="N56" s="4"/>
      <c r="O56" s="4"/>
      <c r="P56" s="144"/>
      <c r="Q56" s="4"/>
      <c r="R56" s="4"/>
      <c r="S56" s="144"/>
      <c r="T56" s="144"/>
      <c r="U56" s="161"/>
      <c r="V56" s="161"/>
      <c r="W56" s="144"/>
    </row>
    <row r="57" spans="1:23" ht="15" thickBot="1" x14ac:dyDescent="0.35">
      <c r="A57" s="4"/>
      <c r="B57" s="272" t="s">
        <v>95</v>
      </c>
      <c r="C57" s="273"/>
      <c r="D57" s="251"/>
      <c r="E57" s="252"/>
      <c r="F57" s="161"/>
      <c r="G57" s="163"/>
      <c r="H57" s="144"/>
      <c r="I57" s="155"/>
      <c r="J57" s="155"/>
      <c r="K57" s="4"/>
      <c r="L57" s="4"/>
      <c r="M57" s="4"/>
      <c r="N57" s="4"/>
      <c r="O57" s="4"/>
      <c r="P57" s="163"/>
      <c r="Q57" s="161"/>
      <c r="R57" s="161"/>
      <c r="S57" s="163"/>
      <c r="T57" s="144"/>
      <c r="U57" s="155"/>
      <c r="V57" s="155"/>
      <c r="W57" s="144"/>
    </row>
    <row r="58" spans="1:23" ht="13.8" thickBot="1" x14ac:dyDescent="0.35">
      <c r="A58" s="4"/>
      <c r="B58" s="4"/>
      <c r="C58" s="4"/>
      <c r="D58" s="4"/>
      <c r="E58" s="4"/>
      <c r="F58" s="161"/>
      <c r="G58" s="164"/>
      <c r="H58" s="144"/>
      <c r="I58" s="155"/>
      <c r="J58" s="155"/>
      <c r="K58" s="4"/>
      <c r="L58" s="4"/>
      <c r="M58" s="4"/>
      <c r="N58" s="4"/>
      <c r="O58" s="4"/>
      <c r="P58" s="163"/>
      <c r="Q58" s="161"/>
      <c r="R58" s="161"/>
      <c r="S58" s="164"/>
      <c r="T58" s="144"/>
      <c r="U58" s="155"/>
      <c r="V58" s="155"/>
      <c r="W58" s="144"/>
    </row>
    <row r="59" spans="1:23" ht="13.8" thickBot="1" x14ac:dyDescent="0.35">
      <c r="A59" s="4"/>
      <c r="B59" s="282" t="s">
        <v>96</v>
      </c>
      <c r="C59" s="283"/>
      <c r="D59" s="285"/>
      <c r="E59" s="252"/>
      <c r="F59" s="161"/>
      <c r="G59" s="164"/>
      <c r="H59" s="144"/>
      <c r="I59" s="155"/>
      <c r="J59" s="155"/>
      <c r="K59" s="4"/>
      <c r="L59" s="4"/>
      <c r="M59" s="4"/>
      <c r="N59" s="4"/>
      <c r="O59" s="4"/>
      <c r="P59" s="163"/>
      <c r="Q59" s="161"/>
      <c r="R59" s="161"/>
      <c r="S59" s="164"/>
      <c r="T59" s="144"/>
      <c r="U59" s="155"/>
      <c r="V59" s="155"/>
      <c r="W59" s="144"/>
    </row>
    <row r="60" spans="1:23" x14ac:dyDescent="0.3">
      <c r="A60" s="4"/>
      <c r="B60" s="4"/>
      <c r="C60" s="284"/>
      <c r="D60" s="4"/>
      <c r="E60" s="4"/>
      <c r="F60" s="161"/>
      <c r="G60" s="163"/>
      <c r="H60" s="144"/>
      <c r="I60" s="155"/>
      <c r="J60" s="155"/>
      <c r="K60" s="4"/>
      <c r="L60" s="4"/>
      <c r="M60" s="4"/>
      <c r="N60" s="4"/>
      <c r="O60" s="4"/>
      <c r="P60" s="163"/>
      <c r="Q60" s="161"/>
      <c r="R60" s="161"/>
      <c r="S60" s="163"/>
      <c r="T60" s="144"/>
      <c r="U60" s="155"/>
      <c r="V60" s="155"/>
      <c r="W60" s="144"/>
    </row>
    <row r="61" spans="1:23" x14ac:dyDescent="0.3">
      <c r="A61" s="5"/>
      <c r="B61" s="4"/>
      <c r="C61" s="4"/>
      <c r="D61" s="144"/>
      <c r="E61" s="161"/>
      <c r="F61" s="161"/>
      <c r="G61" s="163"/>
      <c r="H61" s="144"/>
      <c r="I61" s="155"/>
      <c r="J61" s="155"/>
      <c r="K61" s="4"/>
      <c r="L61" s="4"/>
      <c r="M61" s="4"/>
      <c r="N61" s="4"/>
      <c r="O61" s="4"/>
      <c r="P61" s="163"/>
      <c r="Q61" s="161"/>
      <c r="R61" s="161"/>
      <c r="S61" s="163"/>
      <c r="T61" s="144"/>
      <c r="U61" s="155"/>
      <c r="V61" s="155"/>
      <c r="W61" s="144"/>
    </row>
    <row r="62" spans="1:23" x14ac:dyDescent="0.3">
      <c r="A62" s="5"/>
      <c r="B62" s="4"/>
      <c r="C62" s="4"/>
      <c r="D62" s="144"/>
      <c r="E62" s="161"/>
      <c r="F62" s="161"/>
      <c r="G62" s="163"/>
      <c r="H62" s="144"/>
      <c r="I62" s="155"/>
      <c r="J62" s="155"/>
      <c r="K62" s="4"/>
      <c r="L62" s="4"/>
      <c r="M62" s="4"/>
      <c r="N62" s="4"/>
      <c r="O62" s="4"/>
      <c r="P62" s="163"/>
      <c r="Q62" s="161"/>
      <c r="R62" s="161"/>
      <c r="S62" s="163"/>
      <c r="T62" s="144"/>
      <c r="U62" s="155"/>
      <c r="V62" s="155"/>
      <c r="W62" s="144"/>
    </row>
    <row r="63" spans="1:23" x14ac:dyDescent="0.3">
      <c r="A63" s="5"/>
      <c r="B63" s="4"/>
      <c r="C63" s="4"/>
      <c r="D63" s="144"/>
      <c r="E63" s="161"/>
      <c r="F63" s="161"/>
      <c r="G63" s="163"/>
      <c r="H63" s="144"/>
      <c r="I63" s="155"/>
      <c r="J63" s="155"/>
      <c r="K63" s="4"/>
      <c r="L63" s="4"/>
      <c r="M63" s="4"/>
      <c r="N63" s="4"/>
      <c r="O63" s="4"/>
      <c r="P63" s="163"/>
      <c r="Q63" s="161"/>
      <c r="R63" s="161"/>
      <c r="S63" s="163"/>
      <c r="T63" s="144"/>
      <c r="U63" s="155"/>
      <c r="V63" s="155"/>
      <c r="W63" s="144"/>
    </row>
    <row r="64" spans="1:23" x14ac:dyDescent="0.3">
      <c r="A64" s="5"/>
      <c r="B64" s="4"/>
      <c r="C64" s="4"/>
      <c r="D64" s="144"/>
      <c r="E64" s="161"/>
      <c r="F64" s="161"/>
      <c r="G64" s="165"/>
      <c r="H64" s="144"/>
      <c r="I64" s="155"/>
      <c r="J64" s="155"/>
      <c r="K64" s="4"/>
      <c r="L64" s="4"/>
      <c r="M64" s="4"/>
      <c r="N64" s="4"/>
      <c r="O64" s="4"/>
      <c r="P64" s="163"/>
      <c r="Q64" s="161"/>
      <c r="R64" s="161"/>
      <c r="S64" s="163"/>
      <c r="T64" s="144"/>
      <c r="U64" s="155"/>
      <c r="V64" s="155"/>
      <c r="W64" s="144"/>
    </row>
    <row r="65" spans="1:23" x14ac:dyDescent="0.3">
      <c r="A65" s="5"/>
      <c r="B65" s="4"/>
      <c r="C65" s="4"/>
      <c r="D65" s="144"/>
      <c r="E65" s="161"/>
      <c r="F65" s="161"/>
      <c r="G65" s="165"/>
      <c r="H65" s="144"/>
      <c r="I65" s="155"/>
      <c r="J65" s="155"/>
      <c r="K65" s="4"/>
      <c r="L65" s="4"/>
      <c r="M65" s="4"/>
      <c r="N65" s="4"/>
      <c r="O65" s="4"/>
      <c r="P65" s="166"/>
      <c r="Q65" s="161"/>
      <c r="R65" s="161"/>
      <c r="S65" s="163"/>
      <c r="T65" s="144"/>
      <c r="U65" s="155"/>
      <c r="V65" s="155"/>
      <c r="W65" s="144"/>
    </row>
    <row r="66" spans="1:23" x14ac:dyDescent="0.3">
      <c r="A66" s="5"/>
      <c r="B66" s="4"/>
      <c r="C66" s="4"/>
      <c r="D66" s="144"/>
      <c r="E66" s="161"/>
      <c r="F66" s="161"/>
      <c r="G66" s="165"/>
      <c r="H66" s="144"/>
      <c r="I66" s="155"/>
      <c r="J66" s="155"/>
      <c r="K66" s="4"/>
      <c r="L66" s="4"/>
      <c r="M66" s="4"/>
      <c r="N66" s="4"/>
      <c r="O66" s="4"/>
      <c r="P66" s="163"/>
      <c r="Q66" s="161"/>
      <c r="R66" s="161"/>
      <c r="S66" s="163"/>
      <c r="T66" s="144"/>
      <c r="U66" s="155"/>
      <c r="V66" s="155"/>
      <c r="W66" s="144"/>
    </row>
    <row r="67" spans="1:23" x14ac:dyDescent="0.3">
      <c r="A67" s="5"/>
      <c r="B67" s="4"/>
      <c r="C67" s="4"/>
      <c r="D67" s="144"/>
      <c r="E67" s="161"/>
      <c r="F67" s="161"/>
      <c r="G67" s="165"/>
      <c r="H67" s="144"/>
      <c r="I67" s="155"/>
      <c r="J67" s="155"/>
      <c r="K67" s="4"/>
      <c r="L67" s="4"/>
      <c r="M67" s="4"/>
      <c r="N67" s="4"/>
      <c r="O67" s="4"/>
      <c r="P67" s="166"/>
      <c r="Q67" s="161"/>
      <c r="R67" s="161"/>
      <c r="S67" s="163"/>
      <c r="T67" s="144"/>
      <c r="U67" s="155"/>
      <c r="V67" s="155"/>
      <c r="W67" s="144"/>
    </row>
    <row r="68" spans="1:23" x14ac:dyDescent="0.3">
      <c r="A68" s="4"/>
      <c r="B68" s="4"/>
      <c r="C68" s="4"/>
      <c r="D68" s="4"/>
      <c r="E68" s="161"/>
      <c r="F68" s="161"/>
      <c r="G68" s="163"/>
      <c r="H68" s="144"/>
      <c r="I68" s="155"/>
      <c r="J68" s="155"/>
      <c r="K68" s="4"/>
      <c r="L68" s="4"/>
      <c r="M68" s="4"/>
      <c r="N68" s="4"/>
      <c r="O68" s="4"/>
      <c r="P68" s="163"/>
      <c r="Q68" s="161"/>
      <c r="R68" s="161"/>
      <c r="S68" s="163"/>
      <c r="T68" s="144"/>
      <c r="U68" s="155"/>
      <c r="V68" s="155"/>
      <c r="W68" s="144"/>
    </row>
    <row r="69" spans="1:23" x14ac:dyDescent="0.3">
      <c r="A69" s="4"/>
      <c r="B69" s="4"/>
      <c r="C69" s="4"/>
      <c r="D69" s="4"/>
      <c r="E69" s="161"/>
      <c r="F69" s="161"/>
      <c r="G69" s="163"/>
      <c r="H69" s="144"/>
      <c r="I69" s="155"/>
      <c r="J69" s="155"/>
      <c r="K69" s="4"/>
      <c r="L69" s="4"/>
      <c r="M69" s="4"/>
      <c r="N69" s="4"/>
      <c r="O69" s="4"/>
      <c r="P69" s="163"/>
      <c r="Q69" s="161"/>
      <c r="R69" s="161"/>
      <c r="S69" s="163"/>
      <c r="T69" s="144"/>
      <c r="U69" s="155"/>
      <c r="V69" s="155"/>
      <c r="W69" s="144"/>
    </row>
    <row r="70" spans="1:23" x14ac:dyDescent="0.3">
      <c r="A70" s="4"/>
      <c r="B70" s="4"/>
      <c r="C70" s="4"/>
      <c r="D70" s="4"/>
      <c r="E70" s="161"/>
      <c r="F70" s="161"/>
      <c r="G70" s="163"/>
      <c r="H70" s="144"/>
      <c r="I70" s="155"/>
      <c r="J70" s="155"/>
      <c r="K70" s="4"/>
      <c r="L70" s="4"/>
      <c r="M70" s="4"/>
      <c r="N70" s="4"/>
      <c r="O70" s="4"/>
      <c r="P70" s="163"/>
      <c r="Q70" s="161"/>
      <c r="R70" s="161"/>
      <c r="S70" s="163"/>
      <c r="T70" s="144"/>
      <c r="U70" s="155"/>
      <c r="V70" s="155"/>
      <c r="W70" s="144"/>
    </row>
    <row r="71" spans="1:23" x14ac:dyDescent="0.3">
      <c r="A71" s="4"/>
      <c r="B71" s="4"/>
      <c r="C71" s="4"/>
      <c r="D71" s="4"/>
      <c r="E71" s="161"/>
      <c r="F71" s="161"/>
      <c r="G71" s="163"/>
      <c r="H71" s="144"/>
      <c r="I71" s="155"/>
      <c r="J71" s="155"/>
      <c r="K71" s="4"/>
      <c r="L71" s="4"/>
      <c r="M71" s="4"/>
      <c r="N71" s="4"/>
      <c r="O71" s="4"/>
      <c r="P71" s="163"/>
      <c r="Q71" s="161"/>
      <c r="R71" s="161"/>
      <c r="S71" s="163"/>
      <c r="T71" s="144"/>
      <c r="U71" s="155"/>
      <c r="V71" s="155"/>
      <c r="W71" s="144"/>
    </row>
    <row r="72" spans="1:23" x14ac:dyDescent="0.3">
      <c r="A72" s="4"/>
      <c r="B72" s="4"/>
      <c r="C72" s="4"/>
      <c r="D72" s="4"/>
      <c r="E72" s="161"/>
      <c r="F72" s="161"/>
      <c r="G72" s="163"/>
      <c r="H72" s="144"/>
      <c r="I72" s="155"/>
      <c r="J72" s="155"/>
      <c r="K72" s="4"/>
      <c r="L72" s="4"/>
      <c r="M72" s="4"/>
      <c r="N72" s="4"/>
      <c r="O72" s="4"/>
      <c r="P72" s="163"/>
      <c r="Q72" s="161"/>
      <c r="R72" s="161"/>
      <c r="S72" s="163"/>
      <c r="T72" s="144"/>
      <c r="U72" s="155"/>
      <c r="V72" s="155"/>
      <c r="W72" s="144"/>
    </row>
    <row r="73" spans="1:23" x14ac:dyDescent="0.3">
      <c r="A73" s="4"/>
      <c r="B73" s="4"/>
      <c r="C73" s="4"/>
      <c r="D73" s="4"/>
      <c r="E73" s="161"/>
      <c r="F73" s="161"/>
      <c r="G73" s="163"/>
      <c r="H73" s="144"/>
      <c r="I73" s="155"/>
      <c r="J73" s="155"/>
      <c r="K73" s="4"/>
      <c r="L73" s="4"/>
      <c r="M73" s="4"/>
      <c r="N73" s="4"/>
      <c r="O73" s="4"/>
      <c r="P73" s="163"/>
      <c r="Q73" s="161"/>
      <c r="R73" s="161"/>
      <c r="S73" s="163"/>
      <c r="T73" s="144"/>
      <c r="U73" s="155"/>
      <c r="V73" s="155"/>
      <c r="W73" s="144"/>
    </row>
    <row r="74" spans="1:23" x14ac:dyDescent="0.3">
      <c r="A74" s="4"/>
      <c r="B74" s="4"/>
      <c r="C74" s="4"/>
      <c r="D74" s="4"/>
      <c r="E74" s="161"/>
      <c r="F74" s="161"/>
      <c r="G74" s="163"/>
      <c r="H74" s="144"/>
      <c r="I74" s="155"/>
      <c r="J74" s="155"/>
      <c r="K74" s="4"/>
      <c r="L74" s="4"/>
      <c r="M74" s="4"/>
      <c r="N74" s="4"/>
      <c r="O74" s="4"/>
      <c r="P74" s="163"/>
      <c r="Q74" s="161"/>
      <c r="R74" s="161"/>
      <c r="S74" s="163"/>
      <c r="T74" s="144"/>
      <c r="U74" s="155"/>
      <c r="V74" s="155"/>
      <c r="W74" s="144"/>
    </row>
    <row r="75" spans="1:23" x14ac:dyDescent="0.3">
      <c r="A75" s="4"/>
      <c r="B75" s="4"/>
      <c r="C75" s="4"/>
      <c r="D75" s="4"/>
      <c r="E75" s="161"/>
      <c r="F75" s="161"/>
      <c r="G75" s="163"/>
      <c r="H75" s="144"/>
      <c r="I75" s="155"/>
      <c r="J75" s="155"/>
      <c r="K75" s="4"/>
      <c r="L75" s="4"/>
      <c r="M75" s="4"/>
      <c r="N75" s="4"/>
      <c r="O75" s="4"/>
      <c r="P75" s="163"/>
      <c r="Q75" s="161"/>
      <c r="R75" s="161"/>
      <c r="S75" s="163"/>
      <c r="T75" s="144"/>
      <c r="U75" s="155"/>
      <c r="V75" s="155"/>
      <c r="W75" s="144"/>
    </row>
    <row r="76" spans="1:23" x14ac:dyDescent="0.3">
      <c r="A76" s="4"/>
      <c r="B76" s="4"/>
      <c r="C76" s="4"/>
      <c r="D76" s="4"/>
      <c r="E76" s="161"/>
      <c r="F76" s="161"/>
      <c r="G76" s="163"/>
      <c r="H76" s="144"/>
      <c r="I76" s="155"/>
      <c r="J76" s="155"/>
      <c r="K76" s="4"/>
      <c r="L76" s="4"/>
      <c r="M76" s="4"/>
      <c r="N76" s="4"/>
      <c r="O76" s="4"/>
      <c r="P76" s="163"/>
      <c r="Q76" s="161"/>
      <c r="R76" s="161"/>
      <c r="S76" s="163"/>
      <c r="T76" s="144"/>
      <c r="U76" s="155"/>
      <c r="V76" s="155"/>
      <c r="W76" s="144"/>
    </row>
    <row r="77" spans="1:23" x14ac:dyDescent="0.3">
      <c r="A77" s="4"/>
      <c r="B77" s="4"/>
      <c r="C77" s="4"/>
      <c r="D77" s="4"/>
      <c r="E77" s="161"/>
      <c r="F77" s="161"/>
      <c r="G77" s="163"/>
      <c r="H77" s="144"/>
      <c r="I77" s="144"/>
      <c r="J77" s="144"/>
      <c r="K77" s="4"/>
      <c r="L77" s="4"/>
      <c r="M77" s="4"/>
      <c r="N77" s="4"/>
      <c r="O77" s="4"/>
      <c r="P77" s="163"/>
      <c r="Q77" s="161"/>
      <c r="R77" s="161"/>
      <c r="S77" s="163"/>
      <c r="T77" s="144"/>
      <c r="U77" s="155"/>
      <c r="V77" s="155"/>
      <c r="W77" s="144"/>
    </row>
    <row r="78" spans="1:23" x14ac:dyDescent="0.3">
      <c r="A78" s="4"/>
      <c r="B78" s="4"/>
      <c r="C78" s="4"/>
      <c r="D78" s="4"/>
      <c r="E78" s="161"/>
      <c r="F78" s="161"/>
      <c r="G78" s="163"/>
      <c r="H78" s="144"/>
      <c r="I78" s="144"/>
      <c r="J78" s="144"/>
      <c r="K78" s="4"/>
      <c r="L78" s="4"/>
      <c r="M78" s="4"/>
      <c r="N78" s="4"/>
      <c r="O78" s="4"/>
      <c r="P78" s="163"/>
      <c r="Q78" s="161"/>
      <c r="R78" s="161"/>
      <c r="S78" s="163"/>
      <c r="T78" s="144"/>
      <c r="U78" s="144"/>
      <c r="V78" s="144"/>
      <c r="W78" s="144"/>
    </row>
    <row r="79" spans="1:23" x14ac:dyDescent="0.3">
      <c r="A79" s="4"/>
      <c r="B79" s="4"/>
      <c r="C79" s="4"/>
      <c r="D79" s="4"/>
      <c r="E79" s="161"/>
      <c r="F79" s="161"/>
      <c r="G79" s="163"/>
      <c r="H79" s="144"/>
      <c r="I79" s="144"/>
      <c r="J79" s="144"/>
      <c r="K79" s="4"/>
      <c r="L79" s="4"/>
      <c r="M79" s="4"/>
      <c r="N79" s="4"/>
      <c r="O79" s="4"/>
      <c r="P79" s="163"/>
      <c r="Q79" s="161"/>
      <c r="R79" s="161"/>
      <c r="S79" s="163"/>
      <c r="T79" s="144"/>
      <c r="U79" s="144"/>
      <c r="V79" s="144"/>
      <c r="W79" s="144"/>
    </row>
    <row r="80" spans="1:23" x14ac:dyDescent="0.3">
      <c r="A80" s="4"/>
      <c r="B80" s="4"/>
      <c r="C80" s="4"/>
      <c r="D80" s="4"/>
      <c r="E80" s="161"/>
      <c r="F80" s="161"/>
      <c r="G80" s="163"/>
      <c r="H80" s="144"/>
      <c r="I80" s="144"/>
      <c r="J80" s="144"/>
      <c r="K80" s="4"/>
      <c r="L80" s="4"/>
      <c r="M80" s="4"/>
      <c r="N80" s="4"/>
      <c r="O80" s="4"/>
      <c r="P80" s="163"/>
      <c r="Q80" s="161"/>
      <c r="R80" s="161"/>
      <c r="S80" s="163"/>
      <c r="T80" s="144"/>
      <c r="U80" s="144"/>
      <c r="V80" s="144"/>
      <c r="W80" s="144"/>
    </row>
    <row r="81" spans="1:23" x14ac:dyDescent="0.3">
      <c r="A81" s="4"/>
      <c r="B81" s="4"/>
      <c r="C81" s="4"/>
      <c r="D81" s="4"/>
      <c r="E81" s="161"/>
      <c r="F81" s="161"/>
      <c r="G81" s="163"/>
      <c r="H81" s="144"/>
      <c r="I81" s="144"/>
      <c r="J81" s="144"/>
      <c r="K81" s="4"/>
      <c r="L81" s="4"/>
      <c r="M81" s="4"/>
      <c r="N81" s="4"/>
      <c r="O81" s="4"/>
      <c r="P81" s="163"/>
      <c r="Q81" s="161"/>
      <c r="R81" s="161"/>
      <c r="S81" s="163"/>
      <c r="T81" s="144"/>
      <c r="U81" s="144"/>
      <c r="V81" s="144"/>
      <c r="W81" s="144"/>
    </row>
    <row r="82" spans="1:23" x14ac:dyDescent="0.3">
      <c r="A82" s="4"/>
      <c r="B82" s="4"/>
      <c r="C82" s="4"/>
      <c r="D82" s="4"/>
      <c r="E82" s="161"/>
      <c r="F82" s="161"/>
      <c r="G82" s="163"/>
      <c r="H82" s="144"/>
      <c r="I82" s="144"/>
      <c r="J82" s="144"/>
      <c r="K82" s="4"/>
      <c r="L82" s="4"/>
      <c r="M82" s="4"/>
      <c r="N82" s="4"/>
      <c r="O82" s="4"/>
      <c r="P82" s="163"/>
      <c r="Q82" s="161"/>
      <c r="R82" s="161"/>
      <c r="S82" s="163"/>
      <c r="T82" s="144"/>
      <c r="U82" s="144"/>
      <c r="V82" s="144"/>
      <c r="W82" s="144"/>
    </row>
    <row r="83" spans="1:23" x14ac:dyDescent="0.3">
      <c r="A83" s="4"/>
      <c r="B83" s="4"/>
      <c r="C83" s="4"/>
      <c r="D83" s="4"/>
      <c r="E83" s="161"/>
      <c r="F83" s="161"/>
      <c r="G83" s="163"/>
      <c r="H83" s="144"/>
      <c r="I83" s="144"/>
      <c r="J83" s="144"/>
      <c r="K83" s="4"/>
      <c r="L83" s="4"/>
      <c r="M83" s="4"/>
      <c r="N83" s="4"/>
      <c r="O83" s="4"/>
      <c r="P83" s="163"/>
      <c r="Q83" s="161"/>
      <c r="R83" s="161"/>
      <c r="S83" s="163"/>
      <c r="T83" s="144"/>
      <c r="U83" s="144"/>
      <c r="V83" s="144"/>
      <c r="W83" s="144"/>
    </row>
    <row r="84" spans="1:23" x14ac:dyDescent="0.3">
      <c r="A84" s="4"/>
      <c r="B84" s="4"/>
      <c r="C84" s="4"/>
      <c r="D84" s="4"/>
      <c r="E84" s="161"/>
      <c r="F84" s="161"/>
      <c r="G84" s="163"/>
      <c r="H84" s="4"/>
      <c r="I84" s="4"/>
      <c r="J84" s="4"/>
      <c r="K84" s="4"/>
      <c r="L84" s="4"/>
      <c r="M84" s="4"/>
      <c r="N84" s="4"/>
      <c r="O84" s="4"/>
      <c r="P84" s="163"/>
      <c r="Q84" s="161"/>
      <c r="R84" s="161"/>
      <c r="S84" s="163"/>
      <c r="T84" s="4"/>
      <c r="U84" s="4"/>
      <c r="V84" s="4"/>
      <c r="W84" s="4"/>
    </row>
    <row r="85" spans="1:23" x14ac:dyDescent="0.3">
      <c r="A85" s="4"/>
      <c r="B85" s="4"/>
      <c r="C85" s="4"/>
      <c r="D85" s="4"/>
      <c r="E85" s="161"/>
      <c r="F85" s="161"/>
      <c r="G85" s="163"/>
      <c r="H85" s="4"/>
      <c r="I85" s="4"/>
      <c r="J85" s="4"/>
      <c r="K85" s="4"/>
      <c r="L85" s="4"/>
      <c r="M85" s="4"/>
      <c r="N85" s="4"/>
      <c r="O85" s="4"/>
      <c r="P85" s="163"/>
      <c r="Q85" s="161"/>
      <c r="R85" s="161"/>
      <c r="S85" s="163"/>
      <c r="T85" s="4"/>
      <c r="U85" s="4"/>
      <c r="V85" s="4"/>
      <c r="W85" s="4"/>
    </row>
    <row r="86" spans="1:23" x14ac:dyDescent="0.3">
      <c r="A86" s="4"/>
      <c r="B86" s="4"/>
      <c r="C86" s="4"/>
      <c r="D86" s="4"/>
      <c r="E86" s="161"/>
      <c r="F86" s="161"/>
      <c r="G86" s="163"/>
      <c r="H86" s="4"/>
      <c r="I86" s="4"/>
      <c r="J86" s="4"/>
      <c r="K86" s="4"/>
      <c r="L86" s="4"/>
      <c r="M86" s="4"/>
      <c r="N86" s="4"/>
      <c r="O86" s="4"/>
      <c r="P86" s="163"/>
      <c r="Q86" s="161"/>
      <c r="R86" s="161"/>
      <c r="S86" s="163"/>
      <c r="T86" s="4"/>
      <c r="U86" s="4"/>
      <c r="V86" s="4"/>
      <c r="W86" s="4"/>
    </row>
    <row r="87" spans="1:23" x14ac:dyDescent="0.3">
      <c r="A87" s="4"/>
      <c r="B87" s="4"/>
      <c r="C87" s="4"/>
      <c r="D87" s="4"/>
      <c r="E87" s="161"/>
      <c r="F87" s="161"/>
      <c r="G87" s="163"/>
      <c r="H87" s="4"/>
      <c r="I87" s="4"/>
      <c r="J87" s="4"/>
      <c r="K87" s="4"/>
      <c r="L87" s="4"/>
      <c r="M87" s="4"/>
      <c r="N87" s="4"/>
      <c r="O87" s="4"/>
      <c r="P87" s="163"/>
      <c r="Q87" s="161"/>
      <c r="R87" s="161"/>
      <c r="S87" s="163"/>
      <c r="T87" s="4"/>
      <c r="U87" s="4"/>
      <c r="V87" s="4"/>
      <c r="W87" s="4"/>
    </row>
    <row r="88" spans="1:23" x14ac:dyDescent="0.3">
      <c r="A88" s="4"/>
      <c r="B88" s="4"/>
      <c r="C88" s="4"/>
      <c r="D88" s="4"/>
      <c r="E88" s="161"/>
      <c r="F88" s="161"/>
      <c r="G88" s="163"/>
      <c r="H88" s="4"/>
      <c r="I88" s="4"/>
      <c r="J88" s="4"/>
      <c r="K88" s="4"/>
      <c r="L88" s="4"/>
      <c r="M88" s="4"/>
      <c r="N88" s="4"/>
      <c r="O88" s="4"/>
      <c r="P88" s="163"/>
      <c r="Q88" s="161"/>
      <c r="R88" s="161"/>
      <c r="S88" s="163"/>
      <c r="T88" s="4"/>
      <c r="U88" s="4"/>
      <c r="V88" s="4"/>
      <c r="W88" s="4"/>
    </row>
    <row r="89" spans="1:23" x14ac:dyDescent="0.3">
      <c r="A89" s="4"/>
      <c r="B89" s="4"/>
      <c r="C89" s="4"/>
      <c r="D89" s="4"/>
      <c r="E89" s="161"/>
      <c r="F89" s="161"/>
      <c r="G89" s="163"/>
      <c r="H89" s="4"/>
      <c r="I89" s="4"/>
      <c r="J89" s="4"/>
      <c r="K89" s="4"/>
      <c r="L89" s="4"/>
      <c r="M89" s="4"/>
      <c r="N89" s="4"/>
      <c r="O89" s="4"/>
      <c r="P89" s="163"/>
      <c r="Q89" s="161"/>
      <c r="R89" s="161"/>
      <c r="S89" s="163"/>
      <c r="T89" s="4"/>
      <c r="U89" s="4"/>
      <c r="V89" s="4"/>
      <c r="W89" s="4"/>
    </row>
  </sheetData>
  <sheetProtection password="ED30" sheet="1" objects="1" scenarios="1" selectLockedCells="1"/>
  <mergeCells count="20">
    <mergeCell ref="B56:C56"/>
    <mergeCell ref="B57:C57"/>
    <mergeCell ref="A27:A32"/>
    <mergeCell ref="A33:A38"/>
    <mergeCell ref="A39:C39"/>
    <mergeCell ref="T1:W1"/>
    <mergeCell ref="A3:A8"/>
    <mergeCell ref="C48:D48"/>
    <mergeCell ref="C49:D49"/>
    <mergeCell ref="C50:D50"/>
    <mergeCell ref="D45:D46"/>
    <mergeCell ref="B9:C9"/>
    <mergeCell ref="B26:C26"/>
    <mergeCell ref="A1:B1"/>
    <mergeCell ref="D1:G1"/>
    <mergeCell ref="H1:K1"/>
    <mergeCell ref="L1:O1"/>
    <mergeCell ref="P1:S1"/>
    <mergeCell ref="A10:A25"/>
    <mergeCell ref="B55:C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López, José Antonio</dc:creator>
  <cp:lastModifiedBy>Villacañas Armenteros, Pablo</cp:lastModifiedBy>
  <dcterms:created xsi:type="dcterms:W3CDTF">2020-03-05T08:38:47Z</dcterms:created>
  <dcterms:modified xsi:type="dcterms:W3CDTF">2021-02-10T06:26:47Z</dcterms:modified>
</cp:coreProperties>
</file>