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Obras\Coor. Serv. Tcos. de  Constr\Obras Especiales\TTP - OFICINAS GESTION TARJETA TRANSPORTE PUBLICO\14-TTP AEROPUERTO T1-T2-T3\04_PROYECTO AGOS19-TODO\DOC 4 PRESUPUESTO\"/>
    </mc:Choice>
  </mc:AlternateContent>
  <xr:revisionPtr revIDLastSave="0" documentId="13_ncr:1_{8345FB96-C885-4E25-8F2D-1EA19A8A2DEA}" xr6:coauthVersionLast="36" xr6:coauthVersionMax="36" xr10:uidLastSave="{00000000-0000-0000-0000-000000000000}"/>
  <bookViews>
    <workbookView xWindow="0" yWindow="0" windowWidth="14370" windowHeight="7350" xr2:uid="{00000000-000D-0000-FFFF-FFFF00000000}"/>
  </bookViews>
  <sheets>
    <sheet name="Hoja1" sheetId="1" r:id="rId1"/>
  </sheets>
  <definedNames>
    <definedName name="_xlnm._FilterDatabase" localSheetId="0" hidden="1">Hoja1!$C$1:$C$579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5" i="1" l="1"/>
  <c r="J552" i="1"/>
  <c r="J551" i="1"/>
  <c r="J550" i="1"/>
  <c r="J549" i="1"/>
  <c r="J548" i="1"/>
  <c r="J547" i="1"/>
  <c r="J546" i="1"/>
  <c r="J545" i="1"/>
  <c r="H544" i="1"/>
  <c r="J537" i="1"/>
  <c r="J536" i="1"/>
  <c r="J535" i="1"/>
  <c r="J534" i="1"/>
  <c r="J533" i="1"/>
  <c r="J532" i="1"/>
  <c r="H531" i="1"/>
  <c r="J528" i="1"/>
  <c r="J527" i="1"/>
  <c r="H526" i="1"/>
  <c r="H525" i="1"/>
  <c r="J520" i="1"/>
  <c r="J519" i="1"/>
  <c r="J518" i="1"/>
  <c r="J517" i="1"/>
  <c r="J516" i="1"/>
  <c r="J515" i="1"/>
  <c r="J514" i="1"/>
  <c r="J513" i="1"/>
  <c r="J512" i="1"/>
  <c r="H511" i="1"/>
  <c r="J506" i="1"/>
  <c r="J505" i="1"/>
  <c r="J504" i="1"/>
  <c r="J503" i="1"/>
  <c r="J502" i="1"/>
  <c r="J501" i="1"/>
  <c r="H500" i="1"/>
  <c r="J497" i="1"/>
  <c r="J496" i="1"/>
  <c r="J495" i="1"/>
  <c r="J494" i="1"/>
  <c r="J493" i="1"/>
  <c r="J492" i="1"/>
  <c r="J491" i="1"/>
  <c r="H490" i="1"/>
  <c r="J487" i="1"/>
  <c r="J486" i="1"/>
  <c r="J485" i="1"/>
  <c r="J484" i="1"/>
  <c r="H483" i="1"/>
  <c r="J480" i="1"/>
  <c r="J479" i="1"/>
  <c r="J478" i="1"/>
  <c r="H477" i="1"/>
  <c r="J474" i="1"/>
  <c r="J473" i="1"/>
  <c r="J472" i="1"/>
  <c r="J471" i="1"/>
  <c r="J470" i="1"/>
  <c r="J469" i="1"/>
  <c r="J468" i="1"/>
  <c r="H467" i="1"/>
  <c r="J464" i="1"/>
  <c r="J463" i="1"/>
  <c r="J462" i="1"/>
  <c r="J461" i="1"/>
  <c r="J460" i="1"/>
  <c r="J459" i="1"/>
  <c r="J458" i="1"/>
  <c r="J457" i="1"/>
  <c r="J456" i="1"/>
  <c r="H455" i="1"/>
  <c r="H454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H435" i="1"/>
  <c r="H434" i="1"/>
  <c r="J429" i="1"/>
  <c r="I430" i="1" s="1"/>
  <c r="J430" i="1" s="1"/>
  <c r="J428" i="1" s="1"/>
  <c r="H428" i="1"/>
  <c r="J425" i="1"/>
  <c r="J424" i="1"/>
  <c r="J423" i="1"/>
  <c r="J422" i="1"/>
  <c r="J421" i="1"/>
  <c r="H420" i="1"/>
  <c r="J417" i="1"/>
  <c r="I418" i="1" s="1"/>
  <c r="H416" i="1"/>
  <c r="J413" i="1"/>
  <c r="I414" i="1" s="1"/>
  <c r="H412" i="1"/>
  <c r="J409" i="1"/>
  <c r="I410" i="1" s="1"/>
  <c r="I408" i="1" s="1"/>
  <c r="H408" i="1"/>
  <c r="J405" i="1"/>
  <c r="I406" i="1" s="1"/>
  <c r="H404" i="1"/>
  <c r="J401" i="1"/>
  <c r="I402" i="1" s="1"/>
  <c r="J402" i="1" s="1"/>
  <c r="J400" i="1" s="1"/>
  <c r="H400" i="1"/>
  <c r="J397" i="1"/>
  <c r="I398" i="1" s="1"/>
  <c r="H396" i="1"/>
  <c r="J393" i="1"/>
  <c r="J392" i="1"/>
  <c r="H391" i="1"/>
  <c r="J388" i="1"/>
  <c r="J387" i="1"/>
  <c r="J386" i="1"/>
  <c r="H385" i="1"/>
  <c r="J382" i="1"/>
  <c r="J381" i="1"/>
  <c r="J380" i="1"/>
  <c r="J379" i="1"/>
  <c r="H378" i="1"/>
  <c r="J375" i="1"/>
  <c r="J374" i="1"/>
  <c r="J373" i="1"/>
  <c r="J372" i="1"/>
  <c r="J371" i="1"/>
  <c r="J370" i="1"/>
  <c r="H369" i="1"/>
  <c r="J366" i="1"/>
  <c r="I367" i="1" s="1"/>
  <c r="H365" i="1"/>
  <c r="J362" i="1"/>
  <c r="I363" i="1" s="1"/>
  <c r="H361" i="1"/>
  <c r="J358" i="1"/>
  <c r="I359" i="1" s="1"/>
  <c r="H357" i="1"/>
  <c r="J354" i="1"/>
  <c r="J353" i="1"/>
  <c r="H352" i="1"/>
  <c r="H351" i="1"/>
  <c r="J346" i="1"/>
  <c r="J345" i="1"/>
  <c r="H344" i="1"/>
  <c r="J341" i="1"/>
  <c r="J340" i="1"/>
  <c r="I342" i="1" s="1"/>
  <c r="I339" i="1" s="1"/>
  <c r="H339" i="1"/>
  <c r="J336" i="1"/>
  <c r="J335" i="1"/>
  <c r="J334" i="1"/>
  <c r="J333" i="1"/>
  <c r="H332" i="1"/>
  <c r="J329" i="1"/>
  <c r="J328" i="1"/>
  <c r="J327" i="1"/>
  <c r="J326" i="1"/>
  <c r="J325" i="1"/>
  <c r="J324" i="1"/>
  <c r="J323" i="1"/>
  <c r="J322" i="1"/>
  <c r="H321" i="1"/>
  <c r="J318" i="1"/>
  <c r="J317" i="1"/>
  <c r="J316" i="1"/>
  <c r="J315" i="1"/>
  <c r="J314" i="1"/>
  <c r="J313" i="1"/>
  <c r="J312" i="1"/>
  <c r="J311" i="1"/>
  <c r="J310" i="1"/>
  <c r="J309" i="1"/>
  <c r="H308" i="1"/>
  <c r="H307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H280" i="1"/>
  <c r="H279" i="1"/>
  <c r="J274" i="1"/>
  <c r="J273" i="1"/>
  <c r="J272" i="1"/>
  <c r="J271" i="1"/>
  <c r="J270" i="1"/>
  <c r="J269" i="1"/>
  <c r="J268" i="1"/>
  <c r="J267" i="1"/>
  <c r="J266" i="1"/>
  <c r="J265" i="1"/>
  <c r="J264" i="1"/>
  <c r="H263" i="1"/>
  <c r="J258" i="1"/>
  <c r="J257" i="1"/>
  <c r="J256" i="1"/>
  <c r="J255" i="1"/>
  <c r="H254" i="1"/>
  <c r="J251" i="1"/>
  <c r="J250" i="1"/>
  <c r="H249" i="1"/>
  <c r="J246" i="1"/>
  <c r="I247" i="1" s="1"/>
  <c r="H245" i="1"/>
  <c r="J242" i="1"/>
  <c r="J241" i="1"/>
  <c r="H240" i="1"/>
  <c r="J237" i="1"/>
  <c r="J236" i="1"/>
  <c r="H235" i="1"/>
  <c r="J232" i="1"/>
  <c r="J231" i="1"/>
  <c r="J230" i="1"/>
  <c r="H229" i="1"/>
  <c r="J226" i="1"/>
  <c r="J225" i="1"/>
  <c r="J224" i="1"/>
  <c r="J223" i="1"/>
  <c r="H222" i="1"/>
  <c r="H221" i="1"/>
  <c r="J216" i="1"/>
  <c r="J215" i="1"/>
  <c r="J214" i="1"/>
  <c r="H213" i="1"/>
  <c r="J210" i="1"/>
  <c r="J209" i="1"/>
  <c r="H208" i="1"/>
  <c r="J205" i="1"/>
  <c r="J204" i="1"/>
  <c r="J203" i="1"/>
  <c r="H202" i="1"/>
  <c r="J199" i="1"/>
  <c r="J198" i="1"/>
  <c r="J197" i="1"/>
  <c r="J196" i="1"/>
  <c r="J195" i="1"/>
  <c r="H194" i="1"/>
  <c r="H193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H167" i="1"/>
  <c r="J162" i="1"/>
  <c r="J161" i="1"/>
  <c r="J160" i="1"/>
  <c r="J159" i="1"/>
  <c r="J158" i="1"/>
  <c r="J157" i="1"/>
  <c r="J156" i="1"/>
  <c r="J155" i="1"/>
  <c r="H154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H137" i="1"/>
  <c r="J134" i="1"/>
  <c r="I135" i="1" s="1"/>
  <c r="H133" i="1"/>
  <c r="J130" i="1"/>
  <c r="J129" i="1"/>
  <c r="J128" i="1"/>
  <c r="J127" i="1"/>
  <c r="J126" i="1"/>
  <c r="J125" i="1"/>
  <c r="J124" i="1"/>
  <c r="J123" i="1"/>
  <c r="H122" i="1"/>
  <c r="J119" i="1"/>
  <c r="J118" i="1"/>
  <c r="J117" i="1"/>
  <c r="J116" i="1"/>
  <c r="J115" i="1"/>
  <c r="J114" i="1"/>
  <c r="J113" i="1"/>
  <c r="H112" i="1"/>
  <c r="J109" i="1"/>
  <c r="J108" i="1"/>
  <c r="J107" i="1"/>
  <c r="H106" i="1"/>
  <c r="H105" i="1"/>
  <c r="J100" i="1"/>
  <c r="J99" i="1"/>
  <c r="J98" i="1"/>
  <c r="J97" i="1"/>
  <c r="J96" i="1"/>
  <c r="J95" i="1"/>
  <c r="J94" i="1"/>
  <c r="J93" i="1"/>
  <c r="J92" i="1"/>
  <c r="H91" i="1"/>
  <c r="J88" i="1"/>
  <c r="J87" i="1"/>
  <c r="J86" i="1"/>
  <c r="J85" i="1"/>
  <c r="H84" i="1"/>
  <c r="J81" i="1"/>
  <c r="J80" i="1"/>
  <c r="J79" i="1"/>
  <c r="J78" i="1"/>
  <c r="J77" i="1"/>
  <c r="J76" i="1"/>
  <c r="J75" i="1"/>
  <c r="J74" i="1"/>
  <c r="J73" i="1"/>
  <c r="H72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H41" i="1"/>
  <c r="J38" i="1"/>
  <c r="J37" i="1"/>
  <c r="J36" i="1"/>
  <c r="J35" i="1"/>
  <c r="J34" i="1"/>
  <c r="J33" i="1"/>
  <c r="J32" i="1"/>
  <c r="H31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H6" i="1"/>
  <c r="H5" i="1"/>
  <c r="H4" i="1"/>
  <c r="G555" i="1"/>
  <c r="E544" i="1"/>
  <c r="G552" i="1"/>
  <c r="G551" i="1"/>
  <c r="G550" i="1"/>
  <c r="G549" i="1"/>
  <c r="G548" i="1"/>
  <c r="G547" i="1"/>
  <c r="G546" i="1"/>
  <c r="G545" i="1"/>
  <c r="E279" i="1"/>
  <c r="E525" i="1"/>
  <c r="E531" i="1"/>
  <c r="G537" i="1"/>
  <c r="G536" i="1"/>
  <c r="G535" i="1"/>
  <c r="G534" i="1"/>
  <c r="G533" i="1"/>
  <c r="G532" i="1"/>
  <c r="E526" i="1"/>
  <c r="G528" i="1"/>
  <c r="G527" i="1"/>
  <c r="E434" i="1"/>
  <c r="E511" i="1"/>
  <c r="G520" i="1"/>
  <c r="G519" i="1"/>
  <c r="G518" i="1"/>
  <c r="G517" i="1"/>
  <c r="G516" i="1"/>
  <c r="G515" i="1"/>
  <c r="G514" i="1"/>
  <c r="G513" i="1"/>
  <c r="G512" i="1"/>
  <c r="E454" i="1"/>
  <c r="E500" i="1"/>
  <c r="G506" i="1"/>
  <c r="G505" i="1"/>
  <c r="G504" i="1"/>
  <c r="G503" i="1"/>
  <c r="G502" i="1"/>
  <c r="G501" i="1"/>
  <c r="E490" i="1"/>
  <c r="G497" i="1"/>
  <c r="G496" i="1"/>
  <c r="G495" i="1"/>
  <c r="G494" i="1"/>
  <c r="G493" i="1"/>
  <c r="G492" i="1"/>
  <c r="G491" i="1"/>
  <c r="E483" i="1"/>
  <c r="G487" i="1"/>
  <c r="G486" i="1"/>
  <c r="G485" i="1"/>
  <c r="G484" i="1"/>
  <c r="E477" i="1"/>
  <c r="G480" i="1"/>
  <c r="G479" i="1"/>
  <c r="G478" i="1"/>
  <c r="E467" i="1"/>
  <c r="G474" i="1"/>
  <c r="G473" i="1"/>
  <c r="G472" i="1"/>
  <c r="G471" i="1"/>
  <c r="G470" i="1"/>
  <c r="G469" i="1"/>
  <c r="G468" i="1"/>
  <c r="E455" i="1"/>
  <c r="G464" i="1"/>
  <c r="G463" i="1"/>
  <c r="G462" i="1"/>
  <c r="G461" i="1"/>
  <c r="G460" i="1"/>
  <c r="G459" i="1"/>
  <c r="G458" i="1"/>
  <c r="G457" i="1"/>
  <c r="G456" i="1"/>
  <c r="E435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E351" i="1"/>
  <c r="E428" i="1"/>
  <c r="G429" i="1"/>
  <c r="F430" i="1" s="1"/>
  <c r="F428" i="1" s="1"/>
  <c r="E420" i="1"/>
  <c r="G425" i="1"/>
  <c r="G424" i="1"/>
  <c r="G423" i="1"/>
  <c r="G422" i="1"/>
  <c r="G421" i="1"/>
  <c r="E416" i="1"/>
  <c r="G417" i="1"/>
  <c r="F418" i="1" s="1"/>
  <c r="F416" i="1" s="1"/>
  <c r="E412" i="1"/>
  <c r="G413" i="1"/>
  <c r="F414" i="1" s="1"/>
  <c r="G414" i="1" s="1"/>
  <c r="G412" i="1" s="1"/>
  <c r="E408" i="1"/>
  <c r="G409" i="1"/>
  <c r="F410" i="1" s="1"/>
  <c r="F408" i="1" s="1"/>
  <c r="E404" i="1"/>
  <c r="G405" i="1"/>
  <c r="F406" i="1" s="1"/>
  <c r="E400" i="1"/>
  <c r="G401" i="1"/>
  <c r="F402" i="1" s="1"/>
  <c r="F400" i="1" s="1"/>
  <c r="E396" i="1"/>
  <c r="G397" i="1"/>
  <c r="F398" i="1" s="1"/>
  <c r="G398" i="1" s="1"/>
  <c r="G396" i="1" s="1"/>
  <c r="E391" i="1"/>
  <c r="G393" i="1"/>
  <c r="G392" i="1"/>
  <c r="E385" i="1"/>
  <c r="G388" i="1"/>
  <c r="G387" i="1"/>
  <c r="G386" i="1"/>
  <c r="E378" i="1"/>
  <c r="G382" i="1"/>
  <c r="G381" i="1"/>
  <c r="G380" i="1"/>
  <c r="G379" i="1"/>
  <c r="E369" i="1"/>
  <c r="G375" i="1"/>
  <c r="G374" i="1"/>
  <c r="G373" i="1"/>
  <c r="G372" i="1"/>
  <c r="G371" i="1"/>
  <c r="G370" i="1"/>
  <c r="E365" i="1"/>
  <c r="G366" i="1"/>
  <c r="F367" i="1" s="1"/>
  <c r="E361" i="1"/>
  <c r="G362" i="1"/>
  <c r="F363" i="1" s="1"/>
  <c r="E357" i="1"/>
  <c r="G358" i="1"/>
  <c r="F359" i="1" s="1"/>
  <c r="E352" i="1"/>
  <c r="G354" i="1"/>
  <c r="G353" i="1"/>
  <c r="E307" i="1"/>
  <c r="E344" i="1"/>
  <c r="G346" i="1"/>
  <c r="G345" i="1"/>
  <c r="E339" i="1"/>
  <c r="G341" i="1"/>
  <c r="G340" i="1"/>
  <c r="E332" i="1"/>
  <c r="G336" i="1"/>
  <c r="G335" i="1"/>
  <c r="G334" i="1"/>
  <c r="G333" i="1"/>
  <c r="E321" i="1"/>
  <c r="G329" i="1"/>
  <c r="G328" i="1"/>
  <c r="G327" i="1"/>
  <c r="G326" i="1"/>
  <c r="G325" i="1"/>
  <c r="G324" i="1"/>
  <c r="G323" i="1"/>
  <c r="G322" i="1"/>
  <c r="E308" i="1"/>
  <c r="G318" i="1"/>
  <c r="G317" i="1"/>
  <c r="G316" i="1"/>
  <c r="G315" i="1"/>
  <c r="G314" i="1"/>
  <c r="G313" i="1"/>
  <c r="G312" i="1"/>
  <c r="G311" i="1"/>
  <c r="G310" i="1"/>
  <c r="G309" i="1"/>
  <c r="E280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E4" i="1"/>
  <c r="E263" i="1"/>
  <c r="G274" i="1"/>
  <c r="G273" i="1"/>
  <c r="G272" i="1"/>
  <c r="G271" i="1"/>
  <c r="G270" i="1"/>
  <c r="G269" i="1"/>
  <c r="G268" i="1"/>
  <c r="G267" i="1"/>
  <c r="G266" i="1"/>
  <c r="G265" i="1"/>
  <c r="G264" i="1"/>
  <c r="E221" i="1"/>
  <c r="E254" i="1"/>
  <c r="G258" i="1"/>
  <c r="G257" i="1"/>
  <c r="G256" i="1"/>
  <c r="G255" i="1"/>
  <c r="E249" i="1"/>
  <c r="G251" i="1"/>
  <c r="G250" i="1"/>
  <c r="E245" i="1"/>
  <c r="G246" i="1"/>
  <c r="F247" i="1" s="1"/>
  <c r="E240" i="1"/>
  <c r="G242" i="1"/>
  <c r="G241" i="1"/>
  <c r="E235" i="1"/>
  <c r="G237" i="1"/>
  <c r="G236" i="1"/>
  <c r="E229" i="1"/>
  <c r="G232" i="1"/>
  <c r="G231" i="1"/>
  <c r="G230" i="1"/>
  <c r="E222" i="1"/>
  <c r="G226" i="1"/>
  <c r="G225" i="1"/>
  <c r="G224" i="1"/>
  <c r="G223" i="1"/>
  <c r="E193" i="1"/>
  <c r="E213" i="1"/>
  <c r="G216" i="1"/>
  <c r="G215" i="1"/>
  <c r="G214" i="1"/>
  <c r="E208" i="1"/>
  <c r="G210" i="1"/>
  <c r="G209" i="1"/>
  <c r="E202" i="1"/>
  <c r="G205" i="1"/>
  <c r="G204" i="1"/>
  <c r="G203" i="1"/>
  <c r="E194" i="1"/>
  <c r="G199" i="1"/>
  <c r="G198" i="1"/>
  <c r="G197" i="1"/>
  <c r="G196" i="1"/>
  <c r="G195" i="1"/>
  <c r="E167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E105" i="1"/>
  <c r="E154" i="1"/>
  <c r="G162" i="1"/>
  <c r="G161" i="1"/>
  <c r="G160" i="1"/>
  <c r="G159" i="1"/>
  <c r="G158" i="1"/>
  <c r="G157" i="1"/>
  <c r="G156" i="1"/>
  <c r="G155" i="1"/>
  <c r="E137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E133" i="1"/>
  <c r="G134" i="1"/>
  <c r="F135" i="1" s="1"/>
  <c r="E122" i="1"/>
  <c r="G130" i="1"/>
  <c r="G129" i="1"/>
  <c r="G128" i="1"/>
  <c r="G127" i="1"/>
  <c r="G126" i="1"/>
  <c r="G125" i="1"/>
  <c r="G124" i="1"/>
  <c r="G123" i="1"/>
  <c r="E112" i="1"/>
  <c r="G119" i="1"/>
  <c r="G118" i="1"/>
  <c r="G117" i="1"/>
  <c r="G116" i="1"/>
  <c r="G115" i="1"/>
  <c r="G114" i="1"/>
  <c r="G113" i="1"/>
  <c r="E106" i="1"/>
  <c r="G109" i="1"/>
  <c r="G108" i="1"/>
  <c r="G107" i="1"/>
  <c r="E5" i="1"/>
  <c r="E91" i="1"/>
  <c r="G100" i="1"/>
  <c r="G99" i="1"/>
  <c r="G98" i="1"/>
  <c r="G97" i="1"/>
  <c r="G96" i="1"/>
  <c r="G95" i="1"/>
  <c r="G94" i="1"/>
  <c r="G93" i="1"/>
  <c r="G92" i="1"/>
  <c r="E84" i="1"/>
  <c r="G88" i="1"/>
  <c r="G87" i="1"/>
  <c r="G86" i="1"/>
  <c r="G85" i="1"/>
  <c r="E72" i="1"/>
  <c r="G81" i="1"/>
  <c r="G80" i="1"/>
  <c r="G79" i="1"/>
  <c r="G78" i="1"/>
  <c r="G77" i="1"/>
  <c r="G76" i="1"/>
  <c r="G75" i="1"/>
  <c r="G74" i="1"/>
  <c r="G73" i="1"/>
  <c r="E41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E31" i="1"/>
  <c r="G38" i="1"/>
  <c r="G37" i="1"/>
  <c r="G36" i="1"/>
  <c r="G35" i="1"/>
  <c r="G34" i="1"/>
  <c r="G33" i="1"/>
  <c r="G32" i="1"/>
  <c r="E6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I347" i="1" l="1"/>
  <c r="F529" i="1"/>
  <c r="I529" i="1"/>
  <c r="J529" i="1" s="1"/>
  <c r="J526" i="1" s="1"/>
  <c r="I394" i="1"/>
  <c r="I391" i="1" s="1"/>
  <c r="F206" i="1"/>
  <c r="F202" i="1" s="1"/>
  <c r="F211" i="1"/>
  <c r="G211" i="1" s="1"/>
  <c r="G208" i="1" s="1"/>
  <c r="F426" i="1"/>
  <c r="F238" i="1"/>
  <c r="F235" i="1" s="1"/>
  <c r="F252" i="1"/>
  <c r="F249" i="1" s="1"/>
  <c r="F342" i="1"/>
  <c r="F339" i="1" s="1"/>
  <c r="I89" i="1"/>
  <c r="I84" i="1" s="1"/>
  <c r="I376" i="1"/>
  <c r="I369" i="1" s="1"/>
  <c r="F481" i="1"/>
  <c r="F477" i="1" s="1"/>
  <c r="F89" i="1"/>
  <c r="G89" i="1" s="1"/>
  <c r="G84" i="1" s="1"/>
  <c r="F110" i="1"/>
  <c r="F200" i="1"/>
  <c r="G200" i="1" s="1"/>
  <c r="G194" i="1" s="1"/>
  <c r="F396" i="1"/>
  <c r="I211" i="1"/>
  <c r="J211" i="1" s="1"/>
  <c r="J208" i="1" s="1"/>
  <c r="F82" i="1"/>
  <c r="G82" i="1" s="1"/>
  <c r="G72" i="1" s="1"/>
  <c r="I238" i="1"/>
  <c r="I235" i="1" s="1"/>
  <c r="I252" i="1"/>
  <c r="J252" i="1" s="1"/>
  <c r="J249" i="1" s="1"/>
  <c r="I355" i="1"/>
  <c r="I352" i="1" s="1"/>
  <c r="F376" i="1"/>
  <c r="F369" i="1" s="1"/>
  <c r="I120" i="1"/>
  <c r="J120" i="1" s="1"/>
  <c r="J112" i="1" s="1"/>
  <c r="I131" i="1"/>
  <c r="J131" i="1" s="1"/>
  <c r="J122" i="1" s="1"/>
  <c r="I498" i="1"/>
  <c r="I490" i="1" s="1"/>
  <c r="F394" i="1"/>
  <c r="F391" i="1" s="1"/>
  <c r="I206" i="1"/>
  <c r="I202" i="1" s="1"/>
  <c r="I243" i="1"/>
  <c r="J243" i="1" s="1"/>
  <c r="J240" i="1" s="1"/>
  <c r="F259" i="1"/>
  <c r="G259" i="1" s="1"/>
  <c r="G254" i="1" s="1"/>
  <c r="F475" i="1"/>
  <c r="F467" i="1" s="1"/>
  <c r="I82" i="1"/>
  <c r="J82" i="1" s="1"/>
  <c r="J72" i="1" s="1"/>
  <c r="J363" i="1"/>
  <c r="J361" i="1" s="1"/>
  <c r="I361" i="1"/>
  <c r="J89" i="1"/>
  <c r="J84" i="1" s="1"/>
  <c r="I396" i="1"/>
  <c r="J398" i="1"/>
  <c r="J396" i="1" s="1"/>
  <c r="I412" i="1"/>
  <c r="J414" i="1"/>
  <c r="J412" i="1" s="1"/>
  <c r="J418" i="1"/>
  <c r="J416" i="1" s="1"/>
  <c r="I416" i="1"/>
  <c r="I344" i="1"/>
  <c r="J347" i="1"/>
  <c r="J344" i="1" s="1"/>
  <c r="I526" i="1"/>
  <c r="F243" i="1"/>
  <c r="F240" i="1" s="1"/>
  <c r="F275" i="1"/>
  <c r="G275" i="1" s="1"/>
  <c r="G263" i="1" s="1"/>
  <c r="F330" i="1"/>
  <c r="F321" i="1" s="1"/>
  <c r="F507" i="1"/>
  <c r="F500" i="1" s="1"/>
  <c r="I101" i="1"/>
  <c r="J101" i="1" s="1"/>
  <c r="J91" i="1" s="1"/>
  <c r="I217" i="1"/>
  <c r="I213" i="1" s="1"/>
  <c r="I227" i="1"/>
  <c r="J227" i="1" s="1"/>
  <c r="J222" i="1" s="1"/>
  <c r="I305" i="1"/>
  <c r="I280" i="1" s="1"/>
  <c r="I389" i="1"/>
  <c r="I385" i="1" s="1"/>
  <c r="I452" i="1"/>
  <c r="J452" i="1" s="1"/>
  <c r="J435" i="1" s="1"/>
  <c r="I488" i="1"/>
  <c r="I483" i="1" s="1"/>
  <c r="F39" i="1"/>
  <c r="G39" i="1" s="1"/>
  <c r="G31" i="1" s="1"/>
  <c r="F152" i="1"/>
  <c r="F137" i="1" s="1"/>
  <c r="F191" i="1"/>
  <c r="F167" i="1" s="1"/>
  <c r="F452" i="1"/>
  <c r="F435" i="1" s="1"/>
  <c r="I39" i="1"/>
  <c r="I31" i="1" s="1"/>
  <c r="I163" i="1"/>
  <c r="I154" i="1" s="1"/>
  <c r="I337" i="1"/>
  <c r="J337" i="1" s="1"/>
  <c r="J332" i="1" s="1"/>
  <c r="F29" i="1"/>
  <c r="G29" i="1" s="1"/>
  <c r="G6" i="1" s="1"/>
  <c r="F233" i="1"/>
  <c r="F229" i="1" s="1"/>
  <c r="F347" i="1"/>
  <c r="G347" i="1" s="1"/>
  <c r="G344" i="1" s="1"/>
  <c r="F383" i="1"/>
  <c r="F378" i="1" s="1"/>
  <c r="I29" i="1"/>
  <c r="I6" i="1" s="1"/>
  <c r="I152" i="1"/>
  <c r="J152" i="1" s="1"/>
  <c r="J137" i="1" s="1"/>
  <c r="I191" i="1"/>
  <c r="I167" i="1" s="1"/>
  <c r="I319" i="1"/>
  <c r="F412" i="1"/>
  <c r="F465" i="1"/>
  <c r="F455" i="1" s="1"/>
  <c r="I110" i="1"/>
  <c r="I106" i="1" s="1"/>
  <c r="I200" i="1"/>
  <c r="J200" i="1" s="1"/>
  <c r="J194" i="1" s="1"/>
  <c r="I275" i="1"/>
  <c r="J275" i="1" s="1"/>
  <c r="J263" i="1" s="1"/>
  <c r="I400" i="1"/>
  <c r="I428" i="1"/>
  <c r="I465" i="1"/>
  <c r="I455" i="1" s="1"/>
  <c r="F131" i="1"/>
  <c r="F122" i="1" s="1"/>
  <c r="F305" i="1"/>
  <c r="F280" i="1" s="1"/>
  <c r="F337" i="1"/>
  <c r="F332" i="1" s="1"/>
  <c r="F488" i="1"/>
  <c r="F483" i="1" s="1"/>
  <c r="F538" i="1"/>
  <c r="G538" i="1" s="1"/>
  <c r="G531" i="1" s="1"/>
  <c r="I233" i="1"/>
  <c r="I229" i="1" s="1"/>
  <c r="I383" i="1"/>
  <c r="I378" i="1" s="1"/>
  <c r="I475" i="1"/>
  <c r="I467" i="1" s="1"/>
  <c r="I481" i="1"/>
  <c r="I477" i="1" s="1"/>
  <c r="I553" i="1"/>
  <c r="J553" i="1" s="1"/>
  <c r="J544" i="1" s="1"/>
  <c r="F120" i="1"/>
  <c r="G120" i="1" s="1"/>
  <c r="G112" i="1" s="1"/>
  <c r="F319" i="1"/>
  <c r="F308" i="1" s="1"/>
  <c r="F553" i="1"/>
  <c r="F544" i="1" s="1"/>
  <c r="I70" i="1"/>
  <c r="I41" i="1" s="1"/>
  <c r="I330" i="1"/>
  <c r="I321" i="1" s="1"/>
  <c r="I426" i="1"/>
  <c r="J426" i="1" s="1"/>
  <c r="J420" i="1" s="1"/>
  <c r="I538" i="1"/>
  <c r="I531" i="1" s="1"/>
  <c r="F70" i="1"/>
  <c r="F41" i="1" s="1"/>
  <c r="F101" i="1"/>
  <c r="F91" i="1" s="1"/>
  <c r="F163" i="1"/>
  <c r="F154" i="1" s="1"/>
  <c r="F217" i="1"/>
  <c r="F213" i="1" s="1"/>
  <c r="F227" i="1"/>
  <c r="F222" i="1" s="1"/>
  <c r="F355" i="1"/>
  <c r="G355" i="1" s="1"/>
  <c r="G352" i="1" s="1"/>
  <c r="F389" i="1"/>
  <c r="F385" i="1" s="1"/>
  <c r="F498" i="1"/>
  <c r="F490" i="1" s="1"/>
  <c r="F521" i="1"/>
  <c r="F511" i="1" s="1"/>
  <c r="I259" i="1"/>
  <c r="I254" i="1" s="1"/>
  <c r="I507" i="1"/>
  <c r="J507" i="1" s="1"/>
  <c r="J500" i="1" s="1"/>
  <c r="I521" i="1"/>
  <c r="I511" i="1" s="1"/>
  <c r="J247" i="1"/>
  <c r="J245" i="1" s="1"/>
  <c r="I245" i="1"/>
  <c r="J367" i="1"/>
  <c r="J365" i="1" s="1"/>
  <c r="I365" i="1"/>
  <c r="I404" i="1"/>
  <c r="J406" i="1"/>
  <c r="J404" i="1" s="1"/>
  <c r="I133" i="1"/>
  <c r="J135" i="1"/>
  <c r="J133" i="1" s="1"/>
  <c r="I308" i="1"/>
  <c r="J319" i="1"/>
  <c r="J308" i="1" s="1"/>
  <c r="I357" i="1"/>
  <c r="J359" i="1"/>
  <c r="J357" i="1" s="1"/>
  <c r="J342" i="1"/>
  <c r="J339" i="1" s="1"/>
  <c r="J410" i="1"/>
  <c r="J408" i="1" s="1"/>
  <c r="F352" i="1"/>
  <c r="G426" i="1"/>
  <c r="G420" i="1" s="1"/>
  <c r="F420" i="1"/>
  <c r="F133" i="1"/>
  <c r="G135" i="1"/>
  <c r="G133" i="1" s="1"/>
  <c r="G243" i="1"/>
  <c r="G240" i="1" s="1"/>
  <c r="F254" i="1"/>
  <c r="F357" i="1"/>
  <c r="G359" i="1"/>
  <c r="G357" i="1" s="1"/>
  <c r="G529" i="1"/>
  <c r="G526" i="1" s="1"/>
  <c r="F526" i="1"/>
  <c r="G247" i="1"/>
  <c r="G245" i="1" s="1"/>
  <c r="F245" i="1"/>
  <c r="G363" i="1"/>
  <c r="G361" i="1" s="1"/>
  <c r="F361" i="1"/>
  <c r="F404" i="1"/>
  <c r="G406" i="1"/>
  <c r="G404" i="1" s="1"/>
  <c r="G367" i="1"/>
  <c r="G365" i="1" s="1"/>
  <c r="F365" i="1"/>
  <c r="F106" i="1"/>
  <c r="G110" i="1"/>
  <c r="G106" i="1" s="1"/>
  <c r="G410" i="1"/>
  <c r="G408" i="1" s="1"/>
  <c r="G206" i="1"/>
  <c r="G202" i="1" s="1"/>
  <c r="G402" i="1"/>
  <c r="G400" i="1" s="1"/>
  <c r="G418" i="1"/>
  <c r="G416" i="1" s="1"/>
  <c r="G430" i="1"/>
  <c r="G428" i="1" s="1"/>
  <c r="G305" i="1" l="1"/>
  <c r="G280" i="1" s="1"/>
  <c r="J376" i="1"/>
  <c r="J369" i="1" s="1"/>
  <c r="G238" i="1"/>
  <c r="G235" i="1" s="1"/>
  <c r="J488" i="1"/>
  <c r="J483" i="1" s="1"/>
  <c r="G131" i="1"/>
  <c r="G122" i="1" s="1"/>
  <c r="F194" i="1"/>
  <c r="G330" i="1"/>
  <c r="G321" i="1" s="1"/>
  <c r="F263" i="1"/>
  <c r="I435" i="1"/>
  <c r="G217" i="1"/>
  <c r="G213" i="1" s="1"/>
  <c r="F219" i="1" s="1"/>
  <c r="J191" i="1"/>
  <c r="J167" i="1" s="1"/>
  <c r="J238" i="1"/>
  <c r="J235" i="1" s="1"/>
  <c r="J206" i="1"/>
  <c r="J202" i="1" s="1"/>
  <c r="G452" i="1"/>
  <c r="G435" i="1" s="1"/>
  <c r="G389" i="1"/>
  <c r="G385" i="1" s="1"/>
  <c r="G553" i="1"/>
  <c r="G544" i="1" s="1"/>
  <c r="I222" i="1"/>
  <c r="J394" i="1"/>
  <c r="J391" i="1" s="1"/>
  <c r="F531" i="1"/>
  <c r="I263" i="1"/>
  <c r="J521" i="1"/>
  <c r="J511" i="1" s="1"/>
  <c r="J330" i="1"/>
  <c r="J321" i="1" s="1"/>
  <c r="I349" i="1" s="1"/>
  <c r="J259" i="1"/>
  <c r="J254" i="1" s="1"/>
  <c r="G252" i="1"/>
  <c r="G249" i="1" s="1"/>
  <c r="J383" i="1"/>
  <c r="J378" i="1" s="1"/>
  <c r="J163" i="1"/>
  <c r="J154" i="1" s="1"/>
  <c r="G163" i="1"/>
  <c r="G154" i="1" s="1"/>
  <c r="G465" i="1"/>
  <c r="G455" i="1" s="1"/>
  <c r="F208" i="1"/>
  <c r="F31" i="1"/>
  <c r="J389" i="1"/>
  <c r="J385" i="1" s="1"/>
  <c r="G342" i="1"/>
  <c r="G339" i="1" s="1"/>
  <c r="G507" i="1"/>
  <c r="G500" i="1" s="1"/>
  <c r="J498" i="1"/>
  <c r="J490" i="1" s="1"/>
  <c r="I420" i="1"/>
  <c r="J538" i="1"/>
  <c r="J531" i="1" s="1"/>
  <c r="I540" i="1" s="1"/>
  <c r="J540" i="1" s="1"/>
  <c r="J525" i="1" s="1"/>
  <c r="J475" i="1"/>
  <c r="J467" i="1" s="1"/>
  <c r="J465" i="1"/>
  <c r="J455" i="1" s="1"/>
  <c r="I240" i="1"/>
  <c r="I208" i="1"/>
  <c r="I332" i="1"/>
  <c r="J355" i="1"/>
  <c r="J352" i="1" s="1"/>
  <c r="I122" i="1"/>
  <c r="J29" i="1"/>
  <c r="J6" i="1" s="1"/>
  <c r="G394" i="1"/>
  <c r="G391" i="1" s="1"/>
  <c r="F72" i="1"/>
  <c r="J70" i="1"/>
  <c r="J41" i="1" s="1"/>
  <c r="G376" i="1"/>
  <c r="G369" i="1" s="1"/>
  <c r="F6" i="1"/>
  <c r="I137" i="1"/>
  <c r="J481" i="1"/>
  <c r="J477" i="1" s="1"/>
  <c r="G481" i="1"/>
  <c r="G477" i="1" s="1"/>
  <c r="G152" i="1"/>
  <c r="G137" i="1" s="1"/>
  <c r="I112" i="1"/>
  <c r="F344" i="1"/>
  <c r="F112" i="1"/>
  <c r="F84" i="1"/>
  <c r="G498" i="1"/>
  <c r="G490" i="1" s="1"/>
  <c r="G101" i="1"/>
  <c r="G91" i="1" s="1"/>
  <c r="J305" i="1"/>
  <c r="J280" i="1" s="1"/>
  <c r="I72" i="1"/>
  <c r="I249" i="1"/>
  <c r="G521" i="1"/>
  <c r="G511" i="1" s="1"/>
  <c r="G488" i="1"/>
  <c r="G483" i="1" s="1"/>
  <c r="G475" i="1"/>
  <c r="G467" i="1" s="1"/>
  <c r="I91" i="1"/>
  <c r="J39" i="1"/>
  <c r="J31" i="1" s="1"/>
  <c r="J217" i="1"/>
  <c r="J213" i="1" s="1"/>
  <c r="G337" i="1"/>
  <c r="G332" i="1" s="1"/>
  <c r="J110" i="1"/>
  <c r="J106" i="1" s="1"/>
  <c r="G191" i="1"/>
  <c r="G167" i="1" s="1"/>
  <c r="G233" i="1"/>
  <c r="G229" i="1" s="1"/>
  <c r="G70" i="1"/>
  <c r="G41" i="1" s="1"/>
  <c r="G319" i="1"/>
  <c r="G308" i="1" s="1"/>
  <c r="G383" i="1"/>
  <c r="G378" i="1" s="1"/>
  <c r="G227" i="1"/>
  <c r="G222" i="1" s="1"/>
  <c r="I544" i="1"/>
  <c r="J233" i="1"/>
  <c r="J229" i="1" s="1"/>
  <c r="I194" i="1"/>
  <c r="I500" i="1"/>
  <c r="F540" i="1"/>
  <c r="I432" i="1" l="1"/>
  <c r="I165" i="1"/>
  <c r="F103" i="1"/>
  <c r="G103" i="1" s="1"/>
  <c r="G5" i="1" s="1"/>
  <c r="I261" i="1"/>
  <c r="I221" i="1" s="1"/>
  <c r="F261" i="1"/>
  <c r="F221" i="1" s="1"/>
  <c r="I219" i="1"/>
  <c r="F349" i="1"/>
  <c r="F307" i="1" s="1"/>
  <c r="F165" i="1"/>
  <c r="G165" i="1" s="1"/>
  <c r="G105" i="1" s="1"/>
  <c r="I509" i="1"/>
  <c r="I454" i="1" s="1"/>
  <c r="I103" i="1"/>
  <c r="J103" i="1" s="1"/>
  <c r="J5" i="1" s="1"/>
  <c r="I105" i="1"/>
  <c r="J165" i="1"/>
  <c r="J105" i="1" s="1"/>
  <c r="F432" i="1"/>
  <c r="G432" i="1" s="1"/>
  <c r="G351" i="1" s="1"/>
  <c r="F509" i="1"/>
  <c r="F5" i="1"/>
  <c r="I525" i="1"/>
  <c r="I307" i="1"/>
  <c r="J349" i="1"/>
  <c r="J307" i="1" s="1"/>
  <c r="J432" i="1"/>
  <c r="J351" i="1" s="1"/>
  <c r="I351" i="1"/>
  <c r="J219" i="1"/>
  <c r="J193" i="1" s="1"/>
  <c r="I193" i="1"/>
  <c r="F454" i="1"/>
  <c r="G509" i="1"/>
  <c r="G454" i="1" s="1"/>
  <c r="F523" i="1" s="1"/>
  <c r="G540" i="1"/>
  <c r="G525" i="1" s="1"/>
  <c r="F525" i="1"/>
  <c r="F193" i="1"/>
  <c r="G219" i="1"/>
  <c r="G193" i="1" s="1"/>
  <c r="J509" i="1" l="1"/>
  <c r="J454" i="1" s="1"/>
  <c r="I523" i="1" s="1"/>
  <c r="G261" i="1"/>
  <c r="G221" i="1" s="1"/>
  <c r="F277" i="1" s="1"/>
  <c r="F4" i="1" s="1"/>
  <c r="F351" i="1"/>
  <c r="J261" i="1"/>
  <c r="J221" i="1" s="1"/>
  <c r="I277" i="1" s="1"/>
  <c r="I4" i="1" s="1"/>
  <c r="F105" i="1"/>
  <c r="G349" i="1"/>
  <c r="G307" i="1" s="1"/>
  <c r="I5" i="1"/>
  <c r="J523" i="1"/>
  <c r="J434" i="1" s="1"/>
  <c r="I542" i="1" s="1"/>
  <c r="I434" i="1"/>
  <c r="F434" i="1"/>
  <c r="G523" i="1"/>
  <c r="G434" i="1" s="1"/>
  <c r="F542" i="1" l="1"/>
  <c r="F279" i="1" s="1"/>
  <c r="G277" i="1"/>
  <c r="G4" i="1" s="1"/>
  <c r="J277" i="1"/>
  <c r="J4" i="1" s="1"/>
  <c r="J542" i="1"/>
  <c r="J279" i="1" s="1"/>
  <c r="I279" i="1"/>
  <c r="G542" i="1" l="1"/>
  <c r="G279" i="1" s="1"/>
  <c r="F556" i="1" s="1"/>
  <c r="G556" i="1" s="1"/>
  <c r="G558" i="1" s="1"/>
  <c r="G559" i="1" s="1"/>
  <c r="G560" i="1" s="1"/>
  <c r="G561" i="1" s="1"/>
  <c r="G562" i="1" s="1"/>
  <c r="I556" i="1"/>
  <c r="J556" i="1" s="1"/>
  <c r="J558" i="1" s="1"/>
  <c r="J559" i="1" s="1"/>
  <c r="J560" i="1" s="1"/>
  <c r="J561" i="1" s="1"/>
  <c r="J56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560" authorId="0" shapeId="0" xr:uid="{00000000-0006-0000-0000-00000B000000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562" authorId="0" shapeId="0" xr:uid="{00000000-0006-0000-0000-00000C000000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<sst xmlns="http://schemas.openxmlformats.org/spreadsheetml/2006/main" count="1753" uniqueCount="864">
  <si>
    <t>IMPLANTACIÓN DE OFICINA TTP, AMPLIACIÓN VESTÍBULO Y REUBICACIÓN DE VENTA Y PEAJE EN LA ESTACIÓN DE AEROPUERTO T1-T2-T3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</si>
  <si>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</si>
  <si>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</si>
  <si>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</si>
  <si>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</si>
  <si>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</si>
  <si>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</si>
  <si>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</si>
  <si>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</si>
  <si>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01.OCYARQ</t>
  </si>
  <si>
    <t>Capítulo</t>
  </si>
  <si>
    <t/>
  </si>
  <si>
    <t>OBRA CIVIL Y ARQUITECTURA</t>
  </si>
  <si>
    <t>01.01.OCYARQVEST</t>
  </si>
  <si>
    <t>AMPLIACIÓN VESTIBULO</t>
  </si>
  <si>
    <t>01.01.01</t>
  </si>
  <si>
    <t>DESMONTAJES Y DEMOLICIONES</t>
  </si>
  <si>
    <t>ED1160</t>
  </si>
  <si>
    <t>Partida</t>
  </si>
  <si>
    <t>u</t>
  </si>
  <si>
    <t>RETIRADA DE PAPELERA  (NOCTURNO)</t>
  </si>
  <si>
    <t>ED0350</t>
  </si>
  <si>
    <t>DESMONTAJE DE EXTINTOR Y ARMARIO . (NOCTURNO)</t>
  </si>
  <si>
    <t>ED0180</t>
  </si>
  <si>
    <t>DESMONTAJE DE CARTEL DE PUBLICIDAD INSTITUCIONAL DE 100X70 CM. (NOCTURNO)</t>
  </si>
  <si>
    <t>ED0530</t>
  </si>
  <si>
    <t>DESMONTAJE DE MÁQUINA DE PRODUCTOS ALIMENTICIOS. (NOCTURNO)</t>
  </si>
  <si>
    <t>ED1030</t>
  </si>
  <si>
    <t>DESMONTAJE O RETIRADA PROVISIONAL, REUBICACIÓN DE CAJERO AUTOMÁTICO. (NOCTURNO).</t>
  </si>
  <si>
    <t>ED0480</t>
  </si>
  <si>
    <t>DESMONTAJE DE MÁQUINA BILLETERA. (NOCTURNO)</t>
  </si>
  <si>
    <t>ED0930</t>
  </si>
  <si>
    <t>m</t>
  </si>
  <si>
    <t>DESMONTAJE DE TIRA CONTINUA DE SEÑALIZACIÓN FOTOLUMINISCENTE. (NOCTURNO)</t>
  </si>
  <si>
    <t>ED0280</t>
  </si>
  <si>
    <t>DESMONTAJE DE CARTEL FOTOLUMINISCENTE (NOCTURNO)</t>
  </si>
  <si>
    <t>ED0640</t>
  </si>
  <si>
    <t>m2</t>
  </si>
  <si>
    <t>DESMONTAJE DE PANEL DE CHAPA VITRIFICADA EN ZONA DE OBRAS</t>
  </si>
  <si>
    <t>ED0110</t>
  </si>
  <si>
    <t>DESMONTAJE DE BARANDILLA</t>
  </si>
  <si>
    <t>ED0850</t>
  </si>
  <si>
    <t>DESMONTAJE DE PUERTA METÁLICA</t>
  </si>
  <si>
    <t>ED0390</t>
  </si>
  <si>
    <t>DESMONTAJE DE FALSO TECHO DE LAMAS METÁLICAS. (NOCTURNO)</t>
  </si>
  <si>
    <t>EL0060</t>
  </si>
  <si>
    <t>m3</t>
  </si>
  <si>
    <t>APERTURA HUECOS &gt;1M2 LADRILLO MACIZO C/COMPRESOR</t>
  </si>
  <si>
    <t>EL0090</t>
  </si>
  <si>
    <t>ml</t>
  </si>
  <si>
    <t>APERTURA ROZAS LADRILLO MACIZO C/MARTILLO</t>
  </si>
  <si>
    <t>EL0150</t>
  </si>
  <si>
    <t>DEM.COMPLETA ARQUETAS LADRILLO MACIZO A MANO</t>
  </si>
  <si>
    <t>EL0450</t>
  </si>
  <si>
    <t>DEMOLICIÓN DE SOLADO DE TERRAZO O CERÁMICO (NOCTURNO)</t>
  </si>
  <si>
    <t>EL0470</t>
  </si>
  <si>
    <t>DEMOLICIÓN DE SOLERA DE HORMIGÓN EN MASA DE HASTA 20 CM. (NOCTURNO)</t>
  </si>
  <si>
    <t>EL0530</t>
  </si>
  <si>
    <t>DEMOLICIÓN DE ZANQUIN O RODAPIÉ DE TERRAZO (NOCTURNO)</t>
  </si>
  <si>
    <t>EL0551</t>
  </si>
  <si>
    <t>m²</t>
  </si>
  <si>
    <t>DEMOLICIÓN FÁB.LADRILLO MACIZO 1/2 PIE C/MARTILLO ELÉCTRICO (NOCTURNO)</t>
  </si>
  <si>
    <t>EL1090</t>
  </si>
  <si>
    <t>TALADRO S/HORMIGÓN D&gt;100 MM</t>
  </si>
  <si>
    <t>DESESC</t>
  </si>
  <si>
    <t>DESMONTAJE DE ESCALERA EXISTENTE EN ACCESO A CUBETO POZO VENTILACIÓN</t>
  </si>
  <si>
    <t>RETMAT</t>
  </si>
  <si>
    <t>RETIRADA DE MATERIAL ACOPIADO EN ZONA DE OBRA A ADECUAR (NOCTURNO)</t>
  </si>
  <si>
    <t>Total 01.01.01</t>
  </si>
  <si>
    <t>01.01.02</t>
  </si>
  <si>
    <t>ALBAÑILERIA</t>
  </si>
  <si>
    <t>EAF0020</t>
  </si>
  <si>
    <t>FÁB.LADRILLO PERFORADO 7CM 1/2P.INTERIOR MORTERO M-5</t>
  </si>
  <si>
    <t>EAR0090</t>
  </si>
  <si>
    <t>UNIDAD RECIBIDO CERCO PUERTA MORTERO M-10</t>
  </si>
  <si>
    <t>EAR0060</t>
  </si>
  <si>
    <t>RECIBIDO BARANDILLA METÁLICA  MORTERO</t>
  </si>
  <si>
    <t>ER0060</t>
  </si>
  <si>
    <t>CANALETA DE DRENAJE LATERAL CAMARAS BUFAS CUNA 30 A 50CM.</t>
  </si>
  <si>
    <t>ER0010-m</t>
  </si>
  <si>
    <t>ARQUETA DE PASO DE 51X51X60 CM DE FÁBRICA DE LADRILLO DE 1/2 PIE</t>
  </si>
  <si>
    <t>ES0250</t>
  </si>
  <si>
    <t>TAPA PARA ARQUETA REGISTRABLE  DE 40X40CM</t>
  </si>
  <si>
    <t>ES0270</t>
  </si>
  <si>
    <t>TUBERIA ENTERRADA DE PVC  LISO DE SANEAMIENTO DE 125 MM. DE DIAM</t>
  </si>
  <si>
    <t>Total 01.01.02</t>
  </si>
  <si>
    <t>01.01.03</t>
  </si>
  <si>
    <t>REVESTIMIENTOS</t>
  </si>
  <si>
    <t>EVG0050</t>
  </si>
  <si>
    <t>ENFOSCADO MAESTREADO HIDRÓFUGO M-10 VERTICAL</t>
  </si>
  <si>
    <t>EVG0090</t>
  </si>
  <si>
    <t>GUARNECIDO MAESTREADO Y ENLUCIDO</t>
  </si>
  <si>
    <t>EVA0010</t>
  </si>
  <si>
    <t>ALICATADO AZULEJO BLANCO 20X20CM REC.MORTERO</t>
  </si>
  <si>
    <t>EP0170</t>
  </si>
  <si>
    <t>RECRECIDO DE PISO MEDIANTE CÚPULAS DE PLÁSTICO.</t>
  </si>
  <si>
    <t>EP0120</t>
  </si>
  <si>
    <t>PLASTÓN DE REGULARIZACIÓN ESP &lt; 10CM</t>
  </si>
  <si>
    <t>EVB0180</t>
  </si>
  <si>
    <t>REPOSICIÓN DE PANELES VITRIFICADOS S/MATERIAL. (NOCTURNO)</t>
  </si>
  <si>
    <t>NEVB0100</t>
  </si>
  <si>
    <t>PANEL VITRIFICADO RECTO TIPO SANDWICH. (NOCTURNO)</t>
  </si>
  <si>
    <t>EVB0110</t>
  </si>
  <si>
    <t>PANEL VITRIFICADO RECTO TIPO SANDWICH</t>
  </si>
  <si>
    <t>EVB0140</t>
  </si>
  <si>
    <t>PIEZAS ESPECIALES DE PANEL VITRIFICADO RECTO O CURVO(NOCTURNO)</t>
  </si>
  <si>
    <t>EVB0130</t>
  </si>
  <si>
    <t>PIEZA ESPECIAL RINCÓN O ESQUINA DE PANEL VITRIFICADO. (NOCTURNO)</t>
  </si>
  <si>
    <t>EHAP0250</t>
  </si>
  <si>
    <t>PUERTA METÁLICA-VITRIFICADA 2H DE 200 X 205. (NOCTURNO)</t>
  </si>
  <si>
    <t>EHAD0030</t>
  </si>
  <si>
    <t>CANALETA PARA PCL FORMADA POR CAJA DE CHAPA GALVANIZADA DE 360X1</t>
  </si>
  <si>
    <t>NEVB001</t>
  </si>
  <si>
    <t>TAPA CANALETA VITRIFICADA DE 2M X 390 MM. (NOCTURNO)</t>
  </si>
  <si>
    <t>EVB0220</t>
  </si>
  <si>
    <t>ud</t>
  </si>
  <si>
    <t>TAPA CANALETA VITRIFICADA DE 2M X 240 MM.</t>
  </si>
  <si>
    <t>EVB0060</t>
  </si>
  <si>
    <t>PANEL TIPO ITALFILM O EQUIVALENTE EN PARAMENTOS HORIZONTALES O VERTICALES</t>
  </si>
  <si>
    <t>EVB0160</t>
  </si>
  <si>
    <t>REMATE EN ENCUENTROS DE PANEL ITALFILM O EQUIVALENTE</t>
  </si>
  <si>
    <t>EP0290</t>
  </si>
  <si>
    <t>SOL.TERRAZO MICROGRANO 30X30</t>
  </si>
  <si>
    <t>EP0215</t>
  </si>
  <si>
    <t>RODAPIÉ DE TERRAZO DE 30X7,5</t>
  </si>
  <si>
    <t>EP0331-mod</t>
  </si>
  <si>
    <t>SOLADO DE GRANITO SIMILAR AL EXISTENTE APOMAZADO ESP=3CM (NOCTURNO)</t>
  </si>
  <si>
    <t>EP0060</t>
  </si>
  <si>
    <t>INCREMENTO SOBRE PRECIO DE SOLADO DE GRANITO.</t>
  </si>
  <si>
    <t>EP0450-mod</t>
  </si>
  <si>
    <t>ZOCALO DE GRANITO NEGRO SERENA DE 30 CM DE ALTURA.</t>
  </si>
  <si>
    <t>EP0180</t>
  </si>
  <si>
    <t>RECRECIDO MORTERO RÁPIDO NIVELACIÓN 1CM</t>
  </si>
  <si>
    <t>EW0070</t>
  </si>
  <si>
    <t>FALSO TECHO SOBRE ESTANCIAS BANDEJAS METÁLICAS DE CHAPA GRECADA PRELACADA.</t>
  </si>
  <si>
    <t>EE0380</t>
  </si>
  <si>
    <t>FORJADO COLABORANTE FORMADO POR CHAPA AIRCOOL-59</t>
  </si>
  <si>
    <t>EI0020</t>
  </si>
  <si>
    <t>CANALÓN EN "U" 125X52 EN RESINAS DE POLIÉSTER Y FV, (NOCTURNO)</t>
  </si>
  <si>
    <t>EI0050</t>
  </si>
  <si>
    <t>IMPERMEABILIZACIÓN CON LAMA FV Y RESINAS DE POLIESTER EN CAÑONES</t>
  </si>
  <si>
    <t>EI0080</t>
  </si>
  <si>
    <t>IMPERMEABILIZACION IN SITU CON EPOXI SISTEMA TEIMLAM</t>
  </si>
  <si>
    <t>EI0100</t>
  </si>
  <si>
    <t>MEMBRANA DRENANTE P.E.A.D. VERT.H-25 PLUS</t>
  </si>
  <si>
    <t>Total 01.01.03</t>
  </si>
  <si>
    <t>01.01.04</t>
  </si>
  <si>
    <t>CARPINTERIA Y CERRAJERÍA</t>
  </si>
  <si>
    <t>EE0080</t>
  </si>
  <si>
    <t>kg</t>
  </si>
  <si>
    <t>ACERO S275 JR EN ESTRUCTURA SOLDADA</t>
  </si>
  <si>
    <t>EE0850</t>
  </si>
  <si>
    <t>PLACA ANCLAJE S275 30X30X2CM</t>
  </si>
  <si>
    <t>01.04CARP02</t>
  </si>
  <si>
    <t>CHAPA DE ACERO INOXIDABLE EN REMATES LATERALES Y DINTELES HUECO</t>
  </si>
  <si>
    <t>EHAP0050</t>
  </si>
  <si>
    <t>PUERTA CHAPA DE ACERO GALV. LISA 80X200.E=1+PANEL+1MM P.EPOXI</t>
  </si>
  <si>
    <t>EHAP0130</t>
  </si>
  <si>
    <t>PUERTA CORTAFUEGO RF-90 DOS HOJAS.</t>
  </si>
  <si>
    <t>EHAD0040</t>
  </si>
  <si>
    <t>CELOSÍA METÁLICA GALVANIZADA</t>
  </si>
  <si>
    <t>EHI0200</t>
  </si>
  <si>
    <t>PUERTA DE REGISTROS DE ACERO INOXIDABLE.</t>
  </si>
  <si>
    <t>EVB0190</t>
  </si>
  <si>
    <t>REVESTIMIENTO CON BANDEJAS MODULARES DE CHAPA DE ACERO INOX.</t>
  </si>
  <si>
    <t>ER0020</t>
  </si>
  <si>
    <t>BANDEJA DE ACERO INOXIDABLE DE DRENAJE ESTANCA</t>
  </si>
  <si>
    <t>Total 01.01.04</t>
  </si>
  <si>
    <t>01.01.05</t>
  </si>
  <si>
    <t>PINTURAS</t>
  </si>
  <si>
    <t>EB0160</t>
  </si>
  <si>
    <t>PINTURA EN BASE ACRÍLICA VINÍLICA, AL AGUA EN COLOR AZUL.</t>
  </si>
  <si>
    <t>EB0080</t>
  </si>
  <si>
    <t>PINTU.PLASTICA LISA BLANCA MATE</t>
  </si>
  <si>
    <t>EB0120</t>
  </si>
  <si>
    <t>PINTURA AL ESMALTE BARANDILLA METÁLICA</t>
  </si>
  <si>
    <t>EB0170</t>
  </si>
  <si>
    <t>PINTURA ESMALTE ESTRUCTURA MET.</t>
  </si>
  <si>
    <t>Total 01.01.05</t>
  </si>
  <si>
    <t>01.01.06</t>
  </si>
  <si>
    <t>MONTAJES Y REPOSICIONES</t>
  </si>
  <si>
    <t>inventa2</t>
  </si>
  <si>
    <t>REPOSICIÓN DE EXTINTOR</t>
  </si>
  <si>
    <t>EK0410</t>
  </si>
  <si>
    <t>REPOSICIÓN DE PAPELERA, NOCTURNO</t>
  </si>
  <si>
    <t>EK0190</t>
  </si>
  <si>
    <t>MONTAJE DE MÁQUINA DISPENSADORA DE COMIDAS, ETC. NOCTURNO</t>
  </si>
  <si>
    <t>EK0160</t>
  </si>
  <si>
    <t>MONTAJE DE MÁQUINA BILLETERA, NOCTURNO</t>
  </si>
  <si>
    <t>EK0080</t>
  </si>
  <si>
    <t>MONTAJE DE CAJERO AUTOMÁTICO, NOCTURNO</t>
  </si>
  <si>
    <t>EK0100</t>
  </si>
  <si>
    <t>MONTAJE DE CARTEL DE PUBLICIDAD EXTERIOR EN CAÑONES, NOCTURNO</t>
  </si>
  <si>
    <t>EK0030</t>
  </si>
  <si>
    <t>MONTAJE CARTEL DE SEÑALIZACIÓN FOTOLUMINISCENTE, NOCTURNO</t>
  </si>
  <si>
    <t>EK0320</t>
  </si>
  <si>
    <t>SUMINISTRO Y MONTAJE DE PAPELERA DE PERFILES DE ALUMINIO DE TIPO THECNAL.NOCTURNO</t>
  </si>
  <si>
    <t>ETI0030</t>
  </si>
  <si>
    <t>SUMINISTRO Y MONTAJE DE EXTINTOR PORTATIL DE CO2, INCLUSO ARMARIO CON CRISTAL</t>
  </si>
  <si>
    <t>Total 01.01.06</t>
  </si>
  <si>
    <t>Total 01.01.OCYARQVEST</t>
  </si>
  <si>
    <t>01.02.OCYARQTTP</t>
  </si>
  <si>
    <t>OFICINA TTP</t>
  </si>
  <si>
    <t>202ALB002CAP</t>
  </si>
  <si>
    <t>ALBAÑILERÍA</t>
  </si>
  <si>
    <t>EAT0100</t>
  </si>
  <si>
    <t>TRASDOSADOS PLACAS DE YESO LAMINADO 15MM 82/600</t>
  </si>
  <si>
    <t>Total 202ALB002CAP</t>
  </si>
  <si>
    <t>203REV002CAP</t>
  </si>
  <si>
    <t>EVG0070</t>
  </si>
  <si>
    <t>ENFOSCADO MAESTREADO-FRATASADO CSIV-W1 VERTICAL</t>
  </si>
  <si>
    <t>EVG0100</t>
  </si>
  <si>
    <t>GUARNECIDO Y ENLUCIDO YESO VERTICAL Y/O HORIZONTALSIN MAESTREAR</t>
  </si>
  <si>
    <t>EP0350</t>
  </si>
  <si>
    <t>SOLADO DE GRES PORCELÁNICO 40X40 CM</t>
  </si>
  <si>
    <t>EP0205</t>
  </si>
  <si>
    <t>RODAPIÉ DE GRES PORCELÁNICO  30X40 (NOCTURNO)</t>
  </si>
  <si>
    <t>EW0050</t>
  </si>
  <si>
    <t>FALSO TECHO DE PLACAS DE FIBRA MINERAL</t>
  </si>
  <si>
    <t>Total 203REV002CAP</t>
  </si>
  <si>
    <t>204CAR002CAP</t>
  </si>
  <si>
    <t>CARPINTERÍA Y CERRAJERÍA</t>
  </si>
  <si>
    <t>01.04CARP01</t>
  </si>
  <si>
    <t>FRENTE PUERTA CORREDERA AUTOMÁTICA DOBLE HOJA CENTRAL</t>
  </si>
  <si>
    <t>EHM0040</t>
  </si>
  <si>
    <t>PUERTA DE PASO LISA MELAMINA  725X2030.</t>
  </si>
  <si>
    <t>01.04CARPVID01</t>
  </si>
  <si>
    <t>CERRAMIENTO DE VIDRIO VIDRIO SEGURIDAD STADIP 66.1 TRASL. (NIVEL 2B2)</t>
  </si>
  <si>
    <t>EE0250</t>
  </si>
  <si>
    <t>CHAPA METALICA PARA LA FORMACION DE PELDAÑOS</t>
  </si>
  <si>
    <t>EHAD0020</t>
  </si>
  <si>
    <t>BARANDILLA EN SEPARACION DE MESETA ESCALERA Y TECHO VENTILACIÓN</t>
  </si>
  <si>
    <t>Total 204CAR002CAP</t>
  </si>
  <si>
    <t>205PIN002CAP</t>
  </si>
  <si>
    <t>Total 205PIN002CAP</t>
  </si>
  <si>
    <t>207MOB002CAP</t>
  </si>
  <si>
    <t>MOBILIARIO</t>
  </si>
  <si>
    <t>01.02MOB01</t>
  </si>
  <si>
    <t>MESA ADAPTADA REGULABLE EN ALTURA DE 2000x1000x650/850mm</t>
  </si>
  <si>
    <t>01.02MOB02</t>
  </si>
  <si>
    <t>FALDÓN MADERA AGLOMERADA DE ESPESOR 18mm EN MELAMINA</t>
  </si>
  <si>
    <t>01.02MOB03</t>
  </si>
  <si>
    <t>CANAL PASACABLES PARA PATA MESA REGULABLE EN ALTURA</t>
  </si>
  <si>
    <t>01.02MOB04</t>
  </si>
  <si>
    <t>MESA PARA SOPORTAR EN MUEBLE AUXILIAR DE 1600x800x735mm</t>
  </si>
  <si>
    <t>01.02MOB05</t>
  </si>
  <si>
    <t>01.02MOB06</t>
  </si>
  <si>
    <t>CANAL PASACABLES PARA PATA MESA DE ALTURA FIJA</t>
  </si>
  <si>
    <t>01.02MOB07</t>
  </si>
  <si>
    <t>MUEBLE AUXILIAR PARA SOPORTE MESA DE 1600x480x580mm</t>
  </si>
  <si>
    <t>01.02MOB09</t>
  </si>
  <si>
    <t>CAJONERA RODANTE DE 3 CAJONES EN MELAMINA DE 420x570x550mm</t>
  </si>
  <si>
    <t>01.02MOB10</t>
  </si>
  <si>
    <t>SILLA OPERATIVA REGULABLE EN ALTURA</t>
  </si>
  <si>
    <t>01.02MOB08</t>
  </si>
  <si>
    <t>ARMARIO BAJO CON PUERTAS ABATIBLES EN MELAMINA DE 900x430x827mm</t>
  </si>
  <si>
    <t>01.02MOB12</t>
  </si>
  <si>
    <t>ARMARIO ALTO CON PUERTAS ABATIBLES EN MELAMINA DE 900x430x2.004mm</t>
  </si>
  <si>
    <t>01.02MOB13</t>
  </si>
  <si>
    <t>MESA OPERATIVA 1200x800x750mm</t>
  </si>
  <si>
    <t>01.02MOB11</t>
  </si>
  <si>
    <t>SILLA DE CONFIDENTE</t>
  </si>
  <si>
    <t>NUEVCAJ</t>
  </si>
  <si>
    <t>CAJA FUERTE SECURE SAH25RA CON RANURA O EQUIVALENTE</t>
  </si>
  <si>
    <t>Total 207MOB002CAP</t>
  </si>
  <si>
    <t>208GRA002CAP</t>
  </si>
  <si>
    <t>GRAFICA IMPRESA</t>
  </si>
  <si>
    <t>01.07GRAF01</t>
  </si>
  <si>
    <t>VINILO ETCHED-GLASS TROQUELADO</t>
  </si>
  <si>
    <t>01.07GRAF02</t>
  </si>
  <si>
    <t>VINILO ETCHED-GLASS CIEGO</t>
  </si>
  <si>
    <t>01.07GRAF03</t>
  </si>
  <si>
    <t>MONTAJE VINILO ETCHED-GLASS</t>
  </si>
  <si>
    <t>01.07GRAF04</t>
  </si>
  <si>
    <t>VINILO DE CORTE</t>
  </si>
  <si>
    <t>01.07GRAF05</t>
  </si>
  <si>
    <t>VINILO ADHESIVO COLOR</t>
  </si>
  <si>
    <t>señaltc01</t>
  </si>
  <si>
    <t>VINILO DE SUELO</t>
  </si>
  <si>
    <t>01.07GRAF06</t>
  </si>
  <si>
    <t>MONTAJE VINILO</t>
  </si>
  <si>
    <t>01.07GRAF07</t>
  </si>
  <si>
    <t>PVC ESPUMADO TIPO "FOREX" DE 3mm</t>
  </si>
  <si>
    <t>Total 208GRA002CAP</t>
  </si>
  <si>
    <t>Total 01.02.OCYARQTTP</t>
  </si>
  <si>
    <t>01.03.OCYARQPCL</t>
  </si>
  <si>
    <t>ADECUACIÓN DE PCL Y NUEVO PAV</t>
  </si>
  <si>
    <t>DESPCL</t>
  </si>
  <si>
    <t>DESMONTAJE DE FRENTES DE PCL DE CARPINTERIA ACERO INOX., VIDRIOS Y ENCIMERAS (NOCTURNO)</t>
  </si>
  <si>
    <t>EP0331-mod2</t>
  </si>
  <si>
    <t>SUSTITUCIÓN DE PIEZAS DE SOLADO DE GRANITO DETERIORADAS</t>
  </si>
  <si>
    <t>EK0340</t>
  </si>
  <si>
    <t>PUESTO DE ATENCIÓN AL CLIENTE FIJO EXENTO (NOCTURNO)</t>
  </si>
  <si>
    <t>EHAP0040DOB</t>
  </si>
  <si>
    <t>PUERTA CHAPA DE ACERO GALV. LISA DOBLE HOJA 140X200.E=1+PANEL+1MM. P.EPOXI</t>
  </si>
  <si>
    <t>PAADECCLIMA</t>
  </si>
  <si>
    <t>PA</t>
  </si>
  <si>
    <t>ADECUACIÓN DE OBRA CIVIL Y ARQUITECTURA PARA UNIDADES CLIMATICACIÓN</t>
  </si>
  <si>
    <t>Total 01.03.OCYARQPCL</t>
  </si>
  <si>
    <t>01.04.OCYARQVENYPEA</t>
  </si>
  <si>
    <t>REUBICACIÓN DE VENTA Y PEAJE EN VESTÍBULO ACTUAL</t>
  </si>
  <si>
    <t>01.01</t>
  </si>
  <si>
    <t>ED0110m</t>
  </si>
  <si>
    <t>MONTAJE DE BARANDILLA (NOCTURNO)</t>
  </si>
  <si>
    <t>EL0130m</t>
  </si>
  <si>
    <t>CORTE DE PAVIMENTO DE GRANITO CON RADIAL. (NOCTURNO)</t>
  </si>
  <si>
    <t>EL0440_1</t>
  </si>
  <si>
    <t>DEMOLICIÓN DE SOLADO DE GRANITO C/RECUPERACION (NOCTURNO)</t>
  </si>
  <si>
    <t>EL0470_1</t>
  </si>
  <si>
    <t>EL0020</t>
  </si>
  <si>
    <t>APERTURA DE ARQUETA DE PASO EN CANALIZACIÓN DE TORNIQUETES (NOCTURNO)</t>
  </si>
  <si>
    <t>Total 01.01</t>
  </si>
  <si>
    <t>03</t>
  </si>
  <si>
    <t>ALBAÑILERIA,SOLADOS Y REVESTIMIENTOS</t>
  </si>
  <si>
    <t>EVP0120N</t>
  </si>
  <si>
    <t>PLASTÓN DE REGULARIZACIÓN ESP &lt; 15CM (NOCTURNO)</t>
  </si>
  <si>
    <t>EHI0060N</t>
  </si>
  <si>
    <t>BARANDILLA QUITAMIEDOS H= 1,30 M. (NOCTURNO)</t>
  </si>
  <si>
    <t>Total 03</t>
  </si>
  <si>
    <t>05</t>
  </si>
  <si>
    <t>CANALIZACIONES</t>
  </si>
  <si>
    <t>EC0070N</t>
  </si>
  <si>
    <t>SUMINISTRO Y COLOCACIÓN DE TUBERÍA DE PVC D. 110 MM PARA CANALIZACIONES ELECTRICAS</t>
  </si>
  <si>
    <t>EC0050N</t>
  </si>
  <si>
    <t>SUMINISTRO Y COLOCACIÓN DE TUBERÍA DE PVC D. 80 MM PARA CANALIZ</t>
  </si>
  <si>
    <t>Total 05</t>
  </si>
  <si>
    <t>09</t>
  </si>
  <si>
    <t>VARIOS</t>
  </si>
  <si>
    <t>09-02</t>
  </si>
  <si>
    <t>CUADRO DE OBRA</t>
  </si>
  <si>
    <t>09-01</t>
  </si>
  <si>
    <t>INSTALACIÓN DE ALUMBRADO DE OBRA</t>
  </si>
  <si>
    <t>Total 09</t>
  </si>
  <si>
    <t>Total 01.04.OCYARQVENYPEA</t>
  </si>
  <si>
    <t>01.05.OCYARQ ACCES</t>
  </si>
  <si>
    <t>ACCESIBILIDAD</t>
  </si>
  <si>
    <t>EGC</t>
  </si>
  <si>
    <t>DEMOLICIONES Y DESMONTAJES</t>
  </si>
  <si>
    <t>EGC0020</t>
  </si>
  <si>
    <t>CORTE DE PAVIMENTO DE TERRAZO O BALDOSA CON RADIAL (NOCTURNO)</t>
  </si>
  <si>
    <t>EGC0040</t>
  </si>
  <si>
    <t>DEMOLICIÓN DE SOLADO DE PAVIMENTO HASTA 10 CM DE ESPESOR (NOCTURNO)</t>
  </si>
  <si>
    <t>EGC0340</t>
  </si>
  <si>
    <t>RETIRADA PAVIMENTO FLEXIBLE (NOCTURNO)</t>
  </si>
  <si>
    <t>EGC0440</t>
  </si>
  <si>
    <t>REUBICACIÓN DE INTERFONO EN NUEVA UBICACION (NOCTURNO)</t>
  </si>
  <si>
    <t>Total EGC</t>
  </si>
  <si>
    <t>EGA</t>
  </si>
  <si>
    <t>ALBAÑILERÍA, SOLADOS Y REVESTIMIENTOS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</si>
  <si>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</si>
  <si>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</si>
  <si>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</si>
  <si>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</si>
  <si>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</si>
  <si>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</si>
  <si>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Total EGA</t>
  </si>
  <si>
    <t>EGB</t>
  </si>
  <si>
    <t>CERRAJERÍA</t>
  </si>
  <si>
    <t>EGB0260</t>
  </si>
  <si>
    <t>SUMINISTRO E INSTALACIÓN DE APOYO ISQUIÁTICO DOBLE (NOCTURNO)</t>
  </si>
  <si>
    <t>EGB0480</t>
  </si>
  <si>
    <t>SUMINISTRO E INSTALACIÓN DE MESA ABATIBLE PARA P.A.V (NOCTURNO)</t>
  </si>
  <si>
    <t>Total EGB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</si>
  <si>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</si>
  <si>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</si>
  <si>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</si>
  <si>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</si>
  <si>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</si>
  <si>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</si>
  <si>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Total EGE</t>
  </si>
  <si>
    <t>EGD</t>
  </si>
  <si>
    <t>ELECTRICIDAD</t>
  </si>
  <si>
    <t>EGD0026</t>
  </si>
  <si>
    <t>SUMINISTRO E INSTALACIÓN DE CABLE TELEFONICO 3x2x0.64 (NOCTURNO)</t>
  </si>
  <si>
    <t>Total EGD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</si>
  <si>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</si>
  <si>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</si>
  <si>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</si>
  <si>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</si>
  <si>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</si>
  <si>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</si>
  <si>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Total EGF</t>
  </si>
  <si>
    <t>EGG</t>
  </si>
  <si>
    <t>SEÑALIZACIÓN</t>
  </si>
  <si>
    <t>EGG0380</t>
  </si>
  <si>
    <t>SUMINISTRO E INSTALACIÓN DE ETIQUETA BRAILLE (NOCTURNO)</t>
  </si>
  <si>
    <t>EGG0400</t>
  </si>
  <si>
    <t>SUMINISTRO E INSTALACIÓN DE SEÑALIZACIÓN DE INTERFONO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</si>
  <si>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</si>
  <si>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</si>
  <si>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</si>
  <si>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</si>
  <si>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Total EGG</t>
  </si>
  <si>
    <t>Total 01.05.OCYARQ ACCES</t>
  </si>
  <si>
    <t>01.06.OCYARQVAR</t>
  </si>
  <si>
    <t>ED1210</t>
  </si>
  <si>
    <t>CERRAMIENTO PROVISIONAL DE OBRA PARA INTERIOR DE PLACAS DE CARTÓN-YESO PINTADO EN AZUL (NOCTURNO)</t>
  </si>
  <si>
    <t>ED1300</t>
  </si>
  <si>
    <t>LONAS DE AVISO OBRA IMPRESAS A DOS CARAS PARA PÓRTICOS</t>
  </si>
  <si>
    <t>ED1400</t>
  </si>
  <si>
    <t>PANELES DE ALUMINIO AVISO OBRA COLOCADOS SOBRE CERRAMIENTOS 70X100</t>
  </si>
  <si>
    <t>ED1500</t>
  </si>
  <si>
    <t>CARTELES POLIESTIRENO</t>
  </si>
  <si>
    <t>ED1600</t>
  </si>
  <si>
    <t>VINILO ADHESIVO</t>
  </si>
  <si>
    <t>EN0580mod</t>
  </si>
  <si>
    <t>REPOSIC.ACOMETIDA. AGUA 1"</t>
  </si>
  <si>
    <t>EOB0270</t>
  </si>
  <si>
    <t>SUMIDERO SIFONICO DE PVC PARA PAVIMENTO, DE DIAMETRO  110 MM</t>
  </si>
  <si>
    <t>EJE0020m</t>
  </si>
  <si>
    <t>TUBERÍA DE DESAGÜE DE PVC, SERIE C D= 80 MM.</t>
  </si>
  <si>
    <t>01.08VAR03mod</t>
  </si>
  <si>
    <t>AYUDA A INSTALACIONES</t>
  </si>
  <si>
    <t>01.08VAR01mod</t>
  </si>
  <si>
    <t>LIMPIEZA FINAL DE OBRA</t>
  </si>
  <si>
    <t>VAR002</t>
  </si>
  <si>
    <t>LEVANTAMIENTO TOPOGRÁFICO E INTEGRACIÓN EN GIS</t>
  </si>
  <si>
    <t>Total 01.06.OCYARQVAR</t>
  </si>
  <si>
    <t>Total 01.OCYARQ</t>
  </si>
  <si>
    <t>02.INST</t>
  </si>
  <si>
    <t>INSTALACIONES</t>
  </si>
  <si>
    <t>02.003.INST</t>
  </si>
  <si>
    <t>CLIMATIZACIÓN Y VENTILACIÓN</t>
  </si>
  <si>
    <t>I02MPV001</t>
  </si>
  <si>
    <t>DESMONTAJE, TRASLADO Y POSTERIOR REINSTALACIÓN DE CONDENSADORA A/A EXISTENTE</t>
  </si>
  <si>
    <t>UOF.001</t>
  </si>
  <si>
    <t>EQUIPO DE CLIMATIZACION MULTISPLIT 2X1 B/C INVERTER DE POTENCIA FRIGORÍFICA/CALORÍFICA NOMINAL 13,4 kW/15,5 kW</t>
  </si>
  <si>
    <t>I02M017</t>
  </si>
  <si>
    <t>EQUIPO PARTIDO 1x1 DE EXPANSIÓN DIRECTA, BOMBA DE CALOR, INVERTER, DE POTENCIA FRIGORÍFICA/CALORÍFICA NOMINAL de 2,6 kW/3,2 kW</t>
  </si>
  <si>
    <t>UOF.005</t>
  </si>
  <si>
    <t>EXTRACTOR HELICOCENTRIFUGO IN-LINE DE 1250 m3/h - 170 Pa - 180 W</t>
  </si>
  <si>
    <t>UOF.010</t>
  </si>
  <si>
    <t>LINEA FRIGORIFICA (LÍQUIDO-GAS) DE Ø3/8"-5/8", e=0,8/0,8 MM, CON AISLAMIENTO TÉRMICO, i/CARG. REFRIG.</t>
  </si>
  <si>
    <t>UOF.035</t>
  </si>
  <si>
    <t>CAJA FILTRANTE CON PREFILTRO+FILTRO G4+F9</t>
  </si>
  <si>
    <t>UOF.025</t>
  </si>
  <si>
    <t>CONDUCTO CIRCULAR DE CHAPA AC.GALV. DE PARED LISA DE Ø350mm; e=0,6 mm</t>
  </si>
  <si>
    <t>UOF.026</t>
  </si>
  <si>
    <t>CONDUCTO CIRCULAR DE CHAPA AC.GALV. DE PARED LISA DE Ø300mm; e=0,6 mm</t>
  </si>
  <si>
    <t>UOF.027</t>
  </si>
  <si>
    <t>CONDUCTO CIRCULAR DE CHAPA AC.GALV. DE PARED LISA DE Ø225mm; e=0,6 mm</t>
  </si>
  <si>
    <t>UOF.028</t>
  </si>
  <si>
    <t>CONDUCTO CIRCULAR DE CHAPA AC.GALV. DE PARED LISA DE Ø100mm; e=0,6 mm</t>
  </si>
  <si>
    <t>UOF.020</t>
  </si>
  <si>
    <t>REJILLA DE RETORNO DE LAMAS FIJAS A 45º DE 600x200mm, CON REGULADOR DE CAUDAL</t>
  </si>
  <si>
    <t>UOF.021</t>
  </si>
  <si>
    <t>REJILLA DE RETORNO DE LAMAS FIJAS A 45º DE 200x100mm, CON REGULADOR DE CAUDAL</t>
  </si>
  <si>
    <t>UOF.022</t>
  </si>
  <si>
    <t>REJILLA DE TRANSITO DE AIRE (EN PUERTA) DE 300x100mm</t>
  </si>
  <si>
    <t>UOF.023</t>
  </si>
  <si>
    <t>REJILLA DE IMPULSIÓN DE DOBLE DEFLEXIÓN DE 600x250mm, CON REGULADOR DE CAUDAL</t>
  </si>
  <si>
    <t>UOF.024</t>
  </si>
  <si>
    <t>REJILLA DE TOMA DE AIRE EXTERIOR DE 750x400mm</t>
  </si>
  <si>
    <t>UOF.030</t>
  </si>
  <si>
    <t>COMPUERTA DE SOBREPRESIÓN CIRCULAR Ø350mm</t>
  </si>
  <si>
    <t>UOF.031</t>
  </si>
  <si>
    <t>SENSOR DE CO2 PARA AMBIENTE, CON SALIDA 0-10V</t>
  </si>
  <si>
    <t>I02ECE004</t>
  </si>
  <si>
    <t>CANALIZACIÓN Y CABLEADO ELÉCTRICO DE ALIMENTACIÓN (FUERZA) realizado en Cu. de 2 x 10 mm²+T, tipo RZ1-K (AS)- 0,6/1 kV</t>
  </si>
  <si>
    <t>I02ECE006</t>
  </si>
  <si>
    <t>MANGUERA DE INTERCONEXIÓN (FUERZA Y CONTROL) de Cu. de 3 x 2,5 mm²+ T, tipo RZ1-K (AS)- 0,6/1 kV</t>
  </si>
  <si>
    <t>I02ECE001</t>
  </si>
  <si>
    <t>CANALIZACIÓN Y CABLEADO ELÉCTRICO DE ALIMENTACIÓN (FUERZA) realizado en Cu. de 2 x 2,5 mm²+T, tipo RZ1-K(AS)- 0,6/1 kV</t>
  </si>
  <si>
    <t>UEL.005</t>
  </si>
  <si>
    <t>BANDEJA METALICA RANURADA DE 100x60 mm</t>
  </si>
  <si>
    <t>UOF.045</t>
  </si>
  <si>
    <t>OBRA CIVIL AUXILIAR</t>
  </si>
  <si>
    <t>UOF.055</t>
  </si>
  <si>
    <t>LEGALIZACIÓN DE INSTALACIÓN DE CLIMATIZACIÓN Y DFO</t>
  </si>
  <si>
    <t>I02CC29</t>
  </si>
  <si>
    <t>Reloj programador digital horario-semanal para control automático de extractor de renovación de aire</t>
  </si>
  <si>
    <t>Total 02.003.INST</t>
  </si>
  <si>
    <t>02.004.INST</t>
  </si>
  <si>
    <t>PROTECCION CONTRA INCENDIOS</t>
  </si>
  <si>
    <t>I05EX</t>
  </si>
  <si>
    <t>TRASLADO DE CUARTO CONTRA INCENDIOS</t>
  </si>
  <si>
    <t>EXTTTP006</t>
  </si>
  <si>
    <t>PUESTA DE FUERA DE SERVICIO Y POSTERIOR PUESTA EN SERVICIO DEL SISTEMA DE AGUA NEBULIZADA</t>
  </si>
  <si>
    <t>EXTTTP001</t>
  </si>
  <si>
    <t>DESMONTAJE Y MONTAJE GRUPO DE BOMBEO HI-FOG SPU &amp; MSPU &amp; EPU Y CUADROS DE CONTROL</t>
  </si>
  <si>
    <t>EXTTTP002</t>
  </si>
  <si>
    <t>DESMONTAJE Y MONTAJE GRUPO DE BOMBEO HI-FOG GPU PARA EM</t>
  </si>
  <si>
    <t>EXTTTP003</t>
  </si>
  <si>
    <t>DESMONTAJE Y MONTAJE MODULOS CILINDROS DE GAS</t>
  </si>
  <si>
    <t>EXTTTP004</t>
  </si>
  <si>
    <t>DESMONTAJE Y MONTAJE DE DEPOSITO DE AGUA</t>
  </si>
  <si>
    <t>EXTTTP005</t>
  </si>
  <si>
    <t>DESMONTAJE Y POSTERIOR MONTAJE SISTEMA ESTERILACIÓN POR UV</t>
  </si>
  <si>
    <t>EXTTTP007</t>
  </si>
  <si>
    <t>DESMONTAJE TUBERIA, ELECTROVALVULAS, VALVULAS Y BOQUILLAS ASOCIADAS AL AGUA NEBULIZADA</t>
  </si>
  <si>
    <t>EXTTTP11</t>
  </si>
  <si>
    <t>DESMONTAJE Y POSTERIOR MONTAJE DE RACK 19" - ARMARIO DE TELEGESTION Y CENTRALIZACION</t>
  </si>
  <si>
    <t>EXTTTPV1</t>
  </si>
  <si>
    <t>INSTALACIONES AUXILIARES EN CUARTO INCENDIOS</t>
  </si>
  <si>
    <t>IMPCI001</t>
  </si>
  <si>
    <t>IMPREVISTOS EN LA INSTALACIÓN POR MODIFICACIONES EN LA INFRAESTRUCTURA</t>
  </si>
  <si>
    <t>Total I05EX</t>
  </si>
  <si>
    <t>I05DS</t>
  </si>
  <si>
    <t>OFICINA TTP - DETECCIÓN</t>
  </si>
  <si>
    <t>I05DS020</t>
  </si>
  <si>
    <t>Detector con cámara de alta sensibilidad VESDA -E-VEP con LEDs 1 tubo</t>
  </si>
  <si>
    <t>I05DS030</t>
  </si>
  <si>
    <t>Armario metálico IP55 con puerta transparente para detector vesda</t>
  </si>
  <si>
    <t>I05DS040</t>
  </si>
  <si>
    <t>Suministro y montaje de filtro externo para vesda</t>
  </si>
  <si>
    <t>I05DS050</t>
  </si>
  <si>
    <t>Tubo abs rígido de ø exterior 25 mm de aspiración de humos</t>
  </si>
  <si>
    <t>I05DS080</t>
  </si>
  <si>
    <t>Línea de alimentación a 24 Vcc desde sai a detectores y TCL</t>
  </si>
  <si>
    <t>I05DS070</t>
  </si>
  <si>
    <t>Bucle de comunicación vesdanet para sistemas de detección</t>
  </si>
  <si>
    <t>I05DS0811</t>
  </si>
  <si>
    <t>Integración de detector en actual sistema de detección y TCE de  estación.</t>
  </si>
  <si>
    <t>IMPDE001</t>
  </si>
  <si>
    <t>Imprevistos de la instalación de detección</t>
  </si>
  <si>
    <t>Total I05DS</t>
  </si>
  <si>
    <t>I05VE</t>
  </si>
  <si>
    <t>VESTIBULO</t>
  </si>
  <si>
    <t>I05XE010</t>
  </si>
  <si>
    <t>EXTINTOR POLVO ABC 6 kg</t>
  </si>
  <si>
    <t>I05XE100</t>
  </si>
  <si>
    <t>ARMARIO ANTIVANDALICO PARA EXTINTOR DE 6 kg</t>
  </si>
  <si>
    <t>I05S020</t>
  </si>
  <si>
    <t>Placa de balizamiento fotoluminiscente 6 cm sobre perfil</t>
  </si>
  <si>
    <t>I05S136</t>
  </si>
  <si>
    <t>Cartel de señalización fotoluminiscente de 297x420 mm c/marco</t>
  </si>
  <si>
    <t>Total I05VE</t>
  </si>
  <si>
    <t>I05 SC</t>
  </si>
  <si>
    <t>SUPERVISOR COMERCIAL</t>
  </si>
  <si>
    <t>I05XN990</t>
  </si>
  <si>
    <t>Traslado de panel esclavo de extinción</t>
  </si>
  <si>
    <t>I05DSC005</t>
  </si>
  <si>
    <t>Traslado de central de incendios algoritmica</t>
  </si>
  <si>
    <t>Total I05 SC</t>
  </si>
  <si>
    <t>I05VA</t>
  </si>
  <si>
    <t>E01</t>
  </si>
  <si>
    <t>AYUDAS DE OBRA CIVIL</t>
  </si>
  <si>
    <t>I0LEG001</t>
  </si>
  <si>
    <t>ELABORACIÓN Y ENTREGA DE DOCUMENTACIÓN</t>
  </si>
  <si>
    <t>Total I05VA</t>
  </si>
  <si>
    <t>Total 02.004.INST</t>
  </si>
  <si>
    <t>02.005.INST</t>
  </si>
  <si>
    <t>DISTRIBUCIÓN DE ENERGÍA</t>
  </si>
  <si>
    <t>02.05.01</t>
  </si>
  <si>
    <t>ALUMBRADO DE OBRA Y DESMONTAJES</t>
  </si>
  <si>
    <t>DIDOBV0011X</t>
  </si>
  <si>
    <t>Ud.</t>
  </si>
  <si>
    <t>Instalación provisional de alumbrado de obra y posterior desmontaje.</t>
  </si>
  <si>
    <t>I31XLX008X</t>
  </si>
  <si>
    <t>Desmontaje de la instalación eléctrica existente que quede fuera de servicio en la zona de obras.</t>
  </si>
  <si>
    <t>Total 02.05.01</t>
  </si>
  <si>
    <t>02.05.02</t>
  </si>
  <si>
    <t>PROTECCIONES CGBT PARA TTP</t>
  </si>
  <si>
    <t>I31BAD052E2X</t>
  </si>
  <si>
    <t>Interruptor aut. magnet.+ diferencial Vigi tetrapolar IC 60 80 A curva C 25 kA y con bloque Vigi  Horario nocturno en estación</t>
  </si>
  <si>
    <t>Total 02.05.02</t>
  </si>
  <si>
    <t>02.05.03</t>
  </si>
  <si>
    <t>ALIMENTACIÓN ELÉCTRICA A TTP</t>
  </si>
  <si>
    <t>I31CBF007</t>
  </si>
  <si>
    <t>Cable de Cu. de 4 x 25 mm². + T, RZ1 (AS)- 0.6/1 KV.</t>
  </si>
  <si>
    <t>Total 02.05.03</t>
  </si>
  <si>
    <t>02.05.04</t>
  </si>
  <si>
    <t>CUADRO GENERAL DE MANDO Y PROTECCIÓN OFICINA TTP</t>
  </si>
  <si>
    <t>I31BDA048191X</t>
  </si>
  <si>
    <t>Cuadro General de Mando y Protección Oficina TTP</t>
  </si>
  <si>
    <t>Total 02.05.04</t>
  </si>
  <si>
    <t>02.05.05</t>
  </si>
  <si>
    <t>I31ETA010X</t>
  </si>
  <si>
    <t>Ml.</t>
  </si>
  <si>
    <t>Tubo aislante corrugado libre de halógenos. de 20 mm de diámetro</t>
  </si>
  <si>
    <t>I31ETA011X</t>
  </si>
  <si>
    <t>ML.</t>
  </si>
  <si>
    <t>Tubo aislante corrugado libre de halógenos. de 25 mm de diámetro</t>
  </si>
  <si>
    <t>I31ETA012X</t>
  </si>
  <si>
    <t>Tubo aislante corrugado libre de halógenos. de 32 mm de diámetro</t>
  </si>
  <si>
    <t>DIDKTA004X</t>
  </si>
  <si>
    <t>Tubo PVC ríg. der.ind. M 20/gp5 libre de halógenos.</t>
  </si>
  <si>
    <t>I31ETM003X</t>
  </si>
  <si>
    <t>Tubo rígido de acero de 21 mm de diámetro.</t>
  </si>
  <si>
    <t>I31ECA003</t>
  </si>
  <si>
    <t>Canaleta de distribución de 40 x 60 mm con dos compartimentos.</t>
  </si>
  <si>
    <t>Total 02.05.05</t>
  </si>
  <si>
    <t>02.05.06</t>
  </si>
  <si>
    <t>LÍNEAS DE ALIMENTACIÓN</t>
  </si>
  <si>
    <t>I31CBF002X</t>
  </si>
  <si>
    <t>Cable de Cu. de 4 x 2,5 mm². + T, RZ1 (AS)- 0.6/1 KV.</t>
  </si>
  <si>
    <t>I31CBG002X</t>
  </si>
  <si>
    <t>Cable de Cu. de 2 x 2,5 mm². + T de 0.6/1 KV.</t>
  </si>
  <si>
    <t>I31CBG001X</t>
  </si>
  <si>
    <t>Cable de Cu. de 2 x 1,5 mm². + T de 0.6/1 KV.</t>
  </si>
  <si>
    <t>I31CBF004X</t>
  </si>
  <si>
    <t>Cable de Cu. de 4 x 6 mm². + T, RZ1 (AS)- 0.6/1 KV.</t>
  </si>
  <si>
    <t>Total 02.05.06</t>
  </si>
  <si>
    <t>02.05.07</t>
  </si>
  <si>
    <t>ILUMINACIÓN NORMAL Y EMERGENCIA OFICINA TTP</t>
  </si>
  <si>
    <t>I31JDA040X</t>
  </si>
  <si>
    <t>BLQ.AUT.EMERG.LED 500 lúmenes, autotest, 1 hora autonomía</t>
  </si>
  <si>
    <t>I31NWA010X</t>
  </si>
  <si>
    <t>Punto de luz en techo, sin aparato de iluminación.</t>
  </si>
  <si>
    <t>I31LDF380X</t>
  </si>
  <si>
    <t>LUMINARIA LED EMP. 60x60</t>
  </si>
  <si>
    <t>Total 02.05.07</t>
  </si>
  <si>
    <t>02.05.08</t>
  </si>
  <si>
    <t>TOMAS DE CORRIENTE OFICINA TTP</t>
  </si>
  <si>
    <t>I31KD020</t>
  </si>
  <si>
    <t>CAJA SUPERFICIE MM DATALECTRIC 4 RED+MOD.RJ45</t>
  </si>
  <si>
    <t>I31BIA014</t>
  </si>
  <si>
    <t>Base de enchufe bipolar con T.T. de (16A-250V) de la serie de Simon 31, Mosaic ó similar.</t>
  </si>
  <si>
    <t>Total 02.05.08</t>
  </si>
  <si>
    <t>02.05.09</t>
  </si>
  <si>
    <t>ALUMBRADO ZONA VENTA</t>
  </si>
  <si>
    <t>I31LMD070X</t>
  </si>
  <si>
    <t>LUMINARIA LED SUSPENDIDA 54 W 4000 K 6689 lm</t>
  </si>
  <si>
    <t>Total 02.05.09</t>
  </si>
  <si>
    <t>02.05.10</t>
  </si>
  <si>
    <t>TOMAS DE CORRIENTE ZONA VENTA</t>
  </si>
  <si>
    <t>I31BJD010</t>
  </si>
  <si>
    <t>Caja con dos bases de enchufe industrial, 16A/230 V. 2P+T(azul) 16A /400 V. 3P+T.(roja) (ESTANCAS)</t>
  </si>
  <si>
    <t>Total 02.05.10</t>
  </si>
  <si>
    <t>02.05.11</t>
  </si>
  <si>
    <t>RECABLEADO INSTALACIONES ZONA VENTA</t>
  </si>
  <si>
    <t>02.01.01</t>
  </si>
  <si>
    <t>U</t>
  </si>
  <si>
    <t>Retranqueo de Cableado a las nuevas canalizaciones</t>
  </si>
  <si>
    <t>Total 02.05.11</t>
  </si>
  <si>
    <t>02.05.12</t>
  </si>
  <si>
    <t>PROTECCIONES EN CUARTO PCI PARA EQUIPOS DE PCI</t>
  </si>
  <si>
    <t>Total 02.05.12</t>
  </si>
  <si>
    <t>02.05.13</t>
  </si>
  <si>
    <t>NUEVA ALIMENTACIÓN A SISTEMA PCI</t>
  </si>
  <si>
    <t>I31CBS535E</t>
  </si>
  <si>
    <t>Cable resistente al fuego de Cu. de 5 x 35 mm².  (3F+N+T)- SZ1 (AS+)-0.6/1 KV.</t>
  </si>
  <si>
    <t>Total 02.05.13</t>
  </si>
  <si>
    <t>02.05.14</t>
  </si>
  <si>
    <t>ALIMENTACIÓN A CUARTOS TÉCNICOS PCI</t>
  </si>
  <si>
    <t>Total 02.05.14</t>
  </si>
  <si>
    <t>02.05.15</t>
  </si>
  <si>
    <t>INSTALACIÓN INTERIOR CUARTOS TÉCNICOS PCI</t>
  </si>
  <si>
    <t>I31BDA013XT</t>
  </si>
  <si>
    <t>Cuadro secundario general de alumbrado y fuerza para cuartos técnicos</t>
  </si>
  <si>
    <t>I31LRA030</t>
  </si>
  <si>
    <t>REGLETA ESTANCA DE SUPERFICIE 1x36 W.AF</t>
  </si>
  <si>
    <t>DIDOEA006X</t>
  </si>
  <si>
    <t>Luminaria de emergencia LED de 500 lm. con autotest, no permanente</t>
  </si>
  <si>
    <t>I31NWS070</t>
  </si>
  <si>
    <t>PUNTO LUZ SUPERFICIE</t>
  </si>
  <si>
    <t>I31NWS080</t>
  </si>
  <si>
    <t>BASE DE ENCHUFE SUPERFICIE</t>
  </si>
  <si>
    <t>Total 02.05.15</t>
  </si>
  <si>
    <t>02.05.16</t>
  </si>
  <si>
    <t>DOCUMENTACIÓN FINAL DE OBRA</t>
  </si>
  <si>
    <t>I31VXX001X</t>
  </si>
  <si>
    <t>Documentación final de la obra de las instalaciones de distribución de energía</t>
  </si>
  <si>
    <t>Total 02.05.16</t>
  </si>
  <si>
    <t>Total 02.005.INST</t>
  </si>
  <si>
    <t>02.006.INST</t>
  </si>
  <si>
    <t>COMUNICACIONES Y CONTROL</t>
  </si>
  <si>
    <t>006.1</t>
  </si>
  <si>
    <t>DIKWXX045</t>
  </si>
  <si>
    <t>Armario de 19" de 9u 600 (a) x 550 (f) x 480 (h)</t>
  </si>
  <si>
    <t>DIKODA050</t>
  </si>
  <si>
    <t>Bandeja organizadora de empalmes y/o terminación de F.O.</t>
  </si>
  <si>
    <t>DIKOCA010E</t>
  </si>
  <si>
    <t>Cable de 4+4 F.O. Mixto, nocturno.</t>
  </si>
  <si>
    <t>DIKOBC010</t>
  </si>
  <si>
    <t>Adaptador para conector ST.</t>
  </si>
  <si>
    <t>DIKOBC020</t>
  </si>
  <si>
    <t>Pigtail de 2,5 m con conector ST</t>
  </si>
  <si>
    <t>DIKOAC010</t>
  </si>
  <si>
    <t>Adaptador para conector FC/PC.</t>
  </si>
  <si>
    <t>DIKOAC020</t>
  </si>
  <si>
    <t>"Pigtail" de 2,5 m con conector FC/PC.</t>
  </si>
  <si>
    <t>DIKOAC030</t>
  </si>
  <si>
    <t>"Jumper" de 1,5 m de longitud.</t>
  </si>
  <si>
    <t>DISK00000</t>
  </si>
  <si>
    <t>Habilitación de ruta de F.O. Monomodo entre Aeropuerto y A.América</t>
  </si>
  <si>
    <t>DIKCDX100</t>
  </si>
  <si>
    <t>Panel modular patchmax de 48 módulos.</t>
  </si>
  <si>
    <t>DIKCDX015</t>
  </si>
  <si>
    <t>Cable UTP con conectores RJ-45.</t>
  </si>
  <si>
    <t>DIKCDX200</t>
  </si>
  <si>
    <t>Roseta doble 2 tomas RJ-45.</t>
  </si>
  <si>
    <t>DIKOCW900</t>
  </si>
  <si>
    <t>Pruebas y medidas cable mixto.</t>
  </si>
  <si>
    <t>DIKOCW950</t>
  </si>
  <si>
    <t>Documentación técnica F.O. Mixto.</t>
  </si>
  <si>
    <t>DIKCDX950</t>
  </si>
  <si>
    <t>Documentación del cableado UTP.</t>
  </si>
  <si>
    <t>DIKTBA057</t>
  </si>
  <si>
    <t>Teléfono IP.</t>
  </si>
  <si>
    <t>Total 006.1</t>
  </si>
  <si>
    <t>006.2</t>
  </si>
  <si>
    <t>AMPLIACIÓN DEL VESTÍBULO</t>
  </si>
  <si>
    <t>006.2.1.</t>
  </si>
  <si>
    <t>SISTEMA DE CCTV</t>
  </si>
  <si>
    <t>I04COM001</t>
  </si>
  <si>
    <t>Equipo para procesamiento y almacenamiento (8 cámaras).</t>
  </si>
  <si>
    <t>I04COM002</t>
  </si>
  <si>
    <t>Conexionado del Grabador-Concentrador.</t>
  </si>
  <si>
    <t>I04COM004</t>
  </si>
  <si>
    <t>Vídeo-cámara de CCTV (cámaras para estaciones).</t>
  </si>
  <si>
    <t>I04COM005</t>
  </si>
  <si>
    <t>Fuente de alimentación para 4 cámaras.</t>
  </si>
  <si>
    <t>I04COM006</t>
  </si>
  <si>
    <t>Tarjetas de ecualización para 2 cámaras.</t>
  </si>
  <si>
    <t>I04COM007</t>
  </si>
  <si>
    <t>Cable coaxial RG-59, nocturno.</t>
  </si>
  <si>
    <t>I04COM008</t>
  </si>
  <si>
    <t>Ingeniería, pruebas y p.p. CCTV, en estaciones sin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</si>
  <si>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</si>
  <si>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</si>
  <si>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</si>
  <si>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</si>
  <si>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006.2.1.</t>
  </si>
  <si>
    <t>006.2.2.</t>
  </si>
  <si>
    <t>SISTEMA DE MEGAFONIA</t>
  </si>
  <si>
    <t>DIKIBX018</t>
  </si>
  <si>
    <t>Amplificador de potencia de 60 W, con ecualizador y receptor de ruido ambiente.</t>
  </si>
  <si>
    <t>DIKIBX025</t>
  </si>
  <si>
    <t>Columnas sonoras para vestíbulos.</t>
  </si>
  <si>
    <t>DIDCBB001</t>
  </si>
  <si>
    <t>Cable de Cu. de 2 x 1,5 mm2. 0.6/1 KV.</t>
  </si>
  <si>
    <t>DIKIBX125</t>
  </si>
  <si>
    <t>Sonda para captación de ruido ambiente.</t>
  </si>
  <si>
    <t>DIKIBX105</t>
  </si>
  <si>
    <t>Modificación de la base de datos PMT.</t>
  </si>
  <si>
    <t>DIKIBX900</t>
  </si>
  <si>
    <t>Ingeniería, pruebas y p.p. Sistema de Megafonía.</t>
  </si>
  <si>
    <t>DIKIBX950</t>
  </si>
  <si>
    <t>Documentación técnica del Sistema Megafonía.</t>
  </si>
  <si>
    <t>Total 006.2.2.</t>
  </si>
  <si>
    <t>006.2.3.</t>
  </si>
  <si>
    <t>CONTROL DE INSTALACIONES</t>
  </si>
  <si>
    <t>I04COM015</t>
  </si>
  <si>
    <t>Integracion en TCE (TMI) a nivel local, TICS y Puesto de Mando.</t>
  </si>
  <si>
    <t>I04COM018</t>
  </si>
  <si>
    <t>Integración en UMaestra (TMI) a nivel local.</t>
  </si>
  <si>
    <t>I04COM019</t>
  </si>
  <si>
    <t>Integración en TCTI de nuevas instalaciones y elementos de control.</t>
  </si>
  <si>
    <t>Total 006.2.3.</t>
  </si>
  <si>
    <t>006.2.4.</t>
  </si>
  <si>
    <t>SISTEMAS DE COMUNICACIONES</t>
  </si>
  <si>
    <t>I04RAD001</t>
  </si>
  <si>
    <t>Ampliación Sistema de Radiotelefonía de Estaciones y Seguridad.</t>
  </si>
  <si>
    <t>I24AAA03</t>
  </si>
  <si>
    <t>Estación Base de Red Inalámbrica.</t>
  </si>
  <si>
    <t>I24AAA04</t>
  </si>
  <si>
    <t>Ingeniería de puesta en marcha y estudio de cobertura radioeléctrica.</t>
  </si>
  <si>
    <t>I24AAA05</t>
  </si>
  <si>
    <t>Documentación, pruebas e integración en la Plataforma de Gestión</t>
  </si>
  <si>
    <t>Total 006.2.4.</t>
  </si>
  <si>
    <t>006.2.5.</t>
  </si>
  <si>
    <t>RED ETHERNET ESTACION</t>
  </si>
  <si>
    <t>DIKOBA011N</t>
  </si>
  <si>
    <t>Cable de 8 F.O. multimodo antirroedores, nocturno.</t>
  </si>
  <si>
    <t>DIKOBC030</t>
  </si>
  <si>
    <t>Jumper de 1,5 m. de longitud.</t>
  </si>
  <si>
    <t>DIKOBW900</t>
  </si>
  <si>
    <t>Pruebas y medidas finales hasta 8 F.O. multimodo.</t>
  </si>
  <si>
    <t>DIKEA0005</t>
  </si>
  <si>
    <t>Documentación del Sistema.</t>
  </si>
  <si>
    <t>Total 006.2.5.</t>
  </si>
  <si>
    <t>006.2.6.</t>
  </si>
  <si>
    <t>ADECUACIÓN PCL Y NUEVO PAV</t>
  </si>
  <si>
    <t>I04COM000</t>
  </si>
  <si>
    <t>Protocolo de pruebas de los sistemas de control y comunicaciones.</t>
  </si>
  <si>
    <t>ACOND</t>
  </si>
  <si>
    <t>Acondicionamiento del cableado y equipos del C. Operador</t>
  </si>
  <si>
    <t>DIKWXX122</t>
  </si>
  <si>
    <t>Canaleta de 300x100 mm.</t>
  </si>
  <si>
    <t>CCAA00PCL</t>
  </si>
  <si>
    <t>Reacondicionamiento de CCAA de PCL.</t>
  </si>
  <si>
    <t>DIKECX005</t>
  </si>
  <si>
    <t>Cerradura eléctrica tipo maestrable.</t>
  </si>
  <si>
    <t>DIKIAX045</t>
  </si>
  <si>
    <t>P.I.V. para PAV</t>
  </si>
  <si>
    <t>Total 006.2.6.</t>
  </si>
  <si>
    <t>Total 006.2</t>
  </si>
  <si>
    <t>006.3</t>
  </si>
  <si>
    <t>SEÑALIZACIÓN DIGITAL</t>
  </si>
  <si>
    <t>SÑ-DIG 01</t>
  </si>
  <si>
    <t>Pantalla LED 3 mm para máquina de venta.</t>
  </si>
  <si>
    <t>SÑ-DIG 02</t>
  </si>
  <si>
    <t>Controlador para pantalla LED.</t>
  </si>
  <si>
    <t>SÑ-DIG 03</t>
  </si>
  <si>
    <t>Player Intel NUC i5.</t>
  </si>
  <si>
    <t>SÑ-DIG 04</t>
  </si>
  <si>
    <t>Estructura pantalla máquina de venta.</t>
  </si>
  <si>
    <t>SÑ-DIG 05</t>
  </si>
  <si>
    <t>Cableado y pequeño material.</t>
  </si>
  <si>
    <t>SÑ-DIG 06</t>
  </si>
  <si>
    <t>Instalación, pruebas y puesta en servicio.</t>
  </si>
  <si>
    <t>SÑ-DIG 07</t>
  </si>
  <si>
    <t>Licencia activu display server.</t>
  </si>
  <si>
    <t>SÑ-DIG 08</t>
  </si>
  <si>
    <t>Licencia activu access point.</t>
  </si>
  <si>
    <t>SÑ-DIG 09</t>
  </si>
  <si>
    <t>Alta en el sistema gestión de contenidos.</t>
  </si>
  <si>
    <t>Total 006.3</t>
  </si>
  <si>
    <t>Total 02.006.INST</t>
  </si>
  <si>
    <t>02.007.INST</t>
  </si>
  <si>
    <t>VENTA Y PEAJE</t>
  </si>
  <si>
    <t>VP.01</t>
  </si>
  <si>
    <t>VENTA</t>
  </si>
  <si>
    <t>I05VXH003</t>
  </si>
  <si>
    <t>Desplazamiento Máquina Venta en mismo vestíbulo, en horario nocturno, con cableado</t>
  </si>
  <si>
    <t>I05VXH002</t>
  </si>
  <si>
    <t>Conexión o Desconexión cableado Antiintrusión METTA.</t>
  </si>
  <si>
    <t>Total VP.01</t>
  </si>
  <si>
    <t>VP.02</t>
  </si>
  <si>
    <t>PEAJE</t>
  </si>
  <si>
    <t>I05PVH010</t>
  </si>
  <si>
    <t>Reubicación de una batería de peaje de 11 equipos y, reubicación de 2 postes de interfonía.</t>
  </si>
  <si>
    <t>I05PVH001</t>
  </si>
  <si>
    <t>Movimiento provisional de equipos de peaje.</t>
  </si>
  <si>
    <t>DIOC00001</t>
  </si>
  <si>
    <t>Obra civil canalización y saneamiento del solado</t>
  </si>
  <si>
    <t>DIPCPX001</t>
  </si>
  <si>
    <t>Suministro y montaje de módulo de pantalla de encauzamiento</t>
  </si>
  <si>
    <t>DIPCEK007</t>
  </si>
  <si>
    <t>Adecuación TCE de batería a nueva configuración existente.</t>
  </si>
  <si>
    <t>DIPSCA001</t>
  </si>
  <si>
    <t>Actualización SCADA de Venta y Peaje</t>
  </si>
  <si>
    <t>Total VP.02</t>
  </si>
  <si>
    <t>Total 02.007.INST</t>
  </si>
  <si>
    <t>Total 02.INST</t>
  </si>
  <si>
    <t>03.GESTIONRESI</t>
  </si>
  <si>
    <t>GESTIÓN DE RESIDUOS</t>
  </si>
  <si>
    <t>GRC04</t>
  </si>
  <si>
    <t>TRASLADO Y APILADO DE MATERIAL RECUPERABLE</t>
  </si>
  <si>
    <t>GRC03</t>
  </si>
  <si>
    <t>CAMBIO DE CONTENEDOR TIPO BIG BAG 1M3</t>
  </si>
  <si>
    <t>GRC02</t>
  </si>
  <si>
    <t>t</t>
  </si>
  <si>
    <t>CARGA DE ESCOMBROS</t>
  </si>
  <si>
    <t>VG0060</t>
  </si>
  <si>
    <t>COSTE DE GESTIÓN DE ESCOMBROS DE CONSTRUCCIÓN</t>
  </si>
  <si>
    <t>CARGA Y TRANSPORTE DE CHATARRA FÉRRICA A GESTOR DE RESIDUOS</t>
  </si>
  <si>
    <t>VG0050</t>
  </si>
  <si>
    <t>COSTE DE GESTIÓN DE ENVASES VACÍOS CONTAMINADOS</t>
  </si>
  <si>
    <t>COSTE DE GESTIÓN DE PLÁSTICOS</t>
  </si>
  <si>
    <t>GRC05</t>
  </si>
  <si>
    <t>CANON DE VERTIDO DE BASURA</t>
  </si>
  <si>
    <t>Total 03.GESTIONRESI</t>
  </si>
  <si>
    <t>04.SYS</t>
  </si>
  <si>
    <t>SEGURIDAD Y SALUD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</si>
  <si>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</si>
  <si>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</si>
  <si>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</si>
  <si>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</si>
  <si>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</si>
  <si>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</si>
  <si>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</si>
  <si>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1, La oferta sin iva no podrá superar la base imponible</t>
  </si>
  <si>
    <t>2, La oferta con IVA no podrá superar el presupuesto base de licitación</t>
  </si>
  <si>
    <t>Nombre de Empresa</t>
  </si>
  <si>
    <t>Domicilio Fiscal</t>
  </si>
  <si>
    <t>CIF:</t>
  </si>
  <si>
    <t>Fecha:</t>
  </si>
  <si>
    <t>Sello</t>
  </si>
  <si>
    <t>Firma</t>
  </si>
  <si>
    <t>3. Los precios por partida ofertados no podrán ser superiores a los presupuestados</t>
  </si>
  <si>
    <t>VG00701</t>
  </si>
  <si>
    <t>VG00501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</si>
</sst>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49" fontId="9" fillId="4" borderId="0" xfId="0" applyNumberFormat="1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6" borderId="0" xfId="0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0" fontId="0" fillId="8" borderId="1" xfId="0" applyFill="1" applyBorder="1"/>
    <xf numFmtId="0" fontId="0" fillId="8" borderId="2" xfId="0" applyFill="1" applyBorder="1"/>
    <xf numFmtId="49" fontId="5" fillId="8" borderId="2" xfId="0" applyNumberFormat="1" applyFont="1" applyFill="1" applyBorder="1" applyAlignment="1">
      <alignment vertical="top" wrapText="1"/>
    </xf>
    <xf numFmtId="4" fontId="6" fillId="8" borderId="3" xfId="0" applyNumberFormat="1" applyFont="1" applyFill="1" applyBorder="1" applyAlignment="1">
      <alignment vertical="top"/>
    </xf>
    <xf numFmtId="0" fontId="0" fillId="8" borderId="4" xfId="0" applyFill="1" applyBorder="1"/>
    <xf numFmtId="0" fontId="0" fillId="8" borderId="0" xfId="0" applyFill="1" applyBorder="1"/>
    <xf numFmtId="49" fontId="5" fillId="8" borderId="0" xfId="0" applyNumberFormat="1" applyFont="1" applyFill="1" applyBorder="1" applyAlignment="1">
      <alignment vertical="top" wrapText="1"/>
    </xf>
    <xf numFmtId="9" fontId="7" fillId="8" borderId="4" xfId="0" applyNumberFormat="1" applyFont="1" applyFill="1" applyBorder="1" applyAlignment="1">
      <alignment vertical="top"/>
    </xf>
    <xf numFmtId="4" fontId="6" fillId="8" borderId="5" xfId="0" applyNumberFormat="1" applyFont="1" applyFill="1" applyBorder="1" applyAlignment="1">
      <alignment vertical="top"/>
    </xf>
    <xf numFmtId="4" fontId="7" fillId="8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8" borderId="6" xfId="0" applyFill="1" applyBorder="1"/>
    <xf numFmtId="0" fontId="0" fillId="8" borderId="7" xfId="0" applyFill="1" applyBorder="1"/>
    <xf numFmtId="49" fontId="5" fillId="8" borderId="8" xfId="0" applyNumberFormat="1" applyFont="1" applyFill="1" applyBorder="1" applyAlignment="1">
      <alignment vertical="top"/>
    </xf>
    <xf numFmtId="4" fontId="6" fillId="8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9" fontId="10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5" fillId="9" borderId="2" xfId="0" applyNumberFormat="1" applyFont="1" applyFill="1" applyBorder="1" applyAlignment="1">
      <alignment vertical="top"/>
    </xf>
    <xf numFmtId="49" fontId="2" fillId="9" borderId="2" xfId="0" applyNumberFormat="1" applyFont="1" applyFill="1" applyBorder="1" applyAlignment="1">
      <alignment vertical="top"/>
    </xf>
    <xf numFmtId="49" fontId="2" fillId="9" borderId="2" xfId="0" applyNumberFormat="1" applyFont="1" applyFill="1" applyBorder="1" applyAlignment="1">
      <alignment horizontal="left" vertical="center"/>
    </xf>
    <xf numFmtId="4" fontId="11" fillId="9" borderId="2" xfId="0" applyNumberFormat="1" applyFont="1" applyFill="1" applyBorder="1" applyAlignment="1" applyProtection="1">
      <alignment vertical="top"/>
      <protection locked="0"/>
    </xf>
    <xf numFmtId="4" fontId="2" fillId="9" borderId="3" xfId="0" applyNumberFormat="1" applyFont="1" applyFill="1" applyBorder="1" applyAlignment="1" applyProtection="1">
      <alignment horizontal="right" vertical="center"/>
    </xf>
    <xf numFmtId="49" fontId="5" fillId="9" borderId="0" xfId="0" applyNumberFormat="1" applyFont="1" applyFill="1" applyBorder="1" applyAlignment="1">
      <alignment vertical="top"/>
    </xf>
    <xf numFmtId="49" fontId="2" fillId="9" borderId="0" xfId="0" applyNumberFormat="1" applyFont="1" applyFill="1" applyBorder="1" applyAlignment="1">
      <alignment vertical="top"/>
    </xf>
    <xf numFmtId="49" fontId="2" fillId="9" borderId="0" xfId="0" applyNumberFormat="1" applyFont="1" applyFill="1" applyBorder="1" applyAlignment="1">
      <alignment horizontal="left" vertical="center"/>
    </xf>
    <xf numFmtId="4" fontId="11" fillId="9" borderId="0" xfId="0" applyNumberFormat="1" applyFont="1" applyFill="1" applyBorder="1" applyAlignment="1" applyProtection="1">
      <alignment vertical="top"/>
      <protection locked="0"/>
    </xf>
    <xf numFmtId="4" fontId="2" fillId="9" borderId="5" xfId="0" applyNumberFormat="1" applyFont="1" applyFill="1" applyBorder="1" applyAlignment="1" applyProtection="1">
      <alignment horizontal="right" vertical="center"/>
    </xf>
    <xf numFmtId="49" fontId="5" fillId="9" borderId="7" xfId="0" applyNumberFormat="1" applyFont="1" applyFill="1" applyBorder="1" applyAlignment="1">
      <alignment vertical="top"/>
    </xf>
    <xf numFmtId="49" fontId="2" fillId="9" borderId="7" xfId="0" applyNumberFormat="1" applyFont="1" applyFill="1" applyBorder="1" applyAlignment="1">
      <alignment vertical="top"/>
    </xf>
    <xf numFmtId="49" fontId="2" fillId="9" borderId="7" xfId="0" applyNumberFormat="1" applyFont="1" applyFill="1" applyBorder="1" applyAlignment="1">
      <alignment horizontal="left" vertical="center"/>
    </xf>
    <xf numFmtId="4" fontId="11" fillId="9" borderId="7" xfId="0" applyNumberFormat="1" applyFont="1" applyFill="1" applyBorder="1" applyAlignment="1" applyProtection="1">
      <alignment vertical="top"/>
      <protection locked="0"/>
    </xf>
    <xf numFmtId="4" fontId="2" fillId="9" borderId="8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4" fontId="14" fillId="0" borderId="0" xfId="0" applyNumberFormat="1" applyFont="1" applyAlignment="1" applyProtection="1">
      <alignment vertical="top"/>
    </xf>
    <xf numFmtId="4" fontId="5" fillId="0" borderId="10" xfId="0" applyNumberFormat="1" applyFont="1" applyFill="1" applyBorder="1" applyAlignment="1" applyProtection="1">
      <alignment vertical="top"/>
      <protection locked="0"/>
    </xf>
    <xf numFmtId="0" fontId="12" fillId="0" borderId="9" xfId="0" applyFont="1" applyBorder="1" applyAlignment="1" applyProtection="1">
      <alignment horizontal="left"/>
      <protection locked="0"/>
    </xf>
    <xf numFmtId="0" fontId="12" fillId="0" borderId="9" xfId="0" applyFont="1" applyFill="1" applyBorder="1" applyAlignment="1">
      <alignment horizontal="left" wrapText="1"/>
    </xf>
    <xf numFmtId="0" fontId="12" fillId="0" borderId="9" xfId="0" applyFont="1" applyFill="1" applyBorder="1" applyAlignment="1" applyProtection="1">
      <alignment horizontal="center"/>
      <protection locked="0"/>
    </xf>
    <xf numFmtId="0" fontId="12" fillId="0" borderId="9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7" sqref="I7"/>
    </sheetView>
  </sheetViews>
  <sheetFormatPr baseColWidth="10" defaultRowHeight="15" x14ac:dyDescent="0.25"/>
  <cols>
    <col min="1" max="1" width="17.285156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8.7109375" customWidth="1"/>
    <col min="7" max="7" width="10" bestFit="1" customWidth="1"/>
    <col min="8" max="8" width="7.85546875" hidden="1" customWidth="1"/>
    <col min="9" max="9" width="8.7109375" customWidth="1"/>
    <col min="10" max="10" width="10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25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26" t="s">
        <v>12</v>
      </c>
      <c r="E4" s="6">
        <f t="shared" ref="E4:J4" si="0">E277</f>
        <v>1</v>
      </c>
      <c r="F4" s="7">
        <f t="shared" si="0"/>
        <v>487920.58</v>
      </c>
      <c r="G4" s="7">
        <f t="shared" si="0"/>
        <v>487920.58</v>
      </c>
      <c r="H4" s="6">
        <f t="shared" si="0"/>
        <v>1</v>
      </c>
      <c r="I4" s="7">
        <f t="shared" si="0"/>
        <v>36750</v>
      </c>
      <c r="J4" s="7">
        <f t="shared" si="0"/>
        <v>36750</v>
      </c>
    </row>
    <row r="5" spans="1:10" x14ac:dyDescent="0.25">
      <c r="A5" s="8" t="s">
        <v>13</v>
      </c>
      <c r="B5" s="8" t="s">
        <v>10</v>
      </c>
      <c r="C5" s="8" t="s">
        <v>11</v>
      </c>
      <c r="D5" s="27" t="s">
        <v>14</v>
      </c>
      <c r="E5" s="9">
        <f t="shared" ref="E5:J5" si="1">E103</f>
        <v>1</v>
      </c>
      <c r="F5" s="9">
        <f t="shared" si="1"/>
        <v>186839.19</v>
      </c>
      <c r="G5" s="9">
        <f t="shared" si="1"/>
        <v>186839.19</v>
      </c>
      <c r="H5" s="9">
        <f t="shared" si="1"/>
        <v>1</v>
      </c>
      <c r="I5" s="9">
        <f t="shared" si="1"/>
        <v>0</v>
      </c>
      <c r="J5" s="9">
        <f t="shared" si="1"/>
        <v>0</v>
      </c>
    </row>
    <row r="6" spans="1:10" x14ac:dyDescent="0.25">
      <c r="A6" s="10" t="s">
        <v>15</v>
      </c>
      <c r="B6" s="10" t="s">
        <v>10</v>
      </c>
      <c r="C6" s="10" t="s">
        <v>11</v>
      </c>
      <c r="D6" s="28" t="s">
        <v>16</v>
      </c>
      <c r="E6" s="11">
        <f t="shared" ref="E6:J6" si="2">E29</f>
        <v>1</v>
      </c>
      <c r="F6" s="11">
        <f t="shared" si="2"/>
        <v>20026.66</v>
      </c>
      <c r="G6" s="11">
        <f t="shared" si="2"/>
        <v>20026.66</v>
      </c>
      <c r="H6" s="11">
        <f t="shared" si="2"/>
        <v>1</v>
      </c>
      <c r="I6" s="11">
        <f t="shared" si="2"/>
        <v>0</v>
      </c>
      <c r="J6" s="11">
        <f t="shared" si="2"/>
        <v>0</v>
      </c>
    </row>
    <row r="7" spans="1:10" x14ac:dyDescent="0.25">
      <c r="A7" s="12" t="s">
        <v>17</v>
      </c>
      <c r="B7" s="13" t="s">
        <v>18</v>
      </c>
      <c r="C7" s="13" t="s">
        <v>19</v>
      </c>
      <c r="D7" s="29" t="s">
        <v>20</v>
      </c>
      <c r="E7" s="14">
        <v>6</v>
      </c>
      <c r="F7" s="14">
        <v>18.739999999999998</v>
      </c>
      <c r="G7" s="15">
        <f t="shared" ref="G7:G29" si="3">ROUND(E7*F7,2)</f>
        <v>112.44</v>
      </c>
      <c r="H7" s="14">
        <v>6</v>
      </c>
      <c r="I7" s="72">
        <v>0</v>
      </c>
      <c r="J7" s="15">
        <f t="shared" ref="J7:J29" si="4">ROUND(H7*I7,2)</f>
        <v>0</v>
      </c>
    </row>
    <row r="8" spans="1:10" ht="22.5" x14ac:dyDescent="0.25">
      <c r="A8" s="12" t="s">
        <v>21</v>
      </c>
      <c r="B8" s="13" t="s">
        <v>18</v>
      </c>
      <c r="C8" s="13" t="s">
        <v>19</v>
      </c>
      <c r="D8" s="29" t="s">
        <v>22</v>
      </c>
      <c r="E8" s="14">
        <v>2</v>
      </c>
      <c r="F8" s="14">
        <v>28.11</v>
      </c>
      <c r="G8" s="15">
        <f t="shared" si="3"/>
        <v>56.22</v>
      </c>
      <c r="H8" s="14">
        <v>2</v>
      </c>
      <c r="I8" s="72">
        <v>0</v>
      </c>
      <c r="J8" s="15">
        <f t="shared" si="4"/>
        <v>0</v>
      </c>
    </row>
    <row r="9" spans="1:10" ht="22.5" x14ac:dyDescent="0.25">
      <c r="A9" s="12" t="s">
        <v>23</v>
      </c>
      <c r="B9" s="13" t="s">
        <v>18</v>
      </c>
      <c r="C9" s="13" t="s">
        <v>19</v>
      </c>
      <c r="D9" s="29" t="s">
        <v>24</v>
      </c>
      <c r="E9" s="14">
        <v>1</v>
      </c>
      <c r="F9" s="14">
        <v>32.03</v>
      </c>
      <c r="G9" s="15">
        <f t="shared" si="3"/>
        <v>32.03</v>
      </c>
      <c r="H9" s="14">
        <v>1</v>
      </c>
      <c r="I9" s="72">
        <v>0</v>
      </c>
      <c r="J9" s="15">
        <f t="shared" si="4"/>
        <v>0</v>
      </c>
    </row>
    <row r="10" spans="1:10" ht="22.5" x14ac:dyDescent="0.25">
      <c r="A10" s="12" t="s">
        <v>25</v>
      </c>
      <c r="B10" s="13" t="s">
        <v>18</v>
      </c>
      <c r="C10" s="13" t="s">
        <v>19</v>
      </c>
      <c r="D10" s="29" t="s">
        <v>26</v>
      </c>
      <c r="E10" s="14">
        <v>1</v>
      </c>
      <c r="F10" s="14">
        <v>115.43</v>
      </c>
      <c r="G10" s="15">
        <f t="shared" si="3"/>
        <v>115.43</v>
      </c>
      <c r="H10" s="14">
        <v>1</v>
      </c>
      <c r="I10" s="72">
        <v>0</v>
      </c>
      <c r="J10" s="15">
        <f t="shared" si="4"/>
        <v>0</v>
      </c>
    </row>
    <row r="11" spans="1:10" ht="33.75" x14ac:dyDescent="0.25">
      <c r="A11" s="12" t="s">
        <v>27</v>
      </c>
      <c r="B11" s="13" t="s">
        <v>18</v>
      </c>
      <c r="C11" s="13" t="s">
        <v>19</v>
      </c>
      <c r="D11" s="29" t="s">
        <v>28</v>
      </c>
      <c r="E11" s="14">
        <v>1</v>
      </c>
      <c r="F11" s="14">
        <v>192.94</v>
      </c>
      <c r="G11" s="15">
        <f t="shared" si="3"/>
        <v>192.94</v>
      </c>
      <c r="H11" s="14">
        <v>1</v>
      </c>
      <c r="I11" s="72">
        <v>0</v>
      </c>
      <c r="J11" s="15">
        <f t="shared" si="4"/>
        <v>0</v>
      </c>
    </row>
    <row r="12" spans="1:10" ht="22.5" x14ac:dyDescent="0.25">
      <c r="A12" s="12" t="s">
        <v>29</v>
      </c>
      <c r="B12" s="13" t="s">
        <v>18</v>
      </c>
      <c r="C12" s="13" t="s">
        <v>19</v>
      </c>
      <c r="D12" s="29" t="s">
        <v>30</v>
      </c>
      <c r="E12" s="14">
        <v>5</v>
      </c>
      <c r="F12" s="14">
        <v>220.56</v>
      </c>
      <c r="G12" s="15">
        <f t="shared" si="3"/>
        <v>1102.8</v>
      </c>
      <c r="H12" s="14">
        <v>5</v>
      </c>
      <c r="I12" s="72">
        <v>0</v>
      </c>
      <c r="J12" s="15">
        <f t="shared" si="4"/>
        <v>0</v>
      </c>
    </row>
    <row r="13" spans="1:10" ht="33.75" x14ac:dyDescent="0.25">
      <c r="A13" s="12" t="s">
        <v>31</v>
      </c>
      <c r="B13" s="13" t="s">
        <v>18</v>
      </c>
      <c r="C13" s="13" t="s">
        <v>32</v>
      </c>
      <c r="D13" s="29" t="s">
        <v>33</v>
      </c>
      <c r="E13" s="14">
        <v>15</v>
      </c>
      <c r="F13" s="14">
        <v>1.93</v>
      </c>
      <c r="G13" s="15">
        <f t="shared" si="3"/>
        <v>28.95</v>
      </c>
      <c r="H13" s="14">
        <v>15</v>
      </c>
      <c r="I13" s="72">
        <v>0</v>
      </c>
      <c r="J13" s="15">
        <f t="shared" si="4"/>
        <v>0</v>
      </c>
    </row>
    <row r="14" spans="1:10" ht="22.5" x14ac:dyDescent="0.25">
      <c r="A14" s="12" t="s">
        <v>34</v>
      </c>
      <c r="B14" s="13" t="s">
        <v>18</v>
      </c>
      <c r="C14" s="13" t="s">
        <v>19</v>
      </c>
      <c r="D14" s="29" t="s">
        <v>35</v>
      </c>
      <c r="E14" s="14">
        <v>5</v>
      </c>
      <c r="F14" s="14">
        <v>7.59</v>
      </c>
      <c r="G14" s="15">
        <f t="shared" si="3"/>
        <v>37.950000000000003</v>
      </c>
      <c r="H14" s="14">
        <v>5</v>
      </c>
      <c r="I14" s="72">
        <v>0</v>
      </c>
      <c r="J14" s="15">
        <f t="shared" si="4"/>
        <v>0</v>
      </c>
    </row>
    <row r="15" spans="1:10" ht="22.5" x14ac:dyDescent="0.25">
      <c r="A15" s="12" t="s">
        <v>36</v>
      </c>
      <c r="B15" s="13" t="s">
        <v>18</v>
      </c>
      <c r="C15" s="13" t="s">
        <v>37</v>
      </c>
      <c r="D15" s="29" t="s">
        <v>38</v>
      </c>
      <c r="E15" s="14">
        <v>88.5</v>
      </c>
      <c r="F15" s="14">
        <v>30.82</v>
      </c>
      <c r="G15" s="15">
        <f t="shared" si="3"/>
        <v>2727.57</v>
      </c>
      <c r="H15" s="14">
        <v>88.5</v>
      </c>
      <c r="I15" s="72">
        <v>0</v>
      </c>
      <c r="J15" s="15">
        <f t="shared" si="4"/>
        <v>0</v>
      </c>
    </row>
    <row r="16" spans="1:10" x14ac:dyDescent="0.25">
      <c r="A16" s="12" t="s">
        <v>39</v>
      </c>
      <c r="B16" s="13" t="s">
        <v>18</v>
      </c>
      <c r="C16" s="13" t="s">
        <v>32</v>
      </c>
      <c r="D16" s="29" t="s">
        <v>40</v>
      </c>
      <c r="E16" s="14">
        <v>15</v>
      </c>
      <c r="F16" s="14">
        <v>7.95</v>
      </c>
      <c r="G16" s="15">
        <f t="shared" si="3"/>
        <v>119.25</v>
      </c>
      <c r="H16" s="14">
        <v>15</v>
      </c>
      <c r="I16" s="72">
        <v>0</v>
      </c>
      <c r="J16" s="15">
        <f t="shared" si="4"/>
        <v>0</v>
      </c>
    </row>
    <row r="17" spans="1:10" x14ac:dyDescent="0.25">
      <c r="A17" s="12" t="s">
        <v>41</v>
      </c>
      <c r="B17" s="13" t="s">
        <v>18</v>
      </c>
      <c r="C17" s="13" t="s">
        <v>19</v>
      </c>
      <c r="D17" s="29" t="s">
        <v>42</v>
      </c>
      <c r="E17" s="14">
        <v>4</v>
      </c>
      <c r="F17" s="14">
        <v>36.42</v>
      </c>
      <c r="G17" s="15">
        <f t="shared" si="3"/>
        <v>145.68</v>
      </c>
      <c r="H17" s="14">
        <v>4</v>
      </c>
      <c r="I17" s="72">
        <v>0</v>
      </c>
      <c r="J17" s="15">
        <f t="shared" si="4"/>
        <v>0</v>
      </c>
    </row>
    <row r="18" spans="1:10" ht="22.5" x14ac:dyDescent="0.25">
      <c r="A18" s="12" t="s">
        <v>43</v>
      </c>
      <c r="B18" s="13" t="s">
        <v>18</v>
      </c>
      <c r="C18" s="13" t="s">
        <v>37</v>
      </c>
      <c r="D18" s="29" t="s">
        <v>44</v>
      </c>
      <c r="E18" s="14">
        <v>53</v>
      </c>
      <c r="F18" s="14">
        <v>17.97</v>
      </c>
      <c r="G18" s="15">
        <f t="shared" si="3"/>
        <v>952.41</v>
      </c>
      <c r="H18" s="14">
        <v>53</v>
      </c>
      <c r="I18" s="72">
        <v>0</v>
      </c>
      <c r="J18" s="15">
        <f t="shared" si="4"/>
        <v>0</v>
      </c>
    </row>
    <row r="19" spans="1:10" ht="22.5" x14ac:dyDescent="0.25">
      <c r="A19" s="12" t="s">
        <v>45</v>
      </c>
      <c r="B19" s="13" t="s">
        <v>18</v>
      </c>
      <c r="C19" s="13" t="s">
        <v>46</v>
      </c>
      <c r="D19" s="29" t="s">
        <v>47</v>
      </c>
      <c r="E19" s="14">
        <v>2.25</v>
      </c>
      <c r="F19" s="14">
        <v>146.79</v>
      </c>
      <c r="G19" s="15">
        <f t="shared" si="3"/>
        <v>330.28</v>
      </c>
      <c r="H19" s="14">
        <v>2.25</v>
      </c>
      <c r="I19" s="72">
        <v>0</v>
      </c>
      <c r="J19" s="15">
        <f t="shared" si="4"/>
        <v>0</v>
      </c>
    </row>
    <row r="20" spans="1:10" ht="22.5" x14ac:dyDescent="0.25">
      <c r="A20" s="12" t="s">
        <v>48</v>
      </c>
      <c r="B20" s="13" t="s">
        <v>18</v>
      </c>
      <c r="C20" s="13" t="s">
        <v>49</v>
      </c>
      <c r="D20" s="29" t="s">
        <v>50</v>
      </c>
      <c r="E20" s="14">
        <v>125</v>
      </c>
      <c r="F20" s="14">
        <v>3.44</v>
      </c>
      <c r="G20" s="15">
        <f t="shared" si="3"/>
        <v>430</v>
      </c>
      <c r="H20" s="14">
        <v>125</v>
      </c>
      <c r="I20" s="72">
        <v>0</v>
      </c>
      <c r="J20" s="15">
        <f t="shared" si="4"/>
        <v>0</v>
      </c>
    </row>
    <row r="21" spans="1:10" ht="22.5" x14ac:dyDescent="0.25">
      <c r="A21" s="12" t="s">
        <v>51</v>
      </c>
      <c r="B21" s="13" t="s">
        <v>18</v>
      </c>
      <c r="C21" s="13" t="s">
        <v>19</v>
      </c>
      <c r="D21" s="29" t="s">
        <v>52</v>
      </c>
      <c r="E21" s="14">
        <v>1</v>
      </c>
      <c r="F21" s="14">
        <v>43.04</v>
      </c>
      <c r="G21" s="15">
        <f t="shared" si="3"/>
        <v>43.04</v>
      </c>
      <c r="H21" s="14">
        <v>1</v>
      </c>
      <c r="I21" s="72">
        <v>0</v>
      </c>
      <c r="J21" s="15">
        <f t="shared" si="4"/>
        <v>0</v>
      </c>
    </row>
    <row r="22" spans="1:10" ht="22.5" x14ac:dyDescent="0.25">
      <c r="A22" s="12" t="s">
        <v>53</v>
      </c>
      <c r="B22" s="13" t="s">
        <v>18</v>
      </c>
      <c r="C22" s="13" t="s">
        <v>37</v>
      </c>
      <c r="D22" s="29" t="s">
        <v>54</v>
      </c>
      <c r="E22" s="14">
        <v>95</v>
      </c>
      <c r="F22" s="14">
        <v>11.9</v>
      </c>
      <c r="G22" s="15">
        <f t="shared" si="3"/>
        <v>1130.5</v>
      </c>
      <c r="H22" s="14">
        <v>95</v>
      </c>
      <c r="I22" s="72">
        <v>0</v>
      </c>
      <c r="J22" s="15">
        <f t="shared" si="4"/>
        <v>0</v>
      </c>
    </row>
    <row r="23" spans="1:10" ht="22.5" x14ac:dyDescent="0.25">
      <c r="A23" s="12" t="s">
        <v>55</v>
      </c>
      <c r="B23" s="13" t="s">
        <v>18</v>
      </c>
      <c r="C23" s="13" t="s">
        <v>37</v>
      </c>
      <c r="D23" s="29" t="s">
        <v>56</v>
      </c>
      <c r="E23" s="14">
        <v>95</v>
      </c>
      <c r="F23" s="14">
        <v>41.3</v>
      </c>
      <c r="G23" s="15">
        <f t="shared" si="3"/>
        <v>3923.5</v>
      </c>
      <c r="H23" s="14">
        <v>95</v>
      </c>
      <c r="I23" s="72">
        <v>0</v>
      </c>
      <c r="J23" s="15">
        <f t="shared" si="4"/>
        <v>0</v>
      </c>
    </row>
    <row r="24" spans="1:10" ht="22.5" x14ac:dyDescent="0.25">
      <c r="A24" s="12" t="s">
        <v>57</v>
      </c>
      <c r="B24" s="13" t="s">
        <v>18</v>
      </c>
      <c r="C24" s="13" t="s">
        <v>32</v>
      </c>
      <c r="D24" s="29" t="s">
        <v>58</v>
      </c>
      <c r="E24" s="14">
        <v>59</v>
      </c>
      <c r="F24" s="14">
        <v>3.93</v>
      </c>
      <c r="G24" s="15">
        <f t="shared" si="3"/>
        <v>231.87</v>
      </c>
      <c r="H24" s="14">
        <v>59</v>
      </c>
      <c r="I24" s="72">
        <v>0</v>
      </c>
      <c r="J24" s="15">
        <f t="shared" si="4"/>
        <v>0</v>
      </c>
    </row>
    <row r="25" spans="1:10" ht="22.5" x14ac:dyDescent="0.25">
      <c r="A25" s="12" t="s">
        <v>59</v>
      </c>
      <c r="B25" s="13" t="s">
        <v>18</v>
      </c>
      <c r="C25" s="13" t="s">
        <v>60</v>
      </c>
      <c r="D25" s="29" t="s">
        <v>61</v>
      </c>
      <c r="E25" s="14">
        <v>177</v>
      </c>
      <c r="F25" s="14">
        <v>38.479999999999997</v>
      </c>
      <c r="G25" s="15">
        <f t="shared" si="3"/>
        <v>6810.96</v>
      </c>
      <c r="H25" s="14">
        <v>177</v>
      </c>
      <c r="I25" s="72">
        <v>0</v>
      </c>
      <c r="J25" s="15">
        <f t="shared" si="4"/>
        <v>0</v>
      </c>
    </row>
    <row r="26" spans="1:10" x14ac:dyDescent="0.25">
      <c r="A26" s="12" t="s">
        <v>62</v>
      </c>
      <c r="B26" s="13" t="s">
        <v>18</v>
      </c>
      <c r="C26" s="13" t="s">
        <v>19</v>
      </c>
      <c r="D26" s="29" t="s">
        <v>63</v>
      </c>
      <c r="E26" s="14">
        <v>15</v>
      </c>
      <c r="F26" s="14">
        <v>31.01</v>
      </c>
      <c r="G26" s="15">
        <f t="shared" si="3"/>
        <v>465.15</v>
      </c>
      <c r="H26" s="14">
        <v>15</v>
      </c>
      <c r="I26" s="72">
        <v>0</v>
      </c>
      <c r="J26" s="15">
        <f t="shared" si="4"/>
        <v>0</v>
      </c>
    </row>
    <row r="27" spans="1:10" ht="22.5" x14ac:dyDescent="0.25">
      <c r="A27" s="12" t="s">
        <v>64</v>
      </c>
      <c r="B27" s="13" t="s">
        <v>18</v>
      </c>
      <c r="C27" s="13" t="s">
        <v>19</v>
      </c>
      <c r="D27" s="29" t="s">
        <v>65</v>
      </c>
      <c r="E27" s="14">
        <v>1</v>
      </c>
      <c r="F27" s="14">
        <v>364.05</v>
      </c>
      <c r="G27" s="15">
        <f t="shared" si="3"/>
        <v>364.05</v>
      </c>
      <c r="H27" s="14">
        <v>1</v>
      </c>
      <c r="I27" s="72">
        <v>0</v>
      </c>
      <c r="J27" s="15">
        <f t="shared" si="4"/>
        <v>0</v>
      </c>
    </row>
    <row r="28" spans="1:10" ht="22.5" x14ac:dyDescent="0.25">
      <c r="A28" s="12" t="s">
        <v>66</v>
      </c>
      <c r="B28" s="13" t="s">
        <v>18</v>
      </c>
      <c r="C28" s="13" t="s">
        <v>19</v>
      </c>
      <c r="D28" s="29" t="s">
        <v>67</v>
      </c>
      <c r="E28" s="14">
        <v>1</v>
      </c>
      <c r="F28" s="14">
        <v>673.64</v>
      </c>
      <c r="G28" s="15">
        <f t="shared" si="3"/>
        <v>673.64</v>
      </c>
      <c r="H28" s="14">
        <v>1</v>
      </c>
      <c r="I28" s="72">
        <v>0</v>
      </c>
      <c r="J28" s="15">
        <f t="shared" si="4"/>
        <v>0</v>
      </c>
    </row>
    <row r="29" spans="1:10" x14ac:dyDescent="0.25">
      <c r="A29" s="16"/>
      <c r="B29" s="16"/>
      <c r="C29" s="16"/>
      <c r="D29" s="30" t="s">
        <v>68</v>
      </c>
      <c r="E29" s="14">
        <v>1</v>
      </c>
      <c r="F29" s="17">
        <f>SUM(G7:G28)</f>
        <v>20026.66</v>
      </c>
      <c r="G29" s="17">
        <f t="shared" si="3"/>
        <v>20026.66</v>
      </c>
      <c r="H29" s="14">
        <v>1</v>
      </c>
      <c r="I29" s="17">
        <f>SUM(J7:J28)</f>
        <v>0</v>
      </c>
      <c r="J29" s="17">
        <f t="shared" si="4"/>
        <v>0</v>
      </c>
    </row>
    <row r="30" spans="1:10" ht="0.95" customHeight="1" x14ac:dyDescent="0.25">
      <c r="A30" s="18"/>
      <c r="B30" s="18"/>
      <c r="C30" s="18"/>
      <c r="D30" s="31"/>
      <c r="E30" s="18"/>
      <c r="F30" s="18"/>
      <c r="G30" s="18"/>
      <c r="H30" s="18"/>
      <c r="I30" s="18"/>
      <c r="J30" s="18"/>
    </row>
    <row r="31" spans="1:10" x14ac:dyDescent="0.25">
      <c r="A31" s="10" t="s">
        <v>69</v>
      </c>
      <c r="B31" s="10" t="s">
        <v>10</v>
      </c>
      <c r="C31" s="10" t="s">
        <v>11</v>
      </c>
      <c r="D31" s="28" t="s">
        <v>70</v>
      </c>
      <c r="E31" s="11">
        <f t="shared" ref="E31:J31" si="5">E39</f>
        <v>1</v>
      </c>
      <c r="F31" s="11">
        <f t="shared" si="5"/>
        <v>3943.07</v>
      </c>
      <c r="G31" s="11">
        <f t="shared" si="5"/>
        <v>3943.07</v>
      </c>
      <c r="H31" s="11">
        <f t="shared" si="5"/>
        <v>1</v>
      </c>
      <c r="I31" s="11">
        <f t="shared" si="5"/>
        <v>0</v>
      </c>
      <c r="J31" s="11">
        <f t="shared" si="5"/>
        <v>0</v>
      </c>
    </row>
    <row r="32" spans="1:10" ht="22.5" x14ac:dyDescent="0.25">
      <c r="A32" s="12" t="s">
        <v>71</v>
      </c>
      <c r="B32" s="13" t="s">
        <v>18</v>
      </c>
      <c r="C32" s="13" t="s">
        <v>37</v>
      </c>
      <c r="D32" s="29" t="s">
        <v>72</v>
      </c>
      <c r="E32" s="14">
        <v>120.04</v>
      </c>
      <c r="F32" s="14">
        <v>16.670000000000002</v>
      </c>
      <c r="G32" s="15">
        <f t="shared" ref="G32:G39" si="6">ROUND(E32*F32,2)</f>
        <v>2001.07</v>
      </c>
      <c r="H32" s="14">
        <v>120.04</v>
      </c>
      <c r="I32" s="72">
        <v>0</v>
      </c>
      <c r="J32" s="15">
        <f t="shared" ref="J32:J39" si="7">ROUND(H32*I32,2)</f>
        <v>0</v>
      </c>
    </row>
    <row r="33" spans="1:10" ht="22.5" x14ac:dyDescent="0.25">
      <c r="A33" s="12" t="s">
        <v>73</v>
      </c>
      <c r="B33" s="13" t="s">
        <v>18</v>
      </c>
      <c r="C33" s="13" t="s">
        <v>19</v>
      </c>
      <c r="D33" s="29" t="s">
        <v>74</v>
      </c>
      <c r="E33" s="14">
        <v>4</v>
      </c>
      <c r="F33" s="14">
        <v>15.84</v>
      </c>
      <c r="G33" s="15">
        <f t="shared" si="6"/>
        <v>63.36</v>
      </c>
      <c r="H33" s="14">
        <v>4</v>
      </c>
      <c r="I33" s="72">
        <v>0</v>
      </c>
      <c r="J33" s="15">
        <f t="shared" si="7"/>
        <v>0</v>
      </c>
    </row>
    <row r="34" spans="1:10" x14ac:dyDescent="0.25">
      <c r="A34" s="12" t="s">
        <v>75</v>
      </c>
      <c r="B34" s="13" t="s">
        <v>18</v>
      </c>
      <c r="C34" s="13" t="s">
        <v>32</v>
      </c>
      <c r="D34" s="29" t="s">
        <v>76</v>
      </c>
      <c r="E34" s="14">
        <v>5</v>
      </c>
      <c r="F34" s="14">
        <v>4.95</v>
      </c>
      <c r="G34" s="15">
        <f t="shared" si="6"/>
        <v>24.75</v>
      </c>
      <c r="H34" s="14">
        <v>5</v>
      </c>
      <c r="I34" s="72">
        <v>0</v>
      </c>
      <c r="J34" s="15">
        <f t="shared" si="7"/>
        <v>0</v>
      </c>
    </row>
    <row r="35" spans="1:10" ht="22.5" x14ac:dyDescent="0.25">
      <c r="A35" s="12" t="s">
        <v>77</v>
      </c>
      <c r="B35" s="13" t="s">
        <v>18</v>
      </c>
      <c r="C35" s="13" t="s">
        <v>32</v>
      </c>
      <c r="D35" s="29" t="s">
        <v>78</v>
      </c>
      <c r="E35" s="14">
        <v>16</v>
      </c>
      <c r="F35" s="14">
        <v>32.97</v>
      </c>
      <c r="G35" s="15">
        <f t="shared" si="6"/>
        <v>527.52</v>
      </c>
      <c r="H35" s="14">
        <v>16</v>
      </c>
      <c r="I35" s="72">
        <v>0</v>
      </c>
      <c r="J35" s="15">
        <f t="shared" si="7"/>
        <v>0</v>
      </c>
    </row>
    <row r="36" spans="1:10" ht="22.5" x14ac:dyDescent="0.25">
      <c r="A36" s="12" t="s">
        <v>79</v>
      </c>
      <c r="B36" s="13" t="s">
        <v>18</v>
      </c>
      <c r="C36" s="13" t="s">
        <v>19</v>
      </c>
      <c r="D36" s="29" t="s">
        <v>80</v>
      </c>
      <c r="E36" s="14">
        <v>4</v>
      </c>
      <c r="F36" s="14">
        <v>136.35</v>
      </c>
      <c r="G36" s="15">
        <f t="shared" si="6"/>
        <v>545.4</v>
      </c>
      <c r="H36" s="14">
        <v>4</v>
      </c>
      <c r="I36" s="72">
        <v>0</v>
      </c>
      <c r="J36" s="15">
        <f t="shared" si="7"/>
        <v>0</v>
      </c>
    </row>
    <row r="37" spans="1:10" x14ac:dyDescent="0.25">
      <c r="A37" s="12" t="s">
        <v>81</v>
      </c>
      <c r="B37" s="13" t="s">
        <v>18</v>
      </c>
      <c r="C37" s="13" t="s">
        <v>19</v>
      </c>
      <c r="D37" s="29" t="s">
        <v>82</v>
      </c>
      <c r="E37" s="14">
        <v>4</v>
      </c>
      <c r="F37" s="14">
        <v>87.18</v>
      </c>
      <c r="G37" s="15">
        <f t="shared" si="6"/>
        <v>348.72</v>
      </c>
      <c r="H37" s="14">
        <v>4</v>
      </c>
      <c r="I37" s="72">
        <v>0</v>
      </c>
      <c r="J37" s="15">
        <f t="shared" si="7"/>
        <v>0</v>
      </c>
    </row>
    <row r="38" spans="1:10" ht="22.5" x14ac:dyDescent="0.25">
      <c r="A38" s="12" t="s">
        <v>83</v>
      </c>
      <c r="B38" s="13" t="s">
        <v>18</v>
      </c>
      <c r="C38" s="13" t="s">
        <v>32</v>
      </c>
      <c r="D38" s="29" t="s">
        <v>84</v>
      </c>
      <c r="E38" s="14">
        <v>25</v>
      </c>
      <c r="F38" s="14">
        <v>17.29</v>
      </c>
      <c r="G38" s="15">
        <f t="shared" si="6"/>
        <v>432.25</v>
      </c>
      <c r="H38" s="14">
        <v>25</v>
      </c>
      <c r="I38" s="72">
        <v>0</v>
      </c>
      <c r="J38" s="15">
        <f t="shared" si="7"/>
        <v>0</v>
      </c>
    </row>
    <row r="39" spans="1:10" x14ac:dyDescent="0.25">
      <c r="A39" s="16"/>
      <c r="B39" s="16"/>
      <c r="C39" s="16"/>
      <c r="D39" s="30" t="s">
        <v>85</v>
      </c>
      <c r="E39" s="14">
        <v>1</v>
      </c>
      <c r="F39" s="17">
        <f>SUM(G32:G38)</f>
        <v>3943.07</v>
      </c>
      <c r="G39" s="17">
        <f t="shared" si="6"/>
        <v>3943.07</v>
      </c>
      <c r="H39" s="14">
        <v>1</v>
      </c>
      <c r="I39" s="17">
        <f>SUM(J32:J38)</f>
        <v>0</v>
      </c>
      <c r="J39" s="17">
        <f t="shared" si="7"/>
        <v>0</v>
      </c>
    </row>
    <row r="40" spans="1:10" ht="0.95" customHeight="1" x14ac:dyDescent="0.25">
      <c r="A40" s="18"/>
      <c r="B40" s="18"/>
      <c r="C40" s="18"/>
      <c r="D40" s="31"/>
      <c r="E40" s="18"/>
      <c r="F40" s="18"/>
      <c r="G40" s="18"/>
      <c r="H40" s="18"/>
      <c r="I40" s="18"/>
      <c r="J40" s="18"/>
    </row>
    <row r="41" spans="1:10" x14ac:dyDescent="0.25">
      <c r="A41" s="10" t="s">
        <v>86</v>
      </c>
      <c r="B41" s="10" t="s">
        <v>10</v>
      </c>
      <c r="C41" s="10" t="s">
        <v>11</v>
      </c>
      <c r="D41" s="28" t="s">
        <v>87</v>
      </c>
      <c r="E41" s="11">
        <f t="shared" ref="E41:J41" si="8">E70</f>
        <v>1</v>
      </c>
      <c r="F41" s="11">
        <f t="shared" si="8"/>
        <v>129949.39</v>
      </c>
      <c r="G41" s="11">
        <f t="shared" si="8"/>
        <v>129949.39</v>
      </c>
      <c r="H41" s="11">
        <f t="shared" si="8"/>
        <v>1</v>
      </c>
      <c r="I41" s="11">
        <f t="shared" si="8"/>
        <v>0</v>
      </c>
      <c r="J41" s="11">
        <f t="shared" si="8"/>
        <v>0</v>
      </c>
    </row>
    <row r="42" spans="1:10" ht="22.5" x14ac:dyDescent="0.25">
      <c r="A42" s="12" t="s">
        <v>88</v>
      </c>
      <c r="B42" s="13" t="s">
        <v>18</v>
      </c>
      <c r="C42" s="13" t="s">
        <v>37</v>
      </c>
      <c r="D42" s="29" t="s">
        <v>89</v>
      </c>
      <c r="E42" s="14">
        <v>112.72</v>
      </c>
      <c r="F42" s="14">
        <v>13.02</v>
      </c>
      <c r="G42" s="15">
        <f t="shared" ref="G42:G70" si="9">ROUND(E42*F42,2)</f>
        <v>1467.61</v>
      </c>
      <c r="H42" s="14">
        <v>112.72</v>
      </c>
      <c r="I42" s="72">
        <v>0</v>
      </c>
      <c r="J42" s="15">
        <f t="shared" ref="J42:J70" si="10">ROUND(H42*I42,2)</f>
        <v>0</v>
      </c>
    </row>
    <row r="43" spans="1:10" x14ac:dyDescent="0.25">
      <c r="A43" s="12" t="s">
        <v>90</v>
      </c>
      <c r="B43" s="13" t="s">
        <v>18</v>
      </c>
      <c r="C43" s="13" t="s">
        <v>37</v>
      </c>
      <c r="D43" s="29" t="s">
        <v>91</v>
      </c>
      <c r="E43" s="14">
        <v>75.8</v>
      </c>
      <c r="F43" s="14">
        <v>9.4600000000000009</v>
      </c>
      <c r="G43" s="15">
        <f t="shared" si="9"/>
        <v>717.07</v>
      </c>
      <c r="H43" s="14">
        <v>75.8</v>
      </c>
      <c r="I43" s="72">
        <v>0</v>
      </c>
      <c r="J43" s="15">
        <f t="shared" si="10"/>
        <v>0</v>
      </c>
    </row>
    <row r="44" spans="1:10" ht="22.5" x14ac:dyDescent="0.25">
      <c r="A44" s="12" t="s">
        <v>92</v>
      </c>
      <c r="B44" s="13" t="s">
        <v>18</v>
      </c>
      <c r="C44" s="13" t="s">
        <v>37</v>
      </c>
      <c r="D44" s="29" t="s">
        <v>93</v>
      </c>
      <c r="E44" s="14">
        <v>46.28</v>
      </c>
      <c r="F44" s="14">
        <v>22.68</v>
      </c>
      <c r="G44" s="15">
        <f t="shared" si="9"/>
        <v>1049.6300000000001</v>
      </c>
      <c r="H44" s="14">
        <v>46.28</v>
      </c>
      <c r="I44" s="72">
        <v>0</v>
      </c>
      <c r="J44" s="15">
        <f t="shared" si="10"/>
        <v>0</v>
      </c>
    </row>
    <row r="45" spans="1:10" ht="22.5" x14ac:dyDescent="0.25">
      <c r="A45" s="12" t="s">
        <v>94</v>
      </c>
      <c r="B45" s="13" t="s">
        <v>18</v>
      </c>
      <c r="C45" s="13" t="s">
        <v>37</v>
      </c>
      <c r="D45" s="29" t="s">
        <v>95</v>
      </c>
      <c r="E45" s="14">
        <v>390</v>
      </c>
      <c r="F45" s="14">
        <v>10.23</v>
      </c>
      <c r="G45" s="15">
        <f t="shared" si="9"/>
        <v>3989.7</v>
      </c>
      <c r="H45" s="14">
        <v>390</v>
      </c>
      <c r="I45" s="72">
        <v>0</v>
      </c>
      <c r="J45" s="15">
        <f t="shared" si="10"/>
        <v>0</v>
      </c>
    </row>
    <row r="46" spans="1:10" x14ac:dyDescent="0.25">
      <c r="A46" s="12" t="s">
        <v>96</v>
      </c>
      <c r="B46" s="13" t="s">
        <v>18</v>
      </c>
      <c r="C46" s="13" t="s">
        <v>37</v>
      </c>
      <c r="D46" s="29" t="s">
        <v>97</v>
      </c>
      <c r="E46" s="14">
        <v>390</v>
      </c>
      <c r="F46" s="14">
        <v>25.92</v>
      </c>
      <c r="G46" s="15">
        <f t="shared" si="9"/>
        <v>10108.799999999999</v>
      </c>
      <c r="H46" s="14">
        <v>390</v>
      </c>
      <c r="I46" s="72">
        <v>0</v>
      </c>
      <c r="J46" s="15">
        <f t="shared" si="10"/>
        <v>0</v>
      </c>
    </row>
    <row r="47" spans="1:10" ht="22.5" x14ac:dyDescent="0.25">
      <c r="A47" s="12" t="s">
        <v>98</v>
      </c>
      <c r="B47" s="13" t="s">
        <v>18</v>
      </c>
      <c r="C47" s="13" t="s">
        <v>37</v>
      </c>
      <c r="D47" s="29" t="s">
        <v>99</v>
      </c>
      <c r="E47" s="14">
        <v>88.5</v>
      </c>
      <c r="F47" s="14">
        <v>52.12</v>
      </c>
      <c r="G47" s="15">
        <f t="shared" si="9"/>
        <v>4612.62</v>
      </c>
      <c r="H47" s="14">
        <v>88.5</v>
      </c>
      <c r="I47" s="72">
        <v>0</v>
      </c>
      <c r="J47" s="15">
        <f t="shared" si="10"/>
        <v>0</v>
      </c>
    </row>
    <row r="48" spans="1:10" ht="22.5" x14ac:dyDescent="0.25">
      <c r="A48" s="12" t="s">
        <v>100</v>
      </c>
      <c r="B48" s="13" t="s">
        <v>18</v>
      </c>
      <c r="C48" s="13" t="s">
        <v>37</v>
      </c>
      <c r="D48" s="29" t="s">
        <v>101</v>
      </c>
      <c r="E48" s="14">
        <v>23</v>
      </c>
      <c r="F48" s="14">
        <v>195.24</v>
      </c>
      <c r="G48" s="15">
        <f t="shared" si="9"/>
        <v>4490.5200000000004</v>
      </c>
      <c r="H48" s="14">
        <v>23</v>
      </c>
      <c r="I48" s="72">
        <v>0</v>
      </c>
      <c r="J48" s="15">
        <f t="shared" si="10"/>
        <v>0</v>
      </c>
    </row>
    <row r="49" spans="1:10" x14ac:dyDescent="0.25">
      <c r="A49" s="12" t="s">
        <v>102</v>
      </c>
      <c r="B49" s="13" t="s">
        <v>18</v>
      </c>
      <c r="C49" s="13" t="s">
        <v>37</v>
      </c>
      <c r="D49" s="29" t="s">
        <v>103</v>
      </c>
      <c r="E49" s="14">
        <v>124</v>
      </c>
      <c r="F49" s="14">
        <v>185.76</v>
      </c>
      <c r="G49" s="15">
        <f t="shared" si="9"/>
        <v>23034.240000000002</v>
      </c>
      <c r="H49" s="14">
        <v>124</v>
      </c>
      <c r="I49" s="72">
        <v>0</v>
      </c>
      <c r="J49" s="15">
        <f t="shared" si="10"/>
        <v>0</v>
      </c>
    </row>
    <row r="50" spans="1:10" ht="22.5" x14ac:dyDescent="0.25">
      <c r="A50" s="12" t="s">
        <v>104</v>
      </c>
      <c r="B50" s="13" t="s">
        <v>18</v>
      </c>
      <c r="C50" s="13" t="s">
        <v>19</v>
      </c>
      <c r="D50" s="29" t="s">
        <v>105</v>
      </c>
      <c r="E50" s="14">
        <v>12</v>
      </c>
      <c r="F50" s="14">
        <v>217.42</v>
      </c>
      <c r="G50" s="15">
        <f t="shared" si="9"/>
        <v>2609.04</v>
      </c>
      <c r="H50" s="14">
        <v>12</v>
      </c>
      <c r="I50" s="72">
        <v>0</v>
      </c>
      <c r="J50" s="15">
        <f t="shared" si="10"/>
        <v>0</v>
      </c>
    </row>
    <row r="51" spans="1:10" ht="22.5" x14ac:dyDescent="0.25">
      <c r="A51" s="12" t="s">
        <v>106</v>
      </c>
      <c r="B51" s="13" t="s">
        <v>18</v>
      </c>
      <c r="C51" s="13" t="s">
        <v>19</v>
      </c>
      <c r="D51" s="29" t="s">
        <v>107</v>
      </c>
      <c r="E51" s="14">
        <v>8</v>
      </c>
      <c r="F51" s="14">
        <v>216.29</v>
      </c>
      <c r="G51" s="15">
        <f t="shared" si="9"/>
        <v>1730.32</v>
      </c>
      <c r="H51" s="14">
        <v>8</v>
      </c>
      <c r="I51" s="72">
        <v>0</v>
      </c>
      <c r="J51" s="15">
        <f t="shared" si="10"/>
        <v>0</v>
      </c>
    </row>
    <row r="52" spans="1:10" ht="22.5" x14ac:dyDescent="0.25">
      <c r="A52" s="12" t="s">
        <v>108</v>
      </c>
      <c r="B52" s="13" t="s">
        <v>18</v>
      </c>
      <c r="C52" s="13" t="s">
        <v>19</v>
      </c>
      <c r="D52" s="29" t="s">
        <v>109</v>
      </c>
      <c r="E52" s="14">
        <v>1</v>
      </c>
      <c r="F52" s="14">
        <v>2269.9</v>
      </c>
      <c r="G52" s="15">
        <f t="shared" si="9"/>
        <v>2269.9</v>
      </c>
      <c r="H52" s="14">
        <v>1</v>
      </c>
      <c r="I52" s="72">
        <v>0</v>
      </c>
      <c r="J52" s="15">
        <f t="shared" si="10"/>
        <v>0</v>
      </c>
    </row>
    <row r="53" spans="1:10" ht="22.5" x14ac:dyDescent="0.25">
      <c r="A53" s="12" t="s">
        <v>110</v>
      </c>
      <c r="B53" s="13" t="s">
        <v>18</v>
      </c>
      <c r="C53" s="13" t="s">
        <v>32</v>
      </c>
      <c r="D53" s="29" t="s">
        <v>111</v>
      </c>
      <c r="E53" s="14">
        <v>60</v>
      </c>
      <c r="F53" s="14">
        <v>29.97</v>
      </c>
      <c r="G53" s="15">
        <f t="shared" si="9"/>
        <v>1798.2</v>
      </c>
      <c r="H53" s="14">
        <v>60</v>
      </c>
      <c r="I53" s="72">
        <v>0</v>
      </c>
      <c r="J53" s="15">
        <f t="shared" si="10"/>
        <v>0</v>
      </c>
    </row>
    <row r="54" spans="1:10" ht="22.5" x14ac:dyDescent="0.25">
      <c r="A54" s="12" t="s">
        <v>112</v>
      </c>
      <c r="B54" s="13" t="s">
        <v>18</v>
      </c>
      <c r="C54" s="13" t="s">
        <v>19</v>
      </c>
      <c r="D54" s="29" t="s">
        <v>113</v>
      </c>
      <c r="E54" s="14">
        <v>5</v>
      </c>
      <c r="F54" s="14">
        <v>195.72</v>
      </c>
      <c r="G54" s="15">
        <f t="shared" si="9"/>
        <v>978.6</v>
      </c>
      <c r="H54" s="14">
        <v>5</v>
      </c>
      <c r="I54" s="72">
        <v>0</v>
      </c>
      <c r="J54" s="15">
        <f t="shared" si="10"/>
        <v>0</v>
      </c>
    </row>
    <row r="55" spans="1:10" x14ac:dyDescent="0.25">
      <c r="A55" s="12" t="s">
        <v>114</v>
      </c>
      <c r="B55" s="13" t="s">
        <v>18</v>
      </c>
      <c r="C55" s="13" t="s">
        <v>115</v>
      </c>
      <c r="D55" s="29" t="s">
        <v>116</v>
      </c>
      <c r="E55" s="14">
        <v>31</v>
      </c>
      <c r="F55" s="14">
        <v>157.72999999999999</v>
      </c>
      <c r="G55" s="15">
        <f t="shared" si="9"/>
        <v>4889.63</v>
      </c>
      <c r="H55" s="14">
        <v>31</v>
      </c>
      <c r="I55" s="72">
        <v>0</v>
      </c>
      <c r="J55" s="15">
        <f t="shared" si="10"/>
        <v>0</v>
      </c>
    </row>
    <row r="56" spans="1:10" ht="22.5" x14ac:dyDescent="0.25">
      <c r="A56" s="12" t="s">
        <v>117</v>
      </c>
      <c r="B56" s="13" t="s">
        <v>18</v>
      </c>
      <c r="C56" s="13" t="s">
        <v>37</v>
      </c>
      <c r="D56" s="29" t="s">
        <v>118</v>
      </c>
      <c r="E56" s="14">
        <v>124</v>
      </c>
      <c r="F56" s="14">
        <v>62.73</v>
      </c>
      <c r="G56" s="15">
        <f t="shared" si="9"/>
        <v>7778.52</v>
      </c>
      <c r="H56" s="14">
        <v>124</v>
      </c>
      <c r="I56" s="72">
        <v>0</v>
      </c>
      <c r="J56" s="15">
        <f t="shared" si="10"/>
        <v>0</v>
      </c>
    </row>
    <row r="57" spans="1:10" ht="22.5" x14ac:dyDescent="0.25">
      <c r="A57" s="12" t="s">
        <v>119</v>
      </c>
      <c r="B57" s="13" t="s">
        <v>18</v>
      </c>
      <c r="C57" s="13" t="s">
        <v>32</v>
      </c>
      <c r="D57" s="29" t="s">
        <v>120</v>
      </c>
      <c r="E57" s="14">
        <v>62</v>
      </c>
      <c r="F57" s="14">
        <v>50.53</v>
      </c>
      <c r="G57" s="15">
        <f t="shared" si="9"/>
        <v>3132.86</v>
      </c>
      <c r="H57" s="14">
        <v>62</v>
      </c>
      <c r="I57" s="72">
        <v>0</v>
      </c>
      <c r="J57" s="15">
        <f t="shared" si="10"/>
        <v>0</v>
      </c>
    </row>
    <row r="58" spans="1:10" x14ac:dyDescent="0.25">
      <c r="A58" s="12" t="s">
        <v>121</v>
      </c>
      <c r="B58" s="13" t="s">
        <v>18</v>
      </c>
      <c r="C58" s="13" t="s">
        <v>37</v>
      </c>
      <c r="D58" s="29" t="s">
        <v>122</v>
      </c>
      <c r="E58" s="14">
        <v>46.75</v>
      </c>
      <c r="F58" s="14">
        <v>32.76</v>
      </c>
      <c r="G58" s="15">
        <f t="shared" si="9"/>
        <v>1531.53</v>
      </c>
      <c r="H58" s="14">
        <v>46.75</v>
      </c>
      <c r="I58" s="72">
        <v>0</v>
      </c>
      <c r="J58" s="15">
        <f t="shared" si="10"/>
        <v>0</v>
      </c>
    </row>
    <row r="59" spans="1:10" x14ac:dyDescent="0.25">
      <c r="A59" s="12" t="s">
        <v>123</v>
      </c>
      <c r="B59" s="13" t="s">
        <v>18</v>
      </c>
      <c r="C59" s="13" t="s">
        <v>32</v>
      </c>
      <c r="D59" s="29" t="s">
        <v>124</v>
      </c>
      <c r="E59" s="14">
        <v>39.700000000000003</v>
      </c>
      <c r="F59" s="14">
        <v>5</v>
      </c>
      <c r="G59" s="15">
        <f t="shared" si="9"/>
        <v>198.5</v>
      </c>
      <c r="H59" s="14">
        <v>39.700000000000003</v>
      </c>
      <c r="I59" s="72">
        <v>0</v>
      </c>
      <c r="J59" s="15">
        <f t="shared" si="10"/>
        <v>0</v>
      </c>
    </row>
    <row r="60" spans="1:10" ht="22.5" x14ac:dyDescent="0.25">
      <c r="A60" s="12" t="s">
        <v>125</v>
      </c>
      <c r="B60" s="13" t="s">
        <v>18</v>
      </c>
      <c r="C60" s="13" t="s">
        <v>37</v>
      </c>
      <c r="D60" s="29" t="s">
        <v>126</v>
      </c>
      <c r="E60" s="14">
        <v>248</v>
      </c>
      <c r="F60" s="14">
        <v>129.05000000000001</v>
      </c>
      <c r="G60" s="15">
        <f t="shared" si="9"/>
        <v>32004.400000000001</v>
      </c>
      <c r="H60" s="14">
        <v>248</v>
      </c>
      <c r="I60" s="72">
        <v>0</v>
      </c>
      <c r="J60" s="15">
        <f t="shared" si="10"/>
        <v>0</v>
      </c>
    </row>
    <row r="61" spans="1:10" ht="22.5" x14ac:dyDescent="0.25">
      <c r="A61" s="12" t="s">
        <v>127</v>
      </c>
      <c r="B61" s="13" t="s">
        <v>18</v>
      </c>
      <c r="C61" s="13" t="s">
        <v>37</v>
      </c>
      <c r="D61" s="29" t="s">
        <v>128</v>
      </c>
      <c r="E61" s="14">
        <v>248</v>
      </c>
      <c r="F61" s="14">
        <v>15.33</v>
      </c>
      <c r="G61" s="15">
        <f t="shared" si="9"/>
        <v>3801.84</v>
      </c>
      <c r="H61" s="14">
        <v>248</v>
      </c>
      <c r="I61" s="72">
        <v>0</v>
      </c>
      <c r="J61" s="15">
        <f t="shared" si="10"/>
        <v>0</v>
      </c>
    </row>
    <row r="62" spans="1:10" ht="22.5" x14ac:dyDescent="0.25">
      <c r="A62" s="12" t="s">
        <v>129</v>
      </c>
      <c r="B62" s="13" t="s">
        <v>18</v>
      </c>
      <c r="C62" s="13" t="s">
        <v>32</v>
      </c>
      <c r="D62" s="29" t="s">
        <v>130</v>
      </c>
      <c r="E62" s="14">
        <v>43.5</v>
      </c>
      <c r="F62" s="14">
        <v>51.25</v>
      </c>
      <c r="G62" s="15">
        <f t="shared" si="9"/>
        <v>2229.38</v>
      </c>
      <c r="H62" s="14">
        <v>43.5</v>
      </c>
      <c r="I62" s="72">
        <v>0</v>
      </c>
      <c r="J62" s="15">
        <f t="shared" si="10"/>
        <v>0</v>
      </c>
    </row>
    <row r="63" spans="1:10" x14ac:dyDescent="0.25">
      <c r="A63" s="12" t="s">
        <v>131</v>
      </c>
      <c r="B63" s="13" t="s">
        <v>18</v>
      </c>
      <c r="C63" s="13" t="s">
        <v>37</v>
      </c>
      <c r="D63" s="29" t="s">
        <v>132</v>
      </c>
      <c r="E63" s="14">
        <v>24.25</v>
      </c>
      <c r="F63" s="14">
        <v>15.5</v>
      </c>
      <c r="G63" s="15">
        <f t="shared" si="9"/>
        <v>375.88</v>
      </c>
      <c r="H63" s="14">
        <v>24.25</v>
      </c>
      <c r="I63" s="72">
        <v>0</v>
      </c>
      <c r="J63" s="15">
        <f t="shared" si="10"/>
        <v>0</v>
      </c>
    </row>
    <row r="64" spans="1:10" ht="22.5" x14ac:dyDescent="0.25">
      <c r="A64" s="12" t="s">
        <v>133</v>
      </c>
      <c r="B64" s="13" t="s">
        <v>18</v>
      </c>
      <c r="C64" s="13" t="s">
        <v>37</v>
      </c>
      <c r="D64" s="29" t="s">
        <v>134</v>
      </c>
      <c r="E64" s="14">
        <v>46.75</v>
      </c>
      <c r="F64" s="14">
        <v>35.42</v>
      </c>
      <c r="G64" s="15">
        <f t="shared" si="9"/>
        <v>1655.89</v>
      </c>
      <c r="H64" s="14">
        <v>46.75</v>
      </c>
      <c r="I64" s="72">
        <v>0</v>
      </c>
      <c r="J64" s="15">
        <f t="shared" si="10"/>
        <v>0</v>
      </c>
    </row>
    <row r="65" spans="1:10" ht="22.5" x14ac:dyDescent="0.25">
      <c r="A65" s="12" t="s">
        <v>135</v>
      </c>
      <c r="B65" s="13" t="s">
        <v>18</v>
      </c>
      <c r="C65" s="13" t="s">
        <v>37</v>
      </c>
      <c r="D65" s="29" t="s">
        <v>136</v>
      </c>
      <c r="E65" s="14">
        <v>18.2</v>
      </c>
      <c r="F65" s="14">
        <v>41.74</v>
      </c>
      <c r="G65" s="15">
        <f t="shared" si="9"/>
        <v>759.67</v>
      </c>
      <c r="H65" s="14">
        <v>18.2</v>
      </c>
      <c r="I65" s="72">
        <v>0</v>
      </c>
      <c r="J65" s="15">
        <f t="shared" si="10"/>
        <v>0</v>
      </c>
    </row>
    <row r="66" spans="1:10" ht="22.5" x14ac:dyDescent="0.25">
      <c r="A66" s="12" t="s">
        <v>137</v>
      </c>
      <c r="B66" s="13" t="s">
        <v>18</v>
      </c>
      <c r="C66" s="13" t="s">
        <v>49</v>
      </c>
      <c r="D66" s="29" t="s">
        <v>138</v>
      </c>
      <c r="E66" s="14">
        <v>32</v>
      </c>
      <c r="F66" s="14">
        <v>21.02</v>
      </c>
      <c r="G66" s="15">
        <f t="shared" si="9"/>
        <v>672.64</v>
      </c>
      <c r="H66" s="14">
        <v>32</v>
      </c>
      <c r="I66" s="72">
        <v>0</v>
      </c>
      <c r="J66" s="15">
        <f t="shared" si="10"/>
        <v>0</v>
      </c>
    </row>
    <row r="67" spans="1:10" ht="22.5" x14ac:dyDescent="0.25">
      <c r="A67" s="12" t="s">
        <v>139</v>
      </c>
      <c r="B67" s="13" t="s">
        <v>18</v>
      </c>
      <c r="C67" s="13" t="s">
        <v>37</v>
      </c>
      <c r="D67" s="29" t="s">
        <v>140</v>
      </c>
      <c r="E67" s="14">
        <v>80</v>
      </c>
      <c r="F67" s="14">
        <v>92.33</v>
      </c>
      <c r="G67" s="15">
        <f t="shared" si="9"/>
        <v>7386.4</v>
      </c>
      <c r="H67" s="14">
        <v>80</v>
      </c>
      <c r="I67" s="72">
        <v>0</v>
      </c>
      <c r="J67" s="15">
        <f t="shared" si="10"/>
        <v>0</v>
      </c>
    </row>
    <row r="68" spans="1:10" ht="22.5" x14ac:dyDescent="0.25">
      <c r="A68" s="12" t="s">
        <v>141</v>
      </c>
      <c r="B68" s="13" t="s">
        <v>18</v>
      </c>
      <c r="C68" s="13" t="s">
        <v>37</v>
      </c>
      <c r="D68" s="29" t="s">
        <v>142</v>
      </c>
      <c r="E68" s="14">
        <v>100</v>
      </c>
      <c r="F68" s="14">
        <v>34.06</v>
      </c>
      <c r="G68" s="15">
        <f t="shared" si="9"/>
        <v>3406</v>
      </c>
      <c r="H68" s="14">
        <v>100</v>
      </c>
      <c r="I68" s="72">
        <v>0</v>
      </c>
      <c r="J68" s="15">
        <f t="shared" si="10"/>
        <v>0</v>
      </c>
    </row>
    <row r="69" spans="1:10" x14ac:dyDescent="0.25">
      <c r="A69" s="12" t="s">
        <v>143</v>
      </c>
      <c r="B69" s="13" t="s">
        <v>18</v>
      </c>
      <c r="C69" s="13" t="s">
        <v>37</v>
      </c>
      <c r="D69" s="29" t="s">
        <v>144</v>
      </c>
      <c r="E69" s="14">
        <v>200</v>
      </c>
      <c r="F69" s="14">
        <v>6.35</v>
      </c>
      <c r="G69" s="15">
        <f t="shared" si="9"/>
        <v>1270</v>
      </c>
      <c r="H69" s="14">
        <v>200</v>
      </c>
      <c r="I69" s="72">
        <v>0</v>
      </c>
      <c r="J69" s="15">
        <f t="shared" si="10"/>
        <v>0</v>
      </c>
    </row>
    <row r="70" spans="1:10" x14ac:dyDescent="0.25">
      <c r="A70" s="16"/>
      <c r="B70" s="16"/>
      <c r="C70" s="16"/>
      <c r="D70" s="30" t="s">
        <v>145</v>
      </c>
      <c r="E70" s="14">
        <v>1</v>
      </c>
      <c r="F70" s="17">
        <f>SUM(G42:G69)</f>
        <v>129949.39</v>
      </c>
      <c r="G70" s="17">
        <f t="shared" si="9"/>
        <v>129949.39</v>
      </c>
      <c r="H70" s="14">
        <v>1</v>
      </c>
      <c r="I70" s="17">
        <f>SUM(J42:J69)</f>
        <v>0</v>
      </c>
      <c r="J70" s="17">
        <f t="shared" si="10"/>
        <v>0</v>
      </c>
    </row>
    <row r="71" spans="1:10" ht="0.95" customHeight="1" x14ac:dyDescent="0.25">
      <c r="A71" s="18"/>
      <c r="B71" s="18"/>
      <c r="C71" s="18"/>
      <c r="D71" s="31"/>
      <c r="E71" s="18"/>
      <c r="F71" s="18"/>
      <c r="G71" s="18"/>
      <c r="H71" s="18"/>
      <c r="I71" s="18"/>
      <c r="J71" s="18"/>
    </row>
    <row r="72" spans="1:10" x14ac:dyDescent="0.25">
      <c r="A72" s="10" t="s">
        <v>146</v>
      </c>
      <c r="B72" s="10" t="s">
        <v>10</v>
      </c>
      <c r="C72" s="10" t="s">
        <v>11</v>
      </c>
      <c r="D72" s="28" t="s">
        <v>147</v>
      </c>
      <c r="E72" s="11">
        <f t="shared" ref="E72:J72" si="11">E82</f>
        <v>1</v>
      </c>
      <c r="F72" s="11">
        <f t="shared" si="11"/>
        <v>22709.23</v>
      </c>
      <c r="G72" s="11">
        <f t="shared" si="11"/>
        <v>22709.23</v>
      </c>
      <c r="H72" s="11">
        <f t="shared" si="11"/>
        <v>1</v>
      </c>
      <c r="I72" s="11">
        <f t="shared" si="11"/>
        <v>0</v>
      </c>
      <c r="J72" s="11">
        <f t="shared" si="11"/>
        <v>0</v>
      </c>
    </row>
    <row r="73" spans="1:10" x14ac:dyDescent="0.25">
      <c r="A73" s="12" t="s">
        <v>148</v>
      </c>
      <c r="B73" s="13" t="s">
        <v>18</v>
      </c>
      <c r="C73" s="13" t="s">
        <v>149</v>
      </c>
      <c r="D73" s="29" t="s">
        <v>150</v>
      </c>
      <c r="E73" s="14">
        <v>2048.1</v>
      </c>
      <c r="F73" s="14">
        <v>1.71</v>
      </c>
      <c r="G73" s="15">
        <f t="shared" ref="G73:G82" si="12">ROUND(E73*F73,2)</f>
        <v>3502.25</v>
      </c>
      <c r="H73" s="14">
        <v>2048.1</v>
      </c>
      <c r="I73" s="72">
        <v>0</v>
      </c>
      <c r="J73" s="15">
        <f t="shared" ref="J73:J82" si="13">ROUND(H73*I73,2)</f>
        <v>0</v>
      </c>
    </row>
    <row r="74" spans="1:10" x14ac:dyDescent="0.25">
      <c r="A74" s="12" t="s">
        <v>151</v>
      </c>
      <c r="B74" s="13" t="s">
        <v>18</v>
      </c>
      <c r="C74" s="13" t="s">
        <v>19</v>
      </c>
      <c r="D74" s="29" t="s">
        <v>152</v>
      </c>
      <c r="E74" s="14">
        <v>30</v>
      </c>
      <c r="F74" s="14">
        <v>27.7</v>
      </c>
      <c r="G74" s="15">
        <f t="shared" si="12"/>
        <v>831</v>
      </c>
      <c r="H74" s="14">
        <v>30</v>
      </c>
      <c r="I74" s="72">
        <v>0</v>
      </c>
      <c r="J74" s="15">
        <f t="shared" si="13"/>
        <v>0</v>
      </c>
    </row>
    <row r="75" spans="1:10" ht="22.5" x14ac:dyDescent="0.25">
      <c r="A75" s="12" t="s">
        <v>153</v>
      </c>
      <c r="B75" s="13" t="s">
        <v>18</v>
      </c>
      <c r="C75" s="13" t="s">
        <v>37</v>
      </c>
      <c r="D75" s="29" t="s">
        <v>154</v>
      </c>
      <c r="E75" s="14">
        <v>22.72</v>
      </c>
      <c r="F75" s="14">
        <v>173.67</v>
      </c>
      <c r="G75" s="15">
        <f t="shared" si="12"/>
        <v>3945.78</v>
      </c>
      <c r="H75" s="14">
        <v>22.72</v>
      </c>
      <c r="I75" s="72">
        <v>0</v>
      </c>
      <c r="J75" s="15">
        <f t="shared" si="13"/>
        <v>0</v>
      </c>
    </row>
    <row r="76" spans="1:10" ht="22.5" x14ac:dyDescent="0.25">
      <c r="A76" s="12" t="s">
        <v>155</v>
      </c>
      <c r="B76" s="13" t="s">
        <v>18</v>
      </c>
      <c r="C76" s="13" t="s">
        <v>19</v>
      </c>
      <c r="D76" s="29" t="s">
        <v>156</v>
      </c>
      <c r="E76" s="14">
        <v>1</v>
      </c>
      <c r="F76" s="14">
        <v>201.15</v>
      </c>
      <c r="G76" s="15">
        <f t="shared" si="12"/>
        <v>201.15</v>
      </c>
      <c r="H76" s="14">
        <v>1</v>
      </c>
      <c r="I76" s="72">
        <v>0</v>
      </c>
      <c r="J76" s="15">
        <f t="shared" si="13"/>
        <v>0</v>
      </c>
    </row>
    <row r="77" spans="1:10" x14ac:dyDescent="0.25">
      <c r="A77" s="12" t="s">
        <v>157</v>
      </c>
      <c r="B77" s="13" t="s">
        <v>18</v>
      </c>
      <c r="C77" s="13" t="s">
        <v>115</v>
      </c>
      <c r="D77" s="29" t="s">
        <v>158</v>
      </c>
      <c r="E77" s="14">
        <v>1</v>
      </c>
      <c r="F77" s="14">
        <v>601.53</v>
      </c>
      <c r="G77" s="15">
        <f t="shared" si="12"/>
        <v>601.53</v>
      </c>
      <c r="H77" s="14">
        <v>1</v>
      </c>
      <c r="I77" s="72">
        <v>0</v>
      </c>
      <c r="J77" s="15">
        <f t="shared" si="13"/>
        <v>0</v>
      </c>
    </row>
    <row r="78" spans="1:10" x14ac:dyDescent="0.25">
      <c r="A78" s="12" t="s">
        <v>159</v>
      </c>
      <c r="B78" s="13" t="s">
        <v>18</v>
      </c>
      <c r="C78" s="13" t="s">
        <v>37</v>
      </c>
      <c r="D78" s="29" t="s">
        <v>160</v>
      </c>
      <c r="E78" s="14">
        <v>18</v>
      </c>
      <c r="F78" s="14">
        <v>116.88</v>
      </c>
      <c r="G78" s="15">
        <f t="shared" si="12"/>
        <v>2103.84</v>
      </c>
      <c r="H78" s="14">
        <v>18</v>
      </c>
      <c r="I78" s="72">
        <v>0</v>
      </c>
      <c r="J78" s="15">
        <f t="shared" si="13"/>
        <v>0</v>
      </c>
    </row>
    <row r="79" spans="1:10" x14ac:dyDescent="0.25">
      <c r="A79" s="12" t="s">
        <v>161</v>
      </c>
      <c r="B79" s="13" t="s">
        <v>18</v>
      </c>
      <c r="C79" s="13" t="s">
        <v>37</v>
      </c>
      <c r="D79" s="29" t="s">
        <v>162</v>
      </c>
      <c r="E79" s="14">
        <v>4</v>
      </c>
      <c r="F79" s="14">
        <v>226.36</v>
      </c>
      <c r="G79" s="15">
        <f t="shared" si="12"/>
        <v>905.44</v>
      </c>
      <c r="H79" s="14">
        <v>4</v>
      </c>
      <c r="I79" s="72">
        <v>0</v>
      </c>
      <c r="J79" s="15">
        <f t="shared" si="13"/>
        <v>0</v>
      </c>
    </row>
    <row r="80" spans="1:10" ht="22.5" x14ac:dyDescent="0.25">
      <c r="A80" s="12" t="s">
        <v>163</v>
      </c>
      <c r="B80" s="13" t="s">
        <v>18</v>
      </c>
      <c r="C80" s="13" t="s">
        <v>37</v>
      </c>
      <c r="D80" s="29" t="s">
        <v>164</v>
      </c>
      <c r="E80" s="14">
        <v>48</v>
      </c>
      <c r="F80" s="14">
        <v>157.13999999999999</v>
      </c>
      <c r="G80" s="15">
        <f t="shared" si="12"/>
        <v>7542.72</v>
      </c>
      <c r="H80" s="14">
        <v>48</v>
      </c>
      <c r="I80" s="72">
        <v>0</v>
      </c>
      <c r="J80" s="15">
        <f t="shared" si="13"/>
        <v>0</v>
      </c>
    </row>
    <row r="81" spans="1:10" ht="22.5" x14ac:dyDescent="0.25">
      <c r="A81" s="12" t="s">
        <v>165</v>
      </c>
      <c r="B81" s="13" t="s">
        <v>18</v>
      </c>
      <c r="C81" s="13" t="s">
        <v>32</v>
      </c>
      <c r="D81" s="29" t="s">
        <v>166</v>
      </c>
      <c r="E81" s="14">
        <v>32</v>
      </c>
      <c r="F81" s="14">
        <v>96.11</v>
      </c>
      <c r="G81" s="15">
        <f t="shared" si="12"/>
        <v>3075.52</v>
      </c>
      <c r="H81" s="14">
        <v>32</v>
      </c>
      <c r="I81" s="72">
        <v>0</v>
      </c>
      <c r="J81" s="15">
        <f t="shared" si="13"/>
        <v>0</v>
      </c>
    </row>
    <row r="82" spans="1:10" x14ac:dyDescent="0.25">
      <c r="A82" s="16"/>
      <c r="B82" s="16"/>
      <c r="C82" s="16"/>
      <c r="D82" s="30" t="s">
        <v>167</v>
      </c>
      <c r="E82" s="14">
        <v>1</v>
      </c>
      <c r="F82" s="17">
        <f>SUM(G73:G81)</f>
        <v>22709.23</v>
      </c>
      <c r="G82" s="17">
        <f t="shared" si="12"/>
        <v>22709.23</v>
      </c>
      <c r="H82" s="14">
        <v>1</v>
      </c>
      <c r="I82" s="17">
        <f>SUM(J73:J81)</f>
        <v>0</v>
      </c>
      <c r="J82" s="17">
        <f t="shared" si="13"/>
        <v>0</v>
      </c>
    </row>
    <row r="83" spans="1:10" ht="0.95" customHeight="1" x14ac:dyDescent="0.25">
      <c r="A83" s="18"/>
      <c r="B83" s="18"/>
      <c r="C83" s="18"/>
      <c r="D83" s="31"/>
      <c r="E83" s="18"/>
      <c r="F83" s="18"/>
      <c r="G83" s="18"/>
      <c r="H83" s="18"/>
      <c r="I83" s="18"/>
      <c r="J83" s="18"/>
    </row>
    <row r="84" spans="1:10" x14ac:dyDescent="0.25">
      <c r="A84" s="10" t="s">
        <v>168</v>
      </c>
      <c r="B84" s="10" t="s">
        <v>10</v>
      </c>
      <c r="C84" s="10" t="s">
        <v>11</v>
      </c>
      <c r="D84" s="28" t="s">
        <v>169</v>
      </c>
      <c r="E84" s="11">
        <f t="shared" ref="E84:J84" si="14">E89</f>
        <v>1</v>
      </c>
      <c r="F84" s="11">
        <f t="shared" si="14"/>
        <v>6742.08</v>
      </c>
      <c r="G84" s="11">
        <f t="shared" si="14"/>
        <v>6742.08</v>
      </c>
      <c r="H84" s="11">
        <f t="shared" si="14"/>
        <v>1</v>
      </c>
      <c r="I84" s="11">
        <f t="shared" si="14"/>
        <v>0</v>
      </c>
      <c r="J84" s="11">
        <f t="shared" si="14"/>
        <v>0</v>
      </c>
    </row>
    <row r="85" spans="1:10" ht="22.5" x14ac:dyDescent="0.25">
      <c r="A85" s="12" t="s">
        <v>170</v>
      </c>
      <c r="B85" s="13" t="s">
        <v>18</v>
      </c>
      <c r="C85" s="13" t="s">
        <v>37</v>
      </c>
      <c r="D85" s="29" t="s">
        <v>171</v>
      </c>
      <c r="E85" s="14">
        <v>256</v>
      </c>
      <c r="F85" s="14">
        <v>21.5</v>
      </c>
      <c r="G85" s="15">
        <f>ROUND(E85*F85,2)</f>
        <v>5504</v>
      </c>
      <c r="H85" s="14">
        <v>256</v>
      </c>
      <c r="I85" s="72">
        <v>0</v>
      </c>
      <c r="J85" s="15">
        <f>ROUND(H85*I85,2)</f>
        <v>0</v>
      </c>
    </row>
    <row r="86" spans="1:10" x14ac:dyDescent="0.25">
      <c r="A86" s="12" t="s">
        <v>172</v>
      </c>
      <c r="B86" s="13" t="s">
        <v>18</v>
      </c>
      <c r="C86" s="13" t="s">
        <v>37</v>
      </c>
      <c r="D86" s="29" t="s">
        <v>173</v>
      </c>
      <c r="E86" s="14">
        <v>100.5</v>
      </c>
      <c r="F86" s="14">
        <v>4.16</v>
      </c>
      <c r="G86" s="15">
        <f>ROUND(E86*F86,2)</f>
        <v>418.08</v>
      </c>
      <c r="H86" s="14">
        <v>100.5</v>
      </c>
      <c r="I86" s="72">
        <v>0</v>
      </c>
      <c r="J86" s="15">
        <f>ROUND(H86*I86,2)</f>
        <v>0</v>
      </c>
    </row>
    <row r="87" spans="1:10" x14ac:dyDescent="0.25">
      <c r="A87" s="12" t="s">
        <v>174</v>
      </c>
      <c r="B87" s="13" t="s">
        <v>18</v>
      </c>
      <c r="C87" s="13" t="s">
        <v>37</v>
      </c>
      <c r="D87" s="29" t="s">
        <v>175</v>
      </c>
      <c r="E87" s="14">
        <v>10</v>
      </c>
      <c r="F87" s="14">
        <v>8.3000000000000007</v>
      </c>
      <c r="G87" s="15">
        <f>ROUND(E87*F87,2)</f>
        <v>83</v>
      </c>
      <c r="H87" s="14">
        <v>10</v>
      </c>
      <c r="I87" s="72">
        <v>0</v>
      </c>
      <c r="J87" s="15">
        <f>ROUND(H87*I87,2)</f>
        <v>0</v>
      </c>
    </row>
    <row r="88" spans="1:10" x14ac:dyDescent="0.25">
      <c r="A88" s="12" t="s">
        <v>176</v>
      </c>
      <c r="B88" s="13" t="s">
        <v>18</v>
      </c>
      <c r="C88" s="13" t="s">
        <v>37</v>
      </c>
      <c r="D88" s="29" t="s">
        <v>177</v>
      </c>
      <c r="E88" s="14">
        <v>50</v>
      </c>
      <c r="F88" s="14">
        <v>14.74</v>
      </c>
      <c r="G88" s="15">
        <f>ROUND(E88*F88,2)</f>
        <v>737</v>
      </c>
      <c r="H88" s="14">
        <v>50</v>
      </c>
      <c r="I88" s="72">
        <v>0</v>
      </c>
      <c r="J88" s="15">
        <f>ROUND(H88*I88,2)</f>
        <v>0</v>
      </c>
    </row>
    <row r="89" spans="1:10" x14ac:dyDescent="0.25">
      <c r="A89" s="16"/>
      <c r="B89" s="16"/>
      <c r="C89" s="16"/>
      <c r="D89" s="30" t="s">
        <v>178</v>
      </c>
      <c r="E89" s="14">
        <v>1</v>
      </c>
      <c r="F89" s="17">
        <f>SUM(G85:G88)</f>
        <v>6742.08</v>
      </c>
      <c r="G89" s="17">
        <f>ROUND(E89*F89,2)</f>
        <v>6742.08</v>
      </c>
      <c r="H89" s="14">
        <v>1</v>
      </c>
      <c r="I89" s="17">
        <f>SUM(J85:J88)</f>
        <v>0</v>
      </c>
      <c r="J89" s="17">
        <f>ROUND(H89*I89,2)</f>
        <v>0</v>
      </c>
    </row>
    <row r="90" spans="1:10" ht="0.95" customHeight="1" x14ac:dyDescent="0.25">
      <c r="A90" s="18"/>
      <c r="B90" s="18"/>
      <c r="C90" s="18"/>
      <c r="D90" s="31"/>
      <c r="E90" s="18"/>
      <c r="F90" s="18"/>
      <c r="G90" s="18"/>
      <c r="H90" s="18"/>
      <c r="I90" s="18"/>
      <c r="J90" s="18"/>
    </row>
    <row r="91" spans="1:10" x14ac:dyDescent="0.25">
      <c r="A91" s="10" t="s">
        <v>179</v>
      </c>
      <c r="B91" s="10" t="s">
        <v>10</v>
      </c>
      <c r="C91" s="10" t="s">
        <v>11</v>
      </c>
      <c r="D91" s="28" t="s">
        <v>180</v>
      </c>
      <c r="E91" s="11">
        <f t="shared" ref="E91:J91" si="15">E101</f>
        <v>1</v>
      </c>
      <c r="F91" s="11">
        <f t="shared" si="15"/>
        <v>3468.76</v>
      </c>
      <c r="G91" s="11">
        <f t="shared" si="15"/>
        <v>3468.76</v>
      </c>
      <c r="H91" s="11">
        <f t="shared" si="15"/>
        <v>1</v>
      </c>
      <c r="I91" s="11">
        <f t="shared" si="15"/>
        <v>0</v>
      </c>
      <c r="J91" s="11">
        <f t="shared" si="15"/>
        <v>0</v>
      </c>
    </row>
    <row r="92" spans="1:10" x14ac:dyDescent="0.25">
      <c r="A92" s="12" t="s">
        <v>181</v>
      </c>
      <c r="B92" s="13" t="s">
        <v>18</v>
      </c>
      <c r="C92" s="13" t="s">
        <v>115</v>
      </c>
      <c r="D92" s="29" t="s">
        <v>182</v>
      </c>
      <c r="E92" s="14">
        <v>1</v>
      </c>
      <c r="F92" s="14">
        <v>29.54</v>
      </c>
      <c r="G92" s="15">
        <f t="shared" ref="G92:G101" si="16">ROUND(E92*F92,2)</f>
        <v>29.54</v>
      </c>
      <c r="H92" s="14">
        <v>1</v>
      </c>
      <c r="I92" s="72">
        <v>0</v>
      </c>
      <c r="J92" s="15">
        <f t="shared" ref="J92:J101" si="17">ROUND(H92*I92,2)</f>
        <v>0</v>
      </c>
    </row>
    <row r="93" spans="1:10" x14ac:dyDescent="0.25">
      <c r="A93" s="12" t="s">
        <v>183</v>
      </c>
      <c r="B93" s="13" t="s">
        <v>18</v>
      </c>
      <c r="C93" s="13" t="s">
        <v>115</v>
      </c>
      <c r="D93" s="29" t="s">
        <v>184</v>
      </c>
      <c r="E93" s="14">
        <v>6</v>
      </c>
      <c r="F93" s="14">
        <v>22.16</v>
      </c>
      <c r="G93" s="15">
        <f t="shared" si="16"/>
        <v>132.96</v>
      </c>
      <c r="H93" s="14">
        <v>6</v>
      </c>
      <c r="I93" s="72">
        <v>0</v>
      </c>
      <c r="J93" s="15">
        <f t="shared" si="17"/>
        <v>0</v>
      </c>
    </row>
    <row r="94" spans="1:10" ht="22.5" x14ac:dyDescent="0.25">
      <c r="A94" s="12" t="s">
        <v>185</v>
      </c>
      <c r="B94" s="13" t="s">
        <v>18</v>
      </c>
      <c r="C94" s="13" t="s">
        <v>115</v>
      </c>
      <c r="D94" s="29" t="s">
        <v>186</v>
      </c>
      <c r="E94" s="14">
        <v>1</v>
      </c>
      <c r="F94" s="14">
        <v>109.39</v>
      </c>
      <c r="G94" s="15">
        <f t="shared" si="16"/>
        <v>109.39</v>
      </c>
      <c r="H94" s="14">
        <v>1</v>
      </c>
      <c r="I94" s="72">
        <v>0</v>
      </c>
      <c r="J94" s="15">
        <f t="shared" si="17"/>
        <v>0</v>
      </c>
    </row>
    <row r="95" spans="1:10" x14ac:dyDescent="0.25">
      <c r="A95" s="12" t="s">
        <v>187</v>
      </c>
      <c r="B95" s="13" t="s">
        <v>18</v>
      </c>
      <c r="C95" s="13" t="s">
        <v>115</v>
      </c>
      <c r="D95" s="29" t="s">
        <v>188</v>
      </c>
      <c r="E95" s="14">
        <v>5</v>
      </c>
      <c r="F95" s="14">
        <v>129.21</v>
      </c>
      <c r="G95" s="15">
        <f t="shared" si="16"/>
        <v>646.04999999999995</v>
      </c>
      <c r="H95" s="14">
        <v>5</v>
      </c>
      <c r="I95" s="72">
        <v>0</v>
      </c>
      <c r="J95" s="15">
        <f t="shared" si="17"/>
        <v>0</v>
      </c>
    </row>
    <row r="96" spans="1:10" x14ac:dyDescent="0.25">
      <c r="A96" s="12" t="s">
        <v>189</v>
      </c>
      <c r="B96" s="13" t="s">
        <v>18</v>
      </c>
      <c r="C96" s="13" t="s">
        <v>115</v>
      </c>
      <c r="D96" s="29" t="s">
        <v>190</v>
      </c>
      <c r="E96" s="14">
        <v>2</v>
      </c>
      <c r="F96" s="14">
        <v>108.36</v>
      </c>
      <c r="G96" s="15">
        <f t="shared" si="16"/>
        <v>216.72</v>
      </c>
      <c r="H96" s="14">
        <v>2</v>
      </c>
      <c r="I96" s="72">
        <v>0</v>
      </c>
      <c r="J96" s="15">
        <f t="shared" si="17"/>
        <v>0</v>
      </c>
    </row>
    <row r="97" spans="1:10" ht="22.5" x14ac:dyDescent="0.25">
      <c r="A97" s="12" t="s">
        <v>191</v>
      </c>
      <c r="B97" s="13" t="s">
        <v>18</v>
      </c>
      <c r="C97" s="13" t="s">
        <v>115</v>
      </c>
      <c r="D97" s="29" t="s">
        <v>192</v>
      </c>
      <c r="E97" s="14">
        <v>1</v>
      </c>
      <c r="F97" s="14">
        <v>20.21</v>
      </c>
      <c r="G97" s="15">
        <f t="shared" si="16"/>
        <v>20.21</v>
      </c>
      <c r="H97" s="14">
        <v>1</v>
      </c>
      <c r="I97" s="72">
        <v>0</v>
      </c>
      <c r="J97" s="15">
        <f t="shared" si="17"/>
        <v>0</v>
      </c>
    </row>
    <row r="98" spans="1:10" ht="22.5" x14ac:dyDescent="0.25">
      <c r="A98" s="12" t="s">
        <v>193</v>
      </c>
      <c r="B98" s="13" t="s">
        <v>18</v>
      </c>
      <c r="C98" s="13" t="s">
        <v>115</v>
      </c>
      <c r="D98" s="29" t="s">
        <v>194</v>
      </c>
      <c r="E98" s="14">
        <v>5</v>
      </c>
      <c r="F98" s="14">
        <v>9.25</v>
      </c>
      <c r="G98" s="15">
        <f t="shared" si="16"/>
        <v>46.25</v>
      </c>
      <c r="H98" s="14">
        <v>5</v>
      </c>
      <c r="I98" s="72">
        <v>0</v>
      </c>
      <c r="J98" s="15">
        <f t="shared" si="17"/>
        <v>0</v>
      </c>
    </row>
    <row r="99" spans="1:10" ht="33.75" x14ac:dyDescent="0.25">
      <c r="A99" s="12" t="s">
        <v>195</v>
      </c>
      <c r="B99" s="13" t="s">
        <v>18</v>
      </c>
      <c r="C99" s="13" t="s">
        <v>115</v>
      </c>
      <c r="D99" s="29" t="s">
        <v>196</v>
      </c>
      <c r="E99" s="14">
        <v>6</v>
      </c>
      <c r="F99" s="14">
        <v>319.20999999999998</v>
      </c>
      <c r="G99" s="15">
        <f t="shared" si="16"/>
        <v>1915.26</v>
      </c>
      <c r="H99" s="14">
        <v>6</v>
      </c>
      <c r="I99" s="72">
        <v>0</v>
      </c>
      <c r="J99" s="15">
        <f t="shared" si="17"/>
        <v>0</v>
      </c>
    </row>
    <row r="100" spans="1:10" ht="22.5" x14ac:dyDescent="0.25">
      <c r="A100" s="12" t="s">
        <v>197</v>
      </c>
      <c r="B100" s="13" t="s">
        <v>18</v>
      </c>
      <c r="C100" s="13" t="s">
        <v>115</v>
      </c>
      <c r="D100" s="29" t="s">
        <v>198</v>
      </c>
      <c r="E100" s="14">
        <v>3</v>
      </c>
      <c r="F100" s="14">
        <v>117.46</v>
      </c>
      <c r="G100" s="15">
        <f t="shared" si="16"/>
        <v>352.38</v>
      </c>
      <c r="H100" s="14">
        <v>3</v>
      </c>
      <c r="I100" s="72">
        <v>0</v>
      </c>
      <c r="J100" s="15">
        <f t="shared" si="17"/>
        <v>0</v>
      </c>
    </row>
    <row r="101" spans="1:10" x14ac:dyDescent="0.25">
      <c r="A101" s="16"/>
      <c r="B101" s="16"/>
      <c r="C101" s="16"/>
      <c r="D101" s="30" t="s">
        <v>199</v>
      </c>
      <c r="E101" s="14">
        <v>1</v>
      </c>
      <c r="F101" s="17">
        <f>SUM(G92:G100)</f>
        <v>3468.76</v>
      </c>
      <c r="G101" s="17">
        <f t="shared" si="16"/>
        <v>3468.76</v>
      </c>
      <c r="H101" s="14">
        <v>1</v>
      </c>
      <c r="I101" s="17">
        <f>SUM(J92:J100)</f>
        <v>0</v>
      </c>
      <c r="J101" s="17">
        <f t="shared" si="17"/>
        <v>0</v>
      </c>
    </row>
    <row r="102" spans="1:10" ht="0.95" customHeight="1" x14ac:dyDescent="0.25">
      <c r="A102" s="18"/>
      <c r="B102" s="18"/>
      <c r="C102" s="18"/>
      <c r="D102" s="31"/>
      <c r="E102" s="18"/>
      <c r="F102" s="18"/>
      <c r="G102" s="18"/>
      <c r="H102" s="18"/>
      <c r="I102" s="18"/>
      <c r="J102" s="18"/>
    </row>
    <row r="103" spans="1:10" x14ac:dyDescent="0.25">
      <c r="A103" s="16"/>
      <c r="B103" s="16"/>
      <c r="C103" s="16"/>
      <c r="D103" s="30" t="s">
        <v>200</v>
      </c>
      <c r="E103" s="14">
        <v>1</v>
      </c>
      <c r="F103" s="17">
        <f>G6+G31+G41+G72+G84+G91</f>
        <v>186839.19</v>
      </c>
      <c r="G103" s="17">
        <f>ROUND(E103*F103,2)</f>
        <v>186839.19</v>
      </c>
      <c r="H103" s="14">
        <v>1</v>
      </c>
      <c r="I103" s="17">
        <f>J6+J31+J41+J72+J84+J91</f>
        <v>0</v>
      </c>
      <c r="J103" s="17">
        <f>ROUND(H103*I103,2)</f>
        <v>0</v>
      </c>
    </row>
    <row r="104" spans="1:10" ht="0.95" customHeight="1" x14ac:dyDescent="0.25">
      <c r="A104" s="18"/>
      <c r="B104" s="18"/>
      <c r="C104" s="18"/>
      <c r="D104" s="31"/>
      <c r="E104" s="18"/>
      <c r="F104" s="18"/>
      <c r="G104" s="18"/>
      <c r="H104" s="18"/>
      <c r="I104" s="18"/>
      <c r="J104" s="18"/>
    </row>
    <row r="105" spans="1:10" x14ac:dyDescent="0.25">
      <c r="A105" s="8" t="s">
        <v>201</v>
      </c>
      <c r="B105" s="8" t="s">
        <v>10</v>
      </c>
      <c r="C105" s="8" t="s">
        <v>11</v>
      </c>
      <c r="D105" s="27" t="s">
        <v>202</v>
      </c>
      <c r="E105" s="9">
        <f t="shared" ref="E105:J105" si="18">E165</f>
        <v>1</v>
      </c>
      <c r="F105" s="9">
        <f t="shared" si="18"/>
        <v>51528.02</v>
      </c>
      <c r="G105" s="9">
        <f t="shared" si="18"/>
        <v>51528.02</v>
      </c>
      <c r="H105" s="9">
        <f t="shared" si="18"/>
        <v>1</v>
      </c>
      <c r="I105" s="9">
        <f t="shared" si="18"/>
        <v>0</v>
      </c>
      <c r="J105" s="9">
        <f t="shared" si="18"/>
        <v>0</v>
      </c>
    </row>
    <row r="106" spans="1:10" x14ac:dyDescent="0.25">
      <c r="A106" s="10" t="s">
        <v>203</v>
      </c>
      <c r="B106" s="10" t="s">
        <v>10</v>
      </c>
      <c r="C106" s="10" t="s">
        <v>11</v>
      </c>
      <c r="D106" s="28" t="s">
        <v>204</v>
      </c>
      <c r="E106" s="11">
        <f t="shared" ref="E106:J106" si="19">E110</f>
        <v>1</v>
      </c>
      <c r="F106" s="11">
        <f t="shared" si="19"/>
        <v>5444.09</v>
      </c>
      <c r="G106" s="11">
        <f t="shared" si="19"/>
        <v>5444.09</v>
      </c>
      <c r="H106" s="11">
        <f t="shared" si="19"/>
        <v>1</v>
      </c>
      <c r="I106" s="11">
        <f t="shared" si="19"/>
        <v>0</v>
      </c>
      <c r="J106" s="11">
        <f t="shared" si="19"/>
        <v>0</v>
      </c>
    </row>
    <row r="107" spans="1:10" ht="22.5" x14ac:dyDescent="0.25">
      <c r="A107" s="12" t="s">
        <v>71</v>
      </c>
      <c r="B107" s="13" t="s">
        <v>18</v>
      </c>
      <c r="C107" s="13" t="s">
        <v>37</v>
      </c>
      <c r="D107" s="29" t="s">
        <v>72</v>
      </c>
      <c r="E107" s="14">
        <v>148</v>
      </c>
      <c r="F107" s="14">
        <v>16.670000000000002</v>
      </c>
      <c r="G107" s="15">
        <f>ROUND(E107*F107,2)</f>
        <v>2467.16</v>
      </c>
      <c r="H107" s="14">
        <v>148</v>
      </c>
      <c r="I107" s="72">
        <v>0</v>
      </c>
      <c r="J107" s="15">
        <f>ROUND(H107*I107,2)</f>
        <v>0</v>
      </c>
    </row>
    <row r="108" spans="1:10" ht="22.5" x14ac:dyDescent="0.25">
      <c r="A108" s="12" t="s">
        <v>73</v>
      </c>
      <c r="B108" s="13" t="s">
        <v>18</v>
      </c>
      <c r="C108" s="13" t="s">
        <v>19</v>
      </c>
      <c r="D108" s="29" t="s">
        <v>74</v>
      </c>
      <c r="E108" s="14">
        <v>2</v>
      </c>
      <c r="F108" s="14">
        <v>15.84</v>
      </c>
      <c r="G108" s="15">
        <f>ROUND(E108*F108,2)</f>
        <v>31.68</v>
      </c>
      <c r="H108" s="14">
        <v>2</v>
      </c>
      <c r="I108" s="72">
        <v>0</v>
      </c>
      <c r="J108" s="15">
        <f>ROUND(H108*I108,2)</f>
        <v>0</v>
      </c>
    </row>
    <row r="109" spans="1:10" ht="22.5" x14ac:dyDescent="0.25">
      <c r="A109" s="12" t="s">
        <v>205</v>
      </c>
      <c r="B109" s="13" t="s">
        <v>18</v>
      </c>
      <c r="C109" s="13" t="s">
        <v>37</v>
      </c>
      <c r="D109" s="29" t="s">
        <v>206</v>
      </c>
      <c r="E109" s="14">
        <v>157.5</v>
      </c>
      <c r="F109" s="14">
        <v>18.7</v>
      </c>
      <c r="G109" s="15">
        <f>ROUND(E109*F109,2)</f>
        <v>2945.25</v>
      </c>
      <c r="H109" s="14">
        <v>157.5</v>
      </c>
      <c r="I109" s="72">
        <v>0</v>
      </c>
      <c r="J109" s="15">
        <f>ROUND(H109*I109,2)</f>
        <v>0</v>
      </c>
    </row>
    <row r="110" spans="1:10" x14ac:dyDescent="0.25">
      <c r="A110" s="16"/>
      <c r="B110" s="16"/>
      <c r="C110" s="16"/>
      <c r="D110" s="30" t="s">
        <v>207</v>
      </c>
      <c r="E110" s="14">
        <v>1</v>
      </c>
      <c r="F110" s="17">
        <f>SUM(G107:G109)</f>
        <v>5444.09</v>
      </c>
      <c r="G110" s="17">
        <f>ROUND(E110*F110,2)</f>
        <v>5444.09</v>
      </c>
      <c r="H110" s="14">
        <v>1</v>
      </c>
      <c r="I110" s="17">
        <f>SUM(J107:J109)</f>
        <v>0</v>
      </c>
      <c r="J110" s="17">
        <f>ROUND(H110*I110,2)</f>
        <v>0</v>
      </c>
    </row>
    <row r="111" spans="1:10" ht="0.95" customHeight="1" x14ac:dyDescent="0.25">
      <c r="A111" s="18"/>
      <c r="B111" s="18"/>
      <c r="C111" s="18"/>
      <c r="D111" s="31"/>
      <c r="E111" s="18"/>
      <c r="F111" s="18"/>
      <c r="G111" s="18"/>
      <c r="H111" s="18"/>
      <c r="I111" s="18"/>
      <c r="J111" s="18"/>
    </row>
    <row r="112" spans="1:10" x14ac:dyDescent="0.25">
      <c r="A112" s="10" t="s">
        <v>208</v>
      </c>
      <c r="B112" s="10" t="s">
        <v>10</v>
      </c>
      <c r="C112" s="10" t="s">
        <v>11</v>
      </c>
      <c r="D112" s="28" t="s">
        <v>87</v>
      </c>
      <c r="E112" s="11">
        <f t="shared" ref="E112:J112" si="20">E120</f>
        <v>1</v>
      </c>
      <c r="F112" s="11">
        <f t="shared" si="20"/>
        <v>12883.89</v>
      </c>
      <c r="G112" s="11">
        <f t="shared" si="20"/>
        <v>12883.89</v>
      </c>
      <c r="H112" s="11">
        <f t="shared" si="20"/>
        <v>1</v>
      </c>
      <c r="I112" s="11">
        <f t="shared" si="20"/>
        <v>0</v>
      </c>
      <c r="J112" s="11">
        <f t="shared" si="20"/>
        <v>0</v>
      </c>
    </row>
    <row r="113" spans="1:10" ht="22.5" x14ac:dyDescent="0.25">
      <c r="A113" s="12" t="s">
        <v>209</v>
      </c>
      <c r="B113" s="13" t="s">
        <v>18</v>
      </c>
      <c r="C113" s="13" t="s">
        <v>37</v>
      </c>
      <c r="D113" s="29" t="s">
        <v>210</v>
      </c>
      <c r="E113" s="14">
        <v>153.9</v>
      </c>
      <c r="F113" s="14">
        <v>12.88</v>
      </c>
      <c r="G113" s="15">
        <f t="shared" ref="G113:G120" si="21">ROUND(E113*F113,2)</f>
        <v>1982.23</v>
      </c>
      <c r="H113" s="14">
        <v>153.9</v>
      </c>
      <c r="I113" s="72">
        <v>0</v>
      </c>
      <c r="J113" s="15">
        <f t="shared" ref="J113:J120" si="22">ROUND(H113*I113,2)</f>
        <v>0</v>
      </c>
    </row>
    <row r="114" spans="1:10" ht="22.5" x14ac:dyDescent="0.25">
      <c r="A114" s="12" t="s">
        <v>211</v>
      </c>
      <c r="B114" s="13" t="s">
        <v>18</v>
      </c>
      <c r="C114" s="13" t="s">
        <v>37</v>
      </c>
      <c r="D114" s="29" t="s">
        <v>212</v>
      </c>
      <c r="E114" s="14">
        <v>153.9</v>
      </c>
      <c r="F114" s="14">
        <v>8.1</v>
      </c>
      <c r="G114" s="15">
        <f t="shared" si="21"/>
        <v>1246.5899999999999</v>
      </c>
      <c r="H114" s="14">
        <v>153.9</v>
      </c>
      <c r="I114" s="72">
        <v>0</v>
      </c>
      <c r="J114" s="15">
        <f t="shared" si="22"/>
        <v>0</v>
      </c>
    </row>
    <row r="115" spans="1:10" x14ac:dyDescent="0.25">
      <c r="A115" s="12" t="s">
        <v>213</v>
      </c>
      <c r="B115" s="13" t="s">
        <v>18</v>
      </c>
      <c r="C115" s="13" t="s">
        <v>37</v>
      </c>
      <c r="D115" s="29" t="s">
        <v>214</v>
      </c>
      <c r="E115" s="14">
        <v>103</v>
      </c>
      <c r="F115" s="14">
        <v>42.86</v>
      </c>
      <c r="G115" s="15">
        <f t="shared" si="21"/>
        <v>4414.58</v>
      </c>
      <c r="H115" s="14">
        <v>103</v>
      </c>
      <c r="I115" s="72">
        <v>0</v>
      </c>
      <c r="J115" s="15">
        <f t="shared" si="22"/>
        <v>0</v>
      </c>
    </row>
    <row r="116" spans="1:10" ht="22.5" x14ac:dyDescent="0.25">
      <c r="A116" s="12" t="s">
        <v>215</v>
      </c>
      <c r="B116" s="13" t="s">
        <v>18</v>
      </c>
      <c r="C116" s="13" t="s">
        <v>32</v>
      </c>
      <c r="D116" s="29" t="s">
        <v>216</v>
      </c>
      <c r="E116" s="14">
        <v>61.6</v>
      </c>
      <c r="F116" s="14">
        <v>29.17</v>
      </c>
      <c r="G116" s="15">
        <f t="shared" si="21"/>
        <v>1796.87</v>
      </c>
      <c r="H116" s="14">
        <v>61.6</v>
      </c>
      <c r="I116" s="72">
        <v>0</v>
      </c>
      <c r="J116" s="15">
        <f t="shared" si="22"/>
        <v>0</v>
      </c>
    </row>
    <row r="117" spans="1:10" x14ac:dyDescent="0.25">
      <c r="A117" s="12" t="s">
        <v>217</v>
      </c>
      <c r="B117" s="13" t="s">
        <v>18</v>
      </c>
      <c r="C117" s="13" t="s">
        <v>37</v>
      </c>
      <c r="D117" s="29" t="s">
        <v>218</v>
      </c>
      <c r="E117" s="14">
        <v>103</v>
      </c>
      <c r="F117" s="14">
        <v>23.32</v>
      </c>
      <c r="G117" s="15">
        <f t="shared" si="21"/>
        <v>2401.96</v>
      </c>
      <c r="H117" s="14">
        <v>103</v>
      </c>
      <c r="I117" s="72">
        <v>0</v>
      </c>
      <c r="J117" s="15">
        <f t="shared" si="22"/>
        <v>0</v>
      </c>
    </row>
    <row r="118" spans="1:10" ht="22.5" x14ac:dyDescent="0.25">
      <c r="A118" s="12" t="s">
        <v>133</v>
      </c>
      <c r="B118" s="13" t="s">
        <v>18</v>
      </c>
      <c r="C118" s="13" t="s">
        <v>37</v>
      </c>
      <c r="D118" s="29" t="s">
        <v>134</v>
      </c>
      <c r="E118" s="14">
        <v>13.5</v>
      </c>
      <c r="F118" s="14">
        <v>35.42</v>
      </c>
      <c r="G118" s="15">
        <f t="shared" si="21"/>
        <v>478.17</v>
      </c>
      <c r="H118" s="14">
        <v>13.5</v>
      </c>
      <c r="I118" s="72">
        <v>0</v>
      </c>
      <c r="J118" s="15">
        <f t="shared" si="22"/>
        <v>0</v>
      </c>
    </row>
    <row r="119" spans="1:10" ht="22.5" x14ac:dyDescent="0.25">
      <c r="A119" s="12" t="s">
        <v>135</v>
      </c>
      <c r="B119" s="13" t="s">
        <v>18</v>
      </c>
      <c r="C119" s="13" t="s">
        <v>37</v>
      </c>
      <c r="D119" s="29" t="s">
        <v>136</v>
      </c>
      <c r="E119" s="14">
        <v>13.5</v>
      </c>
      <c r="F119" s="14">
        <v>41.74</v>
      </c>
      <c r="G119" s="15">
        <f t="shared" si="21"/>
        <v>563.49</v>
      </c>
      <c r="H119" s="14">
        <v>13.5</v>
      </c>
      <c r="I119" s="72">
        <v>0</v>
      </c>
      <c r="J119" s="15">
        <f t="shared" si="22"/>
        <v>0</v>
      </c>
    </row>
    <row r="120" spans="1:10" x14ac:dyDescent="0.25">
      <c r="A120" s="16"/>
      <c r="B120" s="16"/>
      <c r="C120" s="16"/>
      <c r="D120" s="30" t="s">
        <v>219</v>
      </c>
      <c r="E120" s="14">
        <v>1</v>
      </c>
      <c r="F120" s="17">
        <f>SUM(G113:G119)</f>
        <v>12883.89</v>
      </c>
      <c r="G120" s="17">
        <f t="shared" si="21"/>
        <v>12883.89</v>
      </c>
      <c r="H120" s="14">
        <v>1</v>
      </c>
      <c r="I120" s="17">
        <f>SUM(J113:J119)</f>
        <v>0</v>
      </c>
      <c r="J120" s="17">
        <f t="shared" si="22"/>
        <v>0</v>
      </c>
    </row>
    <row r="121" spans="1:10" ht="0.95" customHeight="1" x14ac:dyDescent="0.25">
      <c r="A121" s="18"/>
      <c r="B121" s="18"/>
      <c r="C121" s="18"/>
      <c r="D121" s="31"/>
      <c r="E121" s="18"/>
      <c r="F121" s="18"/>
      <c r="G121" s="18"/>
      <c r="H121" s="18"/>
      <c r="I121" s="18"/>
      <c r="J121" s="18"/>
    </row>
    <row r="122" spans="1:10" x14ac:dyDescent="0.25">
      <c r="A122" s="10" t="s">
        <v>220</v>
      </c>
      <c r="B122" s="10" t="s">
        <v>10</v>
      </c>
      <c r="C122" s="10" t="s">
        <v>11</v>
      </c>
      <c r="D122" s="28" t="s">
        <v>221</v>
      </c>
      <c r="E122" s="11">
        <f t="shared" ref="E122:J122" si="23">E131</f>
        <v>1</v>
      </c>
      <c r="F122" s="11">
        <f t="shared" si="23"/>
        <v>12806.47</v>
      </c>
      <c r="G122" s="11">
        <f t="shared" si="23"/>
        <v>12806.47</v>
      </c>
      <c r="H122" s="11">
        <f t="shared" si="23"/>
        <v>1</v>
      </c>
      <c r="I122" s="11">
        <f t="shared" si="23"/>
        <v>0</v>
      </c>
      <c r="J122" s="11">
        <f t="shared" si="23"/>
        <v>0</v>
      </c>
    </row>
    <row r="123" spans="1:10" ht="22.5" x14ac:dyDescent="0.25">
      <c r="A123" s="12" t="s">
        <v>222</v>
      </c>
      <c r="B123" s="13" t="s">
        <v>18</v>
      </c>
      <c r="C123" s="13" t="s">
        <v>19</v>
      </c>
      <c r="D123" s="29" t="s">
        <v>223</v>
      </c>
      <c r="E123" s="14">
        <v>1</v>
      </c>
      <c r="F123" s="14">
        <v>5146.32</v>
      </c>
      <c r="G123" s="15">
        <f t="shared" ref="G123:G131" si="24">ROUND(E123*F123,2)</f>
        <v>5146.32</v>
      </c>
      <c r="H123" s="14">
        <v>1</v>
      </c>
      <c r="I123" s="72">
        <v>0</v>
      </c>
      <c r="J123" s="15">
        <f t="shared" ref="J123:J131" si="25">ROUND(H123*I123,2)</f>
        <v>0</v>
      </c>
    </row>
    <row r="124" spans="1:10" x14ac:dyDescent="0.25">
      <c r="A124" s="12" t="s">
        <v>224</v>
      </c>
      <c r="B124" s="13" t="s">
        <v>18</v>
      </c>
      <c r="C124" s="13" t="s">
        <v>19</v>
      </c>
      <c r="D124" s="29" t="s">
        <v>225</v>
      </c>
      <c r="E124" s="14">
        <v>3</v>
      </c>
      <c r="F124" s="14">
        <v>134.87</v>
      </c>
      <c r="G124" s="15">
        <f t="shared" si="24"/>
        <v>404.61</v>
      </c>
      <c r="H124" s="14">
        <v>3</v>
      </c>
      <c r="I124" s="72">
        <v>0</v>
      </c>
      <c r="J124" s="15">
        <f t="shared" si="25"/>
        <v>0</v>
      </c>
    </row>
    <row r="125" spans="1:10" ht="22.5" x14ac:dyDescent="0.25">
      <c r="A125" s="12" t="s">
        <v>153</v>
      </c>
      <c r="B125" s="13" t="s">
        <v>18</v>
      </c>
      <c r="C125" s="13" t="s">
        <v>37</v>
      </c>
      <c r="D125" s="29" t="s">
        <v>154</v>
      </c>
      <c r="E125" s="14">
        <v>3.68</v>
      </c>
      <c r="F125" s="14">
        <v>173.67</v>
      </c>
      <c r="G125" s="15">
        <f t="shared" si="24"/>
        <v>639.11</v>
      </c>
      <c r="H125" s="14">
        <v>3.68</v>
      </c>
      <c r="I125" s="72">
        <v>0</v>
      </c>
      <c r="J125" s="15">
        <f t="shared" si="25"/>
        <v>0</v>
      </c>
    </row>
    <row r="126" spans="1:10" ht="22.5" x14ac:dyDescent="0.25">
      <c r="A126" s="12" t="s">
        <v>226</v>
      </c>
      <c r="B126" s="13" t="s">
        <v>18</v>
      </c>
      <c r="C126" s="13" t="s">
        <v>37</v>
      </c>
      <c r="D126" s="29" t="s">
        <v>227</v>
      </c>
      <c r="E126" s="14">
        <v>10.4</v>
      </c>
      <c r="F126" s="14">
        <v>151.01</v>
      </c>
      <c r="G126" s="15">
        <f t="shared" si="24"/>
        <v>1570.5</v>
      </c>
      <c r="H126" s="14">
        <v>10.4</v>
      </c>
      <c r="I126" s="72">
        <v>0</v>
      </c>
      <c r="J126" s="15">
        <f t="shared" si="25"/>
        <v>0</v>
      </c>
    </row>
    <row r="127" spans="1:10" x14ac:dyDescent="0.25">
      <c r="A127" s="12" t="s">
        <v>148</v>
      </c>
      <c r="B127" s="13" t="s">
        <v>18</v>
      </c>
      <c r="C127" s="13" t="s">
        <v>149</v>
      </c>
      <c r="D127" s="29" t="s">
        <v>150</v>
      </c>
      <c r="E127" s="14">
        <v>2163.1</v>
      </c>
      <c r="F127" s="14">
        <v>1.71</v>
      </c>
      <c r="G127" s="15">
        <f t="shared" si="24"/>
        <v>3698.9</v>
      </c>
      <c r="H127" s="14">
        <v>2163.1</v>
      </c>
      <c r="I127" s="72">
        <v>0</v>
      </c>
      <c r="J127" s="15">
        <f t="shared" si="25"/>
        <v>0</v>
      </c>
    </row>
    <row r="128" spans="1:10" x14ac:dyDescent="0.25">
      <c r="A128" s="12" t="s">
        <v>151</v>
      </c>
      <c r="B128" s="13" t="s">
        <v>18</v>
      </c>
      <c r="C128" s="13" t="s">
        <v>19</v>
      </c>
      <c r="D128" s="29" t="s">
        <v>152</v>
      </c>
      <c r="E128" s="14">
        <v>25</v>
      </c>
      <c r="F128" s="14">
        <v>27.7</v>
      </c>
      <c r="G128" s="15">
        <f t="shared" si="24"/>
        <v>692.5</v>
      </c>
      <c r="H128" s="14">
        <v>25</v>
      </c>
      <c r="I128" s="72">
        <v>0</v>
      </c>
      <c r="J128" s="15">
        <f t="shared" si="25"/>
        <v>0</v>
      </c>
    </row>
    <row r="129" spans="1:10" ht="22.5" x14ac:dyDescent="0.25">
      <c r="A129" s="12" t="s">
        <v>228</v>
      </c>
      <c r="B129" s="13" t="s">
        <v>18</v>
      </c>
      <c r="C129" s="13" t="s">
        <v>37</v>
      </c>
      <c r="D129" s="29" t="s">
        <v>229</v>
      </c>
      <c r="E129" s="14">
        <v>7.5</v>
      </c>
      <c r="F129" s="14">
        <v>37.01</v>
      </c>
      <c r="G129" s="15">
        <f t="shared" si="24"/>
        <v>277.58</v>
      </c>
      <c r="H129" s="14">
        <v>7.5</v>
      </c>
      <c r="I129" s="72">
        <v>0</v>
      </c>
      <c r="J129" s="15">
        <f t="shared" si="25"/>
        <v>0</v>
      </c>
    </row>
    <row r="130" spans="1:10" ht="22.5" x14ac:dyDescent="0.25">
      <c r="A130" s="12" t="s">
        <v>230</v>
      </c>
      <c r="B130" s="13" t="s">
        <v>18</v>
      </c>
      <c r="C130" s="13" t="s">
        <v>32</v>
      </c>
      <c r="D130" s="29" t="s">
        <v>231</v>
      </c>
      <c r="E130" s="14">
        <v>5</v>
      </c>
      <c r="F130" s="14">
        <v>75.39</v>
      </c>
      <c r="G130" s="15">
        <f t="shared" si="24"/>
        <v>376.95</v>
      </c>
      <c r="H130" s="14">
        <v>5</v>
      </c>
      <c r="I130" s="72">
        <v>0</v>
      </c>
      <c r="J130" s="15">
        <f t="shared" si="25"/>
        <v>0</v>
      </c>
    </row>
    <row r="131" spans="1:10" x14ac:dyDescent="0.25">
      <c r="A131" s="16"/>
      <c r="B131" s="16"/>
      <c r="C131" s="16"/>
      <c r="D131" s="30" t="s">
        <v>232</v>
      </c>
      <c r="E131" s="14">
        <v>1</v>
      </c>
      <c r="F131" s="17">
        <f>SUM(G123:G130)</f>
        <v>12806.47</v>
      </c>
      <c r="G131" s="17">
        <f t="shared" si="24"/>
        <v>12806.47</v>
      </c>
      <c r="H131" s="14">
        <v>1</v>
      </c>
      <c r="I131" s="17">
        <f>SUM(J123:J130)</f>
        <v>0</v>
      </c>
      <c r="J131" s="17">
        <f t="shared" si="25"/>
        <v>0</v>
      </c>
    </row>
    <row r="132" spans="1:10" ht="0.95" customHeight="1" x14ac:dyDescent="0.25">
      <c r="A132" s="18"/>
      <c r="B132" s="18"/>
      <c r="C132" s="18"/>
      <c r="D132" s="31"/>
      <c r="E132" s="18"/>
      <c r="F132" s="18"/>
      <c r="G132" s="18"/>
      <c r="H132" s="18"/>
      <c r="I132" s="18"/>
      <c r="J132" s="18"/>
    </row>
    <row r="133" spans="1:10" x14ac:dyDescent="0.25">
      <c r="A133" s="10" t="s">
        <v>233</v>
      </c>
      <c r="B133" s="10" t="s">
        <v>10</v>
      </c>
      <c r="C133" s="10" t="s">
        <v>11</v>
      </c>
      <c r="D133" s="28" t="s">
        <v>169</v>
      </c>
      <c r="E133" s="11">
        <f t="shared" ref="E133:J133" si="26">E135</f>
        <v>1</v>
      </c>
      <c r="F133" s="11">
        <f t="shared" si="26"/>
        <v>640.22</v>
      </c>
      <c r="G133" s="11">
        <f t="shared" si="26"/>
        <v>640.22</v>
      </c>
      <c r="H133" s="11">
        <f t="shared" si="26"/>
        <v>1</v>
      </c>
      <c r="I133" s="11">
        <f t="shared" si="26"/>
        <v>0</v>
      </c>
      <c r="J133" s="11">
        <f t="shared" si="26"/>
        <v>0</v>
      </c>
    </row>
    <row r="134" spans="1:10" x14ac:dyDescent="0.25">
      <c r="A134" s="12" t="s">
        <v>172</v>
      </c>
      <c r="B134" s="13" t="s">
        <v>18</v>
      </c>
      <c r="C134" s="13" t="s">
        <v>37</v>
      </c>
      <c r="D134" s="29" t="s">
        <v>173</v>
      </c>
      <c r="E134" s="14">
        <v>153.9</v>
      </c>
      <c r="F134" s="14">
        <v>4.16</v>
      </c>
      <c r="G134" s="15">
        <f>ROUND(E134*F134,2)</f>
        <v>640.22</v>
      </c>
      <c r="H134" s="14">
        <v>153.9</v>
      </c>
      <c r="I134" s="72">
        <v>0</v>
      </c>
      <c r="J134" s="15">
        <f>ROUND(H134*I134,2)</f>
        <v>0</v>
      </c>
    </row>
    <row r="135" spans="1:10" x14ac:dyDescent="0.25">
      <c r="A135" s="16"/>
      <c r="B135" s="16"/>
      <c r="C135" s="16"/>
      <c r="D135" s="30" t="s">
        <v>234</v>
      </c>
      <c r="E135" s="14">
        <v>1</v>
      </c>
      <c r="F135" s="17">
        <f>G134</f>
        <v>640.22</v>
      </c>
      <c r="G135" s="17">
        <f>ROUND(E135*F135,2)</f>
        <v>640.22</v>
      </c>
      <c r="H135" s="14">
        <v>1</v>
      </c>
      <c r="I135" s="17">
        <f>J134</f>
        <v>0</v>
      </c>
      <c r="J135" s="17">
        <f>ROUND(H135*I135,2)</f>
        <v>0</v>
      </c>
    </row>
    <row r="136" spans="1:10" ht="0.95" customHeight="1" x14ac:dyDescent="0.25">
      <c r="A136" s="18"/>
      <c r="B136" s="18"/>
      <c r="C136" s="18"/>
      <c r="D136" s="31"/>
      <c r="E136" s="18"/>
      <c r="F136" s="18"/>
      <c r="G136" s="18"/>
      <c r="H136" s="18"/>
      <c r="I136" s="18"/>
      <c r="J136" s="18"/>
    </row>
    <row r="137" spans="1:10" x14ac:dyDescent="0.25">
      <c r="A137" s="10" t="s">
        <v>235</v>
      </c>
      <c r="B137" s="10" t="s">
        <v>10</v>
      </c>
      <c r="C137" s="10" t="s">
        <v>11</v>
      </c>
      <c r="D137" s="28" t="s">
        <v>236</v>
      </c>
      <c r="E137" s="11">
        <f t="shared" ref="E137:J137" si="27">E152</f>
        <v>1</v>
      </c>
      <c r="F137" s="11">
        <f t="shared" si="27"/>
        <v>16194.11</v>
      </c>
      <c r="G137" s="11">
        <f t="shared" si="27"/>
        <v>16194.11</v>
      </c>
      <c r="H137" s="11">
        <f t="shared" si="27"/>
        <v>1</v>
      </c>
      <c r="I137" s="11">
        <f t="shared" si="27"/>
        <v>0</v>
      </c>
      <c r="J137" s="11">
        <f t="shared" si="27"/>
        <v>0</v>
      </c>
    </row>
    <row r="138" spans="1:10" ht="22.5" x14ac:dyDescent="0.25">
      <c r="A138" s="12" t="s">
        <v>237</v>
      </c>
      <c r="B138" s="13" t="s">
        <v>18</v>
      </c>
      <c r="C138" s="13" t="s">
        <v>19</v>
      </c>
      <c r="D138" s="29" t="s">
        <v>238</v>
      </c>
      <c r="E138" s="14">
        <v>2</v>
      </c>
      <c r="F138" s="14">
        <v>522.77</v>
      </c>
      <c r="G138" s="15">
        <f t="shared" ref="G138:G152" si="28">ROUND(E138*F138,2)</f>
        <v>1045.54</v>
      </c>
      <c r="H138" s="14">
        <v>2</v>
      </c>
      <c r="I138" s="72">
        <v>0</v>
      </c>
      <c r="J138" s="15">
        <f t="shared" ref="J138:J152" si="29">ROUND(H138*I138,2)</f>
        <v>0</v>
      </c>
    </row>
    <row r="139" spans="1:10" ht="22.5" x14ac:dyDescent="0.25">
      <c r="A139" s="12" t="s">
        <v>239</v>
      </c>
      <c r="B139" s="13" t="s">
        <v>18</v>
      </c>
      <c r="C139" s="13" t="s">
        <v>19</v>
      </c>
      <c r="D139" s="29" t="s">
        <v>240</v>
      </c>
      <c r="E139" s="14">
        <v>2</v>
      </c>
      <c r="F139" s="14">
        <v>102.06</v>
      </c>
      <c r="G139" s="15">
        <f t="shared" si="28"/>
        <v>204.12</v>
      </c>
      <c r="H139" s="14">
        <v>2</v>
      </c>
      <c r="I139" s="72">
        <v>0</v>
      </c>
      <c r="J139" s="15">
        <f t="shared" si="29"/>
        <v>0</v>
      </c>
    </row>
    <row r="140" spans="1:10" ht="22.5" x14ac:dyDescent="0.25">
      <c r="A140" s="12" t="s">
        <v>241</v>
      </c>
      <c r="B140" s="13" t="s">
        <v>18</v>
      </c>
      <c r="C140" s="13" t="s">
        <v>19</v>
      </c>
      <c r="D140" s="29" t="s">
        <v>242</v>
      </c>
      <c r="E140" s="14">
        <v>2</v>
      </c>
      <c r="F140" s="14">
        <v>17.010000000000002</v>
      </c>
      <c r="G140" s="15">
        <f t="shared" si="28"/>
        <v>34.020000000000003</v>
      </c>
      <c r="H140" s="14">
        <v>2</v>
      </c>
      <c r="I140" s="72">
        <v>0</v>
      </c>
      <c r="J140" s="15">
        <f t="shared" si="29"/>
        <v>0</v>
      </c>
    </row>
    <row r="141" spans="1:10" ht="22.5" x14ac:dyDescent="0.25">
      <c r="A141" s="12" t="s">
        <v>243</v>
      </c>
      <c r="B141" s="13" t="s">
        <v>18</v>
      </c>
      <c r="C141" s="13" t="s">
        <v>19</v>
      </c>
      <c r="D141" s="29" t="s">
        <v>244</v>
      </c>
      <c r="E141" s="14">
        <v>4</v>
      </c>
      <c r="F141" s="14">
        <v>351.54</v>
      </c>
      <c r="G141" s="15">
        <f t="shared" si="28"/>
        <v>1406.16</v>
      </c>
      <c r="H141" s="14">
        <v>4</v>
      </c>
      <c r="I141" s="72">
        <v>0</v>
      </c>
      <c r="J141" s="15">
        <f t="shared" si="29"/>
        <v>0</v>
      </c>
    </row>
    <row r="142" spans="1:10" ht="22.5" x14ac:dyDescent="0.25">
      <c r="A142" s="12" t="s">
        <v>245</v>
      </c>
      <c r="B142" s="13" t="s">
        <v>18</v>
      </c>
      <c r="C142" s="13" t="s">
        <v>19</v>
      </c>
      <c r="D142" s="29" t="s">
        <v>240</v>
      </c>
      <c r="E142" s="14">
        <v>4</v>
      </c>
      <c r="F142" s="14">
        <v>97.52</v>
      </c>
      <c r="G142" s="15">
        <f t="shared" si="28"/>
        <v>390.08</v>
      </c>
      <c r="H142" s="14">
        <v>4</v>
      </c>
      <c r="I142" s="72">
        <v>0</v>
      </c>
      <c r="J142" s="15">
        <f t="shared" si="29"/>
        <v>0</v>
      </c>
    </row>
    <row r="143" spans="1:10" ht="22.5" x14ac:dyDescent="0.25">
      <c r="A143" s="12" t="s">
        <v>246</v>
      </c>
      <c r="B143" s="13" t="s">
        <v>18</v>
      </c>
      <c r="C143" s="13" t="s">
        <v>19</v>
      </c>
      <c r="D143" s="29" t="s">
        <v>247</v>
      </c>
      <c r="E143" s="14">
        <v>4</v>
      </c>
      <c r="F143" s="14">
        <v>14.74</v>
      </c>
      <c r="G143" s="15">
        <f t="shared" si="28"/>
        <v>58.96</v>
      </c>
      <c r="H143" s="14">
        <v>4</v>
      </c>
      <c r="I143" s="72">
        <v>0</v>
      </c>
      <c r="J143" s="15">
        <f t="shared" si="29"/>
        <v>0</v>
      </c>
    </row>
    <row r="144" spans="1:10" ht="22.5" x14ac:dyDescent="0.25">
      <c r="A144" s="12" t="s">
        <v>248</v>
      </c>
      <c r="B144" s="13" t="s">
        <v>18</v>
      </c>
      <c r="C144" s="13" t="s">
        <v>19</v>
      </c>
      <c r="D144" s="29" t="s">
        <v>249</v>
      </c>
      <c r="E144" s="14">
        <v>2</v>
      </c>
      <c r="F144" s="14">
        <v>869.78</v>
      </c>
      <c r="G144" s="15">
        <f t="shared" si="28"/>
        <v>1739.56</v>
      </c>
      <c r="H144" s="14">
        <v>2</v>
      </c>
      <c r="I144" s="72">
        <v>0</v>
      </c>
      <c r="J144" s="15">
        <f t="shared" si="29"/>
        <v>0</v>
      </c>
    </row>
    <row r="145" spans="1:10" ht="22.5" x14ac:dyDescent="0.25">
      <c r="A145" s="12" t="s">
        <v>250</v>
      </c>
      <c r="B145" s="13" t="s">
        <v>18</v>
      </c>
      <c r="C145" s="13" t="s">
        <v>19</v>
      </c>
      <c r="D145" s="29" t="s">
        <v>251</v>
      </c>
      <c r="E145" s="14">
        <v>6</v>
      </c>
      <c r="F145" s="14">
        <v>196.18</v>
      </c>
      <c r="G145" s="15">
        <f t="shared" si="28"/>
        <v>1177.08</v>
      </c>
      <c r="H145" s="14">
        <v>6</v>
      </c>
      <c r="I145" s="72">
        <v>0</v>
      </c>
      <c r="J145" s="15">
        <f t="shared" si="29"/>
        <v>0</v>
      </c>
    </row>
    <row r="146" spans="1:10" x14ac:dyDescent="0.25">
      <c r="A146" s="12" t="s">
        <v>252</v>
      </c>
      <c r="B146" s="13" t="s">
        <v>18</v>
      </c>
      <c r="C146" s="13" t="s">
        <v>19</v>
      </c>
      <c r="D146" s="29" t="s">
        <v>253</v>
      </c>
      <c r="E146" s="14">
        <v>6</v>
      </c>
      <c r="F146" s="14">
        <v>433.19</v>
      </c>
      <c r="G146" s="15">
        <f t="shared" si="28"/>
        <v>2599.14</v>
      </c>
      <c r="H146" s="14">
        <v>6</v>
      </c>
      <c r="I146" s="72">
        <v>0</v>
      </c>
      <c r="J146" s="15">
        <f t="shared" si="29"/>
        <v>0</v>
      </c>
    </row>
    <row r="147" spans="1:10" ht="22.5" x14ac:dyDescent="0.25">
      <c r="A147" s="12" t="s">
        <v>254</v>
      </c>
      <c r="B147" s="13" t="s">
        <v>18</v>
      </c>
      <c r="C147" s="13" t="s">
        <v>19</v>
      </c>
      <c r="D147" s="29" t="s">
        <v>255</v>
      </c>
      <c r="E147" s="14">
        <v>12</v>
      </c>
      <c r="F147" s="14">
        <v>301.64</v>
      </c>
      <c r="G147" s="15">
        <f t="shared" si="28"/>
        <v>3619.68</v>
      </c>
      <c r="H147" s="14">
        <v>12</v>
      </c>
      <c r="I147" s="72">
        <v>0</v>
      </c>
      <c r="J147" s="15">
        <f t="shared" si="29"/>
        <v>0</v>
      </c>
    </row>
    <row r="148" spans="1:10" ht="22.5" x14ac:dyDescent="0.25">
      <c r="A148" s="12" t="s">
        <v>256</v>
      </c>
      <c r="B148" s="13" t="s">
        <v>18</v>
      </c>
      <c r="C148" s="13" t="s">
        <v>19</v>
      </c>
      <c r="D148" s="29" t="s">
        <v>257</v>
      </c>
      <c r="E148" s="14">
        <v>6</v>
      </c>
      <c r="F148" s="14">
        <v>325.52</v>
      </c>
      <c r="G148" s="15">
        <f t="shared" si="28"/>
        <v>1953.12</v>
      </c>
      <c r="H148" s="14">
        <v>6</v>
      </c>
      <c r="I148" s="72">
        <v>0</v>
      </c>
      <c r="J148" s="15">
        <f t="shared" si="29"/>
        <v>0</v>
      </c>
    </row>
    <row r="149" spans="1:10" x14ac:dyDescent="0.25">
      <c r="A149" s="12" t="s">
        <v>258</v>
      </c>
      <c r="B149" s="13" t="s">
        <v>18</v>
      </c>
      <c r="C149" s="13" t="s">
        <v>19</v>
      </c>
      <c r="D149" s="29" t="s">
        <v>259</v>
      </c>
      <c r="E149" s="14">
        <v>1</v>
      </c>
      <c r="F149" s="14">
        <v>157.5</v>
      </c>
      <c r="G149" s="15">
        <f t="shared" si="28"/>
        <v>157.5</v>
      </c>
      <c r="H149" s="14">
        <v>1</v>
      </c>
      <c r="I149" s="72">
        <v>0</v>
      </c>
      <c r="J149" s="15">
        <f t="shared" si="29"/>
        <v>0</v>
      </c>
    </row>
    <row r="150" spans="1:10" x14ac:dyDescent="0.25">
      <c r="A150" s="12" t="s">
        <v>260</v>
      </c>
      <c r="B150" s="13" t="s">
        <v>18</v>
      </c>
      <c r="C150" s="13" t="s">
        <v>19</v>
      </c>
      <c r="D150" s="29" t="s">
        <v>261</v>
      </c>
      <c r="E150" s="14">
        <v>21</v>
      </c>
      <c r="F150" s="14">
        <v>81.650000000000006</v>
      </c>
      <c r="G150" s="15">
        <f t="shared" si="28"/>
        <v>1714.65</v>
      </c>
      <c r="H150" s="14">
        <v>21</v>
      </c>
      <c r="I150" s="72">
        <v>0</v>
      </c>
      <c r="J150" s="15">
        <f t="shared" si="29"/>
        <v>0</v>
      </c>
    </row>
    <row r="151" spans="1:10" ht="22.5" x14ac:dyDescent="0.25">
      <c r="A151" s="12" t="s">
        <v>262</v>
      </c>
      <c r="B151" s="13" t="s">
        <v>18</v>
      </c>
      <c r="C151" s="13" t="s">
        <v>19</v>
      </c>
      <c r="D151" s="29" t="s">
        <v>263</v>
      </c>
      <c r="E151" s="14">
        <v>1</v>
      </c>
      <c r="F151" s="14">
        <v>94.5</v>
      </c>
      <c r="G151" s="15">
        <f t="shared" si="28"/>
        <v>94.5</v>
      </c>
      <c r="H151" s="14">
        <v>1</v>
      </c>
      <c r="I151" s="72">
        <v>0</v>
      </c>
      <c r="J151" s="15">
        <f t="shared" si="29"/>
        <v>0</v>
      </c>
    </row>
    <row r="152" spans="1:10" x14ac:dyDescent="0.25">
      <c r="A152" s="16"/>
      <c r="B152" s="16"/>
      <c r="C152" s="16"/>
      <c r="D152" s="30" t="s">
        <v>264</v>
      </c>
      <c r="E152" s="14">
        <v>1</v>
      </c>
      <c r="F152" s="17">
        <f>SUM(G138:G151)</f>
        <v>16194.11</v>
      </c>
      <c r="G152" s="17">
        <f t="shared" si="28"/>
        <v>16194.11</v>
      </c>
      <c r="H152" s="14">
        <v>1</v>
      </c>
      <c r="I152" s="17">
        <f>SUM(J138:J151)</f>
        <v>0</v>
      </c>
      <c r="J152" s="17">
        <f t="shared" si="29"/>
        <v>0</v>
      </c>
    </row>
    <row r="153" spans="1:10" ht="0.95" customHeight="1" x14ac:dyDescent="0.25">
      <c r="A153" s="18"/>
      <c r="B153" s="18"/>
      <c r="C153" s="18"/>
      <c r="D153" s="31"/>
      <c r="E153" s="18"/>
      <c r="F153" s="18"/>
      <c r="G153" s="18"/>
      <c r="H153" s="18"/>
      <c r="I153" s="18"/>
      <c r="J153" s="18"/>
    </row>
    <row r="154" spans="1:10" x14ac:dyDescent="0.25">
      <c r="A154" s="10" t="s">
        <v>265</v>
      </c>
      <c r="B154" s="10" t="s">
        <v>10</v>
      </c>
      <c r="C154" s="10" t="s">
        <v>11</v>
      </c>
      <c r="D154" s="28" t="s">
        <v>266</v>
      </c>
      <c r="E154" s="11">
        <f t="shared" ref="E154:J154" si="30">E163</f>
        <v>1</v>
      </c>
      <c r="F154" s="11">
        <f t="shared" si="30"/>
        <v>3559.24</v>
      </c>
      <c r="G154" s="11">
        <f t="shared" si="30"/>
        <v>3559.24</v>
      </c>
      <c r="H154" s="11">
        <f t="shared" si="30"/>
        <v>1</v>
      </c>
      <c r="I154" s="11">
        <f t="shared" si="30"/>
        <v>0</v>
      </c>
      <c r="J154" s="11">
        <f t="shared" si="30"/>
        <v>0</v>
      </c>
    </row>
    <row r="155" spans="1:10" x14ac:dyDescent="0.25">
      <c r="A155" s="12" t="s">
        <v>267</v>
      </c>
      <c r="B155" s="13" t="s">
        <v>18</v>
      </c>
      <c r="C155" s="13" t="s">
        <v>32</v>
      </c>
      <c r="D155" s="29" t="s">
        <v>268</v>
      </c>
      <c r="E155" s="14">
        <v>14</v>
      </c>
      <c r="F155" s="14">
        <v>18.739999999999998</v>
      </c>
      <c r="G155" s="15">
        <f t="shared" ref="G155:G163" si="31">ROUND(E155*F155,2)</f>
        <v>262.36</v>
      </c>
      <c r="H155" s="14">
        <v>14</v>
      </c>
      <c r="I155" s="72">
        <v>0</v>
      </c>
      <c r="J155" s="15">
        <f t="shared" ref="J155:J163" si="32">ROUND(H155*I155,2)</f>
        <v>0</v>
      </c>
    </row>
    <row r="156" spans="1:10" x14ac:dyDescent="0.25">
      <c r="A156" s="12" t="s">
        <v>269</v>
      </c>
      <c r="B156" s="13" t="s">
        <v>18</v>
      </c>
      <c r="C156" s="13" t="s">
        <v>32</v>
      </c>
      <c r="D156" s="29" t="s">
        <v>270</v>
      </c>
      <c r="E156" s="14">
        <v>16</v>
      </c>
      <c r="F156" s="14">
        <v>13.65</v>
      </c>
      <c r="G156" s="15">
        <f t="shared" si="31"/>
        <v>218.4</v>
      </c>
      <c r="H156" s="14">
        <v>16</v>
      </c>
      <c r="I156" s="72">
        <v>0</v>
      </c>
      <c r="J156" s="15">
        <f t="shared" si="32"/>
        <v>0</v>
      </c>
    </row>
    <row r="157" spans="1:10" x14ac:dyDescent="0.25">
      <c r="A157" s="12" t="s">
        <v>271</v>
      </c>
      <c r="B157" s="13" t="s">
        <v>18</v>
      </c>
      <c r="C157" s="13" t="s">
        <v>37</v>
      </c>
      <c r="D157" s="29" t="s">
        <v>272</v>
      </c>
      <c r="E157" s="14">
        <v>17.399999999999999</v>
      </c>
      <c r="F157" s="14">
        <v>11.85</v>
      </c>
      <c r="G157" s="15">
        <f t="shared" si="31"/>
        <v>206.19</v>
      </c>
      <c r="H157" s="14">
        <v>17.399999999999999</v>
      </c>
      <c r="I157" s="72">
        <v>0</v>
      </c>
      <c r="J157" s="15">
        <f t="shared" si="32"/>
        <v>0</v>
      </c>
    </row>
    <row r="158" spans="1:10" x14ac:dyDescent="0.25">
      <c r="A158" s="12" t="s">
        <v>273</v>
      </c>
      <c r="B158" s="13" t="s">
        <v>18</v>
      </c>
      <c r="C158" s="13" t="s">
        <v>60</v>
      </c>
      <c r="D158" s="29" t="s">
        <v>274</v>
      </c>
      <c r="E158" s="14">
        <v>1</v>
      </c>
      <c r="F158" s="14">
        <v>17.399999999999999</v>
      </c>
      <c r="G158" s="15">
        <f t="shared" si="31"/>
        <v>17.399999999999999</v>
      </c>
      <c r="H158" s="14">
        <v>1</v>
      </c>
      <c r="I158" s="72">
        <v>0</v>
      </c>
      <c r="J158" s="15">
        <f t="shared" si="32"/>
        <v>0</v>
      </c>
    </row>
    <row r="159" spans="1:10" x14ac:dyDescent="0.25">
      <c r="A159" s="12" t="s">
        <v>275</v>
      </c>
      <c r="B159" s="13" t="s">
        <v>18</v>
      </c>
      <c r="C159" s="13" t="s">
        <v>60</v>
      </c>
      <c r="D159" s="29" t="s">
        <v>276</v>
      </c>
      <c r="E159" s="14">
        <v>47.2</v>
      </c>
      <c r="F159" s="14">
        <v>17.399999999999999</v>
      </c>
      <c r="G159" s="15">
        <f t="shared" si="31"/>
        <v>821.28</v>
      </c>
      <c r="H159" s="14">
        <v>47.2</v>
      </c>
      <c r="I159" s="72">
        <v>0</v>
      </c>
      <c r="J159" s="15">
        <f t="shared" si="32"/>
        <v>0</v>
      </c>
    </row>
    <row r="160" spans="1:10" x14ac:dyDescent="0.25">
      <c r="A160" s="12" t="s">
        <v>277</v>
      </c>
      <c r="B160" s="13" t="s">
        <v>18</v>
      </c>
      <c r="C160" s="13" t="s">
        <v>37</v>
      </c>
      <c r="D160" s="29" t="s">
        <v>278</v>
      </c>
      <c r="E160" s="14">
        <v>4</v>
      </c>
      <c r="F160" s="14">
        <v>68.25</v>
      </c>
      <c r="G160" s="15">
        <f t="shared" si="31"/>
        <v>273</v>
      </c>
      <c r="H160" s="14">
        <v>4</v>
      </c>
      <c r="I160" s="72">
        <v>0</v>
      </c>
      <c r="J160" s="15">
        <f t="shared" si="32"/>
        <v>0</v>
      </c>
    </row>
    <row r="161" spans="1:10" x14ac:dyDescent="0.25">
      <c r="A161" s="12" t="s">
        <v>279</v>
      </c>
      <c r="B161" s="13" t="s">
        <v>18</v>
      </c>
      <c r="C161" s="13" t="s">
        <v>37</v>
      </c>
      <c r="D161" s="29" t="s">
        <v>280</v>
      </c>
      <c r="E161" s="14">
        <v>48.2</v>
      </c>
      <c r="F161" s="14">
        <v>11.85</v>
      </c>
      <c r="G161" s="15">
        <f t="shared" si="31"/>
        <v>571.16999999999996</v>
      </c>
      <c r="H161" s="14">
        <v>48.2</v>
      </c>
      <c r="I161" s="72">
        <v>0</v>
      </c>
      <c r="J161" s="15">
        <f t="shared" si="32"/>
        <v>0</v>
      </c>
    </row>
    <row r="162" spans="1:10" x14ac:dyDescent="0.25">
      <c r="A162" s="12" t="s">
        <v>281</v>
      </c>
      <c r="B162" s="13" t="s">
        <v>18</v>
      </c>
      <c r="C162" s="13" t="s">
        <v>11</v>
      </c>
      <c r="D162" s="29" t="s">
        <v>282</v>
      </c>
      <c r="E162" s="14">
        <v>47.2</v>
      </c>
      <c r="F162" s="14">
        <v>25.2</v>
      </c>
      <c r="G162" s="15">
        <f t="shared" si="31"/>
        <v>1189.44</v>
      </c>
      <c r="H162" s="14">
        <v>47.2</v>
      </c>
      <c r="I162" s="72">
        <v>0</v>
      </c>
      <c r="J162" s="15">
        <f t="shared" si="32"/>
        <v>0</v>
      </c>
    </row>
    <row r="163" spans="1:10" x14ac:dyDescent="0.25">
      <c r="A163" s="16"/>
      <c r="B163" s="16"/>
      <c r="C163" s="16"/>
      <c r="D163" s="30" t="s">
        <v>283</v>
      </c>
      <c r="E163" s="14">
        <v>1</v>
      </c>
      <c r="F163" s="17">
        <f>SUM(G155:G162)</f>
        <v>3559.24</v>
      </c>
      <c r="G163" s="17">
        <f t="shared" si="31"/>
        <v>3559.24</v>
      </c>
      <c r="H163" s="14">
        <v>1</v>
      </c>
      <c r="I163" s="17">
        <f>SUM(J155:J162)</f>
        <v>0</v>
      </c>
      <c r="J163" s="17">
        <f t="shared" si="32"/>
        <v>0</v>
      </c>
    </row>
    <row r="164" spans="1:10" ht="0.95" customHeight="1" x14ac:dyDescent="0.25">
      <c r="A164" s="18"/>
      <c r="B164" s="18"/>
      <c r="C164" s="18"/>
      <c r="D164" s="31"/>
      <c r="E164" s="18"/>
      <c r="F164" s="18"/>
      <c r="G164" s="18"/>
      <c r="H164" s="18"/>
      <c r="I164" s="18"/>
      <c r="J164" s="18"/>
    </row>
    <row r="165" spans="1:10" x14ac:dyDescent="0.25">
      <c r="A165" s="16"/>
      <c r="B165" s="16"/>
      <c r="C165" s="16"/>
      <c r="D165" s="30" t="s">
        <v>284</v>
      </c>
      <c r="E165" s="14">
        <v>1</v>
      </c>
      <c r="F165" s="17">
        <f>G106+G112+G122+G133+G137+G154</f>
        <v>51528.02</v>
      </c>
      <c r="G165" s="17">
        <f>ROUND(E165*F165,2)</f>
        <v>51528.02</v>
      </c>
      <c r="H165" s="14">
        <v>1</v>
      </c>
      <c r="I165" s="17">
        <f>J106+J112+J122+J133+J137+J154</f>
        <v>0</v>
      </c>
      <c r="J165" s="17">
        <f>ROUND(H165*I165,2)</f>
        <v>0</v>
      </c>
    </row>
    <row r="166" spans="1:10" ht="0.95" customHeight="1" x14ac:dyDescent="0.25">
      <c r="A166" s="18"/>
      <c r="B166" s="18"/>
      <c r="C166" s="18"/>
      <c r="D166" s="31"/>
      <c r="E166" s="18"/>
      <c r="F166" s="18"/>
      <c r="G166" s="18"/>
      <c r="H166" s="18"/>
      <c r="I166" s="18"/>
      <c r="J166" s="18"/>
    </row>
    <row r="167" spans="1:10" x14ac:dyDescent="0.25">
      <c r="A167" s="8" t="s">
        <v>285</v>
      </c>
      <c r="B167" s="8" t="s">
        <v>10</v>
      </c>
      <c r="C167" s="8" t="s">
        <v>11</v>
      </c>
      <c r="D167" s="27" t="s">
        <v>286</v>
      </c>
      <c r="E167" s="9">
        <f t="shared" ref="E167:J167" si="33">E191</f>
        <v>1</v>
      </c>
      <c r="F167" s="9">
        <f t="shared" si="33"/>
        <v>89054.74</v>
      </c>
      <c r="G167" s="9">
        <f t="shared" si="33"/>
        <v>89054.74</v>
      </c>
      <c r="H167" s="9">
        <f t="shared" si="33"/>
        <v>1</v>
      </c>
      <c r="I167" s="9">
        <f t="shared" si="33"/>
        <v>36750</v>
      </c>
      <c r="J167" s="9">
        <f t="shared" si="33"/>
        <v>36750</v>
      </c>
    </row>
    <row r="168" spans="1:10" ht="33.75" x14ac:dyDescent="0.25">
      <c r="A168" s="12" t="s">
        <v>287</v>
      </c>
      <c r="B168" s="13" t="s">
        <v>18</v>
      </c>
      <c r="C168" s="13" t="s">
        <v>115</v>
      </c>
      <c r="D168" s="29" t="s">
        <v>288</v>
      </c>
      <c r="E168" s="14">
        <v>1</v>
      </c>
      <c r="F168" s="14">
        <v>2202.12</v>
      </c>
      <c r="G168" s="15">
        <f t="shared" ref="G168:G191" si="34">ROUND(E168*F168,2)</f>
        <v>2202.12</v>
      </c>
      <c r="H168" s="14">
        <v>1</v>
      </c>
      <c r="I168" s="72">
        <v>0</v>
      </c>
      <c r="J168" s="15">
        <f t="shared" ref="J168:J191" si="35">ROUND(H168*I168,2)</f>
        <v>0</v>
      </c>
    </row>
    <row r="169" spans="1:10" ht="22.5" x14ac:dyDescent="0.25">
      <c r="A169" s="12" t="s">
        <v>59</v>
      </c>
      <c r="B169" s="13" t="s">
        <v>18</v>
      </c>
      <c r="C169" s="13" t="s">
        <v>60</v>
      </c>
      <c r="D169" s="29" t="s">
        <v>61</v>
      </c>
      <c r="E169" s="14">
        <v>26</v>
      </c>
      <c r="F169" s="14">
        <v>38.479999999999997</v>
      </c>
      <c r="G169" s="15">
        <f t="shared" si="34"/>
        <v>1000.48</v>
      </c>
      <c r="H169" s="14">
        <v>26</v>
      </c>
      <c r="I169" s="72">
        <v>0</v>
      </c>
      <c r="J169" s="15">
        <f t="shared" si="35"/>
        <v>0</v>
      </c>
    </row>
    <row r="170" spans="1:10" x14ac:dyDescent="0.25">
      <c r="A170" s="12" t="s">
        <v>148</v>
      </c>
      <c r="B170" s="13" t="s">
        <v>18</v>
      </c>
      <c r="C170" s="13" t="s">
        <v>149</v>
      </c>
      <c r="D170" s="29" t="s">
        <v>150</v>
      </c>
      <c r="E170" s="14">
        <v>291.2</v>
      </c>
      <c r="F170" s="14">
        <v>1.71</v>
      </c>
      <c r="G170" s="15">
        <f t="shared" si="34"/>
        <v>497.95</v>
      </c>
      <c r="H170" s="14">
        <v>291.2</v>
      </c>
      <c r="I170" s="72">
        <v>0</v>
      </c>
      <c r="J170" s="15">
        <f t="shared" si="35"/>
        <v>0</v>
      </c>
    </row>
    <row r="171" spans="1:10" x14ac:dyDescent="0.25">
      <c r="A171" s="12" t="s">
        <v>151</v>
      </c>
      <c r="B171" s="13" t="s">
        <v>18</v>
      </c>
      <c r="C171" s="13" t="s">
        <v>19</v>
      </c>
      <c r="D171" s="29" t="s">
        <v>152</v>
      </c>
      <c r="E171" s="14">
        <v>5</v>
      </c>
      <c r="F171" s="14">
        <v>27.7</v>
      </c>
      <c r="G171" s="15">
        <f t="shared" si="34"/>
        <v>138.5</v>
      </c>
      <c r="H171" s="14">
        <v>5</v>
      </c>
      <c r="I171" s="72">
        <v>0</v>
      </c>
      <c r="J171" s="15">
        <f t="shared" si="35"/>
        <v>0</v>
      </c>
    </row>
    <row r="172" spans="1:10" ht="22.5" x14ac:dyDescent="0.25">
      <c r="A172" s="12" t="s">
        <v>71</v>
      </c>
      <c r="B172" s="13" t="s">
        <v>18</v>
      </c>
      <c r="C172" s="13" t="s">
        <v>37</v>
      </c>
      <c r="D172" s="29" t="s">
        <v>72</v>
      </c>
      <c r="E172" s="14">
        <v>78</v>
      </c>
      <c r="F172" s="14">
        <v>16.670000000000002</v>
      </c>
      <c r="G172" s="15">
        <f t="shared" si="34"/>
        <v>1300.26</v>
      </c>
      <c r="H172" s="14">
        <v>78</v>
      </c>
      <c r="I172" s="72">
        <v>0</v>
      </c>
      <c r="J172" s="15">
        <f t="shared" si="35"/>
        <v>0</v>
      </c>
    </row>
    <row r="173" spans="1:10" ht="22.5" x14ac:dyDescent="0.25">
      <c r="A173" s="12" t="s">
        <v>73</v>
      </c>
      <c r="B173" s="13" t="s">
        <v>18</v>
      </c>
      <c r="C173" s="13" t="s">
        <v>19</v>
      </c>
      <c r="D173" s="29" t="s">
        <v>74</v>
      </c>
      <c r="E173" s="14">
        <v>3</v>
      </c>
      <c r="F173" s="14">
        <v>15.84</v>
      </c>
      <c r="G173" s="15">
        <f t="shared" si="34"/>
        <v>47.52</v>
      </c>
      <c r="H173" s="14">
        <v>3</v>
      </c>
      <c r="I173" s="72">
        <v>0</v>
      </c>
      <c r="J173" s="15">
        <f t="shared" si="35"/>
        <v>0</v>
      </c>
    </row>
    <row r="174" spans="1:10" ht="22.5" x14ac:dyDescent="0.25">
      <c r="A174" s="12" t="s">
        <v>88</v>
      </c>
      <c r="B174" s="13" t="s">
        <v>18</v>
      </c>
      <c r="C174" s="13" t="s">
        <v>37</v>
      </c>
      <c r="D174" s="29" t="s">
        <v>89</v>
      </c>
      <c r="E174" s="14">
        <v>48</v>
      </c>
      <c r="F174" s="14">
        <v>13.02</v>
      </c>
      <c r="G174" s="15">
        <f t="shared" si="34"/>
        <v>624.96</v>
      </c>
      <c r="H174" s="14">
        <v>48</v>
      </c>
      <c r="I174" s="72">
        <v>0</v>
      </c>
      <c r="J174" s="15">
        <f t="shared" si="35"/>
        <v>0</v>
      </c>
    </row>
    <row r="175" spans="1:10" ht="22.5" x14ac:dyDescent="0.25">
      <c r="A175" s="12" t="s">
        <v>92</v>
      </c>
      <c r="B175" s="13" t="s">
        <v>18</v>
      </c>
      <c r="C175" s="13" t="s">
        <v>37</v>
      </c>
      <c r="D175" s="29" t="s">
        <v>93</v>
      </c>
      <c r="E175" s="14">
        <v>48</v>
      </c>
      <c r="F175" s="14">
        <v>22.68</v>
      </c>
      <c r="G175" s="15">
        <f t="shared" si="34"/>
        <v>1088.6400000000001</v>
      </c>
      <c r="H175" s="14">
        <v>48</v>
      </c>
      <c r="I175" s="72">
        <v>0</v>
      </c>
      <c r="J175" s="15">
        <f t="shared" si="35"/>
        <v>0</v>
      </c>
    </row>
    <row r="176" spans="1:10" ht="22.5" x14ac:dyDescent="0.25">
      <c r="A176" s="12" t="s">
        <v>133</v>
      </c>
      <c r="B176" s="13" t="s">
        <v>18</v>
      </c>
      <c r="C176" s="13" t="s">
        <v>37</v>
      </c>
      <c r="D176" s="29" t="s">
        <v>134</v>
      </c>
      <c r="E176" s="14">
        <v>20.25</v>
      </c>
      <c r="F176" s="14">
        <v>35.42</v>
      </c>
      <c r="G176" s="15">
        <f t="shared" si="34"/>
        <v>717.26</v>
      </c>
      <c r="H176" s="14">
        <v>20.25</v>
      </c>
      <c r="I176" s="72">
        <v>0</v>
      </c>
      <c r="J176" s="15">
        <f t="shared" si="35"/>
        <v>0</v>
      </c>
    </row>
    <row r="177" spans="1:10" x14ac:dyDescent="0.25">
      <c r="A177" s="12" t="s">
        <v>121</v>
      </c>
      <c r="B177" s="13" t="s">
        <v>18</v>
      </c>
      <c r="C177" s="13" t="s">
        <v>37</v>
      </c>
      <c r="D177" s="29" t="s">
        <v>122</v>
      </c>
      <c r="E177" s="14">
        <v>20.25</v>
      </c>
      <c r="F177" s="14">
        <v>32.76</v>
      </c>
      <c r="G177" s="15">
        <f t="shared" si="34"/>
        <v>663.39</v>
      </c>
      <c r="H177" s="14">
        <v>20.25</v>
      </c>
      <c r="I177" s="72">
        <v>0</v>
      </c>
      <c r="J177" s="15">
        <f t="shared" si="35"/>
        <v>0</v>
      </c>
    </row>
    <row r="178" spans="1:10" ht="22.5" x14ac:dyDescent="0.25">
      <c r="A178" s="12" t="s">
        <v>289</v>
      </c>
      <c r="B178" s="13" t="s">
        <v>18</v>
      </c>
      <c r="C178" s="13" t="s">
        <v>37</v>
      </c>
      <c r="D178" s="29" t="s">
        <v>290</v>
      </c>
      <c r="E178" s="14">
        <v>50</v>
      </c>
      <c r="F178" s="14">
        <v>130.72999999999999</v>
      </c>
      <c r="G178" s="15">
        <f t="shared" si="34"/>
        <v>6536.5</v>
      </c>
      <c r="H178" s="14">
        <v>50</v>
      </c>
      <c r="I178" s="72">
        <v>0</v>
      </c>
      <c r="J178" s="15">
        <f t="shared" si="35"/>
        <v>0</v>
      </c>
    </row>
    <row r="179" spans="1:10" ht="22.5" x14ac:dyDescent="0.25">
      <c r="A179" s="12" t="s">
        <v>127</v>
      </c>
      <c r="B179" s="13" t="s">
        <v>18</v>
      </c>
      <c r="C179" s="13" t="s">
        <v>37</v>
      </c>
      <c r="D179" s="29" t="s">
        <v>128</v>
      </c>
      <c r="E179" s="14">
        <v>50</v>
      </c>
      <c r="F179" s="14">
        <v>15.33</v>
      </c>
      <c r="G179" s="15">
        <f t="shared" si="34"/>
        <v>766.5</v>
      </c>
      <c r="H179" s="14">
        <v>50</v>
      </c>
      <c r="I179" s="72">
        <v>0</v>
      </c>
      <c r="J179" s="15">
        <f t="shared" si="35"/>
        <v>0</v>
      </c>
    </row>
    <row r="180" spans="1:10" ht="22.5" x14ac:dyDescent="0.25">
      <c r="A180" s="12" t="s">
        <v>100</v>
      </c>
      <c r="B180" s="13" t="s">
        <v>18</v>
      </c>
      <c r="C180" s="13" t="s">
        <v>37</v>
      </c>
      <c r="D180" s="29" t="s">
        <v>101</v>
      </c>
      <c r="E180" s="14">
        <v>18.399999999999999</v>
      </c>
      <c r="F180" s="14">
        <v>195.24</v>
      </c>
      <c r="G180" s="15">
        <f t="shared" si="34"/>
        <v>3592.42</v>
      </c>
      <c r="H180" s="14">
        <v>18.399999999999999</v>
      </c>
      <c r="I180" s="72">
        <v>0</v>
      </c>
      <c r="J180" s="15">
        <f t="shared" si="35"/>
        <v>0</v>
      </c>
    </row>
    <row r="181" spans="1:10" ht="22.5" x14ac:dyDescent="0.25">
      <c r="A181" s="12" t="s">
        <v>104</v>
      </c>
      <c r="B181" s="13" t="s">
        <v>18</v>
      </c>
      <c r="C181" s="13" t="s">
        <v>19</v>
      </c>
      <c r="D181" s="29" t="s">
        <v>105</v>
      </c>
      <c r="E181" s="14">
        <v>4</v>
      </c>
      <c r="F181" s="14">
        <v>217.42</v>
      </c>
      <c r="G181" s="15">
        <f t="shared" si="34"/>
        <v>869.68</v>
      </c>
      <c r="H181" s="14">
        <v>4</v>
      </c>
      <c r="I181" s="72">
        <v>0</v>
      </c>
      <c r="J181" s="15">
        <f t="shared" si="35"/>
        <v>0</v>
      </c>
    </row>
    <row r="182" spans="1:10" ht="22.5" x14ac:dyDescent="0.25">
      <c r="A182" s="12" t="s">
        <v>106</v>
      </c>
      <c r="B182" s="13" t="s">
        <v>18</v>
      </c>
      <c r="C182" s="13" t="s">
        <v>19</v>
      </c>
      <c r="D182" s="29" t="s">
        <v>107</v>
      </c>
      <c r="E182" s="14">
        <v>1</v>
      </c>
      <c r="F182" s="14">
        <v>216.29</v>
      </c>
      <c r="G182" s="15">
        <f t="shared" si="34"/>
        <v>216.29</v>
      </c>
      <c r="H182" s="14">
        <v>1</v>
      </c>
      <c r="I182" s="72">
        <v>0</v>
      </c>
      <c r="J182" s="15">
        <f t="shared" si="35"/>
        <v>0</v>
      </c>
    </row>
    <row r="183" spans="1:10" ht="22.5" x14ac:dyDescent="0.25">
      <c r="A183" s="12" t="s">
        <v>108</v>
      </c>
      <c r="B183" s="13" t="s">
        <v>18</v>
      </c>
      <c r="C183" s="13" t="s">
        <v>19</v>
      </c>
      <c r="D183" s="29" t="s">
        <v>109</v>
      </c>
      <c r="E183" s="14">
        <v>1</v>
      </c>
      <c r="F183" s="14">
        <v>2269.9</v>
      </c>
      <c r="G183" s="15">
        <f t="shared" si="34"/>
        <v>2269.9</v>
      </c>
      <c r="H183" s="14">
        <v>1</v>
      </c>
      <c r="I183" s="72">
        <v>0</v>
      </c>
      <c r="J183" s="15">
        <f t="shared" si="35"/>
        <v>0</v>
      </c>
    </row>
    <row r="184" spans="1:10" ht="22.5" x14ac:dyDescent="0.25">
      <c r="A184" s="12" t="s">
        <v>110</v>
      </c>
      <c r="B184" s="13" t="s">
        <v>18</v>
      </c>
      <c r="C184" s="13" t="s">
        <v>32</v>
      </c>
      <c r="D184" s="29" t="s">
        <v>111</v>
      </c>
      <c r="E184" s="14">
        <v>8</v>
      </c>
      <c r="F184" s="14">
        <v>29.97</v>
      </c>
      <c r="G184" s="15">
        <f t="shared" si="34"/>
        <v>239.76</v>
      </c>
      <c r="H184" s="14">
        <v>8</v>
      </c>
      <c r="I184" s="72">
        <v>0</v>
      </c>
      <c r="J184" s="15">
        <f t="shared" si="35"/>
        <v>0</v>
      </c>
    </row>
    <row r="185" spans="1:10" ht="22.5" x14ac:dyDescent="0.25">
      <c r="A185" s="12" t="s">
        <v>112</v>
      </c>
      <c r="B185" s="13" t="s">
        <v>18</v>
      </c>
      <c r="C185" s="13" t="s">
        <v>19</v>
      </c>
      <c r="D185" s="29" t="s">
        <v>113</v>
      </c>
      <c r="E185" s="14">
        <v>6</v>
      </c>
      <c r="F185" s="14">
        <v>195.72</v>
      </c>
      <c r="G185" s="15">
        <f t="shared" si="34"/>
        <v>1174.32</v>
      </c>
      <c r="H185" s="14">
        <v>6</v>
      </c>
      <c r="I185" s="72">
        <v>0</v>
      </c>
      <c r="J185" s="15">
        <f t="shared" si="35"/>
        <v>0</v>
      </c>
    </row>
    <row r="186" spans="1:10" ht="22.5" x14ac:dyDescent="0.25">
      <c r="A186" s="12" t="s">
        <v>129</v>
      </c>
      <c r="B186" s="13" t="s">
        <v>18</v>
      </c>
      <c r="C186" s="13" t="s">
        <v>32</v>
      </c>
      <c r="D186" s="29" t="s">
        <v>130</v>
      </c>
      <c r="E186" s="14">
        <v>8</v>
      </c>
      <c r="F186" s="14">
        <v>51.25</v>
      </c>
      <c r="G186" s="15">
        <f t="shared" si="34"/>
        <v>410</v>
      </c>
      <c r="H186" s="14">
        <v>8</v>
      </c>
      <c r="I186" s="72">
        <v>0</v>
      </c>
      <c r="J186" s="15">
        <f t="shared" si="35"/>
        <v>0</v>
      </c>
    </row>
    <row r="187" spans="1:10" ht="22.5" x14ac:dyDescent="0.25">
      <c r="A187" s="12" t="s">
        <v>291</v>
      </c>
      <c r="B187" s="13" t="s">
        <v>18</v>
      </c>
      <c r="C187" s="13" t="s">
        <v>115</v>
      </c>
      <c r="D187" s="29" t="s">
        <v>292</v>
      </c>
      <c r="E187" s="14">
        <v>1</v>
      </c>
      <c r="F187" s="14">
        <v>27645.93</v>
      </c>
      <c r="G187" s="15">
        <f t="shared" si="34"/>
        <v>27645.93</v>
      </c>
      <c r="H187" s="14">
        <v>1</v>
      </c>
      <c r="I187" s="72">
        <v>0</v>
      </c>
      <c r="J187" s="15">
        <f t="shared" si="35"/>
        <v>0</v>
      </c>
    </row>
    <row r="188" spans="1:10" ht="22.5" x14ac:dyDescent="0.25">
      <c r="A188" s="12" t="s">
        <v>155</v>
      </c>
      <c r="B188" s="13" t="s">
        <v>18</v>
      </c>
      <c r="C188" s="13" t="s">
        <v>19</v>
      </c>
      <c r="D188" s="29" t="s">
        <v>156</v>
      </c>
      <c r="E188" s="14">
        <v>1</v>
      </c>
      <c r="F188" s="14">
        <v>201.15</v>
      </c>
      <c r="G188" s="15">
        <f t="shared" si="34"/>
        <v>201.15</v>
      </c>
      <c r="H188" s="14">
        <v>1</v>
      </c>
      <c r="I188" s="72">
        <v>0</v>
      </c>
      <c r="J188" s="15">
        <f t="shared" si="35"/>
        <v>0</v>
      </c>
    </row>
    <row r="189" spans="1:10" ht="22.5" x14ac:dyDescent="0.25">
      <c r="A189" s="12" t="s">
        <v>293</v>
      </c>
      <c r="B189" s="13" t="s">
        <v>18</v>
      </c>
      <c r="C189" s="13" t="s">
        <v>115</v>
      </c>
      <c r="D189" s="29" t="s">
        <v>294</v>
      </c>
      <c r="E189" s="14">
        <v>1</v>
      </c>
      <c r="F189" s="14">
        <v>101.21</v>
      </c>
      <c r="G189" s="15">
        <f t="shared" si="34"/>
        <v>101.21</v>
      </c>
      <c r="H189" s="14">
        <v>1</v>
      </c>
      <c r="I189" s="72">
        <v>0</v>
      </c>
      <c r="J189" s="15">
        <f t="shared" si="35"/>
        <v>0</v>
      </c>
    </row>
    <row r="190" spans="1:10" ht="22.5" x14ac:dyDescent="0.25">
      <c r="A190" s="12" t="s">
        <v>295</v>
      </c>
      <c r="B190" s="13" t="s">
        <v>18</v>
      </c>
      <c r="C190" s="13" t="s">
        <v>296</v>
      </c>
      <c r="D190" s="29" t="s">
        <v>297</v>
      </c>
      <c r="E190" s="14">
        <v>1</v>
      </c>
      <c r="F190" s="14">
        <v>36750</v>
      </c>
      <c r="G190" s="15">
        <f t="shared" si="34"/>
        <v>36750</v>
      </c>
      <c r="H190" s="14">
        <v>1</v>
      </c>
      <c r="I190" s="73">
        <v>36750</v>
      </c>
      <c r="J190" s="15">
        <f t="shared" si="35"/>
        <v>36750</v>
      </c>
    </row>
    <row r="191" spans="1:10" x14ac:dyDescent="0.25">
      <c r="A191" s="16"/>
      <c r="B191" s="16"/>
      <c r="C191" s="16"/>
      <c r="D191" s="30" t="s">
        <v>298</v>
      </c>
      <c r="E191" s="14">
        <v>1</v>
      </c>
      <c r="F191" s="17">
        <f>SUM(G168:G190)</f>
        <v>89054.74</v>
      </c>
      <c r="G191" s="17">
        <f t="shared" si="34"/>
        <v>89054.74</v>
      </c>
      <c r="H191" s="14">
        <v>1</v>
      </c>
      <c r="I191" s="17">
        <f>SUM(J168:J190)</f>
        <v>36750</v>
      </c>
      <c r="J191" s="17">
        <f t="shared" si="35"/>
        <v>36750</v>
      </c>
    </row>
    <row r="192" spans="1:10" ht="0.95" customHeight="1" x14ac:dyDescent="0.25">
      <c r="A192" s="18"/>
      <c r="B192" s="18"/>
      <c r="C192" s="18"/>
      <c r="D192" s="31"/>
      <c r="E192" s="18"/>
      <c r="F192" s="18"/>
      <c r="G192" s="18"/>
      <c r="H192" s="18"/>
      <c r="I192" s="18"/>
      <c r="J192" s="18"/>
    </row>
    <row r="193" spans="1:10" ht="22.5" x14ac:dyDescent="0.25">
      <c r="A193" s="8" t="s">
        <v>299</v>
      </c>
      <c r="B193" s="8" t="s">
        <v>10</v>
      </c>
      <c r="C193" s="8" t="s">
        <v>11</v>
      </c>
      <c r="D193" s="27" t="s">
        <v>300</v>
      </c>
      <c r="E193" s="9">
        <f t="shared" ref="E193:J193" si="36">E219</f>
        <v>1</v>
      </c>
      <c r="F193" s="9">
        <f t="shared" si="36"/>
        <v>77653.919999999998</v>
      </c>
      <c r="G193" s="9">
        <f t="shared" si="36"/>
        <v>77653.919999999998</v>
      </c>
      <c r="H193" s="9">
        <f t="shared" si="36"/>
        <v>1</v>
      </c>
      <c r="I193" s="9">
        <f t="shared" si="36"/>
        <v>0</v>
      </c>
      <c r="J193" s="9">
        <f t="shared" si="36"/>
        <v>0</v>
      </c>
    </row>
    <row r="194" spans="1:10" x14ac:dyDescent="0.25">
      <c r="A194" s="10" t="s">
        <v>301</v>
      </c>
      <c r="B194" s="10" t="s">
        <v>10</v>
      </c>
      <c r="C194" s="10" t="s">
        <v>11</v>
      </c>
      <c r="D194" s="28" t="s">
        <v>16</v>
      </c>
      <c r="E194" s="11">
        <f t="shared" ref="E194:J194" si="37">E200</f>
        <v>1</v>
      </c>
      <c r="F194" s="11">
        <f t="shared" si="37"/>
        <v>14968.05</v>
      </c>
      <c r="G194" s="11">
        <f t="shared" si="37"/>
        <v>14968.05</v>
      </c>
      <c r="H194" s="11">
        <f t="shared" si="37"/>
        <v>1</v>
      </c>
      <c r="I194" s="11">
        <f t="shared" si="37"/>
        <v>0</v>
      </c>
      <c r="J194" s="11">
        <f t="shared" si="37"/>
        <v>0</v>
      </c>
    </row>
    <row r="195" spans="1:10" x14ac:dyDescent="0.25">
      <c r="A195" s="12" t="s">
        <v>302</v>
      </c>
      <c r="B195" s="13" t="s">
        <v>18</v>
      </c>
      <c r="C195" s="13" t="s">
        <v>32</v>
      </c>
      <c r="D195" s="29" t="s">
        <v>303</v>
      </c>
      <c r="E195" s="14">
        <v>11</v>
      </c>
      <c r="F195" s="14">
        <v>48</v>
      </c>
      <c r="G195" s="15">
        <f t="shared" ref="G195:G200" si="38">ROUND(E195*F195,2)</f>
        <v>528</v>
      </c>
      <c r="H195" s="14">
        <v>11</v>
      </c>
      <c r="I195" s="72">
        <v>0</v>
      </c>
      <c r="J195" s="15">
        <f t="shared" ref="J195:J200" si="39">ROUND(H195*I195,2)</f>
        <v>0</v>
      </c>
    </row>
    <row r="196" spans="1:10" ht="22.5" x14ac:dyDescent="0.25">
      <c r="A196" s="12" t="s">
        <v>304</v>
      </c>
      <c r="B196" s="13" t="s">
        <v>18</v>
      </c>
      <c r="C196" s="13" t="s">
        <v>32</v>
      </c>
      <c r="D196" s="29" t="s">
        <v>305</v>
      </c>
      <c r="E196" s="14">
        <v>56</v>
      </c>
      <c r="F196" s="14">
        <v>23.53</v>
      </c>
      <c r="G196" s="15">
        <f t="shared" si="38"/>
        <v>1317.68</v>
      </c>
      <c r="H196" s="14">
        <v>56</v>
      </c>
      <c r="I196" s="72">
        <v>0</v>
      </c>
      <c r="J196" s="15">
        <f t="shared" si="39"/>
        <v>0</v>
      </c>
    </row>
    <row r="197" spans="1:10" ht="22.5" x14ac:dyDescent="0.25">
      <c r="A197" s="12" t="s">
        <v>306</v>
      </c>
      <c r="B197" s="13" t="s">
        <v>18</v>
      </c>
      <c r="C197" s="13" t="s">
        <v>37</v>
      </c>
      <c r="D197" s="29" t="s">
        <v>307</v>
      </c>
      <c r="E197" s="14">
        <v>328</v>
      </c>
      <c r="F197" s="14">
        <v>35.68</v>
      </c>
      <c r="G197" s="15">
        <f t="shared" si="38"/>
        <v>11703.04</v>
      </c>
      <c r="H197" s="14">
        <v>328</v>
      </c>
      <c r="I197" s="72">
        <v>0</v>
      </c>
      <c r="J197" s="15">
        <f t="shared" si="39"/>
        <v>0</v>
      </c>
    </row>
    <row r="198" spans="1:10" ht="22.5" x14ac:dyDescent="0.25">
      <c r="A198" s="12" t="s">
        <v>308</v>
      </c>
      <c r="B198" s="13" t="s">
        <v>18</v>
      </c>
      <c r="C198" s="13" t="s">
        <v>37</v>
      </c>
      <c r="D198" s="29" t="s">
        <v>56</v>
      </c>
      <c r="E198" s="14">
        <v>17.5</v>
      </c>
      <c r="F198" s="14">
        <v>57.75</v>
      </c>
      <c r="G198" s="15">
        <f t="shared" si="38"/>
        <v>1010.63</v>
      </c>
      <c r="H198" s="14">
        <v>17.5</v>
      </c>
      <c r="I198" s="72">
        <v>0</v>
      </c>
      <c r="J198" s="15">
        <f t="shared" si="39"/>
        <v>0</v>
      </c>
    </row>
    <row r="199" spans="1:10" ht="22.5" x14ac:dyDescent="0.25">
      <c r="A199" s="12" t="s">
        <v>309</v>
      </c>
      <c r="B199" s="13" t="s">
        <v>18</v>
      </c>
      <c r="C199" s="13" t="s">
        <v>115</v>
      </c>
      <c r="D199" s="29" t="s">
        <v>310</v>
      </c>
      <c r="E199" s="14">
        <v>10</v>
      </c>
      <c r="F199" s="14">
        <v>40.869999999999997</v>
      </c>
      <c r="G199" s="15">
        <f t="shared" si="38"/>
        <v>408.7</v>
      </c>
      <c r="H199" s="14">
        <v>10</v>
      </c>
      <c r="I199" s="72">
        <v>0</v>
      </c>
      <c r="J199" s="15">
        <f t="shared" si="39"/>
        <v>0</v>
      </c>
    </row>
    <row r="200" spans="1:10" x14ac:dyDescent="0.25">
      <c r="A200" s="16"/>
      <c r="B200" s="16"/>
      <c r="C200" s="16"/>
      <c r="D200" s="30" t="s">
        <v>311</v>
      </c>
      <c r="E200" s="14">
        <v>1</v>
      </c>
      <c r="F200" s="17">
        <f>SUM(G195:G199)</f>
        <v>14968.05</v>
      </c>
      <c r="G200" s="17">
        <f t="shared" si="38"/>
        <v>14968.05</v>
      </c>
      <c r="H200" s="14">
        <v>1</v>
      </c>
      <c r="I200" s="17">
        <f>SUM(J195:J199)</f>
        <v>0</v>
      </c>
      <c r="J200" s="17">
        <f t="shared" si="39"/>
        <v>0</v>
      </c>
    </row>
    <row r="201" spans="1:10" ht="0.95" customHeight="1" x14ac:dyDescent="0.25">
      <c r="A201" s="18"/>
      <c r="B201" s="18"/>
      <c r="C201" s="18"/>
      <c r="D201" s="31"/>
      <c r="E201" s="18"/>
      <c r="F201" s="18"/>
      <c r="G201" s="18"/>
      <c r="H201" s="18"/>
      <c r="I201" s="18"/>
      <c r="J201" s="18"/>
    </row>
    <row r="202" spans="1:10" x14ac:dyDescent="0.25">
      <c r="A202" s="10" t="s">
        <v>312</v>
      </c>
      <c r="B202" s="10" t="s">
        <v>10</v>
      </c>
      <c r="C202" s="10" t="s">
        <v>11</v>
      </c>
      <c r="D202" s="28" t="s">
        <v>313</v>
      </c>
      <c r="E202" s="11">
        <f t="shared" ref="E202:J202" si="40">E206</f>
        <v>1</v>
      </c>
      <c r="F202" s="11">
        <f t="shared" si="40"/>
        <v>60312.94</v>
      </c>
      <c r="G202" s="11">
        <f t="shared" si="40"/>
        <v>60312.94</v>
      </c>
      <c r="H202" s="11">
        <f t="shared" si="40"/>
        <v>1</v>
      </c>
      <c r="I202" s="11">
        <f t="shared" si="40"/>
        <v>0</v>
      </c>
      <c r="J202" s="11">
        <f t="shared" si="40"/>
        <v>0</v>
      </c>
    </row>
    <row r="203" spans="1:10" ht="22.5" x14ac:dyDescent="0.25">
      <c r="A203" s="12" t="s">
        <v>125</v>
      </c>
      <c r="B203" s="13" t="s">
        <v>18</v>
      </c>
      <c r="C203" s="13" t="s">
        <v>37</v>
      </c>
      <c r="D203" s="29" t="s">
        <v>126</v>
      </c>
      <c r="E203" s="14">
        <v>328</v>
      </c>
      <c r="F203" s="14">
        <v>129.05000000000001</v>
      </c>
      <c r="G203" s="15">
        <f>ROUND(E203*F203,2)</f>
        <v>42328.4</v>
      </c>
      <c r="H203" s="14">
        <v>328</v>
      </c>
      <c r="I203" s="72">
        <v>0</v>
      </c>
      <c r="J203" s="15">
        <f>ROUND(H203*I203,2)</f>
        <v>0</v>
      </c>
    </row>
    <row r="204" spans="1:10" ht="22.5" x14ac:dyDescent="0.25">
      <c r="A204" s="12" t="s">
        <v>314</v>
      </c>
      <c r="B204" s="13" t="s">
        <v>18</v>
      </c>
      <c r="C204" s="13" t="s">
        <v>37</v>
      </c>
      <c r="D204" s="29" t="s">
        <v>315</v>
      </c>
      <c r="E204" s="14">
        <v>17.5</v>
      </c>
      <c r="F204" s="14">
        <v>47.96</v>
      </c>
      <c r="G204" s="15">
        <f>ROUND(E204*F204,2)</f>
        <v>839.3</v>
      </c>
      <c r="H204" s="14">
        <v>17.5</v>
      </c>
      <c r="I204" s="72">
        <v>0</v>
      </c>
      <c r="J204" s="15">
        <f>ROUND(H204*I204,2)</f>
        <v>0</v>
      </c>
    </row>
    <row r="205" spans="1:10" ht="22.5" x14ac:dyDescent="0.25">
      <c r="A205" s="12" t="s">
        <v>316</v>
      </c>
      <c r="B205" s="13" t="s">
        <v>18</v>
      </c>
      <c r="C205" s="13" t="s">
        <v>32</v>
      </c>
      <c r="D205" s="29" t="s">
        <v>317</v>
      </c>
      <c r="E205" s="14">
        <v>28</v>
      </c>
      <c r="F205" s="14">
        <v>612.33000000000004</v>
      </c>
      <c r="G205" s="15">
        <f>ROUND(E205*F205,2)</f>
        <v>17145.240000000002</v>
      </c>
      <c r="H205" s="14">
        <v>28</v>
      </c>
      <c r="I205" s="72">
        <v>0</v>
      </c>
      <c r="J205" s="15">
        <f>ROUND(H205*I205,2)</f>
        <v>0</v>
      </c>
    </row>
    <row r="206" spans="1:10" x14ac:dyDescent="0.25">
      <c r="A206" s="16"/>
      <c r="B206" s="16"/>
      <c r="C206" s="16"/>
      <c r="D206" s="30" t="s">
        <v>318</v>
      </c>
      <c r="E206" s="14">
        <v>1</v>
      </c>
      <c r="F206" s="17">
        <f>SUM(G203:G205)</f>
        <v>60312.94</v>
      </c>
      <c r="G206" s="17">
        <f>ROUND(E206*F206,2)</f>
        <v>60312.94</v>
      </c>
      <c r="H206" s="14">
        <v>1</v>
      </c>
      <c r="I206" s="17">
        <f>SUM(J203:J205)</f>
        <v>0</v>
      </c>
      <c r="J206" s="17">
        <f>ROUND(H206*I206,2)</f>
        <v>0</v>
      </c>
    </row>
    <row r="207" spans="1:10" ht="0.95" customHeight="1" x14ac:dyDescent="0.25">
      <c r="A207" s="18"/>
      <c r="B207" s="18"/>
      <c r="C207" s="18"/>
      <c r="D207" s="31"/>
      <c r="E207" s="18"/>
      <c r="F207" s="18"/>
      <c r="G207" s="18"/>
      <c r="H207" s="18"/>
      <c r="I207" s="18"/>
      <c r="J207" s="18"/>
    </row>
    <row r="208" spans="1:10" x14ac:dyDescent="0.25">
      <c r="A208" s="10" t="s">
        <v>319</v>
      </c>
      <c r="B208" s="10" t="s">
        <v>10</v>
      </c>
      <c r="C208" s="10" t="s">
        <v>11</v>
      </c>
      <c r="D208" s="28" t="s">
        <v>320</v>
      </c>
      <c r="E208" s="11">
        <f t="shared" ref="E208:J208" si="41">E211</f>
        <v>1</v>
      </c>
      <c r="F208" s="11">
        <f t="shared" si="41"/>
        <v>1751.93</v>
      </c>
      <c r="G208" s="11">
        <f t="shared" si="41"/>
        <v>1751.93</v>
      </c>
      <c r="H208" s="11">
        <f t="shared" si="41"/>
        <v>1</v>
      </c>
      <c r="I208" s="11">
        <f t="shared" si="41"/>
        <v>0</v>
      </c>
      <c r="J208" s="11">
        <f t="shared" si="41"/>
        <v>0</v>
      </c>
    </row>
    <row r="209" spans="1:10" ht="22.5" x14ac:dyDescent="0.25">
      <c r="A209" s="12" t="s">
        <v>321</v>
      </c>
      <c r="B209" s="13" t="s">
        <v>18</v>
      </c>
      <c r="C209" s="13" t="s">
        <v>32</v>
      </c>
      <c r="D209" s="29" t="s">
        <v>322</v>
      </c>
      <c r="E209" s="14">
        <v>52.5</v>
      </c>
      <c r="F209" s="14">
        <v>11.73</v>
      </c>
      <c r="G209" s="15">
        <f>ROUND(E209*F209,2)</f>
        <v>615.83000000000004</v>
      </c>
      <c r="H209" s="14">
        <v>52.5</v>
      </c>
      <c r="I209" s="72">
        <v>0</v>
      </c>
      <c r="J209" s="15">
        <f>ROUND(H209*I209,2)</f>
        <v>0</v>
      </c>
    </row>
    <row r="210" spans="1:10" ht="22.5" x14ac:dyDescent="0.25">
      <c r="A210" s="12" t="s">
        <v>323</v>
      </c>
      <c r="B210" s="13" t="s">
        <v>18</v>
      </c>
      <c r="C210" s="13" t="s">
        <v>32</v>
      </c>
      <c r="D210" s="29" t="s">
        <v>324</v>
      </c>
      <c r="E210" s="14">
        <v>105</v>
      </c>
      <c r="F210" s="14">
        <v>10.82</v>
      </c>
      <c r="G210" s="15">
        <f>ROUND(E210*F210,2)</f>
        <v>1136.0999999999999</v>
      </c>
      <c r="H210" s="14">
        <v>105</v>
      </c>
      <c r="I210" s="72">
        <v>0</v>
      </c>
      <c r="J210" s="15">
        <f>ROUND(H210*I210,2)</f>
        <v>0</v>
      </c>
    </row>
    <row r="211" spans="1:10" x14ac:dyDescent="0.25">
      <c r="A211" s="16"/>
      <c r="B211" s="16"/>
      <c r="C211" s="16"/>
      <c r="D211" s="30" t="s">
        <v>325</v>
      </c>
      <c r="E211" s="14">
        <v>1</v>
      </c>
      <c r="F211" s="17">
        <f>SUM(G209:G210)</f>
        <v>1751.93</v>
      </c>
      <c r="G211" s="17">
        <f>ROUND(E211*F211,2)</f>
        <v>1751.93</v>
      </c>
      <c r="H211" s="14">
        <v>1</v>
      </c>
      <c r="I211" s="17">
        <f>SUM(J209:J210)</f>
        <v>0</v>
      </c>
      <c r="J211" s="17">
        <f>ROUND(H211*I211,2)</f>
        <v>0</v>
      </c>
    </row>
    <row r="212" spans="1:10" ht="0.95" customHeight="1" x14ac:dyDescent="0.25">
      <c r="A212" s="18"/>
      <c r="B212" s="18"/>
      <c r="C212" s="18"/>
      <c r="D212" s="31"/>
      <c r="E212" s="18"/>
      <c r="F212" s="18"/>
      <c r="G212" s="18"/>
      <c r="H212" s="18"/>
      <c r="I212" s="18"/>
      <c r="J212" s="18"/>
    </row>
    <row r="213" spans="1:10" x14ac:dyDescent="0.25">
      <c r="A213" s="10" t="s">
        <v>326</v>
      </c>
      <c r="B213" s="10" t="s">
        <v>10</v>
      </c>
      <c r="C213" s="10" t="s">
        <v>11</v>
      </c>
      <c r="D213" s="28" t="s">
        <v>327</v>
      </c>
      <c r="E213" s="11">
        <f t="shared" ref="E213:J213" si="42">E217</f>
        <v>1</v>
      </c>
      <c r="F213" s="11">
        <f t="shared" si="42"/>
        <v>621</v>
      </c>
      <c r="G213" s="11">
        <f t="shared" si="42"/>
        <v>621</v>
      </c>
      <c r="H213" s="11">
        <f t="shared" si="42"/>
        <v>1</v>
      </c>
      <c r="I213" s="11">
        <f t="shared" si="42"/>
        <v>0</v>
      </c>
      <c r="J213" s="11">
        <f t="shared" si="42"/>
        <v>0</v>
      </c>
    </row>
    <row r="214" spans="1:10" x14ac:dyDescent="0.25">
      <c r="A214" s="12" t="s">
        <v>328</v>
      </c>
      <c r="B214" s="13" t="s">
        <v>18</v>
      </c>
      <c r="C214" s="13" t="s">
        <v>115</v>
      </c>
      <c r="D214" s="29" t="s">
        <v>329</v>
      </c>
      <c r="E214" s="14">
        <v>1</v>
      </c>
      <c r="F214" s="14">
        <v>262.5</v>
      </c>
      <c r="G214" s="15">
        <f>ROUND(E214*F214,2)</f>
        <v>262.5</v>
      </c>
      <c r="H214" s="14">
        <v>1</v>
      </c>
      <c r="I214" s="72">
        <v>0</v>
      </c>
      <c r="J214" s="15">
        <f>ROUND(H214*I214,2)</f>
        <v>0</v>
      </c>
    </row>
    <row r="215" spans="1:10" x14ac:dyDescent="0.25">
      <c r="A215" s="12" t="s">
        <v>330</v>
      </c>
      <c r="B215" s="13" t="s">
        <v>18</v>
      </c>
      <c r="C215" s="13" t="s">
        <v>115</v>
      </c>
      <c r="D215" s="29" t="s">
        <v>331</v>
      </c>
      <c r="E215" s="14">
        <v>1</v>
      </c>
      <c r="F215" s="14">
        <v>262.5</v>
      </c>
      <c r="G215" s="15">
        <f>ROUND(E215*F215,2)</f>
        <v>262.5</v>
      </c>
      <c r="H215" s="14">
        <v>1</v>
      </c>
      <c r="I215" s="72">
        <v>0</v>
      </c>
      <c r="J215" s="15">
        <f>ROUND(H215*I215,2)</f>
        <v>0</v>
      </c>
    </row>
    <row r="216" spans="1:10" x14ac:dyDescent="0.25">
      <c r="A216" s="12" t="s">
        <v>302</v>
      </c>
      <c r="B216" s="13" t="s">
        <v>18</v>
      </c>
      <c r="C216" s="13" t="s">
        <v>32</v>
      </c>
      <c r="D216" s="29" t="s">
        <v>303</v>
      </c>
      <c r="E216" s="14">
        <v>2</v>
      </c>
      <c r="F216" s="14">
        <v>48</v>
      </c>
      <c r="G216" s="15">
        <f>ROUND(E216*F216,2)</f>
        <v>96</v>
      </c>
      <c r="H216" s="14">
        <v>2</v>
      </c>
      <c r="I216" s="72">
        <v>0</v>
      </c>
      <c r="J216" s="15">
        <f>ROUND(H216*I216,2)</f>
        <v>0</v>
      </c>
    </row>
    <row r="217" spans="1:10" x14ac:dyDescent="0.25">
      <c r="A217" s="16"/>
      <c r="B217" s="16"/>
      <c r="C217" s="16"/>
      <c r="D217" s="30" t="s">
        <v>332</v>
      </c>
      <c r="E217" s="14">
        <v>1</v>
      </c>
      <c r="F217" s="17">
        <f>SUM(G214:G216)</f>
        <v>621</v>
      </c>
      <c r="G217" s="17">
        <f>ROUND(E217*F217,2)</f>
        <v>621</v>
      </c>
      <c r="H217" s="14">
        <v>1</v>
      </c>
      <c r="I217" s="17">
        <f>SUM(J214:J216)</f>
        <v>0</v>
      </c>
      <c r="J217" s="17">
        <f>ROUND(H217*I217,2)</f>
        <v>0</v>
      </c>
    </row>
    <row r="218" spans="1:10" ht="0.95" customHeight="1" x14ac:dyDescent="0.25">
      <c r="A218" s="18"/>
      <c r="B218" s="18"/>
      <c r="C218" s="18"/>
      <c r="D218" s="31"/>
      <c r="E218" s="18"/>
      <c r="F218" s="18"/>
      <c r="G218" s="18"/>
      <c r="H218" s="18"/>
      <c r="I218" s="18"/>
      <c r="J218" s="18"/>
    </row>
    <row r="219" spans="1:10" x14ac:dyDescent="0.25">
      <c r="A219" s="16"/>
      <c r="B219" s="16"/>
      <c r="C219" s="16"/>
      <c r="D219" s="30" t="s">
        <v>333</v>
      </c>
      <c r="E219" s="14">
        <v>1</v>
      </c>
      <c r="F219" s="17">
        <f>G194+G202+G208+G213</f>
        <v>77653.919999999998</v>
      </c>
      <c r="G219" s="17">
        <f>ROUND(E219*F219,2)</f>
        <v>77653.919999999998</v>
      </c>
      <c r="H219" s="14">
        <v>1</v>
      </c>
      <c r="I219" s="17">
        <f>J194+J202+J208+J213</f>
        <v>0</v>
      </c>
      <c r="J219" s="17">
        <f>ROUND(H219*I219,2)</f>
        <v>0</v>
      </c>
    </row>
    <row r="220" spans="1:10" ht="0.95" customHeight="1" x14ac:dyDescent="0.25">
      <c r="A220" s="18"/>
      <c r="B220" s="18"/>
      <c r="C220" s="18"/>
      <c r="D220" s="31"/>
      <c r="E220" s="18"/>
      <c r="F220" s="18"/>
      <c r="G220" s="18"/>
      <c r="H220" s="18"/>
      <c r="I220" s="18"/>
      <c r="J220" s="18"/>
    </row>
    <row r="221" spans="1:10" x14ac:dyDescent="0.25">
      <c r="A221" s="8" t="s">
        <v>334</v>
      </c>
      <c r="B221" s="8" t="s">
        <v>10</v>
      </c>
      <c r="C221" s="8" t="s">
        <v>11</v>
      </c>
      <c r="D221" s="27" t="s">
        <v>335</v>
      </c>
      <c r="E221" s="9">
        <f t="shared" ref="E221:J221" si="43">E261</f>
        <v>1</v>
      </c>
      <c r="F221" s="9">
        <f t="shared" si="43"/>
        <v>65640.33</v>
      </c>
      <c r="G221" s="9">
        <f t="shared" si="43"/>
        <v>65640.33</v>
      </c>
      <c r="H221" s="9">
        <f t="shared" si="43"/>
        <v>1</v>
      </c>
      <c r="I221" s="9">
        <f t="shared" si="43"/>
        <v>0</v>
      </c>
      <c r="J221" s="9">
        <f t="shared" si="43"/>
        <v>0</v>
      </c>
    </row>
    <row r="222" spans="1:10" x14ac:dyDescent="0.25">
      <c r="A222" s="10" t="s">
        <v>336</v>
      </c>
      <c r="B222" s="10" t="s">
        <v>10</v>
      </c>
      <c r="C222" s="10" t="s">
        <v>11</v>
      </c>
      <c r="D222" s="28" t="s">
        <v>337</v>
      </c>
      <c r="E222" s="11">
        <f t="shared" ref="E222:J222" si="44">E227</f>
        <v>1</v>
      </c>
      <c r="F222" s="11">
        <f t="shared" si="44"/>
        <v>16481.29</v>
      </c>
      <c r="G222" s="11">
        <f t="shared" si="44"/>
        <v>16481.29</v>
      </c>
      <c r="H222" s="11">
        <f t="shared" si="44"/>
        <v>1</v>
      </c>
      <c r="I222" s="11">
        <f t="shared" si="44"/>
        <v>0</v>
      </c>
      <c r="J222" s="11">
        <f t="shared" si="44"/>
        <v>0</v>
      </c>
    </row>
    <row r="223" spans="1:10" ht="22.5" x14ac:dyDescent="0.25">
      <c r="A223" s="12" t="s">
        <v>338</v>
      </c>
      <c r="B223" s="13" t="s">
        <v>18</v>
      </c>
      <c r="C223" s="13" t="s">
        <v>32</v>
      </c>
      <c r="D223" s="29" t="s">
        <v>339</v>
      </c>
      <c r="E223" s="14">
        <v>1056.32</v>
      </c>
      <c r="F223" s="14">
        <v>8.51</v>
      </c>
      <c r="G223" s="15">
        <f>ROUND(E223*F223,2)</f>
        <v>8989.2800000000007</v>
      </c>
      <c r="H223" s="14">
        <v>1056.32</v>
      </c>
      <c r="I223" s="72">
        <v>0</v>
      </c>
      <c r="J223" s="15">
        <f>ROUND(H223*I223,2)</f>
        <v>0</v>
      </c>
    </row>
    <row r="224" spans="1:10" ht="22.5" x14ac:dyDescent="0.25">
      <c r="A224" s="12" t="s">
        <v>340</v>
      </c>
      <c r="B224" s="13" t="s">
        <v>18</v>
      </c>
      <c r="C224" s="13" t="s">
        <v>37</v>
      </c>
      <c r="D224" s="29" t="s">
        <v>341</v>
      </c>
      <c r="E224" s="14">
        <v>265.18</v>
      </c>
      <c r="F224" s="14">
        <v>25.83</v>
      </c>
      <c r="G224" s="15">
        <f>ROUND(E224*F224,2)</f>
        <v>6849.6</v>
      </c>
      <c r="H224" s="14">
        <v>265.18</v>
      </c>
      <c r="I224" s="72">
        <v>0</v>
      </c>
      <c r="J224" s="15">
        <f>ROUND(H224*I224,2)</f>
        <v>0</v>
      </c>
    </row>
    <row r="225" spans="1:10" x14ac:dyDescent="0.25">
      <c r="A225" s="12" t="s">
        <v>342</v>
      </c>
      <c r="B225" s="13" t="s">
        <v>18</v>
      </c>
      <c r="C225" s="13" t="s">
        <v>37</v>
      </c>
      <c r="D225" s="29" t="s">
        <v>343</v>
      </c>
      <c r="E225" s="14">
        <v>1.44</v>
      </c>
      <c r="F225" s="14">
        <v>21.45</v>
      </c>
      <c r="G225" s="15">
        <f>ROUND(E225*F225,2)</f>
        <v>30.89</v>
      </c>
      <c r="H225" s="14">
        <v>1.44</v>
      </c>
      <c r="I225" s="72">
        <v>0</v>
      </c>
      <c r="J225" s="15">
        <f>ROUND(H225*I225,2)</f>
        <v>0</v>
      </c>
    </row>
    <row r="226" spans="1:10" ht="22.5" x14ac:dyDescent="0.25">
      <c r="A226" s="12" t="s">
        <v>344</v>
      </c>
      <c r="B226" s="13" t="s">
        <v>18</v>
      </c>
      <c r="C226" s="13" t="s">
        <v>19</v>
      </c>
      <c r="D226" s="29" t="s">
        <v>345</v>
      </c>
      <c r="E226" s="14">
        <v>4</v>
      </c>
      <c r="F226" s="14">
        <v>152.88</v>
      </c>
      <c r="G226" s="15">
        <f>ROUND(E226*F226,2)</f>
        <v>611.52</v>
      </c>
      <c r="H226" s="14">
        <v>4</v>
      </c>
      <c r="I226" s="72">
        <v>0</v>
      </c>
      <c r="J226" s="15">
        <f>ROUND(H226*I226,2)</f>
        <v>0</v>
      </c>
    </row>
    <row r="227" spans="1:10" x14ac:dyDescent="0.25">
      <c r="A227" s="16"/>
      <c r="B227" s="16"/>
      <c r="C227" s="16"/>
      <c r="D227" s="30" t="s">
        <v>346</v>
      </c>
      <c r="E227" s="14">
        <v>1</v>
      </c>
      <c r="F227" s="17">
        <f>SUM(G223:G226)</f>
        <v>16481.29</v>
      </c>
      <c r="G227" s="17">
        <f>ROUND(E227*F227,2)</f>
        <v>16481.29</v>
      </c>
      <c r="H227" s="14">
        <v>1</v>
      </c>
      <c r="I227" s="17">
        <f>SUM(J223:J226)</f>
        <v>0</v>
      </c>
      <c r="J227" s="17">
        <f>ROUND(H227*I227,2)</f>
        <v>0</v>
      </c>
    </row>
    <row r="228" spans="1:10" ht="0.95" customHeight="1" x14ac:dyDescent="0.25">
      <c r="A228" s="18"/>
      <c r="B228" s="18"/>
      <c r="C228" s="18"/>
      <c r="D228" s="31"/>
      <c r="E228" s="18"/>
      <c r="F228" s="18"/>
      <c r="G228" s="18"/>
      <c r="H228" s="18"/>
      <c r="I228" s="18"/>
      <c r="J228" s="18"/>
    </row>
    <row r="229" spans="1:10" x14ac:dyDescent="0.25">
      <c r="A229" s="10" t="s">
        <v>347</v>
      </c>
      <c r="B229" s="10" t="s">
        <v>10</v>
      </c>
      <c r="C229" s="10" t="s">
        <v>11</v>
      </c>
      <c r="D229" s="28" t="s">
        <v>348</v>
      </c>
      <c r="E229" s="11">
        <f t="shared" ref="E229:J229" si="45">E233</f>
        <v>1</v>
      </c>
      <c r="F229" s="11">
        <f t="shared" si="45"/>
        <v>24397.22</v>
      </c>
      <c r="G229" s="11">
        <f t="shared" si="45"/>
        <v>24397.22</v>
      </c>
      <c r="H229" s="11">
        <f t="shared" si="45"/>
        <v>1</v>
      </c>
      <c r="I229" s="11">
        <f t="shared" si="45"/>
        <v>0</v>
      </c>
      <c r="J229" s="11">
        <f t="shared" si="45"/>
        <v>0</v>
      </c>
    </row>
    <row r="230" spans="1:10" ht="22.5" x14ac:dyDescent="0.25">
      <c r="A230" s="12" t="s">
        <v>349</v>
      </c>
      <c r="B230" s="13" t="s">
        <v>18</v>
      </c>
      <c r="C230" s="13" t="s">
        <v>37</v>
      </c>
      <c r="D230" s="29" t="s">
        <v>350</v>
      </c>
      <c r="E230" s="14">
        <v>265.18</v>
      </c>
      <c r="F230" s="14">
        <v>21.11</v>
      </c>
      <c r="G230" s="15">
        <f>ROUND(E230*F230,2)</f>
        <v>5597.95</v>
      </c>
      <c r="H230" s="14">
        <v>265.18</v>
      </c>
      <c r="I230" s="72">
        <v>0</v>
      </c>
      <c r="J230" s="15">
        <f>ROUND(H230*I230,2)</f>
        <v>0</v>
      </c>
    </row>
    <row r="231" spans="1:10" ht="33.75" x14ac:dyDescent="0.25">
      <c r="A231" s="12" t="s">
        <v>351</v>
      </c>
      <c r="B231" s="13" t="s">
        <v>18</v>
      </c>
      <c r="C231" s="13" t="s">
        <v>37</v>
      </c>
      <c r="D231" s="29" t="s">
        <v>352</v>
      </c>
      <c r="E231" s="14">
        <v>245.02</v>
      </c>
      <c r="F231" s="14">
        <v>69.41</v>
      </c>
      <c r="G231" s="15">
        <f>ROUND(E231*F231,2)</f>
        <v>17006.84</v>
      </c>
      <c r="H231" s="14">
        <v>245.02</v>
      </c>
      <c r="I231" s="72">
        <v>0</v>
      </c>
      <c r="J231" s="15">
        <f>ROUND(H231*I231,2)</f>
        <v>0</v>
      </c>
    </row>
    <row r="232" spans="1:10" ht="33.75" x14ac:dyDescent="0.25">
      <c r="A232" s="12" t="s">
        <v>353</v>
      </c>
      <c r="B232" s="13" t="s">
        <v>18</v>
      </c>
      <c r="C232" s="13" t="s">
        <v>37</v>
      </c>
      <c r="D232" s="29" t="s">
        <v>354</v>
      </c>
      <c r="E232" s="14">
        <v>20.16</v>
      </c>
      <c r="F232" s="14">
        <v>88.91</v>
      </c>
      <c r="G232" s="15">
        <f>ROUND(E232*F232,2)</f>
        <v>1792.43</v>
      </c>
      <c r="H232" s="14">
        <v>20.16</v>
      </c>
      <c r="I232" s="72">
        <v>0</v>
      </c>
      <c r="J232" s="15">
        <f>ROUND(H232*I232,2)</f>
        <v>0</v>
      </c>
    </row>
    <row r="233" spans="1:10" x14ac:dyDescent="0.25">
      <c r="A233" s="16"/>
      <c r="B233" s="16"/>
      <c r="C233" s="16"/>
      <c r="D233" s="30" t="s">
        <v>355</v>
      </c>
      <c r="E233" s="14">
        <v>1</v>
      </c>
      <c r="F233" s="17">
        <f>SUM(G230:G232)</f>
        <v>24397.22</v>
      </c>
      <c r="G233" s="17">
        <f>ROUND(E233*F233,2)</f>
        <v>24397.22</v>
      </c>
      <c r="H233" s="14">
        <v>1</v>
      </c>
      <c r="I233" s="17">
        <f>SUM(J230:J232)</f>
        <v>0</v>
      </c>
      <c r="J233" s="17">
        <f>ROUND(H233*I233,2)</f>
        <v>0</v>
      </c>
    </row>
    <row r="234" spans="1:10" ht="0.95" customHeight="1" x14ac:dyDescent="0.25">
      <c r="A234" s="18"/>
      <c r="B234" s="18"/>
      <c r="C234" s="18"/>
      <c r="D234" s="31"/>
      <c r="E234" s="18"/>
      <c r="F234" s="18"/>
      <c r="G234" s="18"/>
      <c r="H234" s="18"/>
      <c r="I234" s="18"/>
      <c r="J234" s="18"/>
    </row>
    <row r="235" spans="1:10" x14ac:dyDescent="0.25">
      <c r="A235" s="10" t="s">
        <v>356</v>
      </c>
      <c r="B235" s="10" t="s">
        <v>10</v>
      </c>
      <c r="C235" s="10" t="s">
        <v>11</v>
      </c>
      <c r="D235" s="28" t="s">
        <v>357</v>
      </c>
      <c r="E235" s="11">
        <f t="shared" ref="E235:J235" si="46">E238</f>
        <v>1</v>
      </c>
      <c r="F235" s="11">
        <f t="shared" si="46"/>
        <v>7463.58</v>
      </c>
      <c r="G235" s="11">
        <f t="shared" si="46"/>
        <v>7463.58</v>
      </c>
      <c r="H235" s="11">
        <f t="shared" si="46"/>
        <v>1</v>
      </c>
      <c r="I235" s="11">
        <f t="shared" si="46"/>
        <v>0</v>
      </c>
      <c r="J235" s="11">
        <f t="shared" si="46"/>
        <v>0</v>
      </c>
    </row>
    <row r="236" spans="1:10" ht="22.5" x14ac:dyDescent="0.25">
      <c r="A236" s="12" t="s">
        <v>358</v>
      </c>
      <c r="B236" s="13" t="s">
        <v>18</v>
      </c>
      <c r="C236" s="13" t="s">
        <v>19</v>
      </c>
      <c r="D236" s="29" t="s">
        <v>359</v>
      </c>
      <c r="E236" s="14">
        <v>4</v>
      </c>
      <c r="F236" s="14">
        <v>1630.99</v>
      </c>
      <c r="G236" s="15">
        <f>ROUND(E236*F236,2)</f>
        <v>6523.96</v>
      </c>
      <c r="H236" s="14">
        <v>4</v>
      </c>
      <c r="I236" s="72">
        <v>0</v>
      </c>
      <c r="J236" s="15">
        <f>ROUND(H236*I236,2)</f>
        <v>0</v>
      </c>
    </row>
    <row r="237" spans="1:10" ht="22.5" x14ac:dyDescent="0.25">
      <c r="A237" s="12" t="s">
        <v>360</v>
      </c>
      <c r="B237" s="13" t="s">
        <v>18</v>
      </c>
      <c r="C237" s="13" t="s">
        <v>19</v>
      </c>
      <c r="D237" s="29" t="s">
        <v>361</v>
      </c>
      <c r="E237" s="14">
        <v>1</v>
      </c>
      <c r="F237" s="14">
        <v>939.62</v>
      </c>
      <c r="G237" s="15">
        <f>ROUND(E237*F237,2)</f>
        <v>939.62</v>
      </c>
      <c r="H237" s="14">
        <v>1</v>
      </c>
      <c r="I237" s="72">
        <v>0</v>
      </c>
      <c r="J237" s="15">
        <f>ROUND(H237*I237,2)</f>
        <v>0</v>
      </c>
    </row>
    <row r="238" spans="1:10" x14ac:dyDescent="0.25">
      <c r="A238" s="16"/>
      <c r="B238" s="16"/>
      <c r="C238" s="16"/>
      <c r="D238" s="30" t="s">
        <v>362</v>
      </c>
      <c r="E238" s="14">
        <v>1</v>
      </c>
      <c r="F238" s="17">
        <f>SUM(G236:G237)</f>
        <v>7463.58</v>
      </c>
      <c r="G238" s="17">
        <f>ROUND(E238*F238,2)</f>
        <v>7463.58</v>
      </c>
      <c r="H238" s="14">
        <v>1</v>
      </c>
      <c r="I238" s="17">
        <f>SUM(J236:J237)</f>
        <v>0</v>
      </c>
      <c r="J238" s="17">
        <f>ROUND(H238*I238,2)</f>
        <v>0</v>
      </c>
    </row>
    <row r="239" spans="1:10" ht="0.95" customHeight="1" x14ac:dyDescent="0.25">
      <c r="A239" s="18"/>
      <c r="B239" s="18"/>
      <c r="C239" s="18"/>
      <c r="D239" s="31"/>
      <c r="E239" s="18"/>
      <c r="F239" s="18"/>
      <c r="G239" s="18"/>
      <c r="H239" s="18"/>
      <c r="I239" s="18"/>
      <c r="J239" s="18"/>
    </row>
    <row r="240" spans="1:10" ht="22.5" x14ac:dyDescent="0.25">
      <c r="A240" s="10" t="s">
        <v>363</v>
      </c>
      <c r="B240" s="10" t="s">
        <v>10</v>
      </c>
      <c r="C240" s="10" t="s">
        <v>11</v>
      </c>
      <c r="D240" s="28" t="s">
        <v>364</v>
      </c>
      <c r="E240" s="11">
        <f t="shared" ref="E240:J240" si="47">E243</f>
        <v>1</v>
      </c>
      <c r="F240" s="11">
        <f t="shared" si="47"/>
        <v>12331.16</v>
      </c>
      <c r="G240" s="11">
        <f t="shared" si="47"/>
        <v>12331.16</v>
      </c>
      <c r="H240" s="11">
        <f t="shared" si="47"/>
        <v>1</v>
      </c>
      <c r="I240" s="11">
        <f t="shared" si="47"/>
        <v>0</v>
      </c>
      <c r="J240" s="11">
        <f t="shared" si="47"/>
        <v>0</v>
      </c>
    </row>
    <row r="241" spans="1:10" ht="22.5" x14ac:dyDescent="0.25">
      <c r="A241" s="12" t="s">
        <v>365</v>
      </c>
      <c r="B241" s="13" t="s">
        <v>18</v>
      </c>
      <c r="C241" s="13" t="s">
        <v>115</v>
      </c>
      <c r="D241" s="29" t="s">
        <v>366</v>
      </c>
      <c r="E241" s="14">
        <v>6</v>
      </c>
      <c r="F241" s="14">
        <v>1146</v>
      </c>
      <c r="G241" s="15">
        <f>ROUND(E241*F241,2)</f>
        <v>6876</v>
      </c>
      <c r="H241" s="14">
        <v>6</v>
      </c>
      <c r="I241" s="72">
        <v>0</v>
      </c>
      <c r="J241" s="15">
        <f>ROUND(H241*I241,2)</f>
        <v>0</v>
      </c>
    </row>
    <row r="242" spans="1:10" ht="22.5" x14ac:dyDescent="0.25">
      <c r="A242" s="12" t="s">
        <v>367</v>
      </c>
      <c r="B242" s="13" t="s">
        <v>18</v>
      </c>
      <c r="C242" s="13" t="s">
        <v>32</v>
      </c>
      <c r="D242" s="29" t="s">
        <v>368</v>
      </c>
      <c r="E242" s="14">
        <v>346.8</v>
      </c>
      <c r="F242" s="14">
        <v>15.73</v>
      </c>
      <c r="G242" s="15">
        <f>ROUND(E242*F242,2)</f>
        <v>5455.16</v>
      </c>
      <c r="H242" s="14">
        <v>346.8</v>
      </c>
      <c r="I242" s="72">
        <v>0</v>
      </c>
      <c r="J242" s="15">
        <f>ROUND(H242*I242,2)</f>
        <v>0</v>
      </c>
    </row>
    <row r="243" spans="1:10" x14ac:dyDescent="0.25">
      <c r="A243" s="16"/>
      <c r="B243" s="16"/>
      <c r="C243" s="16"/>
      <c r="D243" s="30" t="s">
        <v>369</v>
      </c>
      <c r="E243" s="14">
        <v>1</v>
      </c>
      <c r="F243" s="17">
        <f>SUM(G241:G242)</f>
        <v>12331.16</v>
      </c>
      <c r="G243" s="17">
        <f>ROUND(E243*F243,2)</f>
        <v>12331.16</v>
      </c>
      <c r="H243" s="14">
        <v>1</v>
      </c>
      <c r="I243" s="17">
        <f>SUM(J241:J242)</f>
        <v>0</v>
      </c>
      <c r="J243" s="17">
        <f>ROUND(H243*I243,2)</f>
        <v>0</v>
      </c>
    </row>
    <row r="244" spans="1:10" ht="0.95" customHeight="1" x14ac:dyDescent="0.25">
      <c r="A244" s="18"/>
      <c r="B244" s="18"/>
      <c r="C244" s="18"/>
      <c r="D244" s="31"/>
      <c r="E244" s="18"/>
      <c r="F244" s="18"/>
      <c r="G244" s="18"/>
      <c r="H244" s="18"/>
      <c r="I244" s="18"/>
      <c r="J244" s="18"/>
    </row>
    <row r="245" spans="1:10" x14ac:dyDescent="0.25">
      <c r="A245" s="10" t="s">
        <v>370</v>
      </c>
      <c r="B245" s="10" t="s">
        <v>10</v>
      </c>
      <c r="C245" s="10" t="s">
        <v>11</v>
      </c>
      <c r="D245" s="28" t="s">
        <v>371</v>
      </c>
      <c r="E245" s="11">
        <f t="shared" ref="E245:J245" si="48">E247</f>
        <v>1</v>
      </c>
      <c r="F245" s="11">
        <f t="shared" si="48"/>
        <v>2848</v>
      </c>
      <c r="G245" s="11">
        <f t="shared" si="48"/>
        <v>2848</v>
      </c>
      <c r="H245" s="11">
        <f t="shared" si="48"/>
        <v>1</v>
      </c>
      <c r="I245" s="11">
        <f t="shared" si="48"/>
        <v>0</v>
      </c>
      <c r="J245" s="11">
        <f t="shared" si="48"/>
        <v>0</v>
      </c>
    </row>
    <row r="246" spans="1:10" ht="22.5" x14ac:dyDescent="0.25">
      <c r="A246" s="12" t="s">
        <v>372</v>
      </c>
      <c r="B246" s="13" t="s">
        <v>18</v>
      </c>
      <c r="C246" s="13" t="s">
        <v>32</v>
      </c>
      <c r="D246" s="29" t="s">
        <v>373</v>
      </c>
      <c r="E246" s="14">
        <v>400</v>
      </c>
      <c r="F246" s="14">
        <v>7.12</v>
      </c>
      <c r="G246" s="15">
        <f>ROUND(E246*F246,2)</f>
        <v>2848</v>
      </c>
      <c r="H246" s="14">
        <v>400</v>
      </c>
      <c r="I246" s="72">
        <v>0</v>
      </c>
      <c r="J246" s="15">
        <f>ROUND(H246*I246,2)</f>
        <v>0</v>
      </c>
    </row>
    <row r="247" spans="1:10" x14ac:dyDescent="0.25">
      <c r="A247" s="16"/>
      <c r="B247" s="16"/>
      <c r="C247" s="16"/>
      <c r="D247" s="30" t="s">
        <v>374</v>
      </c>
      <c r="E247" s="14">
        <v>1</v>
      </c>
      <c r="F247" s="17">
        <f>G246</f>
        <v>2848</v>
      </c>
      <c r="G247" s="17">
        <f>ROUND(E247*F247,2)</f>
        <v>2848</v>
      </c>
      <c r="H247" s="14">
        <v>1</v>
      </c>
      <c r="I247" s="17">
        <f>J246</f>
        <v>0</v>
      </c>
      <c r="J247" s="17">
        <f>ROUND(H247*I247,2)</f>
        <v>0</v>
      </c>
    </row>
    <row r="248" spans="1:10" ht="0.95" customHeight="1" x14ac:dyDescent="0.25">
      <c r="A248" s="18"/>
      <c r="B248" s="18"/>
      <c r="C248" s="18"/>
      <c r="D248" s="31"/>
      <c r="E248" s="18"/>
      <c r="F248" s="18"/>
      <c r="G248" s="18"/>
      <c r="H248" s="18"/>
      <c r="I248" s="18"/>
      <c r="J248" s="18"/>
    </row>
    <row r="249" spans="1:10" x14ac:dyDescent="0.25">
      <c r="A249" s="10" t="s">
        <v>375</v>
      </c>
      <c r="B249" s="10" t="s">
        <v>10</v>
      </c>
      <c r="C249" s="10" t="s">
        <v>11</v>
      </c>
      <c r="D249" s="28" t="s">
        <v>376</v>
      </c>
      <c r="E249" s="11">
        <f t="shared" ref="E249:J249" si="49">E252</f>
        <v>1</v>
      </c>
      <c r="F249" s="11">
        <f t="shared" si="49"/>
        <v>615.6</v>
      </c>
      <c r="G249" s="11">
        <f t="shared" si="49"/>
        <v>615.6</v>
      </c>
      <c r="H249" s="11">
        <f t="shared" si="49"/>
        <v>1</v>
      </c>
      <c r="I249" s="11">
        <f t="shared" si="49"/>
        <v>0</v>
      </c>
      <c r="J249" s="11">
        <f t="shared" si="49"/>
        <v>0</v>
      </c>
    </row>
    <row r="250" spans="1:10" ht="22.5" x14ac:dyDescent="0.25">
      <c r="A250" s="12" t="s">
        <v>377</v>
      </c>
      <c r="B250" s="13" t="s">
        <v>18</v>
      </c>
      <c r="C250" s="13" t="s">
        <v>37</v>
      </c>
      <c r="D250" s="29" t="s">
        <v>378</v>
      </c>
      <c r="E250" s="14">
        <v>30</v>
      </c>
      <c r="F250" s="14">
        <v>2.95</v>
      </c>
      <c r="G250" s="15">
        <f>ROUND(E250*F250,2)</f>
        <v>88.5</v>
      </c>
      <c r="H250" s="14">
        <v>30</v>
      </c>
      <c r="I250" s="72">
        <v>0</v>
      </c>
      <c r="J250" s="15">
        <f>ROUND(H250*I250,2)</f>
        <v>0</v>
      </c>
    </row>
    <row r="251" spans="1:10" ht="22.5" x14ac:dyDescent="0.25">
      <c r="A251" s="12" t="s">
        <v>379</v>
      </c>
      <c r="B251" s="13" t="s">
        <v>18</v>
      </c>
      <c r="C251" s="13" t="s">
        <v>37</v>
      </c>
      <c r="D251" s="29" t="s">
        <v>380</v>
      </c>
      <c r="E251" s="14">
        <v>15</v>
      </c>
      <c r="F251" s="14">
        <v>35.14</v>
      </c>
      <c r="G251" s="15">
        <f>ROUND(E251*F251,2)</f>
        <v>527.1</v>
      </c>
      <c r="H251" s="14">
        <v>15</v>
      </c>
      <c r="I251" s="72">
        <v>0</v>
      </c>
      <c r="J251" s="15">
        <f>ROUND(H251*I251,2)</f>
        <v>0</v>
      </c>
    </row>
    <row r="252" spans="1:10" x14ac:dyDescent="0.25">
      <c r="A252" s="16"/>
      <c r="B252" s="16"/>
      <c r="C252" s="16"/>
      <c r="D252" s="30" t="s">
        <v>381</v>
      </c>
      <c r="E252" s="14">
        <v>1</v>
      </c>
      <c r="F252" s="17">
        <f>SUM(G250:G251)</f>
        <v>615.6</v>
      </c>
      <c r="G252" s="17">
        <f>ROUND(E252*F252,2)</f>
        <v>615.6</v>
      </c>
      <c r="H252" s="14">
        <v>1</v>
      </c>
      <c r="I252" s="17">
        <f>SUM(J250:J251)</f>
        <v>0</v>
      </c>
      <c r="J252" s="17">
        <f>ROUND(H252*I252,2)</f>
        <v>0</v>
      </c>
    </row>
    <row r="253" spans="1:10" ht="0.95" customHeight="1" x14ac:dyDescent="0.25">
      <c r="A253" s="18"/>
      <c r="B253" s="18"/>
      <c r="C253" s="18"/>
      <c r="D253" s="31"/>
      <c r="E253" s="18"/>
      <c r="F253" s="18"/>
      <c r="G253" s="18"/>
      <c r="H253" s="18"/>
      <c r="I253" s="18"/>
      <c r="J253" s="18"/>
    </row>
    <row r="254" spans="1:10" x14ac:dyDescent="0.25">
      <c r="A254" s="10" t="s">
        <v>382</v>
      </c>
      <c r="B254" s="10" t="s">
        <v>10</v>
      </c>
      <c r="C254" s="10" t="s">
        <v>11</v>
      </c>
      <c r="D254" s="28" t="s">
        <v>383</v>
      </c>
      <c r="E254" s="11">
        <f t="shared" ref="E254:J254" si="50">E259</f>
        <v>1</v>
      </c>
      <c r="F254" s="11">
        <f t="shared" si="50"/>
        <v>1503.48</v>
      </c>
      <c r="G254" s="11">
        <f t="shared" si="50"/>
        <v>1503.48</v>
      </c>
      <c r="H254" s="11">
        <f t="shared" si="50"/>
        <v>1</v>
      </c>
      <c r="I254" s="11">
        <f t="shared" si="50"/>
        <v>0</v>
      </c>
      <c r="J254" s="11">
        <f t="shared" si="50"/>
        <v>0</v>
      </c>
    </row>
    <row r="255" spans="1:10" ht="22.5" x14ac:dyDescent="0.25">
      <c r="A255" s="12" t="s">
        <v>384</v>
      </c>
      <c r="B255" s="13" t="s">
        <v>18</v>
      </c>
      <c r="C255" s="13" t="s">
        <v>19</v>
      </c>
      <c r="D255" s="29" t="s">
        <v>385</v>
      </c>
      <c r="E255" s="14">
        <v>12</v>
      </c>
      <c r="F255" s="14">
        <v>29.39</v>
      </c>
      <c r="G255" s="15">
        <f>ROUND(E255*F255,2)</f>
        <v>352.68</v>
      </c>
      <c r="H255" s="14">
        <v>12</v>
      </c>
      <c r="I255" s="72">
        <v>0</v>
      </c>
      <c r="J255" s="15">
        <f>ROUND(H255*I255,2)</f>
        <v>0</v>
      </c>
    </row>
    <row r="256" spans="1:10" ht="22.5" x14ac:dyDescent="0.25">
      <c r="A256" s="12" t="s">
        <v>386</v>
      </c>
      <c r="B256" s="13" t="s">
        <v>18</v>
      </c>
      <c r="C256" s="13" t="s">
        <v>19</v>
      </c>
      <c r="D256" s="29" t="s">
        <v>387</v>
      </c>
      <c r="E256" s="14">
        <v>6</v>
      </c>
      <c r="F256" s="14">
        <v>9.31</v>
      </c>
      <c r="G256" s="15">
        <f>ROUND(E256*F256,2)</f>
        <v>55.86</v>
      </c>
      <c r="H256" s="14">
        <v>6</v>
      </c>
      <c r="I256" s="72">
        <v>0</v>
      </c>
      <c r="J256" s="15">
        <f>ROUND(H256*I256,2)</f>
        <v>0</v>
      </c>
    </row>
    <row r="257" spans="1:10" ht="22.5" x14ac:dyDescent="0.25">
      <c r="A257" s="12" t="s">
        <v>388</v>
      </c>
      <c r="B257" s="13" t="s">
        <v>18</v>
      </c>
      <c r="C257" s="13" t="s">
        <v>19</v>
      </c>
      <c r="D257" s="29" t="s">
        <v>389</v>
      </c>
      <c r="E257" s="14">
        <v>5</v>
      </c>
      <c r="F257" s="14">
        <v>121.66</v>
      </c>
      <c r="G257" s="15">
        <f>ROUND(E257*F257,2)</f>
        <v>608.29999999999995</v>
      </c>
      <c r="H257" s="14">
        <v>5</v>
      </c>
      <c r="I257" s="72">
        <v>0</v>
      </c>
      <c r="J257" s="15">
        <f>ROUND(H257*I257,2)</f>
        <v>0</v>
      </c>
    </row>
    <row r="258" spans="1:10" ht="22.5" x14ac:dyDescent="0.25">
      <c r="A258" s="12" t="s">
        <v>390</v>
      </c>
      <c r="B258" s="13" t="s">
        <v>18</v>
      </c>
      <c r="C258" s="13" t="s">
        <v>19</v>
      </c>
      <c r="D258" s="29" t="s">
        <v>391</v>
      </c>
      <c r="E258" s="14">
        <v>4</v>
      </c>
      <c r="F258" s="14">
        <v>121.66</v>
      </c>
      <c r="G258" s="15">
        <f>ROUND(E258*F258,2)</f>
        <v>486.64</v>
      </c>
      <c r="H258" s="14">
        <v>4</v>
      </c>
      <c r="I258" s="72">
        <v>0</v>
      </c>
      <c r="J258" s="15">
        <f>ROUND(H258*I258,2)</f>
        <v>0</v>
      </c>
    </row>
    <row r="259" spans="1:10" x14ac:dyDescent="0.25">
      <c r="A259" s="16"/>
      <c r="B259" s="16"/>
      <c r="C259" s="16"/>
      <c r="D259" s="30" t="s">
        <v>392</v>
      </c>
      <c r="E259" s="14">
        <v>1</v>
      </c>
      <c r="F259" s="17">
        <f>SUM(G255:G258)</f>
        <v>1503.48</v>
      </c>
      <c r="G259" s="17">
        <f>ROUND(E259*F259,2)</f>
        <v>1503.48</v>
      </c>
      <c r="H259" s="14">
        <v>1</v>
      </c>
      <c r="I259" s="17">
        <f>SUM(J255:J258)</f>
        <v>0</v>
      </c>
      <c r="J259" s="17">
        <f>ROUND(H259*I259,2)</f>
        <v>0</v>
      </c>
    </row>
    <row r="260" spans="1:10" ht="0.95" customHeight="1" x14ac:dyDescent="0.25">
      <c r="A260" s="18"/>
      <c r="B260" s="18"/>
      <c r="C260" s="18"/>
      <c r="D260" s="31"/>
      <c r="E260" s="18"/>
      <c r="F260" s="18"/>
      <c r="G260" s="18"/>
      <c r="H260" s="18"/>
      <c r="I260" s="18"/>
      <c r="J260" s="18"/>
    </row>
    <row r="261" spans="1:10" x14ac:dyDescent="0.25">
      <c r="A261" s="16"/>
      <c r="B261" s="16"/>
      <c r="C261" s="16"/>
      <c r="D261" s="30" t="s">
        <v>393</v>
      </c>
      <c r="E261" s="14">
        <v>1</v>
      </c>
      <c r="F261" s="17">
        <f>G222+G229+G235+G240+G245+G249+G254</f>
        <v>65640.33</v>
      </c>
      <c r="G261" s="17">
        <f>ROUND(E261*F261,2)</f>
        <v>65640.33</v>
      </c>
      <c r="H261" s="14">
        <v>1</v>
      </c>
      <c r="I261" s="17">
        <f>J222+J229+J235+J240+J245+J249+J254</f>
        <v>0</v>
      </c>
      <c r="J261" s="17">
        <f>ROUND(H261*I261,2)</f>
        <v>0</v>
      </c>
    </row>
    <row r="262" spans="1:10" ht="0.95" customHeight="1" x14ac:dyDescent="0.25">
      <c r="A262" s="18"/>
      <c r="B262" s="18"/>
      <c r="C262" s="18"/>
      <c r="D262" s="31"/>
      <c r="E262" s="18"/>
      <c r="F262" s="18"/>
      <c r="G262" s="18"/>
      <c r="H262" s="18"/>
      <c r="I262" s="18"/>
      <c r="J262" s="18"/>
    </row>
    <row r="263" spans="1:10" x14ac:dyDescent="0.25">
      <c r="A263" s="8" t="s">
        <v>394</v>
      </c>
      <c r="B263" s="8" t="s">
        <v>10</v>
      </c>
      <c r="C263" s="8" t="s">
        <v>11</v>
      </c>
      <c r="D263" s="27" t="s">
        <v>327</v>
      </c>
      <c r="E263" s="9">
        <f t="shared" ref="E263:J263" si="51">E275</f>
        <v>1</v>
      </c>
      <c r="F263" s="9">
        <f t="shared" si="51"/>
        <v>17204.38</v>
      </c>
      <c r="G263" s="9">
        <f t="shared" si="51"/>
        <v>17204.38</v>
      </c>
      <c r="H263" s="9">
        <f t="shared" si="51"/>
        <v>1</v>
      </c>
      <c r="I263" s="9">
        <f t="shared" si="51"/>
        <v>0</v>
      </c>
      <c r="J263" s="9">
        <f t="shared" si="51"/>
        <v>0</v>
      </c>
    </row>
    <row r="264" spans="1:10" ht="33.75" x14ac:dyDescent="0.25">
      <c r="A264" s="12" t="s">
        <v>395</v>
      </c>
      <c r="B264" s="13" t="s">
        <v>18</v>
      </c>
      <c r="C264" s="13" t="s">
        <v>37</v>
      </c>
      <c r="D264" s="29" t="s">
        <v>396</v>
      </c>
      <c r="E264" s="14">
        <v>295</v>
      </c>
      <c r="F264" s="14">
        <v>38.65</v>
      </c>
      <c r="G264" s="15">
        <f t="shared" ref="G264:G275" si="52">ROUND(E264*F264,2)</f>
        <v>11401.75</v>
      </c>
      <c r="H264" s="14">
        <v>295</v>
      </c>
      <c r="I264" s="72">
        <v>0</v>
      </c>
      <c r="J264" s="15">
        <f t="shared" ref="J264:J275" si="53">ROUND(H264*I264,2)</f>
        <v>0</v>
      </c>
    </row>
    <row r="265" spans="1:10" ht="22.5" x14ac:dyDescent="0.25">
      <c r="A265" s="12" t="s">
        <v>397</v>
      </c>
      <c r="B265" s="13" t="s">
        <v>18</v>
      </c>
      <c r="C265" s="13" t="s">
        <v>115</v>
      </c>
      <c r="D265" s="29" t="s">
        <v>398</v>
      </c>
      <c r="E265" s="14">
        <v>2</v>
      </c>
      <c r="F265" s="14">
        <v>557.66999999999996</v>
      </c>
      <c r="G265" s="15">
        <f t="shared" si="52"/>
        <v>1115.3399999999999</v>
      </c>
      <c r="H265" s="14">
        <v>2</v>
      </c>
      <c r="I265" s="72">
        <v>0</v>
      </c>
      <c r="J265" s="15">
        <f t="shared" si="53"/>
        <v>0</v>
      </c>
    </row>
    <row r="266" spans="1:10" ht="22.5" x14ac:dyDescent="0.25">
      <c r="A266" s="12" t="s">
        <v>399</v>
      </c>
      <c r="B266" s="13" t="s">
        <v>18</v>
      </c>
      <c r="C266" s="13" t="s">
        <v>115</v>
      </c>
      <c r="D266" s="29" t="s">
        <v>400</v>
      </c>
      <c r="E266" s="14">
        <v>8</v>
      </c>
      <c r="F266" s="14">
        <v>105.53</v>
      </c>
      <c r="G266" s="15">
        <f t="shared" si="52"/>
        <v>844.24</v>
      </c>
      <c r="H266" s="14">
        <v>8</v>
      </c>
      <c r="I266" s="72">
        <v>0</v>
      </c>
      <c r="J266" s="15">
        <f t="shared" si="53"/>
        <v>0</v>
      </c>
    </row>
    <row r="267" spans="1:10" x14ac:dyDescent="0.25">
      <c r="A267" s="12" t="s">
        <v>401</v>
      </c>
      <c r="B267" s="13" t="s">
        <v>18</v>
      </c>
      <c r="C267" s="13" t="s">
        <v>115</v>
      </c>
      <c r="D267" s="29" t="s">
        <v>402</v>
      </c>
      <c r="E267" s="14">
        <v>5</v>
      </c>
      <c r="F267" s="14">
        <v>58.59</v>
      </c>
      <c r="G267" s="15">
        <f t="shared" si="52"/>
        <v>292.95</v>
      </c>
      <c r="H267" s="14">
        <v>5</v>
      </c>
      <c r="I267" s="72">
        <v>0</v>
      </c>
      <c r="J267" s="15">
        <f t="shared" si="53"/>
        <v>0</v>
      </c>
    </row>
    <row r="268" spans="1:10" x14ac:dyDescent="0.25">
      <c r="A268" s="12" t="s">
        <v>403</v>
      </c>
      <c r="B268" s="13" t="s">
        <v>18</v>
      </c>
      <c r="C268" s="13" t="s">
        <v>115</v>
      </c>
      <c r="D268" s="29" t="s">
        <v>404</v>
      </c>
      <c r="E268" s="14">
        <v>5</v>
      </c>
      <c r="F268" s="14">
        <v>49.14</v>
      </c>
      <c r="G268" s="15">
        <f t="shared" si="52"/>
        <v>245.7</v>
      </c>
      <c r="H268" s="14">
        <v>5</v>
      </c>
      <c r="I268" s="72">
        <v>0</v>
      </c>
      <c r="J268" s="15">
        <f t="shared" si="53"/>
        <v>0</v>
      </c>
    </row>
    <row r="269" spans="1:10" x14ac:dyDescent="0.25">
      <c r="A269" s="12" t="s">
        <v>405</v>
      </c>
      <c r="B269" s="13" t="s">
        <v>18</v>
      </c>
      <c r="C269" s="13" t="s">
        <v>32</v>
      </c>
      <c r="D269" s="29" t="s">
        <v>406</v>
      </c>
      <c r="E269" s="14">
        <v>20</v>
      </c>
      <c r="F269" s="14">
        <v>13.98</v>
      </c>
      <c r="G269" s="15">
        <f t="shared" si="52"/>
        <v>279.60000000000002</v>
      </c>
      <c r="H269" s="14">
        <v>20</v>
      </c>
      <c r="I269" s="72">
        <v>0</v>
      </c>
      <c r="J269" s="15">
        <f t="shared" si="53"/>
        <v>0</v>
      </c>
    </row>
    <row r="270" spans="1:10" ht="22.5" x14ac:dyDescent="0.25">
      <c r="A270" s="12" t="s">
        <v>407</v>
      </c>
      <c r="B270" s="13" t="s">
        <v>18</v>
      </c>
      <c r="C270" s="13" t="s">
        <v>115</v>
      </c>
      <c r="D270" s="29" t="s">
        <v>408</v>
      </c>
      <c r="E270" s="14">
        <v>2</v>
      </c>
      <c r="F270" s="14">
        <v>35.270000000000003</v>
      </c>
      <c r="G270" s="15">
        <f t="shared" si="52"/>
        <v>70.540000000000006</v>
      </c>
      <c r="H270" s="14">
        <v>2</v>
      </c>
      <c r="I270" s="72">
        <v>0</v>
      </c>
      <c r="J270" s="15">
        <f t="shared" si="53"/>
        <v>0</v>
      </c>
    </row>
    <row r="271" spans="1:10" x14ac:dyDescent="0.25">
      <c r="A271" s="12" t="s">
        <v>409</v>
      </c>
      <c r="B271" s="13" t="s">
        <v>18</v>
      </c>
      <c r="C271" s="13" t="s">
        <v>32</v>
      </c>
      <c r="D271" s="29" t="s">
        <v>410</v>
      </c>
      <c r="E271" s="14">
        <v>10</v>
      </c>
      <c r="F271" s="14">
        <v>11.82</v>
      </c>
      <c r="G271" s="15">
        <f t="shared" si="52"/>
        <v>118.2</v>
      </c>
      <c r="H271" s="14">
        <v>10</v>
      </c>
      <c r="I271" s="72">
        <v>0</v>
      </c>
      <c r="J271" s="15">
        <f t="shared" si="53"/>
        <v>0</v>
      </c>
    </row>
    <row r="272" spans="1:10" x14ac:dyDescent="0.25">
      <c r="A272" s="12" t="s">
        <v>411</v>
      </c>
      <c r="B272" s="13" t="s">
        <v>18</v>
      </c>
      <c r="C272" s="13" t="s">
        <v>115</v>
      </c>
      <c r="D272" s="29" t="s">
        <v>412</v>
      </c>
      <c r="E272" s="14">
        <v>1</v>
      </c>
      <c r="F272" s="14">
        <v>916.15</v>
      </c>
      <c r="G272" s="15">
        <f t="shared" si="52"/>
        <v>916.15</v>
      </c>
      <c r="H272" s="14">
        <v>1</v>
      </c>
      <c r="I272" s="72">
        <v>0</v>
      </c>
      <c r="J272" s="15">
        <f t="shared" si="53"/>
        <v>0</v>
      </c>
    </row>
    <row r="273" spans="1:10" x14ac:dyDescent="0.25">
      <c r="A273" s="12" t="s">
        <v>413</v>
      </c>
      <c r="B273" s="13" t="s">
        <v>18</v>
      </c>
      <c r="C273" s="13" t="s">
        <v>115</v>
      </c>
      <c r="D273" s="29" t="s">
        <v>414</v>
      </c>
      <c r="E273" s="14">
        <v>1</v>
      </c>
      <c r="F273" s="14">
        <v>691.99</v>
      </c>
      <c r="G273" s="15">
        <f t="shared" si="52"/>
        <v>691.99</v>
      </c>
      <c r="H273" s="14">
        <v>1</v>
      </c>
      <c r="I273" s="72">
        <v>0</v>
      </c>
      <c r="J273" s="15">
        <f t="shared" si="53"/>
        <v>0</v>
      </c>
    </row>
    <row r="274" spans="1:10" ht="22.5" x14ac:dyDescent="0.25">
      <c r="A274" s="12" t="s">
        <v>415</v>
      </c>
      <c r="B274" s="13" t="s">
        <v>18</v>
      </c>
      <c r="C274" s="13" t="s">
        <v>115</v>
      </c>
      <c r="D274" s="29" t="s">
        <v>416</v>
      </c>
      <c r="E274" s="14">
        <v>1</v>
      </c>
      <c r="F274" s="14">
        <v>1227.92</v>
      </c>
      <c r="G274" s="15">
        <f t="shared" si="52"/>
        <v>1227.92</v>
      </c>
      <c r="H274" s="14">
        <v>1</v>
      </c>
      <c r="I274" s="72">
        <v>0</v>
      </c>
      <c r="J274" s="15">
        <f t="shared" si="53"/>
        <v>0</v>
      </c>
    </row>
    <row r="275" spans="1:10" x14ac:dyDescent="0.25">
      <c r="A275" s="16"/>
      <c r="B275" s="16"/>
      <c r="C275" s="16"/>
      <c r="D275" s="30" t="s">
        <v>417</v>
      </c>
      <c r="E275" s="14">
        <v>1</v>
      </c>
      <c r="F275" s="17">
        <f>SUM(G264:G274)</f>
        <v>17204.38</v>
      </c>
      <c r="G275" s="17">
        <f t="shared" si="52"/>
        <v>17204.38</v>
      </c>
      <c r="H275" s="14">
        <v>1</v>
      </c>
      <c r="I275" s="17">
        <f>SUM(J264:J274)</f>
        <v>0</v>
      </c>
      <c r="J275" s="17">
        <f t="shared" si="53"/>
        <v>0</v>
      </c>
    </row>
    <row r="276" spans="1:10" ht="0.95" customHeight="1" x14ac:dyDescent="0.25">
      <c r="A276" s="18"/>
      <c r="B276" s="18"/>
      <c r="C276" s="18"/>
      <c r="D276" s="31"/>
      <c r="E276" s="18"/>
      <c r="F276" s="18"/>
      <c r="G276" s="18"/>
      <c r="H276" s="18"/>
      <c r="I276" s="18"/>
      <c r="J276" s="18"/>
    </row>
    <row r="277" spans="1:10" x14ac:dyDescent="0.25">
      <c r="A277" s="16"/>
      <c r="B277" s="16"/>
      <c r="C277" s="16"/>
      <c r="D277" s="30" t="s">
        <v>418</v>
      </c>
      <c r="E277" s="19">
        <v>1</v>
      </c>
      <c r="F277" s="17">
        <f>G5+G105+G167+G193+G221+G263</f>
        <v>487920.58</v>
      </c>
      <c r="G277" s="17">
        <f>ROUND(E277*F277,2)</f>
        <v>487920.58</v>
      </c>
      <c r="H277" s="19">
        <v>1</v>
      </c>
      <c r="I277" s="17">
        <f>J5+J105+J167+J193+J221+J263</f>
        <v>36750</v>
      </c>
      <c r="J277" s="17">
        <f>ROUND(H277*I277,2)</f>
        <v>36750</v>
      </c>
    </row>
    <row r="278" spans="1:10" ht="0.95" customHeight="1" x14ac:dyDescent="0.25">
      <c r="A278" s="18"/>
      <c r="B278" s="18"/>
      <c r="C278" s="18"/>
      <c r="D278" s="31"/>
      <c r="E278" s="18"/>
      <c r="F278" s="18"/>
      <c r="G278" s="18"/>
      <c r="H278" s="18"/>
      <c r="I278" s="18"/>
      <c r="J278" s="18"/>
    </row>
    <row r="279" spans="1:10" x14ac:dyDescent="0.25">
      <c r="A279" s="5" t="s">
        <v>419</v>
      </c>
      <c r="B279" s="5" t="s">
        <v>10</v>
      </c>
      <c r="C279" s="5" t="s">
        <v>11</v>
      </c>
      <c r="D279" s="26" t="s">
        <v>420</v>
      </c>
      <c r="E279" s="6">
        <f t="shared" ref="E279:J279" si="54">E542</f>
        <v>1</v>
      </c>
      <c r="F279" s="7">
        <f t="shared" si="54"/>
        <v>309322.96000000002</v>
      </c>
      <c r="G279" s="7">
        <f t="shared" si="54"/>
        <v>309322.96000000002</v>
      </c>
      <c r="H279" s="6">
        <f t="shared" si="54"/>
        <v>1</v>
      </c>
      <c r="I279" s="7">
        <f t="shared" si="54"/>
        <v>0</v>
      </c>
      <c r="J279" s="7">
        <f t="shared" si="54"/>
        <v>0</v>
      </c>
    </row>
    <row r="280" spans="1:10" x14ac:dyDescent="0.25">
      <c r="A280" s="8" t="s">
        <v>421</v>
      </c>
      <c r="B280" s="8" t="s">
        <v>10</v>
      </c>
      <c r="C280" s="8" t="s">
        <v>11</v>
      </c>
      <c r="D280" s="27" t="s">
        <v>422</v>
      </c>
      <c r="E280" s="9">
        <f t="shared" ref="E280:J280" si="55">E305</f>
        <v>1</v>
      </c>
      <c r="F280" s="9">
        <f t="shared" si="55"/>
        <v>20153.09</v>
      </c>
      <c r="G280" s="9">
        <f t="shared" si="55"/>
        <v>20153.09</v>
      </c>
      <c r="H280" s="9">
        <f t="shared" si="55"/>
        <v>1</v>
      </c>
      <c r="I280" s="9">
        <f t="shared" si="55"/>
        <v>0</v>
      </c>
      <c r="J280" s="9">
        <f t="shared" si="55"/>
        <v>0</v>
      </c>
    </row>
    <row r="281" spans="1:10" ht="33.75" x14ac:dyDescent="0.25">
      <c r="A281" s="12" t="s">
        <v>423</v>
      </c>
      <c r="B281" s="13" t="s">
        <v>18</v>
      </c>
      <c r="C281" s="13" t="s">
        <v>115</v>
      </c>
      <c r="D281" s="29" t="s">
        <v>424</v>
      </c>
      <c r="E281" s="14">
        <v>2</v>
      </c>
      <c r="F281" s="14">
        <v>1008</v>
      </c>
      <c r="G281" s="15">
        <f t="shared" ref="G281:G305" si="56">ROUND(E281*F281,2)</f>
        <v>2016</v>
      </c>
      <c r="H281" s="14">
        <v>2</v>
      </c>
      <c r="I281" s="72">
        <v>0</v>
      </c>
      <c r="J281" s="15">
        <f t="shared" ref="J281:J305" si="57">ROUND(H281*I281,2)</f>
        <v>0</v>
      </c>
    </row>
    <row r="282" spans="1:10" ht="45" x14ac:dyDescent="0.25">
      <c r="A282" s="12" t="s">
        <v>425</v>
      </c>
      <c r="B282" s="13" t="s">
        <v>18</v>
      </c>
      <c r="C282" s="13" t="s">
        <v>115</v>
      </c>
      <c r="D282" s="29" t="s">
        <v>426</v>
      </c>
      <c r="E282" s="14">
        <v>1</v>
      </c>
      <c r="F282" s="14">
        <v>5965.58</v>
      </c>
      <c r="G282" s="15">
        <f t="shared" si="56"/>
        <v>5965.58</v>
      </c>
      <c r="H282" s="14">
        <v>1</v>
      </c>
      <c r="I282" s="72">
        <v>0</v>
      </c>
      <c r="J282" s="15">
        <f t="shared" si="57"/>
        <v>0</v>
      </c>
    </row>
    <row r="283" spans="1:10" ht="45" x14ac:dyDescent="0.25">
      <c r="A283" s="12" t="s">
        <v>427</v>
      </c>
      <c r="B283" s="13" t="s">
        <v>18</v>
      </c>
      <c r="C283" s="13" t="s">
        <v>115</v>
      </c>
      <c r="D283" s="29" t="s">
        <v>428</v>
      </c>
      <c r="E283" s="14">
        <v>1</v>
      </c>
      <c r="F283" s="14">
        <v>1761.48</v>
      </c>
      <c r="G283" s="15">
        <f t="shared" si="56"/>
        <v>1761.48</v>
      </c>
      <c r="H283" s="14">
        <v>1</v>
      </c>
      <c r="I283" s="72">
        <v>0</v>
      </c>
      <c r="J283" s="15">
        <f t="shared" si="57"/>
        <v>0</v>
      </c>
    </row>
    <row r="284" spans="1:10" ht="22.5" x14ac:dyDescent="0.25">
      <c r="A284" s="12" t="s">
        <v>429</v>
      </c>
      <c r="B284" s="13" t="s">
        <v>18</v>
      </c>
      <c r="C284" s="13" t="s">
        <v>115</v>
      </c>
      <c r="D284" s="29" t="s">
        <v>430</v>
      </c>
      <c r="E284" s="14">
        <v>1</v>
      </c>
      <c r="F284" s="14">
        <v>845.41</v>
      </c>
      <c r="G284" s="15">
        <f t="shared" si="56"/>
        <v>845.41</v>
      </c>
      <c r="H284" s="14">
        <v>1</v>
      </c>
      <c r="I284" s="72">
        <v>0</v>
      </c>
      <c r="J284" s="15">
        <f t="shared" si="57"/>
        <v>0</v>
      </c>
    </row>
    <row r="285" spans="1:10" ht="33.75" x14ac:dyDescent="0.25">
      <c r="A285" s="12" t="s">
        <v>431</v>
      </c>
      <c r="B285" s="13" t="s">
        <v>18</v>
      </c>
      <c r="C285" s="13" t="s">
        <v>32</v>
      </c>
      <c r="D285" s="29" t="s">
        <v>432</v>
      </c>
      <c r="E285" s="14">
        <v>115</v>
      </c>
      <c r="F285" s="14">
        <v>36.200000000000003</v>
      </c>
      <c r="G285" s="15">
        <f t="shared" si="56"/>
        <v>4163</v>
      </c>
      <c r="H285" s="14">
        <v>115</v>
      </c>
      <c r="I285" s="72">
        <v>0</v>
      </c>
      <c r="J285" s="15">
        <f t="shared" si="57"/>
        <v>0</v>
      </c>
    </row>
    <row r="286" spans="1:10" x14ac:dyDescent="0.25">
      <c r="A286" s="12" t="s">
        <v>433</v>
      </c>
      <c r="B286" s="13" t="s">
        <v>18</v>
      </c>
      <c r="C286" s="13" t="s">
        <v>115</v>
      </c>
      <c r="D286" s="29" t="s">
        <v>434</v>
      </c>
      <c r="E286" s="14">
        <v>1</v>
      </c>
      <c r="F286" s="14">
        <v>382.97</v>
      </c>
      <c r="G286" s="15">
        <f t="shared" si="56"/>
        <v>382.97</v>
      </c>
      <c r="H286" s="14">
        <v>1</v>
      </c>
      <c r="I286" s="72">
        <v>0</v>
      </c>
      <c r="J286" s="15">
        <f t="shared" si="57"/>
        <v>0</v>
      </c>
    </row>
    <row r="287" spans="1:10" ht="22.5" x14ac:dyDescent="0.25">
      <c r="A287" s="12" t="s">
        <v>435</v>
      </c>
      <c r="B287" s="13" t="s">
        <v>18</v>
      </c>
      <c r="C287" s="13" t="s">
        <v>32</v>
      </c>
      <c r="D287" s="29" t="s">
        <v>436</v>
      </c>
      <c r="E287" s="14">
        <v>35</v>
      </c>
      <c r="F287" s="14">
        <v>31.95</v>
      </c>
      <c r="G287" s="15">
        <f t="shared" si="56"/>
        <v>1118.25</v>
      </c>
      <c r="H287" s="14">
        <v>35</v>
      </c>
      <c r="I287" s="72">
        <v>0</v>
      </c>
      <c r="J287" s="15">
        <f t="shared" si="57"/>
        <v>0</v>
      </c>
    </row>
    <row r="288" spans="1:10" ht="22.5" x14ac:dyDescent="0.25">
      <c r="A288" s="12" t="s">
        <v>437</v>
      </c>
      <c r="B288" s="13" t="s">
        <v>18</v>
      </c>
      <c r="C288" s="13" t="s">
        <v>32</v>
      </c>
      <c r="D288" s="29" t="s">
        <v>438</v>
      </c>
      <c r="E288" s="14">
        <v>5</v>
      </c>
      <c r="F288" s="14">
        <v>29.04</v>
      </c>
      <c r="G288" s="15">
        <f t="shared" si="56"/>
        <v>145.19999999999999</v>
      </c>
      <c r="H288" s="14">
        <v>5</v>
      </c>
      <c r="I288" s="72">
        <v>0</v>
      </c>
      <c r="J288" s="15">
        <f t="shared" si="57"/>
        <v>0</v>
      </c>
    </row>
    <row r="289" spans="1:10" ht="22.5" x14ac:dyDescent="0.25">
      <c r="A289" s="12" t="s">
        <v>439</v>
      </c>
      <c r="B289" s="13" t="s">
        <v>18</v>
      </c>
      <c r="C289" s="13" t="s">
        <v>32</v>
      </c>
      <c r="D289" s="29" t="s">
        <v>440</v>
      </c>
      <c r="E289" s="14">
        <v>20</v>
      </c>
      <c r="F289" s="14">
        <v>22.5</v>
      </c>
      <c r="G289" s="15">
        <f t="shared" si="56"/>
        <v>450</v>
      </c>
      <c r="H289" s="14">
        <v>20</v>
      </c>
      <c r="I289" s="72">
        <v>0</v>
      </c>
      <c r="J289" s="15">
        <f t="shared" si="57"/>
        <v>0</v>
      </c>
    </row>
    <row r="290" spans="1:10" ht="22.5" x14ac:dyDescent="0.25">
      <c r="A290" s="12" t="s">
        <v>441</v>
      </c>
      <c r="B290" s="13" t="s">
        <v>18</v>
      </c>
      <c r="C290" s="13" t="s">
        <v>32</v>
      </c>
      <c r="D290" s="29" t="s">
        <v>442</v>
      </c>
      <c r="E290" s="14">
        <v>8</v>
      </c>
      <c r="F290" s="14">
        <v>10.27</v>
      </c>
      <c r="G290" s="15">
        <f t="shared" si="56"/>
        <v>82.16</v>
      </c>
      <c r="H290" s="14">
        <v>8</v>
      </c>
      <c r="I290" s="72">
        <v>0</v>
      </c>
      <c r="J290" s="15">
        <f t="shared" si="57"/>
        <v>0</v>
      </c>
    </row>
    <row r="291" spans="1:10" ht="22.5" x14ac:dyDescent="0.25">
      <c r="A291" s="12" t="s">
        <v>443</v>
      </c>
      <c r="B291" s="13" t="s">
        <v>18</v>
      </c>
      <c r="C291" s="13" t="s">
        <v>115</v>
      </c>
      <c r="D291" s="29" t="s">
        <v>444</v>
      </c>
      <c r="E291" s="14">
        <v>3</v>
      </c>
      <c r="F291" s="14">
        <v>62.79</v>
      </c>
      <c r="G291" s="15">
        <f t="shared" si="56"/>
        <v>188.37</v>
      </c>
      <c r="H291" s="14">
        <v>3</v>
      </c>
      <c r="I291" s="72">
        <v>0</v>
      </c>
      <c r="J291" s="15">
        <f t="shared" si="57"/>
        <v>0</v>
      </c>
    </row>
    <row r="292" spans="1:10" ht="22.5" x14ac:dyDescent="0.25">
      <c r="A292" s="12" t="s">
        <v>445</v>
      </c>
      <c r="B292" s="13" t="s">
        <v>18</v>
      </c>
      <c r="C292" s="13" t="s">
        <v>115</v>
      </c>
      <c r="D292" s="29" t="s">
        <v>446</v>
      </c>
      <c r="E292" s="14">
        <v>2</v>
      </c>
      <c r="F292" s="14">
        <v>30.93</v>
      </c>
      <c r="G292" s="15">
        <f t="shared" si="56"/>
        <v>61.86</v>
      </c>
      <c r="H292" s="14">
        <v>2</v>
      </c>
      <c r="I292" s="72">
        <v>0</v>
      </c>
      <c r="J292" s="15">
        <f t="shared" si="57"/>
        <v>0</v>
      </c>
    </row>
    <row r="293" spans="1:10" ht="22.5" x14ac:dyDescent="0.25">
      <c r="A293" s="12" t="s">
        <v>447</v>
      </c>
      <c r="B293" s="13" t="s">
        <v>18</v>
      </c>
      <c r="C293" s="13" t="s">
        <v>115</v>
      </c>
      <c r="D293" s="29" t="s">
        <v>448</v>
      </c>
      <c r="E293" s="14">
        <v>2</v>
      </c>
      <c r="F293" s="14">
        <v>36.369999999999997</v>
      </c>
      <c r="G293" s="15">
        <f t="shared" si="56"/>
        <v>72.739999999999995</v>
      </c>
      <c r="H293" s="14">
        <v>2</v>
      </c>
      <c r="I293" s="72">
        <v>0</v>
      </c>
      <c r="J293" s="15">
        <f t="shared" si="57"/>
        <v>0</v>
      </c>
    </row>
    <row r="294" spans="1:10" ht="22.5" x14ac:dyDescent="0.25">
      <c r="A294" s="12" t="s">
        <v>449</v>
      </c>
      <c r="B294" s="13" t="s">
        <v>18</v>
      </c>
      <c r="C294" s="13" t="s">
        <v>115</v>
      </c>
      <c r="D294" s="29" t="s">
        <v>450</v>
      </c>
      <c r="E294" s="14">
        <v>1</v>
      </c>
      <c r="F294" s="14">
        <v>83.06</v>
      </c>
      <c r="G294" s="15">
        <f t="shared" si="56"/>
        <v>83.06</v>
      </c>
      <c r="H294" s="14">
        <v>1</v>
      </c>
      <c r="I294" s="72">
        <v>0</v>
      </c>
      <c r="J294" s="15">
        <f t="shared" si="57"/>
        <v>0</v>
      </c>
    </row>
    <row r="295" spans="1:10" ht="22.5" x14ac:dyDescent="0.25">
      <c r="A295" s="12" t="s">
        <v>451</v>
      </c>
      <c r="B295" s="13" t="s">
        <v>18</v>
      </c>
      <c r="C295" s="13" t="s">
        <v>115</v>
      </c>
      <c r="D295" s="29" t="s">
        <v>452</v>
      </c>
      <c r="E295" s="14">
        <v>1</v>
      </c>
      <c r="F295" s="14">
        <v>106.48</v>
      </c>
      <c r="G295" s="15">
        <f t="shared" si="56"/>
        <v>106.48</v>
      </c>
      <c r="H295" s="14">
        <v>1</v>
      </c>
      <c r="I295" s="72">
        <v>0</v>
      </c>
      <c r="J295" s="15">
        <f t="shared" si="57"/>
        <v>0</v>
      </c>
    </row>
    <row r="296" spans="1:10" ht="22.5" x14ac:dyDescent="0.25">
      <c r="A296" s="12" t="s">
        <v>453</v>
      </c>
      <c r="B296" s="13" t="s">
        <v>18</v>
      </c>
      <c r="C296" s="13" t="s">
        <v>115</v>
      </c>
      <c r="D296" s="29" t="s">
        <v>454</v>
      </c>
      <c r="E296" s="14">
        <v>1</v>
      </c>
      <c r="F296" s="14">
        <v>154.62</v>
      </c>
      <c r="G296" s="15">
        <f t="shared" si="56"/>
        <v>154.62</v>
      </c>
      <c r="H296" s="14">
        <v>1</v>
      </c>
      <c r="I296" s="72">
        <v>0</v>
      </c>
      <c r="J296" s="15">
        <f t="shared" si="57"/>
        <v>0</v>
      </c>
    </row>
    <row r="297" spans="1:10" ht="22.5" x14ac:dyDescent="0.25">
      <c r="A297" s="12" t="s">
        <v>455</v>
      </c>
      <c r="B297" s="13" t="s">
        <v>18</v>
      </c>
      <c r="C297" s="13" t="s">
        <v>115</v>
      </c>
      <c r="D297" s="29" t="s">
        <v>456</v>
      </c>
      <c r="E297" s="14">
        <v>1</v>
      </c>
      <c r="F297" s="14">
        <v>368.67</v>
      </c>
      <c r="G297" s="15">
        <f t="shared" si="56"/>
        <v>368.67</v>
      </c>
      <c r="H297" s="14">
        <v>1</v>
      </c>
      <c r="I297" s="72">
        <v>0</v>
      </c>
      <c r="J297" s="15">
        <f t="shared" si="57"/>
        <v>0</v>
      </c>
    </row>
    <row r="298" spans="1:10" ht="33.75" x14ac:dyDescent="0.25">
      <c r="A298" s="12" t="s">
        <v>457</v>
      </c>
      <c r="B298" s="13" t="s">
        <v>18</v>
      </c>
      <c r="C298" s="13" t="s">
        <v>32</v>
      </c>
      <c r="D298" s="29" t="s">
        <v>458</v>
      </c>
      <c r="E298" s="14">
        <v>25</v>
      </c>
      <c r="F298" s="14">
        <v>6.83</v>
      </c>
      <c r="G298" s="15">
        <f t="shared" si="56"/>
        <v>170.75</v>
      </c>
      <c r="H298" s="14">
        <v>25</v>
      </c>
      <c r="I298" s="72">
        <v>0</v>
      </c>
      <c r="J298" s="15">
        <f t="shared" si="57"/>
        <v>0</v>
      </c>
    </row>
    <row r="299" spans="1:10" ht="33.75" x14ac:dyDescent="0.25">
      <c r="A299" s="12" t="s">
        <v>459</v>
      </c>
      <c r="B299" s="13" t="s">
        <v>18</v>
      </c>
      <c r="C299" s="13" t="s">
        <v>32</v>
      </c>
      <c r="D299" s="29" t="s">
        <v>460</v>
      </c>
      <c r="E299" s="14">
        <v>45</v>
      </c>
      <c r="F299" s="14">
        <v>3.76</v>
      </c>
      <c r="G299" s="15">
        <f t="shared" si="56"/>
        <v>169.2</v>
      </c>
      <c r="H299" s="14">
        <v>45</v>
      </c>
      <c r="I299" s="72">
        <v>0</v>
      </c>
      <c r="J299" s="15">
        <f t="shared" si="57"/>
        <v>0</v>
      </c>
    </row>
    <row r="300" spans="1:10" ht="33.75" x14ac:dyDescent="0.25">
      <c r="A300" s="12" t="s">
        <v>461</v>
      </c>
      <c r="B300" s="13" t="s">
        <v>18</v>
      </c>
      <c r="C300" s="13" t="s">
        <v>32</v>
      </c>
      <c r="D300" s="29" t="s">
        <v>462</v>
      </c>
      <c r="E300" s="14">
        <v>5</v>
      </c>
      <c r="F300" s="14">
        <v>3.43</v>
      </c>
      <c r="G300" s="15">
        <f t="shared" si="56"/>
        <v>17.149999999999999</v>
      </c>
      <c r="H300" s="14">
        <v>5</v>
      </c>
      <c r="I300" s="72">
        <v>0</v>
      </c>
      <c r="J300" s="15">
        <f t="shared" si="57"/>
        <v>0</v>
      </c>
    </row>
    <row r="301" spans="1:10" x14ac:dyDescent="0.25">
      <c r="A301" s="12" t="s">
        <v>463</v>
      </c>
      <c r="B301" s="13" t="s">
        <v>18</v>
      </c>
      <c r="C301" s="13" t="s">
        <v>32</v>
      </c>
      <c r="D301" s="29" t="s">
        <v>464</v>
      </c>
      <c r="E301" s="14">
        <v>50</v>
      </c>
      <c r="F301" s="14">
        <v>18.22</v>
      </c>
      <c r="G301" s="15">
        <f t="shared" si="56"/>
        <v>911</v>
      </c>
      <c r="H301" s="14">
        <v>50</v>
      </c>
      <c r="I301" s="72">
        <v>0</v>
      </c>
      <c r="J301" s="15">
        <f t="shared" si="57"/>
        <v>0</v>
      </c>
    </row>
    <row r="302" spans="1:10" x14ac:dyDescent="0.25">
      <c r="A302" s="12" t="s">
        <v>465</v>
      </c>
      <c r="B302" s="13" t="s">
        <v>18</v>
      </c>
      <c r="C302" s="13" t="s">
        <v>115</v>
      </c>
      <c r="D302" s="29" t="s">
        <v>466</v>
      </c>
      <c r="E302" s="14">
        <v>1</v>
      </c>
      <c r="F302" s="14">
        <v>525</v>
      </c>
      <c r="G302" s="15">
        <f t="shared" si="56"/>
        <v>525</v>
      </c>
      <c r="H302" s="14">
        <v>1</v>
      </c>
      <c r="I302" s="72">
        <v>0</v>
      </c>
      <c r="J302" s="15">
        <f t="shared" si="57"/>
        <v>0</v>
      </c>
    </row>
    <row r="303" spans="1:10" ht="22.5" x14ac:dyDescent="0.25">
      <c r="A303" s="12" t="s">
        <v>467</v>
      </c>
      <c r="B303" s="13" t="s">
        <v>18</v>
      </c>
      <c r="C303" s="13" t="s">
        <v>115</v>
      </c>
      <c r="D303" s="29" t="s">
        <v>468</v>
      </c>
      <c r="E303" s="14">
        <v>1</v>
      </c>
      <c r="F303" s="14">
        <v>262.5</v>
      </c>
      <c r="G303" s="15">
        <f t="shared" si="56"/>
        <v>262.5</v>
      </c>
      <c r="H303" s="14">
        <v>1</v>
      </c>
      <c r="I303" s="72">
        <v>0</v>
      </c>
      <c r="J303" s="15">
        <f t="shared" si="57"/>
        <v>0</v>
      </c>
    </row>
    <row r="304" spans="1:10" ht="33.75" x14ac:dyDescent="0.25">
      <c r="A304" s="12" t="s">
        <v>469</v>
      </c>
      <c r="B304" s="13" t="s">
        <v>18</v>
      </c>
      <c r="C304" s="13" t="s">
        <v>115</v>
      </c>
      <c r="D304" s="29" t="s">
        <v>470</v>
      </c>
      <c r="E304" s="14">
        <v>1</v>
      </c>
      <c r="F304" s="14">
        <v>131.63999999999999</v>
      </c>
      <c r="G304" s="15">
        <f t="shared" si="56"/>
        <v>131.63999999999999</v>
      </c>
      <c r="H304" s="14">
        <v>1</v>
      </c>
      <c r="I304" s="72">
        <v>0</v>
      </c>
      <c r="J304" s="15">
        <f t="shared" si="57"/>
        <v>0</v>
      </c>
    </row>
    <row r="305" spans="1:10" x14ac:dyDescent="0.25">
      <c r="A305" s="16"/>
      <c r="B305" s="16"/>
      <c r="C305" s="16"/>
      <c r="D305" s="30" t="s">
        <v>471</v>
      </c>
      <c r="E305" s="14">
        <v>1</v>
      </c>
      <c r="F305" s="17">
        <f>SUM(G281:G304)</f>
        <v>20153.09</v>
      </c>
      <c r="G305" s="17">
        <f t="shared" si="56"/>
        <v>20153.09</v>
      </c>
      <c r="H305" s="14">
        <v>1</v>
      </c>
      <c r="I305" s="17">
        <f>SUM(J281:J304)</f>
        <v>0</v>
      </c>
      <c r="J305" s="17">
        <f t="shared" si="57"/>
        <v>0</v>
      </c>
    </row>
    <row r="306" spans="1:10" ht="0.95" customHeight="1" x14ac:dyDescent="0.25">
      <c r="A306" s="18"/>
      <c r="B306" s="18"/>
      <c r="C306" s="18"/>
      <c r="D306" s="31"/>
      <c r="E306" s="18"/>
      <c r="F306" s="18"/>
      <c r="G306" s="18"/>
      <c r="H306" s="18"/>
      <c r="I306" s="18"/>
      <c r="J306" s="18"/>
    </row>
    <row r="307" spans="1:10" x14ac:dyDescent="0.25">
      <c r="A307" s="8" t="s">
        <v>472</v>
      </c>
      <c r="B307" s="8" t="s">
        <v>10</v>
      </c>
      <c r="C307" s="8" t="s">
        <v>11</v>
      </c>
      <c r="D307" s="27" t="s">
        <v>473</v>
      </c>
      <c r="E307" s="9">
        <f t="shared" ref="E307:J307" si="58">E349</f>
        <v>1</v>
      </c>
      <c r="F307" s="9">
        <f t="shared" si="58"/>
        <v>41931.39</v>
      </c>
      <c r="G307" s="9">
        <f t="shared" si="58"/>
        <v>41931.39</v>
      </c>
      <c r="H307" s="9">
        <f t="shared" si="58"/>
        <v>1</v>
      </c>
      <c r="I307" s="9">
        <f t="shared" si="58"/>
        <v>0</v>
      </c>
      <c r="J307" s="9">
        <f t="shared" si="58"/>
        <v>0</v>
      </c>
    </row>
    <row r="308" spans="1:10" x14ac:dyDescent="0.25">
      <c r="A308" s="10" t="s">
        <v>474</v>
      </c>
      <c r="B308" s="20" t="s">
        <v>10</v>
      </c>
      <c r="C308" s="10" t="s">
        <v>115</v>
      </c>
      <c r="D308" s="28" t="s">
        <v>475</v>
      </c>
      <c r="E308" s="11">
        <f t="shared" ref="E308:J308" si="59">E319</f>
        <v>1</v>
      </c>
      <c r="F308" s="11">
        <f t="shared" si="59"/>
        <v>29066.1</v>
      </c>
      <c r="G308" s="11">
        <f t="shared" si="59"/>
        <v>29066.1</v>
      </c>
      <c r="H308" s="11">
        <f t="shared" si="59"/>
        <v>1</v>
      </c>
      <c r="I308" s="11">
        <f t="shared" si="59"/>
        <v>0</v>
      </c>
      <c r="J308" s="11">
        <f t="shared" si="59"/>
        <v>0</v>
      </c>
    </row>
    <row r="309" spans="1:10" ht="33.75" x14ac:dyDescent="0.25">
      <c r="A309" s="12" t="s">
        <v>476</v>
      </c>
      <c r="B309" s="13" t="s">
        <v>18</v>
      </c>
      <c r="C309" s="13" t="s">
        <v>4</v>
      </c>
      <c r="D309" s="29" t="s">
        <v>477</v>
      </c>
      <c r="E309" s="14">
        <v>1</v>
      </c>
      <c r="F309" s="14">
        <v>1528.8</v>
      </c>
      <c r="G309" s="15">
        <f t="shared" ref="G309:G319" si="60">ROUND(E309*F309,2)</f>
        <v>1528.8</v>
      </c>
      <c r="H309" s="14">
        <v>1</v>
      </c>
      <c r="I309" s="72">
        <v>0</v>
      </c>
      <c r="J309" s="15">
        <f t="shared" ref="J309:J319" si="61">ROUND(H309*I309,2)</f>
        <v>0</v>
      </c>
    </row>
    <row r="310" spans="1:10" ht="33.75" x14ac:dyDescent="0.25">
      <c r="A310" s="12" t="s">
        <v>478</v>
      </c>
      <c r="B310" s="13" t="s">
        <v>18</v>
      </c>
      <c r="C310" s="13" t="s">
        <v>4</v>
      </c>
      <c r="D310" s="29" t="s">
        <v>479</v>
      </c>
      <c r="E310" s="14">
        <v>1</v>
      </c>
      <c r="F310" s="14">
        <v>3727.5</v>
      </c>
      <c r="G310" s="15">
        <f t="shared" si="60"/>
        <v>3727.5</v>
      </c>
      <c r="H310" s="14">
        <v>1</v>
      </c>
      <c r="I310" s="72">
        <v>0</v>
      </c>
      <c r="J310" s="15">
        <f t="shared" si="61"/>
        <v>0</v>
      </c>
    </row>
    <row r="311" spans="1:10" ht="22.5" x14ac:dyDescent="0.25">
      <c r="A311" s="12" t="s">
        <v>480</v>
      </c>
      <c r="B311" s="13" t="s">
        <v>18</v>
      </c>
      <c r="C311" s="13" t="s">
        <v>4</v>
      </c>
      <c r="D311" s="29" t="s">
        <v>481</v>
      </c>
      <c r="E311" s="14">
        <v>1</v>
      </c>
      <c r="F311" s="14">
        <v>1480.5</v>
      </c>
      <c r="G311" s="15">
        <f t="shared" si="60"/>
        <v>1480.5</v>
      </c>
      <c r="H311" s="14">
        <v>1</v>
      </c>
      <c r="I311" s="72">
        <v>0</v>
      </c>
      <c r="J311" s="15">
        <f t="shared" si="61"/>
        <v>0</v>
      </c>
    </row>
    <row r="312" spans="1:10" ht="22.5" x14ac:dyDescent="0.25">
      <c r="A312" s="12" t="s">
        <v>482</v>
      </c>
      <c r="B312" s="13" t="s">
        <v>18</v>
      </c>
      <c r="C312" s="13" t="s">
        <v>4</v>
      </c>
      <c r="D312" s="29" t="s">
        <v>483</v>
      </c>
      <c r="E312" s="14">
        <v>1</v>
      </c>
      <c r="F312" s="14">
        <v>404.25</v>
      </c>
      <c r="G312" s="15">
        <f t="shared" si="60"/>
        <v>404.25</v>
      </c>
      <c r="H312" s="14">
        <v>1</v>
      </c>
      <c r="I312" s="72">
        <v>0</v>
      </c>
      <c r="J312" s="15">
        <f t="shared" si="61"/>
        <v>0</v>
      </c>
    </row>
    <row r="313" spans="1:10" x14ac:dyDescent="0.25">
      <c r="A313" s="12" t="s">
        <v>484</v>
      </c>
      <c r="B313" s="13" t="s">
        <v>18</v>
      </c>
      <c r="C313" s="13" t="s">
        <v>4</v>
      </c>
      <c r="D313" s="29" t="s">
        <v>485</v>
      </c>
      <c r="E313" s="14">
        <v>1</v>
      </c>
      <c r="F313" s="14">
        <v>509.25</v>
      </c>
      <c r="G313" s="15">
        <f t="shared" si="60"/>
        <v>509.25</v>
      </c>
      <c r="H313" s="14">
        <v>1</v>
      </c>
      <c r="I313" s="72">
        <v>0</v>
      </c>
      <c r="J313" s="15">
        <f t="shared" si="61"/>
        <v>0</v>
      </c>
    </row>
    <row r="314" spans="1:10" ht="22.5" x14ac:dyDescent="0.25">
      <c r="A314" s="12" t="s">
        <v>486</v>
      </c>
      <c r="B314" s="13" t="s">
        <v>18</v>
      </c>
      <c r="C314" s="13" t="s">
        <v>4</v>
      </c>
      <c r="D314" s="29" t="s">
        <v>487</v>
      </c>
      <c r="E314" s="14">
        <v>2</v>
      </c>
      <c r="F314" s="14">
        <v>554.4</v>
      </c>
      <c r="G314" s="15">
        <f t="shared" si="60"/>
        <v>1108.8</v>
      </c>
      <c r="H314" s="14">
        <v>2</v>
      </c>
      <c r="I314" s="72">
        <v>0</v>
      </c>
      <c r="J314" s="15">
        <f t="shared" si="61"/>
        <v>0</v>
      </c>
    </row>
    <row r="315" spans="1:10" ht="33.75" x14ac:dyDescent="0.25">
      <c r="A315" s="12" t="s">
        <v>488</v>
      </c>
      <c r="B315" s="13" t="s">
        <v>18</v>
      </c>
      <c r="C315" s="13" t="s">
        <v>4</v>
      </c>
      <c r="D315" s="29" t="s">
        <v>489</v>
      </c>
      <c r="E315" s="14">
        <v>1</v>
      </c>
      <c r="F315" s="14">
        <v>7717.5</v>
      </c>
      <c r="G315" s="15">
        <f t="shared" si="60"/>
        <v>7717.5</v>
      </c>
      <c r="H315" s="14">
        <v>1</v>
      </c>
      <c r="I315" s="72">
        <v>0</v>
      </c>
      <c r="J315" s="15">
        <f t="shared" si="61"/>
        <v>0</v>
      </c>
    </row>
    <row r="316" spans="1:10" ht="33.75" x14ac:dyDescent="0.25">
      <c r="A316" s="12" t="s">
        <v>490</v>
      </c>
      <c r="B316" s="13" t="s">
        <v>18</v>
      </c>
      <c r="C316" s="13" t="s">
        <v>4</v>
      </c>
      <c r="D316" s="29" t="s">
        <v>491</v>
      </c>
      <c r="E316" s="14">
        <v>1</v>
      </c>
      <c r="F316" s="14">
        <v>8389.5</v>
      </c>
      <c r="G316" s="15">
        <f t="shared" si="60"/>
        <v>8389.5</v>
      </c>
      <c r="H316" s="14">
        <v>1</v>
      </c>
      <c r="I316" s="72">
        <v>0</v>
      </c>
      <c r="J316" s="15">
        <f t="shared" si="61"/>
        <v>0</v>
      </c>
    </row>
    <row r="317" spans="1:10" ht="22.5" x14ac:dyDescent="0.25">
      <c r="A317" s="12" t="s">
        <v>492</v>
      </c>
      <c r="B317" s="13" t="s">
        <v>18</v>
      </c>
      <c r="C317" s="13" t="s">
        <v>4</v>
      </c>
      <c r="D317" s="29" t="s">
        <v>493</v>
      </c>
      <c r="E317" s="14">
        <v>1</v>
      </c>
      <c r="F317" s="14">
        <v>1575</v>
      </c>
      <c r="G317" s="15">
        <f t="shared" si="60"/>
        <v>1575</v>
      </c>
      <c r="H317" s="14">
        <v>1</v>
      </c>
      <c r="I317" s="72">
        <v>0</v>
      </c>
      <c r="J317" s="15">
        <f t="shared" si="61"/>
        <v>0</v>
      </c>
    </row>
    <row r="318" spans="1:10" ht="22.5" x14ac:dyDescent="0.25">
      <c r="A318" s="12" t="s">
        <v>494</v>
      </c>
      <c r="B318" s="13" t="s">
        <v>18</v>
      </c>
      <c r="C318" s="13" t="s">
        <v>4</v>
      </c>
      <c r="D318" s="29" t="s">
        <v>495</v>
      </c>
      <c r="E318" s="14">
        <v>1</v>
      </c>
      <c r="F318" s="14">
        <v>2625</v>
      </c>
      <c r="G318" s="15">
        <f t="shared" si="60"/>
        <v>2625</v>
      </c>
      <c r="H318" s="14">
        <v>1</v>
      </c>
      <c r="I318" s="72">
        <v>0</v>
      </c>
      <c r="J318" s="15">
        <f t="shared" si="61"/>
        <v>0</v>
      </c>
    </row>
    <row r="319" spans="1:10" x14ac:dyDescent="0.25">
      <c r="A319" s="16"/>
      <c r="B319" s="16"/>
      <c r="C319" s="16"/>
      <c r="D319" s="30" t="s">
        <v>496</v>
      </c>
      <c r="E319" s="14">
        <v>1</v>
      </c>
      <c r="F319" s="17">
        <f>SUM(G309:G318)</f>
        <v>29066.1</v>
      </c>
      <c r="G319" s="17">
        <f t="shared" si="60"/>
        <v>29066.1</v>
      </c>
      <c r="H319" s="14">
        <v>1</v>
      </c>
      <c r="I319" s="17">
        <f>SUM(J309:J318)</f>
        <v>0</v>
      </c>
      <c r="J319" s="17">
        <f t="shared" si="61"/>
        <v>0</v>
      </c>
    </row>
    <row r="320" spans="1:10" ht="0.95" customHeight="1" x14ac:dyDescent="0.25">
      <c r="A320" s="18"/>
      <c r="B320" s="18"/>
      <c r="C320" s="18"/>
      <c r="D320" s="31"/>
      <c r="E320" s="18"/>
      <c r="F320" s="18"/>
      <c r="G320" s="18"/>
      <c r="H320" s="18"/>
      <c r="I320" s="18"/>
      <c r="J320" s="18"/>
    </row>
    <row r="321" spans="1:10" x14ac:dyDescent="0.25">
      <c r="A321" s="10" t="s">
        <v>497</v>
      </c>
      <c r="B321" s="20" t="s">
        <v>10</v>
      </c>
      <c r="C321" s="10" t="s">
        <v>115</v>
      </c>
      <c r="D321" s="28" t="s">
        <v>498</v>
      </c>
      <c r="E321" s="11">
        <f t="shared" ref="E321:J321" si="62">E330</f>
        <v>1</v>
      </c>
      <c r="F321" s="11">
        <f t="shared" si="62"/>
        <v>6300.25</v>
      </c>
      <c r="G321" s="11">
        <f t="shared" si="62"/>
        <v>6300.25</v>
      </c>
      <c r="H321" s="11">
        <f t="shared" si="62"/>
        <v>1</v>
      </c>
      <c r="I321" s="11">
        <f t="shared" si="62"/>
        <v>0</v>
      </c>
      <c r="J321" s="11">
        <f t="shared" si="62"/>
        <v>0</v>
      </c>
    </row>
    <row r="322" spans="1:10" ht="22.5" x14ac:dyDescent="0.25">
      <c r="A322" s="12" t="s">
        <v>499</v>
      </c>
      <c r="B322" s="13" t="s">
        <v>18</v>
      </c>
      <c r="C322" s="13" t="s">
        <v>115</v>
      </c>
      <c r="D322" s="29" t="s">
        <v>500</v>
      </c>
      <c r="E322" s="14">
        <v>1</v>
      </c>
      <c r="F322" s="14">
        <v>2500.1</v>
      </c>
      <c r="G322" s="15">
        <f t="shared" ref="G322:G330" si="63">ROUND(E322*F322,2)</f>
        <v>2500.1</v>
      </c>
      <c r="H322" s="14">
        <v>1</v>
      </c>
      <c r="I322" s="72">
        <v>0</v>
      </c>
      <c r="J322" s="15">
        <f t="shared" ref="J322:J330" si="64">ROUND(H322*I322,2)</f>
        <v>0</v>
      </c>
    </row>
    <row r="323" spans="1:10" ht="22.5" x14ac:dyDescent="0.25">
      <c r="A323" s="12" t="s">
        <v>501</v>
      </c>
      <c r="B323" s="13" t="s">
        <v>18</v>
      </c>
      <c r="C323" s="13" t="s">
        <v>115</v>
      </c>
      <c r="D323" s="29" t="s">
        <v>502</v>
      </c>
      <c r="E323" s="14">
        <v>1</v>
      </c>
      <c r="F323" s="14">
        <v>302.16000000000003</v>
      </c>
      <c r="G323" s="15">
        <f t="shared" si="63"/>
        <v>302.16000000000003</v>
      </c>
      <c r="H323" s="14">
        <v>1</v>
      </c>
      <c r="I323" s="72">
        <v>0</v>
      </c>
      <c r="J323" s="15">
        <f t="shared" si="64"/>
        <v>0</v>
      </c>
    </row>
    <row r="324" spans="1:10" ht="22.5" x14ac:dyDescent="0.25">
      <c r="A324" s="12" t="s">
        <v>503</v>
      </c>
      <c r="B324" s="13" t="s">
        <v>18</v>
      </c>
      <c r="C324" s="13" t="s">
        <v>115</v>
      </c>
      <c r="D324" s="29" t="s">
        <v>504</v>
      </c>
      <c r="E324" s="14">
        <v>1</v>
      </c>
      <c r="F324" s="14">
        <v>108.19</v>
      </c>
      <c r="G324" s="15">
        <f t="shared" si="63"/>
        <v>108.19</v>
      </c>
      <c r="H324" s="14">
        <v>1</v>
      </c>
      <c r="I324" s="72">
        <v>0</v>
      </c>
      <c r="J324" s="15">
        <f t="shared" si="64"/>
        <v>0</v>
      </c>
    </row>
    <row r="325" spans="1:10" ht="22.5" x14ac:dyDescent="0.25">
      <c r="A325" s="12" t="s">
        <v>505</v>
      </c>
      <c r="B325" s="13" t="s">
        <v>18</v>
      </c>
      <c r="C325" s="13" t="s">
        <v>32</v>
      </c>
      <c r="D325" s="29" t="s">
        <v>506</v>
      </c>
      <c r="E325" s="14">
        <v>80</v>
      </c>
      <c r="F325" s="14">
        <v>11.36</v>
      </c>
      <c r="G325" s="15">
        <f t="shared" si="63"/>
        <v>908.8</v>
      </c>
      <c r="H325" s="14">
        <v>80</v>
      </c>
      <c r="I325" s="72">
        <v>0</v>
      </c>
      <c r="J325" s="15">
        <f t="shared" si="64"/>
        <v>0</v>
      </c>
    </row>
    <row r="326" spans="1:10" ht="22.5" x14ac:dyDescent="0.25">
      <c r="A326" s="12" t="s">
        <v>507</v>
      </c>
      <c r="B326" s="13" t="s">
        <v>18</v>
      </c>
      <c r="C326" s="13" t="s">
        <v>32</v>
      </c>
      <c r="D326" s="29" t="s">
        <v>508</v>
      </c>
      <c r="E326" s="14">
        <v>30</v>
      </c>
      <c r="F326" s="14">
        <v>26.12</v>
      </c>
      <c r="G326" s="15">
        <f t="shared" si="63"/>
        <v>783.6</v>
      </c>
      <c r="H326" s="14">
        <v>30</v>
      </c>
      <c r="I326" s="72">
        <v>0</v>
      </c>
      <c r="J326" s="15">
        <f t="shared" si="64"/>
        <v>0</v>
      </c>
    </row>
    <row r="327" spans="1:10" ht="22.5" x14ac:dyDescent="0.25">
      <c r="A327" s="12" t="s">
        <v>509</v>
      </c>
      <c r="B327" s="13" t="s">
        <v>18</v>
      </c>
      <c r="C327" s="13" t="s">
        <v>32</v>
      </c>
      <c r="D327" s="29" t="s">
        <v>510</v>
      </c>
      <c r="E327" s="14">
        <v>30</v>
      </c>
      <c r="F327" s="14">
        <v>9.33</v>
      </c>
      <c r="G327" s="15">
        <f t="shared" si="63"/>
        <v>279.89999999999998</v>
      </c>
      <c r="H327" s="14">
        <v>30</v>
      </c>
      <c r="I327" s="72">
        <v>0</v>
      </c>
      <c r="J327" s="15">
        <f t="shared" si="64"/>
        <v>0</v>
      </c>
    </row>
    <row r="328" spans="1:10" ht="22.5" x14ac:dyDescent="0.25">
      <c r="A328" s="12" t="s">
        <v>511</v>
      </c>
      <c r="B328" s="13" t="s">
        <v>18</v>
      </c>
      <c r="C328" s="13" t="s">
        <v>115</v>
      </c>
      <c r="D328" s="29" t="s">
        <v>512</v>
      </c>
      <c r="E328" s="14">
        <v>1</v>
      </c>
      <c r="F328" s="14">
        <v>787.5</v>
      </c>
      <c r="G328" s="15">
        <f t="shared" si="63"/>
        <v>787.5</v>
      </c>
      <c r="H328" s="14">
        <v>1</v>
      </c>
      <c r="I328" s="72">
        <v>0</v>
      </c>
      <c r="J328" s="15">
        <f t="shared" si="64"/>
        <v>0</v>
      </c>
    </row>
    <row r="329" spans="1:10" x14ac:dyDescent="0.25">
      <c r="A329" s="12" t="s">
        <v>513</v>
      </c>
      <c r="B329" s="13" t="s">
        <v>18</v>
      </c>
      <c r="C329" s="13" t="s">
        <v>115</v>
      </c>
      <c r="D329" s="29" t="s">
        <v>514</v>
      </c>
      <c r="E329" s="14">
        <v>1</v>
      </c>
      <c r="F329" s="14">
        <v>630</v>
      </c>
      <c r="G329" s="15">
        <f t="shared" si="63"/>
        <v>630</v>
      </c>
      <c r="H329" s="14">
        <v>1</v>
      </c>
      <c r="I329" s="72">
        <v>0</v>
      </c>
      <c r="J329" s="15">
        <f t="shared" si="64"/>
        <v>0</v>
      </c>
    </row>
    <row r="330" spans="1:10" x14ac:dyDescent="0.25">
      <c r="A330" s="16"/>
      <c r="B330" s="16"/>
      <c r="C330" s="16"/>
      <c r="D330" s="30" t="s">
        <v>515</v>
      </c>
      <c r="E330" s="14">
        <v>1</v>
      </c>
      <c r="F330" s="17">
        <f>SUM(G322:G329)</f>
        <v>6300.25</v>
      </c>
      <c r="G330" s="17">
        <f t="shared" si="63"/>
        <v>6300.25</v>
      </c>
      <c r="H330" s="14">
        <v>1</v>
      </c>
      <c r="I330" s="17">
        <f>SUM(J322:J329)</f>
        <v>0</v>
      </c>
      <c r="J330" s="17">
        <f t="shared" si="64"/>
        <v>0</v>
      </c>
    </row>
    <row r="331" spans="1:10" ht="0.95" customHeight="1" x14ac:dyDescent="0.25">
      <c r="A331" s="18"/>
      <c r="B331" s="18"/>
      <c r="C331" s="18"/>
      <c r="D331" s="31"/>
      <c r="E331" s="18"/>
      <c r="F331" s="18"/>
      <c r="G331" s="18"/>
      <c r="H331" s="18"/>
      <c r="I331" s="18"/>
      <c r="J331" s="18"/>
    </row>
    <row r="332" spans="1:10" x14ac:dyDescent="0.25">
      <c r="A332" s="10" t="s">
        <v>516</v>
      </c>
      <c r="B332" s="20" t="s">
        <v>10</v>
      </c>
      <c r="C332" s="10" t="s">
        <v>115</v>
      </c>
      <c r="D332" s="28" t="s">
        <v>517</v>
      </c>
      <c r="E332" s="11">
        <f t="shared" ref="E332:J332" si="65">E337</f>
        <v>1</v>
      </c>
      <c r="F332" s="11">
        <f t="shared" si="65"/>
        <v>3319.7</v>
      </c>
      <c r="G332" s="11">
        <f t="shared" si="65"/>
        <v>3319.7</v>
      </c>
      <c r="H332" s="11">
        <f t="shared" si="65"/>
        <v>1</v>
      </c>
      <c r="I332" s="11">
        <f t="shared" si="65"/>
        <v>0</v>
      </c>
      <c r="J332" s="11">
        <f t="shared" si="65"/>
        <v>0</v>
      </c>
    </row>
    <row r="333" spans="1:10" x14ac:dyDescent="0.25">
      <c r="A333" s="12" t="s">
        <v>518</v>
      </c>
      <c r="B333" s="13" t="s">
        <v>18</v>
      </c>
      <c r="C333" s="13" t="s">
        <v>115</v>
      </c>
      <c r="D333" s="29" t="s">
        <v>519</v>
      </c>
      <c r="E333" s="14">
        <v>4</v>
      </c>
      <c r="F333" s="14">
        <v>89.46</v>
      </c>
      <c r="G333" s="15">
        <f>ROUND(E333*F333,2)</f>
        <v>357.84</v>
      </c>
      <c r="H333" s="14">
        <v>4</v>
      </c>
      <c r="I333" s="72">
        <v>0</v>
      </c>
      <c r="J333" s="15">
        <f>ROUND(H333*I333,2)</f>
        <v>0</v>
      </c>
    </row>
    <row r="334" spans="1:10" ht="22.5" x14ac:dyDescent="0.25">
      <c r="A334" s="12" t="s">
        <v>520</v>
      </c>
      <c r="B334" s="13" t="s">
        <v>18</v>
      </c>
      <c r="C334" s="13" t="s">
        <v>115</v>
      </c>
      <c r="D334" s="29" t="s">
        <v>521</v>
      </c>
      <c r="E334" s="14">
        <v>4</v>
      </c>
      <c r="F334" s="14">
        <v>68.8</v>
      </c>
      <c r="G334" s="15">
        <f>ROUND(E334*F334,2)</f>
        <v>275.2</v>
      </c>
      <c r="H334" s="14">
        <v>4</v>
      </c>
      <c r="I334" s="72">
        <v>0</v>
      </c>
      <c r="J334" s="15">
        <f>ROUND(H334*I334,2)</f>
        <v>0</v>
      </c>
    </row>
    <row r="335" spans="1:10" ht="22.5" x14ac:dyDescent="0.25">
      <c r="A335" s="12" t="s">
        <v>522</v>
      </c>
      <c r="B335" s="13" t="s">
        <v>18</v>
      </c>
      <c r="C335" s="13" t="s">
        <v>32</v>
      </c>
      <c r="D335" s="29" t="s">
        <v>523</v>
      </c>
      <c r="E335" s="14">
        <v>70</v>
      </c>
      <c r="F335" s="14">
        <v>34.909999999999997</v>
      </c>
      <c r="G335" s="15">
        <f>ROUND(E335*F335,2)</f>
        <v>2443.6999999999998</v>
      </c>
      <c r="H335" s="14">
        <v>70</v>
      </c>
      <c r="I335" s="72">
        <v>0</v>
      </c>
      <c r="J335" s="15">
        <f>ROUND(H335*I335,2)</f>
        <v>0</v>
      </c>
    </row>
    <row r="336" spans="1:10" ht="22.5" x14ac:dyDescent="0.25">
      <c r="A336" s="12" t="s">
        <v>524</v>
      </c>
      <c r="B336" s="13" t="s">
        <v>18</v>
      </c>
      <c r="C336" s="13" t="s">
        <v>115</v>
      </c>
      <c r="D336" s="29" t="s">
        <v>525</v>
      </c>
      <c r="E336" s="14">
        <v>4</v>
      </c>
      <c r="F336" s="14">
        <v>60.74</v>
      </c>
      <c r="G336" s="15">
        <f>ROUND(E336*F336,2)</f>
        <v>242.96</v>
      </c>
      <c r="H336" s="14">
        <v>4</v>
      </c>
      <c r="I336" s="72">
        <v>0</v>
      </c>
      <c r="J336" s="15">
        <f>ROUND(H336*I336,2)</f>
        <v>0</v>
      </c>
    </row>
    <row r="337" spans="1:10" x14ac:dyDescent="0.25">
      <c r="A337" s="16"/>
      <c r="B337" s="16"/>
      <c r="C337" s="16"/>
      <c r="D337" s="30" t="s">
        <v>526</v>
      </c>
      <c r="E337" s="14">
        <v>1</v>
      </c>
      <c r="F337" s="17">
        <f>SUM(G333:G336)</f>
        <v>3319.7</v>
      </c>
      <c r="G337" s="17">
        <f>ROUND(E337*F337,2)</f>
        <v>3319.7</v>
      </c>
      <c r="H337" s="14">
        <v>1</v>
      </c>
      <c r="I337" s="17">
        <f>SUM(J333:J336)</f>
        <v>0</v>
      </c>
      <c r="J337" s="17">
        <f>ROUND(H337*I337,2)</f>
        <v>0</v>
      </c>
    </row>
    <row r="338" spans="1:10" ht="0.95" customHeight="1" x14ac:dyDescent="0.25">
      <c r="A338" s="18"/>
      <c r="B338" s="18"/>
      <c r="C338" s="18"/>
      <c r="D338" s="31"/>
      <c r="E338" s="18"/>
      <c r="F338" s="18"/>
      <c r="G338" s="18"/>
      <c r="H338" s="18"/>
      <c r="I338" s="18"/>
      <c r="J338" s="18"/>
    </row>
    <row r="339" spans="1:10" x14ac:dyDescent="0.25">
      <c r="A339" s="10" t="s">
        <v>527</v>
      </c>
      <c r="B339" s="10" t="s">
        <v>10</v>
      </c>
      <c r="C339" s="10" t="s">
        <v>115</v>
      </c>
      <c r="D339" s="28" t="s">
        <v>528</v>
      </c>
      <c r="E339" s="11">
        <f t="shared" ref="E339:J339" si="66">E342</f>
        <v>1</v>
      </c>
      <c r="F339" s="11">
        <f t="shared" si="66"/>
        <v>2300.34</v>
      </c>
      <c r="G339" s="11">
        <f t="shared" si="66"/>
        <v>2300.34</v>
      </c>
      <c r="H339" s="11">
        <f t="shared" si="66"/>
        <v>1</v>
      </c>
      <c r="I339" s="11">
        <f t="shared" si="66"/>
        <v>0</v>
      </c>
      <c r="J339" s="11">
        <f t="shared" si="66"/>
        <v>0</v>
      </c>
    </row>
    <row r="340" spans="1:10" x14ac:dyDescent="0.25">
      <c r="A340" s="12" t="s">
        <v>529</v>
      </c>
      <c r="B340" s="13" t="s">
        <v>18</v>
      </c>
      <c r="C340" s="13" t="s">
        <v>115</v>
      </c>
      <c r="D340" s="29" t="s">
        <v>530</v>
      </c>
      <c r="E340" s="14">
        <v>1</v>
      </c>
      <c r="F340" s="14">
        <v>1327.7</v>
      </c>
      <c r="G340" s="15">
        <f>ROUND(E340*F340,2)</f>
        <v>1327.7</v>
      </c>
      <c r="H340" s="14">
        <v>1</v>
      </c>
      <c r="I340" s="72">
        <v>0</v>
      </c>
      <c r="J340" s="15">
        <f>ROUND(H340*I340,2)</f>
        <v>0</v>
      </c>
    </row>
    <row r="341" spans="1:10" x14ac:dyDescent="0.25">
      <c r="A341" s="12" t="s">
        <v>531</v>
      </c>
      <c r="B341" s="13" t="s">
        <v>18</v>
      </c>
      <c r="C341" s="13" t="s">
        <v>115</v>
      </c>
      <c r="D341" s="29" t="s">
        <v>532</v>
      </c>
      <c r="E341" s="14">
        <v>1</v>
      </c>
      <c r="F341" s="14">
        <v>972.64</v>
      </c>
      <c r="G341" s="15">
        <f>ROUND(E341*F341,2)</f>
        <v>972.64</v>
      </c>
      <c r="H341" s="14">
        <v>1</v>
      </c>
      <c r="I341" s="72">
        <v>0</v>
      </c>
      <c r="J341" s="15">
        <f>ROUND(H341*I341,2)</f>
        <v>0</v>
      </c>
    </row>
    <row r="342" spans="1:10" x14ac:dyDescent="0.25">
      <c r="A342" s="16"/>
      <c r="B342" s="16"/>
      <c r="C342" s="16"/>
      <c r="D342" s="30" t="s">
        <v>533</v>
      </c>
      <c r="E342" s="14">
        <v>1</v>
      </c>
      <c r="F342" s="17">
        <f>SUM(G340:G341)</f>
        <v>2300.34</v>
      </c>
      <c r="G342" s="17">
        <f>ROUND(E342*F342,2)</f>
        <v>2300.34</v>
      </c>
      <c r="H342" s="14">
        <v>1</v>
      </c>
      <c r="I342" s="17">
        <f>SUM(J340:J341)</f>
        <v>0</v>
      </c>
      <c r="J342" s="17">
        <f>ROUND(H342*I342,2)</f>
        <v>0</v>
      </c>
    </row>
    <row r="343" spans="1:10" ht="0.95" customHeight="1" x14ac:dyDescent="0.25">
      <c r="A343" s="18"/>
      <c r="B343" s="18"/>
      <c r="C343" s="18"/>
      <c r="D343" s="31"/>
      <c r="E343" s="18"/>
      <c r="F343" s="18"/>
      <c r="G343" s="18"/>
      <c r="H343" s="18"/>
      <c r="I343" s="18"/>
      <c r="J343" s="18"/>
    </row>
    <row r="344" spans="1:10" x14ac:dyDescent="0.25">
      <c r="A344" s="10" t="s">
        <v>534</v>
      </c>
      <c r="B344" s="20" t="s">
        <v>10</v>
      </c>
      <c r="C344" s="10" t="s">
        <v>115</v>
      </c>
      <c r="D344" s="28" t="s">
        <v>327</v>
      </c>
      <c r="E344" s="11">
        <f t="shared" ref="E344:J344" si="67">E347</f>
        <v>1</v>
      </c>
      <c r="F344" s="11">
        <f t="shared" si="67"/>
        <v>945</v>
      </c>
      <c r="G344" s="11">
        <f t="shared" si="67"/>
        <v>945</v>
      </c>
      <c r="H344" s="11">
        <f t="shared" si="67"/>
        <v>1</v>
      </c>
      <c r="I344" s="11">
        <f t="shared" si="67"/>
        <v>0</v>
      </c>
      <c r="J344" s="11">
        <f t="shared" si="67"/>
        <v>0</v>
      </c>
    </row>
    <row r="345" spans="1:10" x14ac:dyDescent="0.25">
      <c r="A345" s="12" t="s">
        <v>535</v>
      </c>
      <c r="B345" s="13" t="s">
        <v>18</v>
      </c>
      <c r="C345" s="13" t="s">
        <v>115</v>
      </c>
      <c r="D345" s="29" t="s">
        <v>536</v>
      </c>
      <c r="E345" s="14">
        <v>1</v>
      </c>
      <c r="F345" s="14">
        <v>577.5</v>
      </c>
      <c r="G345" s="15">
        <f>ROUND(E345*F345,2)</f>
        <v>577.5</v>
      </c>
      <c r="H345" s="14">
        <v>1</v>
      </c>
      <c r="I345" s="72">
        <v>0</v>
      </c>
      <c r="J345" s="15">
        <f>ROUND(H345*I345,2)</f>
        <v>0</v>
      </c>
    </row>
    <row r="346" spans="1:10" x14ac:dyDescent="0.25">
      <c r="A346" s="12" t="s">
        <v>537</v>
      </c>
      <c r="B346" s="13" t="s">
        <v>18</v>
      </c>
      <c r="C346" s="13" t="s">
        <v>115</v>
      </c>
      <c r="D346" s="29" t="s">
        <v>538</v>
      </c>
      <c r="E346" s="14">
        <v>1</v>
      </c>
      <c r="F346" s="14">
        <v>367.5</v>
      </c>
      <c r="G346" s="15">
        <f>ROUND(E346*F346,2)</f>
        <v>367.5</v>
      </c>
      <c r="H346" s="14">
        <v>1</v>
      </c>
      <c r="I346" s="72">
        <v>0</v>
      </c>
      <c r="J346" s="15">
        <f>ROUND(H346*I346,2)</f>
        <v>0</v>
      </c>
    </row>
    <row r="347" spans="1:10" x14ac:dyDescent="0.25">
      <c r="A347" s="16"/>
      <c r="B347" s="16"/>
      <c r="C347" s="16"/>
      <c r="D347" s="30" t="s">
        <v>539</v>
      </c>
      <c r="E347" s="14">
        <v>1</v>
      </c>
      <c r="F347" s="17">
        <f>SUM(G345:G346)</f>
        <v>945</v>
      </c>
      <c r="G347" s="17">
        <f>ROUND(E347*F347,2)</f>
        <v>945</v>
      </c>
      <c r="H347" s="14">
        <v>1</v>
      </c>
      <c r="I347" s="17">
        <f>SUM(J345:J346)</f>
        <v>0</v>
      </c>
      <c r="J347" s="17">
        <f>ROUND(H347*I347,2)</f>
        <v>0</v>
      </c>
    </row>
    <row r="348" spans="1:10" ht="0.95" customHeight="1" x14ac:dyDescent="0.25">
      <c r="A348" s="18"/>
      <c r="B348" s="18"/>
      <c r="C348" s="18"/>
      <c r="D348" s="31"/>
      <c r="E348" s="18"/>
      <c r="F348" s="18"/>
      <c r="G348" s="18"/>
      <c r="H348" s="18"/>
      <c r="I348" s="18"/>
      <c r="J348" s="18"/>
    </row>
    <row r="349" spans="1:10" x14ac:dyDescent="0.25">
      <c r="A349" s="16"/>
      <c r="B349" s="16"/>
      <c r="C349" s="16"/>
      <c r="D349" s="30" t="s">
        <v>540</v>
      </c>
      <c r="E349" s="14">
        <v>1</v>
      </c>
      <c r="F349" s="17">
        <f>G308+G321+G332+G339+G344</f>
        <v>41931.39</v>
      </c>
      <c r="G349" s="17">
        <f>ROUND(E349*F349,2)</f>
        <v>41931.39</v>
      </c>
      <c r="H349" s="14">
        <v>1</v>
      </c>
      <c r="I349" s="17">
        <f>J308+J321+J332+J339+J344</f>
        <v>0</v>
      </c>
      <c r="J349" s="17">
        <f>ROUND(H349*I349,2)</f>
        <v>0</v>
      </c>
    </row>
    <row r="350" spans="1:10" ht="0.95" customHeight="1" x14ac:dyDescent="0.25">
      <c r="A350" s="18"/>
      <c r="B350" s="18"/>
      <c r="C350" s="18"/>
      <c r="D350" s="31"/>
      <c r="E350" s="18"/>
      <c r="F350" s="18"/>
      <c r="G350" s="18"/>
      <c r="H350" s="18"/>
      <c r="I350" s="18"/>
      <c r="J350" s="18"/>
    </row>
    <row r="351" spans="1:10" x14ac:dyDescent="0.25">
      <c r="A351" s="8" t="s">
        <v>541</v>
      </c>
      <c r="B351" s="8" t="s">
        <v>10</v>
      </c>
      <c r="C351" s="8" t="s">
        <v>11</v>
      </c>
      <c r="D351" s="27" t="s">
        <v>542</v>
      </c>
      <c r="E351" s="9">
        <f t="shared" ref="E351:J351" si="68">E432</f>
        <v>1</v>
      </c>
      <c r="F351" s="9">
        <f t="shared" si="68"/>
        <v>51537.39</v>
      </c>
      <c r="G351" s="9">
        <f t="shared" si="68"/>
        <v>51537.39</v>
      </c>
      <c r="H351" s="9">
        <f t="shared" si="68"/>
        <v>1</v>
      </c>
      <c r="I351" s="9">
        <f t="shared" si="68"/>
        <v>0</v>
      </c>
      <c r="J351" s="9">
        <f t="shared" si="68"/>
        <v>0</v>
      </c>
    </row>
    <row r="352" spans="1:10" x14ac:dyDescent="0.25">
      <c r="A352" s="10" t="s">
        <v>543</v>
      </c>
      <c r="B352" s="10" t="s">
        <v>10</v>
      </c>
      <c r="C352" s="10" t="s">
        <v>11</v>
      </c>
      <c r="D352" s="28" t="s">
        <v>544</v>
      </c>
      <c r="E352" s="11">
        <f t="shared" ref="E352:J352" si="69">E355</f>
        <v>1</v>
      </c>
      <c r="F352" s="11">
        <f t="shared" si="69"/>
        <v>1600.6</v>
      </c>
      <c r="G352" s="11">
        <f t="shared" si="69"/>
        <v>1600.6</v>
      </c>
      <c r="H352" s="11">
        <f t="shared" si="69"/>
        <v>1</v>
      </c>
      <c r="I352" s="11">
        <f t="shared" si="69"/>
        <v>0</v>
      </c>
      <c r="J352" s="11">
        <f t="shared" si="69"/>
        <v>0</v>
      </c>
    </row>
    <row r="353" spans="1:10" ht="22.5" x14ac:dyDescent="0.25">
      <c r="A353" s="12" t="s">
        <v>545</v>
      </c>
      <c r="B353" s="13" t="s">
        <v>18</v>
      </c>
      <c r="C353" s="13" t="s">
        <v>546</v>
      </c>
      <c r="D353" s="29" t="s">
        <v>547</v>
      </c>
      <c r="E353" s="14">
        <v>1</v>
      </c>
      <c r="F353" s="14">
        <v>1133.06</v>
      </c>
      <c r="G353" s="15">
        <f>ROUND(E353*F353,2)</f>
        <v>1133.06</v>
      </c>
      <c r="H353" s="14">
        <v>1</v>
      </c>
      <c r="I353" s="72">
        <v>0</v>
      </c>
      <c r="J353" s="15">
        <f>ROUND(H353*I353,2)</f>
        <v>0</v>
      </c>
    </row>
    <row r="354" spans="1:10" ht="33.75" x14ac:dyDescent="0.25">
      <c r="A354" s="12" t="s">
        <v>548</v>
      </c>
      <c r="B354" s="13" t="s">
        <v>18</v>
      </c>
      <c r="C354" s="13" t="s">
        <v>19</v>
      </c>
      <c r="D354" s="29" t="s">
        <v>549</v>
      </c>
      <c r="E354" s="14">
        <v>1</v>
      </c>
      <c r="F354" s="14">
        <v>467.54</v>
      </c>
      <c r="G354" s="15">
        <f>ROUND(E354*F354,2)</f>
        <v>467.54</v>
      </c>
      <c r="H354" s="14">
        <v>1</v>
      </c>
      <c r="I354" s="72">
        <v>0</v>
      </c>
      <c r="J354" s="15">
        <f>ROUND(H354*I354,2)</f>
        <v>0</v>
      </c>
    </row>
    <row r="355" spans="1:10" x14ac:dyDescent="0.25">
      <c r="A355" s="16"/>
      <c r="B355" s="16"/>
      <c r="C355" s="16"/>
      <c r="D355" s="30" t="s">
        <v>550</v>
      </c>
      <c r="E355" s="14">
        <v>1</v>
      </c>
      <c r="F355" s="17">
        <f>SUM(G353:G354)</f>
        <v>1600.6</v>
      </c>
      <c r="G355" s="17">
        <f>ROUND(E355*F355,2)</f>
        <v>1600.6</v>
      </c>
      <c r="H355" s="14">
        <v>1</v>
      </c>
      <c r="I355" s="17">
        <f>SUM(J353:J354)</f>
        <v>0</v>
      </c>
      <c r="J355" s="17">
        <f>ROUND(H355*I355,2)</f>
        <v>0</v>
      </c>
    </row>
    <row r="356" spans="1:10" ht="0.95" customHeight="1" x14ac:dyDescent="0.25">
      <c r="A356" s="18"/>
      <c r="B356" s="18"/>
      <c r="C356" s="18"/>
      <c r="D356" s="31"/>
      <c r="E356" s="18"/>
      <c r="F356" s="18"/>
      <c r="G356" s="18"/>
      <c r="H356" s="18"/>
      <c r="I356" s="18"/>
      <c r="J356" s="18"/>
    </row>
    <row r="357" spans="1:10" x14ac:dyDescent="0.25">
      <c r="A357" s="10" t="s">
        <v>551</v>
      </c>
      <c r="B357" s="10" t="s">
        <v>10</v>
      </c>
      <c r="C357" s="10" t="s">
        <v>11</v>
      </c>
      <c r="D357" s="28" t="s">
        <v>552</v>
      </c>
      <c r="E357" s="11">
        <f t="shared" ref="E357:J357" si="70">E359</f>
        <v>1</v>
      </c>
      <c r="F357" s="11">
        <f t="shared" si="70"/>
        <v>924.8</v>
      </c>
      <c r="G357" s="11">
        <f t="shared" si="70"/>
        <v>924.8</v>
      </c>
      <c r="H357" s="11">
        <f t="shared" si="70"/>
        <v>1</v>
      </c>
      <c r="I357" s="11">
        <f t="shared" si="70"/>
        <v>0</v>
      </c>
      <c r="J357" s="11">
        <f t="shared" si="70"/>
        <v>0</v>
      </c>
    </row>
    <row r="358" spans="1:10" ht="33.75" x14ac:dyDescent="0.25">
      <c r="A358" s="12" t="s">
        <v>553</v>
      </c>
      <c r="B358" s="13" t="s">
        <v>18</v>
      </c>
      <c r="C358" s="13" t="s">
        <v>115</v>
      </c>
      <c r="D358" s="29" t="s">
        <v>554</v>
      </c>
      <c r="E358" s="14">
        <v>1</v>
      </c>
      <c r="F358" s="14">
        <v>924.8</v>
      </c>
      <c r="G358" s="15">
        <f>ROUND(E358*F358,2)</f>
        <v>924.8</v>
      </c>
      <c r="H358" s="14">
        <v>1</v>
      </c>
      <c r="I358" s="72">
        <v>0</v>
      </c>
      <c r="J358" s="15">
        <f>ROUND(H358*I358,2)</f>
        <v>0</v>
      </c>
    </row>
    <row r="359" spans="1:10" x14ac:dyDescent="0.25">
      <c r="A359" s="16"/>
      <c r="B359" s="16"/>
      <c r="C359" s="16"/>
      <c r="D359" s="30" t="s">
        <v>555</v>
      </c>
      <c r="E359" s="14">
        <v>1</v>
      </c>
      <c r="F359" s="17">
        <f>G358</f>
        <v>924.8</v>
      </c>
      <c r="G359" s="17">
        <f>ROUND(E359*F359,2)</f>
        <v>924.8</v>
      </c>
      <c r="H359" s="14">
        <v>1</v>
      </c>
      <c r="I359" s="17">
        <f>J358</f>
        <v>0</v>
      </c>
      <c r="J359" s="17">
        <f>ROUND(H359*I359,2)</f>
        <v>0</v>
      </c>
    </row>
    <row r="360" spans="1:10" ht="0.95" customHeight="1" x14ac:dyDescent="0.25">
      <c r="A360" s="18"/>
      <c r="B360" s="18"/>
      <c r="C360" s="18"/>
      <c r="D360" s="31"/>
      <c r="E360" s="18"/>
      <c r="F360" s="18"/>
      <c r="G360" s="18"/>
      <c r="H360" s="18"/>
      <c r="I360" s="18"/>
      <c r="J360" s="18"/>
    </row>
    <row r="361" spans="1:10" x14ac:dyDescent="0.25">
      <c r="A361" s="10" t="s">
        <v>556</v>
      </c>
      <c r="B361" s="10" t="s">
        <v>10</v>
      </c>
      <c r="C361" s="10" t="s">
        <v>11</v>
      </c>
      <c r="D361" s="28" t="s">
        <v>557</v>
      </c>
      <c r="E361" s="11">
        <f t="shared" ref="E361:J361" si="71">E363</f>
        <v>1</v>
      </c>
      <c r="F361" s="11">
        <f t="shared" si="71"/>
        <v>5214</v>
      </c>
      <c r="G361" s="11">
        <f t="shared" si="71"/>
        <v>5214</v>
      </c>
      <c r="H361" s="11">
        <f t="shared" si="71"/>
        <v>1</v>
      </c>
      <c r="I361" s="11">
        <f t="shared" si="71"/>
        <v>0</v>
      </c>
      <c r="J361" s="11">
        <f t="shared" si="71"/>
        <v>0</v>
      </c>
    </row>
    <row r="362" spans="1:10" ht="22.5" x14ac:dyDescent="0.25">
      <c r="A362" s="12" t="s">
        <v>558</v>
      </c>
      <c r="B362" s="13" t="s">
        <v>18</v>
      </c>
      <c r="C362" s="13" t="s">
        <v>32</v>
      </c>
      <c r="D362" s="29" t="s">
        <v>559</v>
      </c>
      <c r="E362" s="14">
        <v>200</v>
      </c>
      <c r="F362" s="14">
        <v>26.07</v>
      </c>
      <c r="G362" s="15">
        <f>ROUND(E362*F362,2)</f>
        <v>5214</v>
      </c>
      <c r="H362" s="14">
        <v>200</v>
      </c>
      <c r="I362" s="72">
        <v>0</v>
      </c>
      <c r="J362" s="15">
        <f>ROUND(H362*I362,2)</f>
        <v>0</v>
      </c>
    </row>
    <row r="363" spans="1:10" x14ac:dyDescent="0.25">
      <c r="A363" s="16"/>
      <c r="B363" s="16"/>
      <c r="C363" s="16"/>
      <c r="D363" s="30" t="s">
        <v>560</v>
      </c>
      <c r="E363" s="14">
        <v>1</v>
      </c>
      <c r="F363" s="17">
        <f>G362</f>
        <v>5214</v>
      </c>
      <c r="G363" s="17">
        <f>ROUND(E363*F363,2)</f>
        <v>5214</v>
      </c>
      <c r="H363" s="14">
        <v>1</v>
      </c>
      <c r="I363" s="17">
        <f>J362</f>
        <v>0</v>
      </c>
      <c r="J363" s="17">
        <f>ROUND(H363*I363,2)</f>
        <v>0</v>
      </c>
    </row>
    <row r="364" spans="1:10" ht="0.95" customHeight="1" x14ac:dyDescent="0.25">
      <c r="A364" s="18"/>
      <c r="B364" s="18"/>
      <c r="C364" s="18"/>
      <c r="D364" s="31"/>
      <c r="E364" s="18"/>
      <c r="F364" s="18"/>
      <c r="G364" s="18"/>
      <c r="H364" s="18"/>
      <c r="I364" s="18"/>
      <c r="J364" s="18"/>
    </row>
    <row r="365" spans="1:10" ht="22.5" x14ac:dyDescent="0.25">
      <c r="A365" s="10" t="s">
        <v>561</v>
      </c>
      <c r="B365" s="10" t="s">
        <v>10</v>
      </c>
      <c r="C365" s="10" t="s">
        <v>11</v>
      </c>
      <c r="D365" s="28" t="s">
        <v>562</v>
      </c>
      <c r="E365" s="11">
        <f t="shared" ref="E365:J365" si="72">E367</f>
        <v>1</v>
      </c>
      <c r="F365" s="11">
        <f t="shared" si="72"/>
        <v>4455.42</v>
      </c>
      <c r="G365" s="11">
        <f t="shared" si="72"/>
        <v>4455.42</v>
      </c>
      <c r="H365" s="11">
        <f t="shared" si="72"/>
        <v>1</v>
      </c>
      <c r="I365" s="11">
        <f t="shared" si="72"/>
        <v>0</v>
      </c>
      <c r="J365" s="11">
        <f t="shared" si="72"/>
        <v>0</v>
      </c>
    </row>
    <row r="366" spans="1:10" ht="22.5" x14ac:dyDescent="0.25">
      <c r="A366" s="12" t="s">
        <v>563</v>
      </c>
      <c r="B366" s="13" t="s">
        <v>18</v>
      </c>
      <c r="C366" s="13" t="s">
        <v>19</v>
      </c>
      <c r="D366" s="29" t="s">
        <v>564</v>
      </c>
      <c r="E366" s="14">
        <v>1</v>
      </c>
      <c r="F366" s="14">
        <v>4455.42</v>
      </c>
      <c r="G366" s="15">
        <f>ROUND(E366*F366,2)</f>
        <v>4455.42</v>
      </c>
      <c r="H366" s="14">
        <v>1</v>
      </c>
      <c r="I366" s="72">
        <v>0</v>
      </c>
      <c r="J366" s="15">
        <f>ROUND(H366*I366,2)</f>
        <v>0</v>
      </c>
    </row>
    <row r="367" spans="1:10" x14ac:dyDescent="0.25">
      <c r="A367" s="16"/>
      <c r="B367" s="16"/>
      <c r="C367" s="16"/>
      <c r="D367" s="30" t="s">
        <v>565</v>
      </c>
      <c r="E367" s="14">
        <v>1</v>
      </c>
      <c r="F367" s="17">
        <f>G366</f>
        <v>4455.42</v>
      </c>
      <c r="G367" s="17">
        <f>ROUND(E367*F367,2)</f>
        <v>4455.42</v>
      </c>
      <c r="H367" s="14">
        <v>1</v>
      </c>
      <c r="I367" s="17">
        <f>J366</f>
        <v>0</v>
      </c>
      <c r="J367" s="17">
        <f>ROUND(H367*I367,2)</f>
        <v>0</v>
      </c>
    </row>
    <row r="368" spans="1:10" ht="0.95" customHeight="1" x14ac:dyDescent="0.25">
      <c r="A368" s="18"/>
      <c r="B368" s="18"/>
      <c r="C368" s="18"/>
      <c r="D368" s="31"/>
      <c r="E368" s="18"/>
      <c r="F368" s="18"/>
      <c r="G368" s="18"/>
      <c r="H368" s="18"/>
      <c r="I368" s="18"/>
      <c r="J368" s="18"/>
    </row>
    <row r="369" spans="1:10" x14ac:dyDescent="0.25">
      <c r="A369" s="10" t="s">
        <v>566</v>
      </c>
      <c r="B369" s="10" t="s">
        <v>10</v>
      </c>
      <c r="C369" s="10" t="s">
        <v>11</v>
      </c>
      <c r="D369" s="28" t="s">
        <v>320</v>
      </c>
      <c r="E369" s="11">
        <f t="shared" ref="E369:J369" si="73">E376</f>
        <v>1</v>
      </c>
      <c r="F369" s="11">
        <f t="shared" si="73"/>
        <v>2729.1</v>
      </c>
      <c r="G369" s="11">
        <f t="shared" si="73"/>
        <v>2729.1</v>
      </c>
      <c r="H369" s="11">
        <f t="shared" si="73"/>
        <v>1</v>
      </c>
      <c r="I369" s="11">
        <f t="shared" si="73"/>
        <v>0</v>
      </c>
      <c r="J369" s="11">
        <f t="shared" si="73"/>
        <v>0</v>
      </c>
    </row>
    <row r="370" spans="1:10" ht="22.5" x14ac:dyDescent="0.25">
      <c r="A370" s="12" t="s">
        <v>567</v>
      </c>
      <c r="B370" s="13" t="s">
        <v>18</v>
      </c>
      <c r="C370" s="13" t="s">
        <v>568</v>
      </c>
      <c r="D370" s="29" t="s">
        <v>569</v>
      </c>
      <c r="E370" s="14">
        <v>200</v>
      </c>
      <c r="F370" s="14">
        <v>1.1000000000000001</v>
      </c>
      <c r="G370" s="15">
        <f t="shared" ref="G370:G376" si="74">ROUND(E370*F370,2)</f>
        <v>220</v>
      </c>
      <c r="H370" s="14">
        <v>200</v>
      </c>
      <c r="I370" s="72">
        <v>0</v>
      </c>
      <c r="J370" s="15">
        <f t="shared" ref="J370:J376" si="75">ROUND(H370*I370,2)</f>
        <v>0</v>
      </c>
    </row>
    <row r="371" spans="1:10" ht="22.5" x14ac:dyDescent="0.25">
      <c r="A371" s="12" t="s">
        <v>570</v>
      </c>
      <c r="B371" s="13" t="s">
        <v>18</v>
      </c>
      <c r="C371" s="13" t="s">
        <v>571</v>
      </c>
      <c r="D371" s="29" t="s">
        <v>572</v>
      </c>
      <c r="E371" s="14">
        <v>250</v>
      </c>
      <c r="F371" s="14">
        <v>1.81</v>
      </c>
      <c r="G371" s="15">
        <f t="shared" si="74"/>
        <v>452.5</v>
      </c>
      <c r="H371" s="14">
        <v>250</v>
      </c>
      <c r="I371" s="72">
        <v>0</v>
      </c>
      <c r="J371" s="15">
        <f t="shared" si="75"/>
        <v>0</v>
      </c>
    </row>
    <row r="372" spans="1:10" ht="22.5" x14ac:dyDescent="0.25">
      <c r="A372" s="12" t="s">
        <v>573</v>
      </c>
      <c r="B372" s="13" t="s">
        <v>18</v>
      </c>
      <c r="C372" s="13" t="s">
        <v>568</v>
      </c>
      <c r="D372" s="29" t="s">
        <v>574</v>
      </c>
      <c r="E372" s="14">
        <v>100</v>
      </c>
      <c r="F372" s="14">
        <v>2.29</v>
      </c>
      <c r="G372" s="15">
        <f t="shared" si="74"/>
        <v>229</v>
      </c>
      <c r="H372" s="14">
        <v>100</v>
      </c>
      <c r="I372" s="72">
        <v>0</v>
      </c>
      <c r="J372" s="15">
        <f t="shared" si="75"/>
        <v>0</v>
      </c>
    </row>
    <row r="373" spans="1:10" ht="22.5" x14ac:dyDescent="0.25">
      <c r="A373" s="12" t="s">
        <v>575</v>
      </c>
      <c r="B373" s="13" t="s">
        <v>18</v>
      </c>
      <c r="C373" s="13" t="s">
        <v>32</v>
      </c>
      <c r="D373" s="29" t="s">
        <v>576</v>
      </c>
      <c r="E373" s="14">
        <v>80</v>
      </c>
      <c r="F373" s="14">
        <v>5.12</v>
      </c>
      <c r="G373" s="15">
        <f t="shared" si="74"/>
        <v>409.6</v>
      </c>
      <c r="H373" s="14">
        <v>80</v>
      </c>
      <c r="I373" s="72">
        <v>0</v>
      </c>
      <c r="J373" s="15">
        <f t="shared" si="75"/>
        <v>0</v>
      </c>
    </row>
    <row r="374" spans="1:10" x14ac:dyDescent="0.25">
      <c r="A374" s="12" t="s">
        <v>577</v>
      </c>
      <c r="B374" s="13" t="s">
        <v>18</v>
      </c>
      <c r="C374" s="13" t="s">
        <v>568</v>
      </c>
      <c r="D374" s="29" t="s">
        <v>578</v>
      </c>
      <c r="E374" s="14">
        <v>100</v>
      </c>
      <c r="F374" s="14">
        <v>4.0999999999999996</v>
      </c>
      <c r="G374" s="15">
        <f t="shared" si="74"/>
        <v>410</v>
      </c>
      <c r="H374" s="14">
        <v>100</v>
      </c>
      <c r="I374" s="72">
        <v>0</v>
      </c>
      <c r="J374" s="15">
        <f t="shared" si="75"/>
        <v>0</v>
      </c>
    </row>
    <row r="375" spans="1:10" ht="22.5" x14ac:dyDescent="0.25">
      <c r="A375" s="12" t="s">
        <v>579</v>
      </c>
      <c r="B375" s="13" t="s">
        <v>18</v>
      </c>
      <c r="C375" s="13" t="s">
        <v>568</v>
      </c>
      <c r="D375" s="29" t="s">
        <v>580</v>
      </c>
      <c r="E375" s="14">
        <v>100</v>
      </c>
      <c r="F375" s="14">
        <v>10.08</v>
      </c>
      <c r="G375" s="15">
        <f t="shared" si="74"/>
        <v>1008</v>
      </c>
      <c r="H375" s="14">
        <v>100</v>
      </c>
      <c r="I375" s="72">
        <v>0</v>
      </c>
      <c r="J375" s="15">
        <f t="shared" si="75"/>
        <v>0</v>
      </c>
    </row>
    <row r="376" spans="1:10" x14ac:dyDescent="0.25">
      <c r="A376" s="16"/>
      <c r="B376" s="16"/>
      <c r="C376" s="16"/>
      <c r="D376" s="30" t="s">
        <v>581</v>
      </c>
      <c r="E376" s="14">
        <v>1</v>
      </c>
      <c r="F376" s="17">
        <f>SUM(G370:G375)</f>
        <v>2729.1</v>
      </c>
      <c r="G376" s="17">
        <f t="shared" si="74"/>
        <v>2729.1</v>
      </c>
      <c r="H376" s="14">
        <v>1</v>
      </c>
      <c r="I376" s="17">
        <f>SUM(J370:J375)</f>
        <v>0</v>
      </c>
      <c r="J376" s="17">
        <f t="shared" si="75"/>
        <v>0</v>
      </c>
    </row>
    <row r="377" spans="1:10" ht="0.95" customHeight="1" x14ac:dyDescent="0.25">
      <c r="A377" s="18"/>
      <c r="B377" s="18"/>
      <c r="C377" s="18"/>
      <c r="D377" s="31"/>
      <c r="E377" s="18"/>
      <c r="F377" s="18"/>
      <c r="G377" s="18"/>
      <c r="H377" s="18"/>
      <c r="I377" s="18"/>
      <c r="J377" s="18"/>
    </row>
    <row r="378" spans="1:10" x14ac:dyDescent="0.25">
      <c r="A378" s="10" t="s">
        <v>582</v>
      </c>
      <c r="B378" s="10" t="s">
        <v>10</v>
      </c>
      <c r="C378" s="10" t="s">
        <v>11</v>
      </c>
      <c r="D378" s="28" t="s">
        <v>583</v>
      </c>
      <c r="E378" s="11">
        <f t="shared" ref="E378:J378" si="76">E383</f>
        <v>1</v>
      </c>
      <c r="F378" s="11">
        <f t="shared" si="76"/>
        <v>3507.8</v>
      </c>
      <c r="G378" s="11">
        <f t="shared" si="76"/>
        <v>3507.8</v>
      </c>
      <c r="H378" s="11">
        <f t="shared" si="76"/>
        <v>1</v>
      </c>
      <c r="I378" s="11">
        <f t="shared" si="76"/>
        <v>0</v>
      </c>
      <c r="J378" s="11">
        <f t="shared" si="76"/>
        <v>0</v>
      </c>
    </row>
    <row r="379" spans="1:10" ht="22.5" x14ac:dyDescent="0.25">
      <c r="A379" s="12" t="s">
        <v>584</v>
      </c>
      <c r="B379" s="13" t="s">
        <v>18</v>
      </c>
      <c r="C379" s="13" t="s">
        <v>32</v>
      </c>
      <c r="D379" s="29" t="s">
        <v>585</v>
      </c>
      <c r="E379" s="14">
        <v>215</v>
      </c>
      <c r="F379" s="14">
        <v>5.4</v>
      </c>
      <c r="G379" s="15">
        <f>ROUND(E379*F379,2)</f>
        <v>1161</v>
      </c>
      <c r="H379" s="14">
        <v>215</v>
      </c>
      <c r="I379" s="72">
        <v>0</v>
      </c>
      <c r="J379" s="15">
        <f>ROUND(H379*I379,2)</f>
        <v>0</v>
      </c>
    </row>
    <row r="380" spans="1:10" x14ac:dyDescent="0.25">
      <c r="A380" s="12" t="s">
        <v>586</v>
      </c>
      <c r="B380" s="13" t="s">
        <v>18</v>
      </c>
      <c r="C380" s="13" t="s">
        <v>32</v>
      </c>
      <c r="D380" s="29" t="s">
        <v>587</v>
      </c>
      <c r="E380" s="14">
        <v>300</v>
      </c>
      <c r="F380" s="14">
        <v>4.5999999999999996</v>
      </c>
      <c r="G380" s="15">
        <f>ROUND(E380*F380,2)</f>
        <v>1380</v>
      </c>
      <c r="H380" s="14">
        <v>300</v>
      </c>
      <c r="I380" s="72">
        <v>0</v>
      </c>
      <c r="J380" s="15">
        <f>ROUND(H380*I380,2)</f>
        <v>0</v>
      </c>
    </row>
    <row r="381" spans="1:10" x14ac:dyDescent="0.25">
      <c r="A381" s="12" t="s">
        <v>588</v>
      </c>
      <c r="B381" s="13" t="s">
        <v>18</v>
      </c>
      <c r="C381" s="13" t="s">
        <v>32</v>
      </c>
      <c r="D381" s="29" t="s">
        <v>589</v>
      </c>
      <c r="E381" s="14">
        <v>200</v>
      </c>
      <c r="F381" s="14">
        <v>2.2599999999999998</v>
      </c>
      <c r="G381" s="15">
        <f>ROUND(E381*F381,2)</f>
        <v>452</v>
      </c>
      <c r="H381" s="14">
        <v>200</v>
      </c>
      <c r="I381" s="72">
        <v>0</v>
      </c>
      <c r="J381" s="15">
        <f>ROUND(H381*I381,2)</f>
        <v>0</v>
      </c>
    </row>
    <row r="382" spans="1:10" ht="22.5" x14ac:dyDescent="0.25">
      <c r="A382" s="12" t="s">
        <v>590</v>
      </c>
      <c r="B382" s="13" t="s">
        <v>18</v>
      </c>
      <c r="C382" s="13" t="s">
        <v>32</v>
      </c>
      <c r="D382" s="29" t="s">
        <v>591</v>
      </c>
      <c r="E382" s="14">
        <v>60</v>
      </c>
      <c r="F382" s="14">
        <v>8.58</v>
      </c>
      <c r="G382" s="15">
        <f>ROUND(E382*F382,2)</f>
        <v>514.79999999999995</v>
      </c>
      <c r="H382" s="14">
        <v>60</v>
      </c>
      <c r="I382" s="72">
        <v>0</v>
      </c>
      <c r="J382" s="15">
        <f>ROUND(H382*I382,2)</f>
        <v>0</v>
      </c>
    </row>
    <row r="383" spans="1:10" x14ac:dyDescent="0.25">
      <c r="A383" s="16"/>
      <c r="B383" s="16"/>
      <c r="C383" s="16"/>
      <c r="D383" s="30" t="s">
        <v>592</v>
      </c>
      <c r="E383" s="14">
        <v>1</v>
      </c>
      <c r="F383" s="17">
        <f>SUM(G379:G382)</f>
        <v>3507.8</v>
      </c>
      <c r="G383" s="17">
        <f>ROUND(E383*F383,2)</f>
        <v>3507.8</v>
      </c>
      <c r="H383" s="14">
        <v>1</v>
      </c>
      <c r="I383" s="17">
        <f>SUM(J379:J382)</f>
        <v>0</v>
      </c>
      <c r="J383" s="17">
        <f>ROUND(H383*I383,2)</f>
        <v>0</v>
      </c>
    </row>
    <row r="384" spans="1:10" ht="0.95" customHeight="1" x14ac:dyDescent="0.25">
      <c r="A384" s="18"/>
      <c r="B384" s="18"/>
      <c r="C384" s="18"/>
      <c r="D384" s="31"/>
      <c r="E384" s="18"/>
      <c r="F384" s="18"/>
      <c r="G384" s="18"/>
      <c r="H384" s="18"/>
      <c r="I384" s="18"/>
      <c r="J384" s="18"/>
    </row>
    <row r="385" spans="1:10" ht="22.5" x14ac:dyDescent="0.25">
      <c r="A385" s="10" t="s">
        <v>593</v>
      </c>
      <c r="B385" s="10" t="s">
        <v>10</v>
      </c>
      <c r="C385" s="10" t="s">
        <v>11</v>
      </c>
      <c r="D385" s="28" t="s">
        <v>594</v>
      </c>
      <c r="E385" s="11">
        <f t="shared" ref="E385:J385" si="77">E389</f>
        <v>1</v>
      </c>
      <c r="F385" s="11">
        <f t="shared" si="77"/>
        <v>4420</v>
      </c>
      <c r="G385" s="11">
        <f t="shared" si="77"/>
        <v>4420</v>
      </c>
      <c r="H385" s="11">
        <f t="shared" si="77"/>
        <v>1</v>
      </c>
      <c r="I385" s="11">
        <f t="shared" si="77"/>
        <v>0</v>
      </c>
      <c r="J385" s="11">
        <f t="shared" si="77"/>
        <v>0</v>
      </c>
    </row>
    <row r="386" spans="1:10" ht="22.5" x14ac:dyDescent="0.25">
      <c r="A386" s="12" t="s">
        <v>595</v>
      </c>
      <c r="B386" s="13" t="s">
        <v>18</v>
      </c>
      <c r="C386" s="13" t="s">
        <v>115</v>
      </c>
      <c r="D386" s="29" t="s">
        <v>596</v>
      </c>
      <c r="E386" s="14">
        <v>5</v>
      </c>
      <c r="F386" s="14">
        <v>87.36</v>
      </c>
      <c r="G386" s="15">
        <f>ROUND(E386*F386,2)</f>
        <v>436.8</v>
      </c>
      <c r="H386" s="14">
        <v>5</v>
      </c>
      <c r="I386" s="72">
        <v>0</v>
      </c>
      <c r="J386" s="15">
        <f>ROUND(H386*I386,2)</f>
        <v>0</v>
      </c>
    </row>
    <row r="387" spans="1:10" ht="22.5" x14ac:dyDescent="0.25">
      <c r="A387" s="12" t="s">
        <v>597</v>
      </c>
      <c r="B387" s="13" t="s">
        <v>18</v>
      </c>
      <c r="C387" s="13" t="s">
        <v>115</v>
      </c>
      <c r="D387" s="29" t="s">
        <v>598</v>
      </c>
      <c r="E387" s="14">
        <v>44</v>
      </c>
      <c r="F387" s="14">
        <v>18.23</v>
      </c>
      <c r="G387" s="15">
        <f>ROUND(E387*F387,2)</f>
        <v>802.12</v>
      </c>
      <c r="H387" s="14">
        <v>44</v>
      </c>
      <c r="I387" s="72">
        <v>0</v>
      </c>
      <c r="J387" s="15">
        <f>ROUND(H387*I387,2)</f>
        <v>0</v>
      </c>
    </row>
    <row r="388" spans="1:10" x14ac:dyDescent="0.25">
      <c r="A388" s="12" t="s">
        <v>599</v>
      </c>
      <c r="B388" s="13" t="s">
        <v>18</v>
      </c>
      <c r="C388" s="13" t="s">
        <v>115</v>
      </c>
      <c r="D388" s="29" t="s">
        <v>600</v>
      </c>
      <c r="E388" s="14">
        <v>28</v>
      </c>
      <c r="F388" s="14">
        <v>113.61</v>
      </c>
      <c r="G388" s="15">
        <f>ROUND(E388*F388,2)</f>
        <v>3181.08</v>
      </c>
      <c r="H388" s="14">
        <v>28</v>
      </c>
      <c r="I388" s="72">
        <v>0</v>
      </c>
      <c r="J388" s="15">
        <f>ROUND(H388*I388,2)</f>
        <v>0</v>
      </c>
    </row>
    <row r="389" spans="1:10" x14ac:dyDescent="0.25">
      <c r="A389" s="16"/>
      <c r="B389" s="16"/>
      <c r="C389" s="16"/>
      <c r="D389" s="30" t="s">
        <v>601</v>
      </c>
      <c r="E389" s="14">
        <v>1</v>
      </c>
      <c r="F389" s="17">
        <f>SUM(G386:G388)</f>
        <v>4420</v>
      </c>
      <c r="G389" s="17">
        <f>ROUND(E389*F389,2)</f>
        <v>4420</v>
      </c>
      <c r="H389" s="14">
        <v>1</v>
      </c>
      <c r="I389" s="17">
        <f>SUM(J386:J388)</f>
        <v>0</v>
      </c>
      <c r="J389" s="17">
        <f>ROUND(H389*I389,2)</f>
        <v>0</v>
      </c>
    </row>
    <row r="390" spans="1:10" ht="0.95" customHeight="1" x14ac:dyDescent="0.25">
      <c r="A390" s="18"/>
      <c r="B390" s="18"/>
      <c r="C390" s="18"/>
      <c r="D390" s="31"/>
      <c r="E390" s="18"/>
      <c r="F390" s="18"/>
      <c r="G390" s="18"/>
      <c r="H390" s="18"/>
      <c r="I390" s="18"/>
      <c r="J390" s="18"/>
    </row>
    <row r="391" spans="1:10" x14ac:dyDescent="0.25">
      <c r="A391" s="10" t="s">
        <v>602</v>
      </c>
      <c r="B391" s="10" t="s">
        <v>10</v>
      </c>
      <c r="C391" s="10" t="s">
        <v>11</v>
      </c>
      <c r="D391" s="28" t="s">
        <v>603</v>
      </c>
      <c r="E391" s="11">
        <f t="shared" ref="E391:J391" si="78">E394</f>
        <v>1</v>
      </c>
      <c r="F391" s="11">
        <f t="shared" si="78"/>
        <v>2213.46</v>
      </c>
      <c r="G391" s="11">
        <f t="shared" si="78"/>
        <v>2213.46</v>
      </c>
      <c r="H391" s="11">
        <f t="shared" si="78"/>
        <v>1</v>
      </c>
      <c r="I391" s="11">
        <f t="shared" si="78"/>
        <v>0</v>
      </c>
      <c r="J391" s="11">
        <f t="shared" si="78"/>
        <v>0</v>
      </c>
    </row>
    <row r="392" spans="1:10" ht="22.5" x14ac:dyDescent="0.25">
      <c r="A392" s="12" t="s">
        <v>604</v>
      </c>
      <c r="B392" s="13" t="s">
        <v>18</v>
      </c>
      <c r="C392" s="13" t="s">
        <v>115</v>
      </c>
      <c r="D392" s="29" t="s">
        <v>605</v>
      </c>
      <c r="E392" s="14">
        <v>16</v>
      </c>
      <c r="F392" s="14">
        <v>124.81</v>
      </c>
      <c r="G392" s="15">
        <f>ROUND(E392*F392,2)</f>
        <v>1996.96</v>
      </c>
      <c r="H392" s="14">
        <v>16</v>
      </c>
      <c r="I392" s="72">
        <v>0</v>
      </c>
      <c r="J392" s="15">
        <f>ROUND(H392*I392,2)</f>
        <v>0</v>
      </c>
    </row>
    <row r="393" spans="1:10" ht="22.5" x14ac:dyDescent="0.25">
      <c r="A393" s="12" t="s">
        <v>606</v>
      </c>
      <c r="B393" s="13" t="s">
        <v>18</v>
      </c>
      <c r="C393" s="13" t="s">
        <v>19</v>
      </c>
      <c r="D393" s="29" t="s">
        <v>607</v>
      </c>
      <c r="E393" s="14">
        <v>10</v>
      </c>
      <c r="F393" s="14">
        <v>21.65</v>
      </c>
      <c r="G393" s="15">
        <f>ROUND(E393*F393,2)</f>
        <v>216.5</v>
      </c>
      <c r="H393" s="14">
        <v>10</v>
      </c>
      <c r="I393" s="72">
        <v>0</v>
      </c>
      <c r="J393" s="15">
        <f>ROUND(H393*I393,2)</f>
        <v>0</v>
      </c>
    </row>
    <row r="394" spans="1:10" x14ac:dyDescent="0.25">
      <c r="A394" s="16"/>
      <c r="B394" s="16"/>
      <c r="C394" s="16"/>
      <c r="D394" s="30" t="s">
        <v>608</v>
      </c>
      <c r="E394" s="14">
        <v>1</v>
      </c>
      <c r="F394" s="17">
        <f>SUM(G392:G393)</f>
        <v>2213.46</v>
      </c>
      <c r="G394" s="17">
        <f>ROUND(E394*F394,2)</f>
        <v>2213.46</v>
      </c>
      <c r="H394" s="14">
        <v>1</v>
      </c>
      <c r="I394" s="17">
        <f>SUM(J392:J393)</f>
        <v>0</v>
      </c>
      <c r="J394" s="17">
        <f>ROUND(H394*I394,2)</f>
        <v>0</v>
      </c>
    </row>
    <row r="395" spans="1:10" ht="0.95" customHeight="1" x14ac:dyDescent="0.25">
      <c r="A395" s="18"/>
      <c r="B395" s="18"/>
      <c r="C395" s="18"/>
      <c r="D395" s="31"/>
      <c r="E395" s="18"/>
      <c r="F395" s="18"/>
      <c r="G395" s="18"/>
      <c r="H395" s="18"/>
      <c r="I395" s="18"/>
      <c r="J395" s="18"/>
    </row>
    <row r="396" spans="1:10" x14ac:dyDescent="0.25">
      <c r="A396" s="10" t="s">
        <v>609</v>
      </c>
      <c r="B396" s="10" t="s">
        <v>10</v>
      </c>
      <c r="C396" s="10" t="s">
        <v>11</v>
      </c>
      <c r="D396" s="28" t="s">
        <v>610</v>
      </c>
      <c r="E396" s="11">
        <f t="shared" ref="E396:J396" si="79">E398</f>
        <v>1</v>
      </c>
      <c r="F396" s="11">
        <f t="shared" si="79"/>
        <v>12378.08</v>
      </c>
      <c r="G396" s="11">
        <f t="shared" si="79"/>
        <v>12378.08</v>
      </c>
      <c r="H396" s="11">
        <f t="shared" si="79"/>
        <v>1</v>
      </c>
      <c r="I396" s="11">
        <f t="shared" si="79"/>
        <v>0</v>
      </c>
      <c r="J396" s="11">
        <f t="shared" si="79"/>
        <v>0</v>
      </c>
    </row>
    <row r="397" spans="1:10" ht="22.5" x14ac:dyDescent="0.25">
      <c r="A397" s="12" t="s">
        <v>611</v>
      </c>
      <c r="B397" s="13" t="s">
        <v>18</v>
      </c>
      <c r="C397" s="13" t="s">
        <v>115</v>
      </c>
      <c r="D397" s="29" t="s">
        <v>612</v>
      </c>
      <c r="E397" s="14">
        <v>16</v>
      </c>
      <c r="F397" s="14">
        <v>773.63</v>
      </c>
      <c r="G397" s="15">
        <f>ROUND(E397*F397,2)</f>
        <v>12378.08</v>
      </c>
      <c r="H397" s="14">
        <v>16</v>
      </c>
      <c r="I397" s="72">
        <v>0</v>
      </c>
      <c r="J397" s="15">
        <f>ROUND(H397*I397,2)</f>
        <v>0</v>
      </c>
    </row>
    <row r="398" spans="1:10" x14ac:dyDescent="0.25">
      <c r="A398" s="16"/>
      <c r="B398" s="16"/>
      <c r="C398" s="16"/>
      <c r="D398" s="30" t="s">
        <v>613</v>
      </c>
      <c r="E398" s="14">
        <v>1</v>
      </c>
      <c r="F398" s="17">
        <f>G397</f>
        <v>12378.08</v>
      </c>
      <c r="G398" s="17">
        <f>ROUND(E398*F398,2)</f>
        <v>12378.08</v>
      </c>
      <c r="H398" s="14">
        <v>1</v>
      </c>
      <c r="I398" s="17">
        <f>J397</f>
        <v>0</v>
      </c>
      <c r="J398" s="17">
        <f>ROUND(H398*I398,2)</f>
        <v>0</v>
      </c>
    </row>
    <row r="399" spans="1:10" ht="0.95" customHeight="1" x14ac:dyDescent="0.25">
      <c r="A399" s="18"/>
      <c r="B399" s="18"/>
      <c r="C399" s="18"/>
      <c r="D399" s="31"/>
      <c r="E399" s="18"/>
      <c r="F399" s="18"/>
      <c r="G399" s="18"/>
      <c r="H399" s="18"/>
      <c r="I399" s="18"/>
      <c r="J399" s="18"/>
    </row>
    <row r="400" spans="1:10" x14ac:dyDescent="0.25">
      <c r="A400" s="10" t="s">
        <v>614</v>
      </c>
      <c r="B400" s="10" t="s">
        <v>10</v>
      </c>
      <c r="C400" s="10" t="s">
        <v>11</v>
      </c>
      <c r="D400" s="28" t="s">
        <v>615</v>
      </c>
      <c r="E400" s="11">
        <f t="shared" ref="E400:J400" si="80">E402</f>
        <v>1</v>
      </c>
      <c r="F400" s="11">
        <f t="shared" si="80"/>
        <v>60.88</v>
      </c>
      <c r="G400" s="11">
        <f t="shared" si="80"/>
        <v>60.88</v>
      </c>
      <c r="H400" s="11">
        <f t="shared" si="80"/>
        <v>1</v>
      </c>
      <c r="I400" s="11">
        <f t="shared" si="80"/>
        <v>0</v>
      </c>
      <c r="J400" s="11">
        <f t="shared" si="80"/>
        <v>0</v>
      </c>
    </row>
    <row r="401" spans="1:10" ht="33.75" x14ac:dyDescent="0.25">
      <c r="A401" s="12" t="s">
        <v>616</v>
      </c>
      <c r="B401" s="13" t="s">
        <v>18</v>
      </c>
      <c r="C401" s="13" t="s">
        <v>19</v>
      </c>
      <c r="D401" s="29" t="s">
        <v>617</v>
      </c>
      <c r="E401" s="14">
        <v>2</v>
      </c>
      <c r="F401" s="14">
        <v>30.44</v>
      </c>
      <c r="G401" s="15">
        <f>ROUND(E401*F401,2)</f>
        <v>60.88</v>
      </c>
      <c r="H401" s="14">
        <v>2</v>
      </c>
      <c r="I401" s="72">
        <v>0</v>
      </c>
      <c r="J401" s="15">
        <f>ROUND(H401*I401,2)</f>
        <v>0</v>
      </c>
    </row>
    <row r="402" spans="1:10" x14ac:dyDescent="0.25">
      <c r="A402" s="16"/>
      <c r="B402" s="16"/>
      <c r="C402" s="16"/>
      <c r="D402" s="30" t="s">
        <v>618</v>
      </c>
      <c r="E402" s="14">
        <v>1</v>
      </c>
      <c r="F402" s="17">
        <f>G401</f>
        <v>60.88</v>
      </c>
      <c r="G402" s="17">
        <f>ROUND(E402*F402,2)</f>
        <v>60.88</v>
      </c>
      <c r="H402" s="14">
        <v>1</v>
      </c>
      <c r="I402" s="17">
        <f>J401</f>
        <v>0</v>
      </c>
      <c r="J402" s="17">
        <f>ROUND(H402*I402,2)</f>
        <v>0</v>
      </c>
    </row>
    <row r="403" spans="1:10" ht="0.95" customHeight="1" x14ac:dyDescent="0.25">
      <c r="A403" s="18"/>
      <c r="B403" s="18"/>
      <c r="C403" s="18"/>
      <c r="D403" s="31"/>
      <c r="E403" s="18"/>
      <c r="F403" s="18"/>
      <c r="G403" s="18"/>
      <c r="H403" s="18"/>
      <c r="I403" s="18"/>
      <c r="J403" s="18"/>
    </row>
    <row r="404" spans="1:10" x14ac:dyDescent="0.25">
      <c r="A404" s="10" t="s">
        <v>619</v>
      </c>
      <c r="B404" s="10" t="s">
        <v>10</v>
      </c>
      <c r="C404" s="10" t="s">
        <v>11</v>
      </c>
      <c r="D404" s="28" t="s">
        <v>620</v>
      </c>
      <c r="E404" s="11">
        <f t="shared" ref="E404:J404" si="81">E406</f>
        <v>1</v>
      </c>
      <c r="F404" s="11">
        <f t="shared" si="81"/>
        <v>3094.64</v>
      </c>
      <c r="G404" s="11">
        <f t="shared" si="81"/>
        <v>3094.64</v>
      </c>
      <c r="H404" s="11">
        <f t="shared" si="81"/>
        <v>1</v>
      </c>
      <c r="I404" s="11">
        <f t="shared" si="81"/>
        <v>0</v>
      </c>
      <c r="J404" s="11">
        <f t="shared" si="81"/>
        <v>0</v>
      </c>
    </row>
    <row r="405" spans="1:10" ht="22.5" x14ac:dyDescent="0.25">
      <c r="A405" s="12" t="s">
        <v>621</v>
      </c>
      <c r="B405" s="13" t="s">
        <v>18</v>
      </c>
      <c r="C405" s="13" t="s">
        <v>622</v>
      </c>
      <c r="D405" s="29" t="s">
        <v>623</v>
      </c>
      <c r="E405" s="14">
        <v>1</v>
      </c>
      <c r="F405" s="14">
        <v>3094.64</v>
      </c>
      <c r="G405" s="15">
        <f>ROUND(E405*F405,2)</f>
        <v>3094.64</v>
      </c>
      <c r="H405" s="14">
        <v>1</v>
      </c>
      <c r="I405" s="72">
        <v>0</v>
      </c>
      <c r="J405" s="15">
        <f>ROUND(H405*I405,2)</f>
        <v>0</v>
      </c>
    </row>
    <row r="406" spans="1:10" x14ac:dyDescent="0.25">
      <c r="A406" s="16"/>
      <c r="B406" s="16"/>
      <c r="C406" s="16"/>
      <c r="D406" s="30" t="s">
        <v>624</v>
      </c>
      <c r="E406" s="14">
        <v>1</v>
      </c>
      <c r="F406" s="17">
        <f>G405</f>
        <v>3094.64</v>
      </c>
      <c r="G406" s="17">
        <f>ROUND(E406*F406,2)</f>
        <v>3094.64</v>
      </c>
      <c r="H406" s="14">
        <v>1</v>
      </c>
      <c r="I406" s="17">
        <f>J405</f>
        <v>0</v>
      </c>
      <c r="J406" s="17">
        <f>ROUND(H406*I406,2)</f>
        <v>0</v>
      </c>
    </row>
    <row r="407" spans="1:10" ht="0.95" customHeight="1" x14ac:dyDescent="0.25">
      <c r="A407" s="18"/>
      <c r="B407" s="18"/>
      <c r="C407" s="18"/>
      <c r="D407" s="31"/>
      <c r="E407" s="18"/>
      <c r="F407" s="18"/>
      <c r="G407" s="18"/>
      <c r="H407" s="18"/>
      <c r="I407" s="18"/>
      <c r="J407" s="18"/>
    </row>
    <row r="408" spans="1:10" ht="22.5" x14ac:dyDescent="0.25">
      <c r="A408" s="10" t="s">
        <v>625</v>
      </c>
      <c r="B408" s="10" t="s">
        <v>10</v>
      </c>
      <c r="C408" s="10" t="s">
        <v>11</v>
      </c>
      <c r="D408" s="28" t="s">
        <v>626</v>
      </c>
      <c r="E408" s="11">
        <f t="shared" ref="E408:J408" si="82">E410</f>
        <v>1</v>
      </c>
      <c r="F408" s="11">
        <f t="shared" si="82"/>
        <v>924.8</v>
      </c>
      <c r="G408" s="11">
        <f t="shared" si="82"/>
        <v>924.8</v>
      </c>
      <c r="H408" s="11">
        <f t="shared" si="82"/>
        <v>1</v>
      </c>
      <c r="I408" s="11">
        <f t="shared" si="82"/>
        <v>0</v>
      </c>
      <c r="J408" s="11">
        <f t="shared" si="82"/>
        <v>0</v>
      </c>
    </row>
    <row r="409" spans="1:10" ht="33.75" x14ac:dyDescent="0.25">
      <c r="A409" s="12" t="s">
        <v>553</v>
      </c>
      <c r="B409" s="13" t="s">
        <v>18</v>
      </c>
      <c r="C409" s="13" t="s">
        <v>115</v>
      </c>
      <c r="D409" s="29" t="s">
        <v>554</v>
      </c>
      <c r="E409" s="14">
        <v>1</v>
      </c>
      <c r="F409" s="14">
        <v>924.8</v>
      </c>
      <c r="G409" s="15">
        <f>ROUND(E409*F409,2)</f>
        <v>924.8</v>
      </c>
      <c r="H409" s="14">
        <v>1</v>
      </c>
      <c r="I409" s="72">
        <v>0</v>
      </c>
      <c r="J409" s="15">
        <f>ROUND(H409*I409,2)</f>
        <v>0</v>
      </c>
    </row>
    <row r="410" spans="1:10" x14ac:dyDescent="0.25">
      <c r="A410" s="16"/>
      <c r="B410" s="16"/>
      <c r="C410" s="16"/>
      <c r="D410" s="30" t="s">
        <v>627</v>
      </c>
      <c r="E410" s="14">
        <v>1</v>
      </c>
      <c r="F410" s="17">
        <f>G409</f>
        <v>924.8</v>
      </c>
      <c r="G410" s="17">
        <f>ROUND(E410*F410,2)</f>
        <v>924.8</v>
      </c>
      <c r="H410" s="14">
        <v>1</v>
      </c>
      <c r="I410" s="17">
        <f>J409</f>
        <v>0</v>
      </c>
      <c r="J410" s="17">
        <f>ROUND(H410*I410,2)</f>
        <v>0</v>
      </c>
    </row>
    <row r="411" spans="1:10" ht="0.95" customHeight="1" x14ac:dyDescent="0.25">
      <c r="A411" s="18"/>
      <c r="B411" s="18"/>
      <c r="C411" s="18"/>
      <c r="D411" s="31"/>
      <c r="E411" s="18"/>
      <c r="F411" s="18"/>
      <c r="G411" s="18"/>
      <c r="H411" s="18"/>
      <c r="I411" s="18"/>
      <c r="J411" s="18"/>
    </row>
    <row r="412" spans="1:10" x14ac:dyDescent="0.25">
      <c r="A412" s="10" t="s">
        <v>628</v>
      </c>
      <c r="B412" s="10" t="s">
        <v>10</v>
      </c>
      <c r="C412" s="10" t="s">
        <v>11</v>
      </c>
      <c r="D412" s="28" t="s">
        <v>629</v>
      </c>
      <c r="E412" s="11">
        <f t="shared" ref="E412:J412" si="83">E414</f>
        <v>1</v>
      </c>
      <c r="F412" s="11">
        <f t="shared" si="83"/>
        <v>7392</v>
      </c>
      <c r="G412" s="11">
        <f t="shared" si="83"/>
        <v>7392</v>
      </c>
      <c r="H412" s="11">
        <f t="shared" si="83"/>
        <v>1</v>
      </c>
      <c r="I412" s="11">
        <f t="shared" si="83"/>
        <v>0</v>
      </c>
      <c r="J412" s="11">
        <f t="shared" si="83"/>
        <v>0</v>
      </c>
    </row>
    <row r="413" spans="1:10" ht="22.5" x14ac:dyDescent="0.25">
      <c r="A413" s="12" t="s">
        <v>630</v>
      </c>
      <c r="B413" s="13" t="s">
        <v>18</v>
      </c>
      <c r="C413" s="13" t="s">
        <v>32</v>
      </c>
      <c r="D413" s="29" t="s">
        <v>631</v>
      </c>
      <c r="E413" s="14">
        <v>200</v>
      </c>
      <c r="F413" s="14">
        <v>36.96</v>
      </c>
      <c r="G413" s="15">
        <f>ROUND(E413*F413,2)</f>
        <v>7392</v>
      </c>
      <c r="H413" s="14">
        <v>200</v>
      </c>
      <c r="I413" s="72">
        <v>0</v>
      </c>
      <c r="J413" s="15">
        <f>ROUND(H413*I413,2)</f>
        <v>0</v>
      </c>
    </row>
    <row r="414" spans="1:10" x14ac:dyDescent="0.25">
      <c r="A414" s="16"/>
      <c r="B414" s="16"/>
      <c r="C414" s="16"/>
      <c r="D414" s="30" t="s">
        <v>632</v>
      </c>
      <c r="E414" s="14">
        <v>1</v>
      </c>
      <c r="F414" s="17">
        <f>G413</f>
        <v>7392</v>
      </c>
      <c r="G414" s="17">
        <f>ROUND(E414*F414,2)</f>
        <v>7392</v>
      </c>
      <c r="H414" s="14">
        <v>1</v>
      </c>
      <c r="I414" s="17">
        <f>J413</f>
        <v>0</v>
      </c>
      <c r="J414" s="17">
        <f>ROUND(H414*I414,2)</f>
        <v>0</v>
      </c>
    </row>
    <row r="415" spans="1:10" ht="0.95" customHeight="1" x14ac:dyDescent="0.25">
      <c r="A415" s="18"/>
      <c r="B415" s="18"/>
      <c r="C415" s="18"/>
      <c r="D415" s="31"/>
      <c r="E415" s="18"/>
      <c r="F415" s="18"/>
      <c r="G415" s="18"/>
      <c r="H415" s="18"/>
      <c r="I415" s="18"/>
      <c r="J415" s="18"/>
    </row>
    <row r="416" spans="1:10" x14ac:dyDescent="0.25">
      <c r="A416" s="10" t="s">
        <v>633</v>
      </c>
      <c r="B416" s="10" t="s">
        <v>10</v>
      </c>
      <c r="C416" s="10" t="s">
        <v>11</v>
      </c>
      <c r="D416" s="28" t="s">
        <v>634</v>
      </c>
      <c r="E416" s="11">
        <f t="shared" ref="E416:J416" si="84">E418</f>
        <v>1</v>
      </c>
      <c r="F416" s="11">
        <f t="shared" si="84"/>
        <v>514.79999999999995</v>
      </c>
      <c r="G416" s="11">
        <f t="shared" si="84"/>
        <v>514.79999999999995</v>
      </c>
      <c r="H416" s="11">
        <f t="shared" si="84"/>
        <v>1</v>
      </c>
      <c r="I416" s="11">
        <f t="shared" si="84"/>
        <v>0</v>
      </c>
      <c r="J416" s="11">
        <f t="shared" si="84"/>
        <v>0</v>
      </c>
    </row>
    <row r="417" spans="1:10" ht="22.5" x14ac:dyDescent="0.25">
      <c r="A417" s="12" t="s">
        <v>590</v>
      </c>
      <c r="B417" s="13" t="s">
        <v>18</v>
      </c>
      <c r="C417" s="13" t="s">
        <v>32</v>
      </c>
      <c r="D417" s="29" t="s">
        <v>591</v>
      </c>
      <c r="E417" s="14">
        <v>60</v>
      </c>
      <c r="F417" s="14">
        <v>8.58</v>
      </c>
      <c r="G417" s="15">
        <f>ROUND(E417*F417,2)</f>
        <v>514.79999999999995</v>
      </c>
      <c r="H417" s="14">
        <v>60</v>
      </c>
      <c r="I417" s="72">
        <v>0</v>
      </c>
      <c r="J417" s="15">
        <f>ROUND(H417*I417,2)</f>
        <v>0</v>
      </c>
    </row>
    <row r="418" spans="1:10" x14ac:dyDescent="0.25">
      <c r="A418" s="16"/>
      <c r="B418" s="16"/>
      <c r="C418" s="16"/>
      <c r="D418" s="30" t="s">
        <v>635</v>
      </c>
      <c r="E418" s="14">
        <v>1</v>
      </c>
      <c r="F418" s="17">
        <f>G417</f>
        <v>514.79999999999995</v>
      </c>
      <c r="G418" s="17">
        <f>ROUND(E418*F418,2)</f>
        <v>514.79999999999995</v>
      </c>
      <c r="H418" s="14">
        <v>1</v>
      </c>
      <c r="I418" s="17">
        <f>J417</f>
        <v>0</v>
      </c>
      <c r="J418" s="17">
        <f>ROUND(H418*I418,2)</f>
        <v>0</v>
      </c>
    </row>
    <row r="419" spans="1:10" ht="0.95" customHeight="1" x14ac:dyDescent="0.25">
      <c r="A419" s="18"/>
      <c r="B419" s="18"/>
      <c r="C419" s="18"/>
      <c r="D419" s="31"/>
      <c r="E419" s="18"/>
      <c r="F419" s="18"/>
      <c r="G419" s="18"/>
      <c r="H419" s="18"/>
      <c r="I419" s="18"/>
      <c r="J419" s="18"/>
    </row>
    <row r="420" spans="1:10" x14ac:dyDescent="0.25">
      <c r="A420" s="10" t="s">
        <v>636</v>
      </c>
      <c r="B420" s="10" t="s">
        <v>10</v>
      </c>
      <c r="C420" s="10" t="s">
        <v>11</v>
      </c>
      <c r="D420" s="28" t="s">
        <v>637</v>
      </c>
      <c r="E420" s="11">
        <f t="shared" ref="E420:J420" si="85">E426</f>
        <v>1</v>
      </c>
      <c r="F420" s="11">
        <f t="shared" si="85"/>
        <v>1166.8800000000001</v>
      </c>
      <c r="G420" s="11">
        <f t="shared" si="85"/>
        <v>1166.8800000000001</v>
      </c>
      <c r="H420" s="11">
        <f t="shared" si="85"/>
        <v>1</v>
      </c>
      <c r="I420" s="11">
        <f t="shared" si="85"/>
        <v>0</v>
      </c>
      <c r="J420" s="11">
        <f t="shared" si="85"/>
        <v>0</v>
      </c>
    </row>
    <row r="421" spans="1:10" ht="22.5" x14ac:dyDescent="0.25">
      <c r="A421" s="12" t="s">
        <v>638</v>
      </c>
      <c r="B421" s="13" t="s">
        <v>18</v>
      </c>
      <c r="C421" s="13" t="s">
        <v>19</v>
      </c>
      <c r="D421" s="29" t="s">
        <v>639</v>
      </c>
      <c r="E421" s="14">
        <v>1</v>
      </c>
      <c r="F421" s="14">
        <v>369.69</v>
      </c>
      <c r="G421" s="15">
        <f t="shared" ref="G421:G426" si="86">ROUND(E421*F421,2)</f>
        <v>369.69</v>
      </c>
      <c r="H421" s="14">
        <v>1</v>
      </c>
      <c r="I421" s="72">
        <v>0</v>
      </c>
      <c r="J421" s="15">
        <f t="shared" ref="J421:J426" si="87">ROUND(H421*I421,2)</f>
        <v>0</v>
      </c>
    </row>
    <row r="422" spans="1:10" x14ac:dyDescent="0.25">
      <c r="A422" s="12" t="s">
        <v>640</v>
      </c>
      <c r="B422" s="13" t="s">
        <v>18</v>
      </c>
      <c r="C422" s="13" t="s">
        <v>19</v>
      </c>
      <c r="D422" s="29" t="s">
        <v>641</v>
      </c>
      <c r="E422" s="14">
        <v>4</v>
      </c>
      <c r="F422" s="14">
        <v>55.59</v>
      </c>
      <c r="G422" s="15">
        <f t="shared" si="86"/>
        <v>222.36</v>
      </c>
      <c r="H422" s="14">
        <v>4</v>
      </c>
      <c r="I422" s="72">
        <v>0</v>
      </c>
      <c r="J422" s="15">
        <f t="shared" si="87"/>
        <v>0</v>
      </c>
    </row>
    <row r="423" spans="1:10" ht="22.5" x14ac:dyDescent="0.25">
      <c r="A423" s="12" t="s">
        <v>642</v>
      </c>
      <c r="B423" s="13" t="s">
        <v>18</v>
      </c>
      <c r="C423" s="13" t="s">
        <v>19</v>
      </c>
      <c r="D423" s="29" t="s">
        <v>643</v>
      </c>
      <c r="E423" s="14">
        <v>2</v>
      </c>
      <c r="F423" s="14">
        <v>85.95</v>
      </c>
      <c r="G423" s="15">
        <f t="shared" si="86"/>
        <v>171.9</v>
      </c>
      <c r="H423" s="14">
        <v>2</v>
      </c>
      <c r="I423" s="72">
        <v>0</v>
      </c>
      <c r="J423" s="15">
        <f t="shared" si="87"/>
        <v>0</v>
      </c>
    </row>
    <row r="424" spans="1:10" x14ac:dyDescent="0.25">
      <c r="A424" s="12" t="s">
        <v>644</v>
      </c>
      <c r="B424" s="13" t="s">
        <v>18</v>
      </c>
      <c r="C424" s="13" t="s">
        <v>19</v>
      </c>
      <c r="D424" s="29" t="s">
        <v>645</v>
      </c>
      <c r="E424" s="14">
        <v>6</v>
      </c>
      <c r="F424" s="14">
        <v>54.62</v>
      </c>
      <c r="G424" s="15">
        <f t="shared" si="86"/>
        <v>327.72</v>
      </c>
      <c r="H424" s="14">
        <v>6</v>
      </c>
      <c r="I424" s="72">
        <v>0</v>
      </c>
      <c r="J424" s="15">
        <f t="shared" si="87"/>
        <v>0</v>
      </c>
    </row>
    <row r="425" spans="1:10" x14ac:dyDescent="0.25">
      <c r="A425" s="12" t="s">
        <v>646</v>
      </c>
      <c r="B425" s="13" t="s">
        <v>18</v>
      </c>
      <c r="C425" s="13" t="s">
        <v>19</v>
      </c>
      <c r="D425" s="29" t="s">
        <v>647</v>
      </c>
      <c r="E425" s="14">
        <v>1</v>
      </c>
      <c r="F425" s="14">
        <v>75.209999999999994</v>
      </c>
      <c r="G425" s="15">
        <f t="shared" si="86"/>
        <v>75.209999999999994</v>
      </c>
      <c r="H425" s="14">
        <v>1</v>
      </c>
      <c r="I425" s="72">
        <v>0</v>
      </c>
      <c r="J425" s="15">
        <f t="shared" si="87"/>
        <v>0</v>
      </c>
    </row>
    <row r="426" spans="1:10" x14ac:dyDescent="0.25">
      <c r="A426" s="16"/>
      <c r="B426" s="16"/>
      <c r="C426" s="16"/>
      <c r="D426" s="30" t="s">
        <v>648</v>
      </c>
      <c r="E426" s="14">
        <v>1</v>
      </c>
      <c r="F426" s="17">
        <f>SUM(G421:G425)</f>
        <v>1166.8800000000001</v>
      </c>
      <c r="G426" s="17">
        <f t="shared" si="86"/>
        <v>1166.8800000000001</v>
      </c>
      <c r="H426" s="14">
        <v>1</v>
      </c>
      <c r="I426" s="17">
        <f>SUM(J421:J425)</f>
        <v>0</v>
      </c>
      <c r="J426" s="17">
        <f t="shared" si="87"/>
        <v>0</v>
      </c>
    </row>
    <row r="427" spans="1:10" ht="0.95" customHeight="1" x14ac:dyDescent="0.25">
      <c r="A427" s="18"/>
      <c r="B427" s="18"/>
      <c r="C427" s="18"/>
      <c r="D427" s="31"/>
      <c r="E427" s="18"/>
      <c r="F427" s="18"/>
      <c r="G427" s="18"/>
      <c r="H427" s="18"/>
      <c r="I427" s="18"/>
      <c r="J427" s="18"/>
    </row>
    <row r="428" spans="1:10" x14ac:dyDescent="0.25">
      <c r="A428" s="10" t="s">
        <v>649</v>
      </c>
      <c r="B428" s="10" t="s">
        <v>10</v>
      </c>
      <c r="C428" s="10" t="s">
        <v>11</v>
      </c>
      <c r="D428" s="28" t="s">
        <v>650</v>
      </c>
      <c r="E428" s="11">
        <f t="shared" ref="E428:J428" si="88">E430</f>
        <v>1</v>
      </c>
      <c r="F428" s="11">
        <f t="shared" si="88"/>
        <v>940.13</v>
      </c>
      <c r="G428" s="11">
        <f t="shared" si="88"/>
        <v>940.13</v>
      </c>
      <c r="H428" s="11">
        <f t="shared" si="88"/>
        <v>1</v>
      </c>
      <c r="I428" s="11">
        <f t="shared" si="88"/>
        <v>0</v>
      </c>
      <c r="J428" s="11">
        <f t="shared" si="88"/>
        <v>0</v>
      </c>
    </row>
    <row r="429" spans="1:10" ht="22.5" x14ac:dyDescent="0.25">
      <c r="A429" s="12" t="s">
        <v>651</v>
      </c>
      <c r="B429" s="13" t="s">
        <v>18</v>
      </c>
      <c r="C429" s="13" t="s">
        <v>19</v>
      </c>
      <c r="D429" s="29" t="s">
        <v>652</v>
      </c>
      <c r="E429" s="14">
        <v>1</v>
      </c>
      <c r="F429" s="14">
        <v>940.13</v>
      </c>
      <c r="G429" s="15">
        <f>ROUND(E429*F429,2)</f>
        <v>940.13</v>
      </c>
      <c r="H429" s="14">
        <v>1</v>
      </c>
      <c r="I429" s="72">
        <v>0</v>
      </c>
      <c r="J429" s="15">
        <f>ROUND(H429*I429,2)</f>
        <v>0</v>
      </c>
    </row>
    <row r="430" spans="1:10" x14ac:dyDescent="0.25">
      <c r="A430" s="16"/>
      <c r="B430" s="16"/>
      <c r="C430" s="16"/>
      <c r="D430" s="30" t="s">
        <v>653</v>
      </c>
      <c r="E430" s="14">
        <v>1</v>
      </c>
      <c r="F430" s="17">
        <f>G429</f>
        <v>940.13</v>
      </c>
      <c r="G430" s="17">
        <f>ROUND(E430*F430,2)</f>
        <v>940.13</v>
      </c>
      <c r="H430" s="14">
        <v>1</v>
      </c>
      <c r="I430" s="17">
        <f>J429</f>
        <v>0</v>
      </c>
      <c r="J430" s="17">
        <f>ROUND(H430*I430,2)</f>
        <v>0</v>
      </c>
    </row>
    <row r="431" spans="1:10" ht="0.95" customHeight="1" x14ac:dyDescent="0.25">
      <c r="A431" s="18"/>
      <c r="B431" s="18"/>
      <c r="C431" s="18"/>
      <c r="D431" s="31"/>
      <c r="E431" s="18"/>
      <c r="F431" s="18"/>
      <c r="G431" s="18"/>
      <c r="H431" s="18"/>
      <c r="I431" s="18"/>
      <c r="J431" s="18"/>
    </row>
    <row r="432" spans="1:10" x14ac:dyDescent="0.25">
      <c r="A432" s="16"/>
      <c r="B432" s="16"/>
      <c r="C432" s="16"/>
      <c r="D432" s="30" t="s">
        <v>654</v>
      </c>
      <c r="E432" s="14">
        <v>1</v>
      </c>
      <c r="F432" s="17">
        <f>G352+G357+G361+G365+G369+G378+G385+G391+G396+G400+G404+G408+G412+G416+G420+G428</f>
        <v>51537.39</v>
      </c>
      <c r="G432" s="17">
        <f>ROUND(E432*F432,2)</f>
        <v>51537.39</v>
      </c>
      <c r="H432" s="14">
        <v>1</v>
      </c>
      <c r="I432" s="17">
        <f>J352+J357+J361+J365+J369+J378+J385+J391+J396+J400+J404+J408+J412+J416+J420+J428</f>
        <v>0</v>
      </c>
      <c r="J432" s="17">
        <f>ROUND(H432*I432,2)</f>
        <v>0</v>
      </c>
    </row>
    <row r="433" spans="1:10" ht="0.95" customHeight="1" x14ac:dyDescent="0.25">
      <c r="A433" s="18"/>
      <c r="B433" s="18"/>
      <c r="C433" s="18"/>
      <c r="D433" s="31"/>
      <c r="E433" s="18"/>
      <c r="F433" s="18"/>
      <c r="G433" s="18"/>
      <c r="H433" s="18"/>
      <c r="I433" s="18"/>
      <c r="J433" s="18"/>
    </row>
    <row r="434" spans="1:10" x14ac:dyDescent="0.25">
      <c r="A434" s="8" t="s">
        <v>655</v>
      </c>
      <c r="B434" s="8" t="s">
        <v>10</v>
      </c>
      <c r="C434" s="8" t="s">
        <v>11</v>
      </c>
      <c r="D434" s="27" t="s">
        <v>656</v>
      </c>
      <c r="E434" s="9">
        <f t="shared" ref="E434:J434" si="89">E523</f>
        <v>1</v>
      </c>
      <c r="F434" s="9">
        <f t="shared" si="89"/>
        <v>126652.75</v>
      </c>
      <c r="G434" s="9">
        <f t="shared" si="89"/>
        <v>126652.75</v>
      </c>
      <c r="H434" s="9">
        <f t="shared" si="89"/>
        <v>1</v>
      </c>
      <c r="I434" s="9">
        <f t="shared" si="89"/>
        <v>0</v>
      </c>
      <c r="J434" s="9">
        <f t="shared" si="89"/>
        <v>0</v>
      </c>
    </row>
    <row r="435" spans="1:10" x14ac:dyDescent="0.25">
      <c r="A435" s="10" t="s">
        <v>657</v>
      </c>
      <c r="B435" s="10" t="s">
        <v>10</v>
      </c>
      <c r="C435" s="10" t="s">
        <v>11</v>
      </c>
      <c r="D435" s="28" t="s">
        <v>202</v>
      </c>
      <c r="E435" s="11">
        <f t="shared" ref="E435:J435" si="90">E452</f>
        <v>1</v>
      </c>
      <c r="F435" s="11">
        <f t="shared" si="90"/>
        <v>12484.18</v>
      </c>
      <c r="G435" s="11">
        <f t="shared" si="90"/>
        <v>12484.18</v>
      </c>
      <c r="H435" s="11">
        <f t="shared" si="90"/>
        <v>1</v>
      </c>
      <c r="I435" s="11">
        <f t="shared" si="90"/>
        <v>0</v>
      </c>
      <c r="J435" s="11">
        <f t="shared" si="90"/>
        <v>0</v>
      </c>
    </row>
    <row r="436" spans="1:10" x14ac:dyDescent="0.25">
      <c r="A436" s="12" t="s">
        <v>658</v>
      </c>
      <c r="B436" s="13" t="s">
        <v>18</v>
      </c>
      <c r="C436" s="13" t="s">
        <v>115</v>
      </c>
      <c r="D436" s="29" t="s">
        <v>659</v>
      </c>
      <c r="E436" s="14">
        <v>1</v>
      </c>
      <c r="F436" s="14">
        <v>378.13</v>
      </c>
      <c r="G436" s="15">
        <f t="shared" ref="G436:G452" si="91">ROUND(E436*F436,2)</f>
        <v>378.13</v>
      </c>
      <c r="H436" s="14">
        <v>1</v>
      </c>
      <c r="I436" s="72">
        <v>0</v>
      </c>
      <c r="J436" s="15">
        <f t="shared" ref="J436:J452" si="92">ROUND(H436*I436,2)</f>
        <v>0</v>
      </c>
    </row>
    <row r="437" spans="1:10" ht="22.5" x14ac:dyDescent="0.25">
      <c r="A437" s="12" t="s">
        <v>660</v>
      </c>
      <c r="B437" s="13" t="s">
        <v>18</v>
      </c>
      <c r="C437" s="13" t="s">
        <v>115</v>
      </c>
      <c r="D437" s="29" t="s">
        <v>661</v>
      </c>
      <c r="E437" s="14">
        <v>2</v>
      </c>
      <c r="F437" s="14">
        <v>87.55</v>
      </c>
      <c r="G437" s="15">
        <f t="shared" si="91"/>
        <v>175.1</v>
      </c>
      <c r="H437" s="14">
        <v>2</v>
      </c>
      <c r="I437" s="72">
        <v>0</v>
      </c>
      <c r="J437" s="15">
        <f t="shared" si="92"/>
        <v>0</v>
      </c>
    </row>
    <row r="438" spans="1:10" x14ac:dyDescent="0.25">
      <c r="A438" s="12" t="s">
        <v>662</v>
      </c>
      <c r="B438" s="13" t="s">
        <v>18</v>
      </c>
      <c r="C438" s="13" t="s">
        <v>32</v>
      </c>
      <c r="D438" s="29" t="s">
        <v>663</v>
      </c>
      <c r="E438" s="14">
        <v>250</v>
      </c>
      <c r="F438" s="14">
        <v>10.09</v>
      </c>
      <c r="G438" s="15">
        <f t="shared" si="91"/>
        <v>2522.5</v>
      </c>
      <c r="H438" s="14">
        <v>250</v>
      </c>
      <c r="I438" s="72">
        <v>0</v>
      </c>
      <c r="J438" s="15">
        <f t="shared" si="92"/>
        <v>0</v>
      </c>
    </row>
    <row r="439" spans="1:10" x14ac:dyDescent="0.25">
      <c r="A439" s="12" t="s">
        <v>664</v>
      </c>
      <c r="B439" s="13" t="s">
        <v>18</v>
      </c>
      <c r="C439" s="13" t="s">
        <v>115</v>
      </c>
      <c r="D439" s="29" t="s">
        <v>665</v>
      </c>
      <c r="E439" s="14">
        <v>8</v>
      </c>
      <c r="F439" s="14">
        <v>9.42</v>
      </c>
      <c r="G439" s="15">
        <f t="shared" si="91"/>
        <v>75.36</v>
      </c>
      <c r="H439" s="14">
        <v>8</v>
      </c>
      <c r="I439" s="72">
        <v>0</v>
      </c>
      <c r="J439" s="15">
        <f t="shared" si="92"/>
        <v>0</v>
      </c>
    </row>
    <row r="440" spans="1:10" x14ac:dyDescent="0.25">
      <c r="A440" s="12" t="s">
        <v>666</v>
      </c>
      <c r="B440" s="13" t="s">
        <v>18</v>
      </c>
      <c r="C440" s="13" t="s">
        <v>115</v>
      </c>
      <c r="D440" s="29" t="s">
        <v>667</v>
      </c>
      <c r="E440" s="14">
        <v>8</v>
      </c>
      <c r="F440" s="14">
        <v>51.16</v>
      </c>
      <c r="G440" s="15">
        <f t="shared" si="91"/>
        <v>409.28</v>
      </c>
      <c r="H440" s="14">
        <v>8</v>
      </c>
      <c r="I440" s="72">
        <v>0</v>
      </c>
      <c r="J440" s="15">
        <f t="shared" si="92"/>
        <v>0</v>
      </c>
    </row>
    <row r="441" spans="1:10" x14ac:dyDescent="0.25">
      <c r="A441" s="12" t="s">
        <v>668</v>
      </c>
      <c r="B441" s="13" t="s">
        <v>18</v>
      </c>
      <c r="C441" s="13" t="s">
        <v>115</v>
      </c>
      <c r="D441" s="29" t="s">
        <v>669</v>
      </c>
      <c r="E441" s="14">
        <v>8</v>
      </c>
      <c r="F441" s="14">
        <v>11.09</v>
      </c>
      <c r="G441" s="15">
        <f t="shared" si="91"/>
        <v>88.72</v>
      </c>
      <c r="H441" s="14">
        <v>8</v>
      </c>
      <c r="I441" s="72">
        <v>0</v>
      </c>
      <c r="J441" s="15">
        <f t="shared" si="92"/>
        <v>0</v>
      </c>
    </row>
    <row r="442" spans="1:10" x14ac:dyDescent="0.25">
      <c r="A442" s="12" t="s">
        <v>670</v>
      </c>
      <c r="B442" s="13" t="s">
        <v>18</v>
      </c>
      <c r="C442" s="13" t="s">
        <v>115</v>
      </c>
      <c r="D442" s="29" t="s">
        <v>671</v>
      </c>
      <c r="E442" s="14">
        <v>8</v>
      </c>
      <c r="F442" s="14">
        <v>51.16</v>
      </c>
      <c r="G442" s="15">
        <f t="shared" si="91"/>
        <v>409.28</v>
      </c>
      <c r="H442" s="14">
        <v>8</v>
      </c>
      <c r="I442" s="72">
        <v>0</v>
      </c>
      <c r="J442" s="15">
        <f t="shared" si="92"/>
        <v>0</v>
      </c>
    </row>
    <row r="443" spans="1:10" x14ac:dyDescent="0.25">
      <c r="A443" s="12" t="s">
        <v>672</v>
      </c>
      <c r="B443" s="13" t="s">
        <v>18</v>
      </c>
      <c r="C443" s="13" t="s">
        <v>115</v>
      </c>
      <c r="D443" s="29" t="s">
        <v>673</v>
      </c>
      <c r="E443" s="14">
        <v>1</v>
      </c>
      <c r="F443" s="14">
        <v>57.2</v>
      </c>
      <c r="G443" s="15">
        <f t="shared" si="91"/>
        <v>57.2</v>
      </c>
      <c r="H443" s="14">
        <v>1</v>
      </c>
      <c r="I443" s="72">
        <v>0</v>
      </c>
      <c r="J443" s="15">
        <f t="shared" si="92"/>
        <v>0</v>
      </c>
    </row>
    <row r="444" spans="1:10" ht="22.5" x14ac:dyDescent="0.25">
      <c r="A444" s="12" t="s">
        <v>674</v>
      </c>
      <c r="B444" s="13" t="s">
        <v>18</v>
      </c>
      <c r="C444" s="13" t="s">
        <v>115</v>
      </c>
      <c r="D444" s="29" t="s">
        <v>675</v>
      </c>
      <c r="E444" s="14">
        <v>1</v>
      </c>
      <c r="F444" s="14">
        <v>787.5</v>
      </c>
      <c r="G444" s="15">
        <f t="shared" si="91"/>
        <v>787.5</v>
      </c>
      <c r="H444" s="14">
        <v>1</v>
      </c>
      <c r="I444" s="72">
        <v>0</v>
      </c>
      <c r="J444" s="15">
        <f t="shared" si="92"/>
        <v>0</v>
      </c>
    </row>
    <row r="445" spans="1:10" x14ac:dyDescent="0.25">
      <c r="A445" s="12" t="s">
        <v>676</v>
      </c>
      <c r="B445" s="13" t="s">
        <v>18</v>
      </c>
      <c r="C445" s="13" t="s">
        <v>115</v>
      </c>
      <c r="D445" s="29" t="s">
        <v>677</v>
      </c>
      <c r="E445" s="14">
        <v>1</v>
      </c>
      <c r="F445" s="14">
        <v>292.64</v>
      </c>
      <c r="G445" s="15">
        <f t="shared" si="91"/>
        <v>292.64</v>
      </c>
      <c r="H445" s="14">
        <v>1</v>
      </c>
      <c r="I445" s="72">
        <v>0</v>
      </c>
      <c r="J445" s="15">
        <f t="shared" si="92"/>
        <v>0</v>
      </c>
    </row>
    <row r="446" spans="1:10" x14ac:dyDescent="0.25">
      <c r="A446" s="12" t="s">
        <v>678</v>
      </c>
      <c r="B446" s="13" t="s">
        <v>18</v>
      </c>
      <c r="C446" s="13" t="s">
        <v>32</v>
      </c>
      <c r="D446" s="29" t="s">
        <v>679</v>
      </c>
      <c r="E446" s="14">
        <v>1250</v>
      </c>
      <c r="F446" s="14">
        <v>4.8600000000000003</v>
      </c>
      <c r="G446" s="15">
        <f t="shared" si="91"/>
        <v>6075</v>
      </c>
      <c r="H446" s="14">
        <v>1250</v>
      </c>
      <c r="I446" s="72">
        <v>0</v>
      </c>
      <c r="J446" s="15">
        <f t="shared" si="92"/>
        <v>0</v>
      </c>
    </row>
    <row r="447" spans="1:10" x14ac:dyDescent="0.25">
      <c r="A447" s="12" t="s">
        <v>680</v>
      </c>
      <c r="B447" s="13" t="s">
        <v>18</v>
      </c>
      <c r="C447" s="13" t="s">
        <v>115</v>
      </c>
      <c r="D447" s="29" t="s">
        <v>681</v>
      </c>
      <c r="E447" s="14">
        <v>14</v>
      </c>
      <c r="F447" s="14">
        <v>31.65</v>
      </c>
      <c r="G447" s="15">
        <f t="shared" si="91"/>
        <v>443.1</v>
      </c>
      <c r="H447" s="14">
        <v>14</v>
      </c>
      <c r="I447" s="72">
        <v>0</v>
      </c>
      <c r="J447" s="15">
        <f t="shared" si="92"/>
        <v>0</v>
      </c>
    </row>
    <row r="448" spans="1:10" x14ac:dyDescent="0.25">
      <c r="A448" s="12" t="s">
        <v>682</v>
      </c>
      <c r="B448" s="13" t="s">
        <v>18</v>
      </c>
      <c r="C448" s="13" t="s">
        <v>115</v>
      </c>
      <c r="D448" s="29" t="s">
        <v>683</v>
      </c>
      <c r="E448" s="14">
        <v>1</v>
      </c>
      <c r="F448" s="14">
        <v>261.12</v>
      </c>
      <c r="G448" s="15">
        <f t="shared" si="91"/>
        <v>261.12</v>
      </c>
      <c r="H448" s="14">
        <v>1</v>
      </c>
      <c r="I448" s="72">
        <v>0</v>
      </c>
      <c r="J448" s="15">
        <f t="shared" si="92"/>
        <v>0</v>
      </c>
    </row>
    <row r="449" spans="1:10" x14ac:dyDescent="0.25">
      <c r="A449" s="12" t="s">
        <v>684</v>
      </c>
      <c r="B449" s="13" t="s">
        <v>18</v>
      </c>
      <c r="C449" s="13" t="s">
        <v>115</v>
      </c>
      <c r="D449" s="29" t="s">
        <v>685</v>
      </c>
      <c r="E449" s="14">
        <v>1</v>
      </c>
      <c r="F449" s="14">
        <v>157.5</v>
      </c>
      <c r="G449" s="15">
        <f t="shared" si="91"/>
        <v>157.5</v>
      </c>
      <c r="H449" s="14">
        <v>1</v>
      </c>
      <c r="I449" s="72">
        <v>0</v>
      </c>
      <c r="J449" s="15">
        <f t="shared" si="92"/>
        <v>0</v>
      </c>
    </row>
    <row r="450" spans="1:10" x14ac:dyDescent="0.25">
      <c r="A450" s="12" t="s">
        <v>686</v>
      </c>
      <c r="B450" s="13" t="s">
        <v>18</v>
      </c>
      <c r="C450" s="13" t="s">
        <v>115</v>
      </c>
      <c r="D450" s="29" t="s">
        <v>687</v>
      </c>
      <c r="E450" s="14">
        <v>1</v>
      </c>
      <c r="F450" s="14">
        <v>131.25</v>
      </c>
      <c r="G450" s="15">
        <f t="shared" si="91"/>
        <v>131.25</v>
      </c>
      <c r="H450" s="14">
        <v>1</v>
      </c>
      <c r="I450" s="72">
        <v>0</v>
      </c>
      <c r="J450" s="15">
        <f t="shared" si="92"/>
        <v>0</v>
      </c>
    </row>
    <row r="451" spans="1:10" x14ac:dyDescent="0.25">
      <c r="A451" s="12" t="s">
        <v>688</v>
      </c>
      <c r="B451" s="13" t="s">
        <v>18</v>
      </c>
      <c r="C451" s="13" t="s">
        <v>115</v>
      </c>
      <c r="D451" s="29" t="s">
        <v>689</v>
      </c>
      <c r="E451" s="14">
        <v>1</v>
      </c>
      <c r="F451" s="14">
        <v>220.5</v>
      </c>
      <c r="G451" s="15">
        <f t="shared" si="91"/>
        <v>220.5</v>
      </c>
      <c r="H451" s="14">
        <v>1</v>
      </c>
      <c r="I451" s="72">
        <v>0</v>
      </c>
      <c r="J451" s="15">
        <f t="shared" si="92"/>
        <v>0</v>
      </c>
    </row>
    <row r="452" spans="1:10" x14ac:dyDescent="0.25">
      <c r="A452" s="16"/>
      <c r="B452" s="16"/>
      <c r="C452" s="16"/>
      <c r="D452" s="30" t="s">
        <v>690</v>
      </c>
      <c r="E452" s="14">
        <v>1</v>
      </c>
      <c r="F452" s="17">
        <f>SUM(G436:G451)</f>
        <v>12484.18</v>
      </c>
      <c r="G452" s="17">
        <f t="shared" si="91"/>
        <v>12484.18</v>
      </c>
      <c r="H452" s="14">
        <v>1</v>
      </c>
      <c r="I452" s="17">
        <f>SUM(J436:J451)</f>
        <v>0</v>
      </c>
      <c r="J452" s="17">
        <f t="shared" si="92"/>
        <v>0</v>
      </c>
    </row>
    <row r="453" spans="1:10" ht="0.95" customHeight="1" x14ac:dyDescent="0.25">
      <c r="A453" s="18"/>
      <c r="B453" s="18"/>
      <c r="C453" s="18"/>
      <c r="D453" s="31"/>
      <c r="E453" s="18"/>
      <c r="F453" s="18"/>
      <c r="G453" s="18"/>
      <c r="H453" s="18"/>
      <c r="I453" s="18"/>
      <c r="J453" s="18"/>
    </row>
    <row r="454" spans="1:10" x14ac:dyDescent="0.25">
      <c r="A454" s="10" t="s">
        <v>691</v>
      </c>
      <c r="B454" s="10" t="s">
        <v>10</v>
      </c>
      <c r="C454" s="10" t="s">
        <v>11</v>
      </c>
      <c r="D454" s="28" t="s">
        <v>692</v>
      </c>
      <c r="E454" s="11">
        <f t="shared" ref="E454:J454" si="93">E509</f>
        <v>1</v>
      </c>
      <c r="F454" s="11">
        <f t="shared" si="93"/>
        <v>51998.91</v>
      </c>
      <c r="G454" s="11">
        <f t="shared" si="93"/>
        <v>51998.91</v>
      </c>
      <c r="H454" s="11">
        <f t="shared" si="93"/>
        <v>1</v>
      </c>
      <c r="I454" s="11">
        <f t="shared" si="93"/>
        <v>0</v>
      </c>
      <c r="J454" s="11">
        <f t="shared" si="93"/>
        <v>0</v>
      </c>
    </row>
    <row r="455" spans="1:10" x14ac:dyDescent="0.25">
      <c r="A455" s="21" t="s">
        <v>693</v>
      </c>
      <c r="B455" s="21" t="s">
        <v>10</v>
      </c>
      <c r="C455" s="21" t="s">
        <v>11</v>
      </c>
      <c r="D455" s="32" t="s">
        <v>694</v>
      </c>
      <c r="E455" s="22">
        <f t="shared" ref="E455:J455" si="94">E465</f>
        <v>1</v>
      </c>
      <c r="F455" s="22">
        <f t="shared" si="94"/>
        <v>17903.759999999998</v>
      </c>
      <c r="G455" s="22">
        <f t="shared" si="94"/>
        <v>17903.759999999998</v>
      </c>
      <c r="H455" s="22">
        <f t="shared" si="94"/>
        <v>1</v>
      </c>
      <c r="I455" s="22">
        <f t="shared" si="94"/>
        <v>0</v>
      </c>
      <c r="J455" s="22">
        <f t="shared" si="94"/>
        <v>0</v>
      </c>
    </row>
    <row r="456" spans="1:10" ht="22.5" x14ac:dyDescent="0.25">
      <c r="A456" s="12" t="s">
        <v>695</v>
      </c>
      <c r="B456" s="13" t="s">
        <v>18</v>
      </c>
      <c r="C456" s="13" t="s">
        <v>115</v>
      </c>
      <c r="D456" s="29" t="s">
        <v>696</v>
      </c>
      <c r="E456" s="14">
        <v>1</v>
      </c>
      <c r="F456" s="14">
        <v>6262.73</v>
      </c>
      <c r="G456" s="15">
        <f t="shared" ref="G456:G465" si="95">ROUND(E456*F456,2)</f>
        <v>6262.73</v>
      </c>
      <c r="H456" s="14">
        <v>1</v>
      </c>
      <c r="I456" s="72">
        <v>0</v>
      </c>
      <c r="J456" s="15">
        <f t="shared" ref="J456:J465" si="96">ROUND(H456*I456,2)</f>
        <v>0</v>
      </c>
    </row>
    <row r="457" spans="1:10" x14ac:dyDescent="0.25">
      <c r="A457" s="12" t="s">
        <v>697</v>
      </c>
      <c r="B457" s="13" t="s">
        <v>18</v>
      </c>
      <c r="C457" s="13" t="s">
        <v>32</v>
      </c>
      <c r="D457" s="29" t="s">
        <v>698</v>
      </c>
      <c r="E457" s="14">
        <v>1</v>
      </c>
      <c r="F457" s="14">
        <v>702.38</v>
      </c>
      <c r="G457" s="15">
        <f t="shared" si="95"/>
        <v>702.38</v>
      </c>
      <c r="H457" s="14">
        <v>1</v>
      </c>
      <c r="I457" s="72">
        <v>0</v>
      </c>
      <c r="J457" s="15">
        <f t="shared" si="96"/>
        <v>0</v>
      </c>
    </row>
    <row r="458" spans="1:10" ht="22.5" x14ac:dyDescent="0.25">
      <c r="A458" s="12" t="s">
        <v>699</v>
      </c>
      <c r="B458" s="13" t="s">
        <v>18</v>
      </c>
      <c r="C458" s="13" t="s">
        <v>115</v>
      </c>
      <c r="D458" s="29" t="s">
        <v>700</v>
      </c>
      <c r="E458" s="14">
        <v>4</v>
      </c>
      <c r="F458" s="14">
        <v>886.87</v>
      </c>
      <c r="G458" s="15">
        <f t="shared" si="95"/>
        <v>3547.48</v>
      </c>
      <c r="H458" s="14">
        <v>4</v>
      </c>
      <c r="I458" s="72">
        <v>0</v>
      </c>
      <c r="J458" s="15">
        <f t="shared" si="96"/>
        <v>0</v>
      </c>
    </row>
    <row r="459" spans="1:10" x14ac:dyDescent="0.25">
      <c r="A459" s="12" t="s">
        <v>701</v>
      </c>
      <c r="B459" s="13" t="s">
        <v>18</v>
      </c>
      <c r="C459" s="13" t="s">
        <v>115</v>
      </c>
      <c r="D459" s="29" t="s">
        <v>702</v>
      </c>
      <c r="E459" s="14">
        <v>1</v>
      </c>
      <c r="F459" s="14">
        <v>759.3</v>
      </c>
      <c r="G459" s="15">
        <f t="shared" si="95"/>
        <v>759.3</v>
      </c>
      <c r="H459" s="14">
        <v>1</v>
      </c>
      <c r="I459" s="72">
        <v>0</v>
      </c>
      <c r="J459" s="15">
        <f t="shared" si="96"/>
        <v>0</v>
      </c>
    </row>
    <row r="460" spans="1:10" x14ac:dyDescent="0.25">
      <c r="A460" s="12" t="s">
        <v>703</v>
      </c>
      <c r="B460" s="13" t="s">
        <v>18</v>
      </c>
      <c r="C460" s="13" t="s">
        <v>115</v>
      </c>
      <c r="D460" s="29" t="s">
        <v>704</v>
      </c>
      <c r="E460" s="14">
        <v>2</v>
      </c>
      <c r="F460" s="14">
        <v>449.06</v>
      </c>
      <c r="G460" s="15">
        <f t="shared" si="95"/>
        <v>898.12</v>
      </c>
      <c r="H460" s="14">
        <v>2</v>
      </c>
      <c r="I460" s="72">
        <v>0</v>
      </c>
      <c r="J460" s="15">
        <f t="shared" si="96"/>
        <v>0</v>
      </c>
    </row>
    <row r="461" spans="1:10" x14ac:dyDescent="0.25">
      <c r="A461" s="12" t="s">
        <v>705</v>
      </c>
      <c r="B461" s="13" t="s">
        <v>18</v>
      </c>
      <c r="C461" s="13" t="s">
        <v>32</v>
      </c>
      <c r="D461" s="29" t="s">
        <v>706</v>
      </c>
      <c r="E461" s="14">
        <v>950</v>
      </c>
      <c r="F461" s="14">
        <v>3.3</v>
      </c>
      <c r="G461" s="15">
        <f t="shared" si="95"/>
        <v>3135</v>
      </c>
      <c r="H461" s="14">
        <v>950</v>
      </c>
      <c r="I461" s="72">
        <v>0</v>
      </c>
      <c r="J461" s="15">
        <f t="shared" si="96"/>
        <v>0</v>
      </c>
    </row>
    <row r="462" spans="1:10" ht="22.5" x14ac:dyDescent="0.25">
      <c r="A462" s="12" t="s">
        <v>707</v>
      </c>
      <c r="B462" s="13" t="s">
        <v>18</v>
      </c>
      <c r="C462" s="13" t="s">
        <v>115</v>
      </c>
      <c r="D462" s="29" t="s">
        <v>708</v>
      </c>
      <c r="E462" s="14">
        <v>1</v>
      </c>
      <c r="F462" s="14">
        <v>1155</v>
      </c>
      <c r="G462" s="15">
        <f t="shared" si="95"/>
        <v>1155</v>
      </c>
      <c r="H462" s="14">
        <v>1</v>
      </c>
      <c r="I462" s="72">
        <v>0</v>
      </c>
      <c r="J462" s="15">
        <f t="shared" si="96"/>
        <v>0</v>
      </c>
    </row>
    <row r="463" spans="1:10" ht="22.5" x14ac:dyDescent="0.25">
      <c r="A463" s="12" t="s">
        <v>709</v>
      </c>
      <c r="B463" s="13" t="s">
        <v>18</v>
      </c>
      <c r="C463" s="13" t="s">
        <v>115</v>
      </c>
      <c r="D463" s="29" t="s">
        <v>710</v>
      </c>
      <c r="E463" s="14">
        <v>1</v>
      </c>
      <c r="F463" s="14">
        <v>1260</v>
      </c>
      <c r="G463" s="15">
        <f t="shared" si="95"/>
        <v>1260</v>
      </c>
      <c r="H463" s="14">
        <v>1</v>
      </c>
      <c r="I463" s="72">
        <v>0</v>
      </c>
      <c r="J463" s="15">
        <f t="shared" si="96"/>
        <v>0</v>
      </c>
    </row>
    <row r="464" spans="1:10" x14ac:dyDescent="0.25">
      <c r="A464" s="12" t="s">
        <v>711</v>
      </c>
      <c r="B464" s="13" t="s">
        <v>18</v>
      </c>
      <c r="C464" s="13" t="s">
        <v>115</v>
      </c>
      <c r="D464" s="29" t="s">
        <v>712</v>
      </c>
      <c r="E464" s="14">
        <v>1</v>
      </c>
      <c r="F464" s="14">
        <v>183.75</v>
      </c>
      <c r="G464" s="15">
        <f t="shared" si="95"/>
        <v>183.75</v>
      </c>
      <c r="H464" s="14">
        <v>1</v>
      </c>
      <c r="I464" s="72">
        <v>0</v>
      </c>
      <c r="J464" s="15">
        <f t="shared" si="96"/>
        <v>0</v>
      </c>
    </row>
    <row r="465" spans="1:10" x14ac:dyDescent="0.25">
      <c r="A465" s="16"/>
      <c r="B465" s="16"/>
      <c r="C465" s="16"/>
      <c r="D465" s="30" t="s">
        <v>713</v>
      </c>
      <c r="E465" s="14">
        <v>1</v>
      </c>
      <c r="F465" s="17">
        <f>SUM(G456:G464)</f>
        <v>17903.759999999998</v>
      </c>
      <c r="G465" s="17">
        <f t="shared" si="95"/>
        <v>17903.759999999998</v>
      </c>
      <c r="H465" s="14">
        <v>1</v>
      </c>
      <c r="I465" s="17">
        <f>SUM(J456:J464)</f>
        <v>0</v>
      </c>
      <c r="J465" s="17">
        <f t="shared" si="96"/>
        <v>0</v>
      </c>
    </row>
    <row r="466" spans="1:10" ht="0.95" customHeight="1" x14ac:dyDescent="0.25">
      <c r="A466" s="18"/>
      <c r="B466" s="18"/>
      <c r="C466" s="18"/>
      <c r="D466" s="31"/>
      <c r="E466" s="18"/>
      <c r="F466" s="18"/>
      <c r="G466" s="18"/>
      <c r="H466" s="18"/>
      <c r="I466" s="18"/>
      <c r="J466" s="18"/>
    </row>
    <row r="467" spans="1:10" x14ac:dyDescent="0.25">
      <c r="A467" s="21" t="s">
        <v>714</v>
      </c>
      <c r="B467" s="21" t="s">
        <v>10</v>
      </c>
      <c r="C467" s="21" t="s">
        <v>11</v>
      </c>
      <c r="D467" s="32" t="s">
        <v>715</v>
      </c>
      <c r="E467" s="22">
        <f t="shared" ref="E467:J467" si="97">E475</f>
        <v>1</v>
      </c>
      <c r="F467" s="22">
        <f t="shared" si="97"/>
        <v>7067.38</v>
      </c>
      <c r="G467" s="22">
        <f t="shared" si="97"/>
        <v>7067.38</v>
      </c>
      <c r="H467" s="22">
        <f t="shared" si="97"/>
        <v>1</v>
      </c>
      <c r="I467" s="22">
        <f t="shared" si="97"/>
        <v>0</v>
      </c>
      <c r="J467" s="22">
        <f t="shared" si="97"/>
        <v>0</v>
      </c>
    </row>
    <row r="468" spans="1:10" ht="22.5" x14ac:dyDescent="0.25">
      <c r="A468" s="12" t="s">
        <v>716</v>
      </c>
      <c r="B468" s="13" t="s">
        <v>18</v>
      </c>
      <c r="C468" s="13" t="s">
        <v>546</v>
      </c>
      <c r="D468" s="29" t="s">
        <v>717</v>
      </c>
      <c r="E468" s="14">
        <v>1</v>
      </c>
      <c r="F468" s="14">
        <v>963.43</v>
      </c>
      <c r="G468" s="15">
        <f t="shared" ref="G468:G475" si="98">ROUND(E468*F468,2)</f>
        <v>963.43</v>
      </c>
      <c r="H468" s="14">
        <v>1</v>
      </c>
      <c r="I468" s="72">
        <v>0</v>
      </c>
      <c r="J468" s="15">
        <f t="shared" ref="J468:J475" si="99">ROUND(H468*I468,2)</f>
        <v>0</v>
      </c>
    </row>
    <row r="469" spans="1:10" x14ac:dyDescent="0.25">
      <c r="A469" s="12" t="s">
        <v>718</v>
      </c>
      <c r="B469" s="13" t="s">
        <v>18</v>
      </c>
      <c r="C469" s="13" t="s">
        <v>546</v>
      </c>
      <c r="D469" s="29" t="s">
        <v>719</v>
      </c>
      <c r="E469" s="14">
        <v>2</v>
      </c>
      <c r="F469" s="14">
        <v>683.79</v>
      </c>
      <c r="G469" s="15">
        <f t="shared" si="98"/>
        <v>1367.58</v>
      </c>
      <c r="H469" s="14">
        <v>2</v>
      </c>
      <c r="I469" s="72">
        <v>0</v>
      </c>
      <c r="J469" s="15">
        <f t="shared" si="99"/>
        <v>0</v>
      </c>
    </row>
    <row r="470" spans="1:10" x14ac:dyDescent="0.25">
      <c r="A470" s="12" t="s">
        <v>720</v>
      </c>
      <c r="B470" s="13" t="s">
        <v>18</v>
      </c>
      <c r="C470" s="13" t="s">
        <v>568</v>
      </c>
      <c r="D470" s="29" t="s">
        <v>721</v>
      </c>
      <c r="E470" s="14">
        <v>300</v>
      </c>
      <c r="F470" s="14">
        <v>3.1</v>
      </c>
      <c r="G470" s="15">
        <f t="shared" si="98"/>
        <v>930</v>
      </c>
      <c r="H470" s="14">
        <v>300</v>
      </c>
      <c r="I470" s="72">
        <v>0</v>
      </c>
      <c r="J470" s="15">
        <f t="shared" si="99"/>
        <v>0</v>
      </c>
    </row>
    <row r="471" spans="1:10" x14ac:dyDescent="0.25">
      <c r="A471" s="12" t="s">
        <v>722</v>
      </c>
      <c r="B471" s="13" t="s">
        <v>18</v>
      </c>
      <c r="C471" s="13" t="s">
        <v>546</v>
      </c>
      <c r="D471" s="29" t="s">
        <v>723</v>
      </c>
      <c r="E471" s="14">
        <v>1</v>
      </c>
      <c r="F471" s="14">
        <v>200.27</v>
      </c>
      <c r="G471" s="15">
        <f t="shared" si="98"/>
        <v>200.27</v>
      </c>
      <c r="H471" s="14">
        <v>1</v>
      </c>
      <c r="I471" s="72">
        <v>0</v>
      </c>
      <c r="J471" s="15">
        <f t="shared" si="99"/>
        <v>0</v>
      </c>
    </row>
    <row r="472" spans="1:10" x14ac:dyDescent="0.25">
      <c r="A472" s="12" t="s">
        <v>724</v>
      </c>
      <c r="B472" s="13" t="s">
        <v>18</v>
      </c>
      <c r="C472" s="13" t="s">
        <v>546</v>
      </c>
      <c r="D472" s="29" t="s">
        <v>725</v>
      </c>
      <c r="E472" s="14">
        <v>1</v>
      </c>
      <c r="F472" s="14">
        <v>1611.1</v>
      </c>
      <c r="G472" s="15">
        <f t="shared" si="98"/>
        <v>1611.1</v>
      </c>
      <c r="H472" s="14">
        <v>1</v>
      </c>
      <c r="I472" s="72">
        <v>0</v>
      </c>
      <c r="J472" s="15">
        <f t="shared" si="99"/>
        <v>0</v>
      </c>
    </row>
    <row r="473" spans="1:10" ht="22.5" x14ac:dyDescent="0.25">
      <c r="A473" s="12" t="s">
        <v>726</v>
      </c>
      <c r="B473" s="13" t="s">
        <v>18</v>
      </c>
      <c r="C473" s="13" t="s">
        <v>546</v>
      </c>
      <c r="D473" s="29" t="s">
        <v>727</v>
      </c>
      <c r="E473" s="14">
        <v>1</v>
      </c>
      <c r="F473" s="14">
        <v>1522.5</v>
      </c>
      <c r="G473" s="15">
        <f t="shared" si="98"/>
        <v>1522.5</v>
      </c>
      <c r="H473" s="14">
        <v>1</v>
      </c>
      <c r="I473" s="72">
        <v>0</v>
      </c>
      <c r="J473" s="15">
        <f t="shared" si="99"/>
        <v>0</v>
      </c>
    </row>
    <row r="474" spans="1:10" ht="22.5" x14ac:dyDescent="0.25">
      <c r="A474" s="12" t="s">
        <v>728</v>
      </c>
      <c r="B474" s="13" t="s">
        <v>18</v>
      </c>
      <c r="C474" s="13" t="s">
        <v>546</v>
      </c>
      <c r="D474" s="29" t="s">
        <v>729</v>
      </c>
      <c r="E474" s="14">
        <v>1</v>
      </c>
      <c r="F474" s="14">
        <v>472.5</v>
      </c>
      <c r="G474" s="15">
        <f t="shared" si="98"/>
        <v>472.5</v>
      </c>
      <c r="H474" s="14">
        <v>1</v>
      </c>
      <c r="I474" s="72">
        <v>0</v>
      </c>
      <c r="J474" s="15">
        <f t="shared" si="99"/>
        <v>0</v>
      </c>
    </row>
    <row r="475" spans="1:10" x14ac:dyDescent="0.25">
      <c r="A475" s="16"/>
      <c r="B475" s="16"/>
      <c r="C475" s="16"/>
      <c r="D475" s="30" t="s">
        <v>730</v>
      </c>
      <c r="E475" s="14">
        <v>1</v>
      </c>
      <c r="F475" s="17">
        <f>SUM(G468:G474)</f>
        <v>7067.38</v>
      </c>
      <c r="G475" s="17">
        <f t="shared" si="98"/>
        <v>7067.38</v>
      </c>
      <c r="H475" s="14">
        <v>1</v>
      </c>
      <c r="I475" s="17">
        <f>SUM(J468:J474)</f>
        <v>0</v>
      </c>
      <c r="J475" s="17">
        <f t="shared" si="99"/>
        <v>0</v>
      </c>
    </row>
    <row r="476" spans="1:10" ht="0.95" customHeight="1" x14ac:dyDescent="0.25">
      <c r="A476" s="18"/>
      <c r="B476" s="18"/>
      <c r="C476" s="18"/>
      <c r="D476" s="31"/>
      <c r="E476" s="18"/>
      <c r="F476" s="18"/>
      <c r="G476" s="18"/>
      <c r="H476" s="18"/>
      <c r="I476" s="18"/>
      <c r="J476" s="18"/>
    </row>
    <row r="477" spans="1:10" x14ac:dyDescent="0.25">
      <c r="A477" s="21" t="s">
        <v>731</v>
      </c>
      <c r="B477" s="21" t="s">
        <v>10</v>
      </c>
      <c r="C477" s="21" t="s">
        <v>11</v>
      </c>
      <c r="D477" s="32" t="s">
        <v>732</v>
      </c>
      <c r="E477" s="22">
        <f t="shared" ref="E477:J477" si="100">E481</f>
        <v>1</v>
      </c>
      <c r="F477" s="22">
        <f t="shared" si="100"/>
        <v>6903.75</v>
      </c>
      <c r="G477" s="22">
        <f t="shared" si="100"/>
        <v>6903.75</v>
      </c>
      <c r="H477" s="22">
        <f t="shared" si="100"/>
        <v>1</v>
      </c>
      <c r="I477" s="22">
        <f t="shared" si="100"/>
        <v>0</v>
      </c>
      <c r="J477" s="22">
        <f t="shared" si="100"/>
        <v>0</v>
      </c>
    </row>
    <row r="478" spans="1:10" ht="22.5" x14ac:dyDescent="0.25">
      <c r="A478" s="12" t="s">
        <v>733</v>
      </c>
      <c r="B478" s="13" t="s">
        <v>18</v>
      </c>
      <c r="C478" s="13" t="s">
        <v>115</v>
      </c>
      <c r="D478" s="29" t="s">
        <v>734</v>
      </c>
      <c r="E478" s="14">
        <v>1</v>
      </c>
      <c r="F478" s="14">
        <v>2625</v>
      </c>
      <c r="G478" s="15">
        <f>ROUND(E478*F478,2)</f>
        <v>2625</v>
      </c>
      <c r="H478" s="14">
        <v>1</v>
      </c>
      <c r="I478" s="72">
        <v>0</v>
      </c>
      <c r="J478" s="15">
        <f>ROUND(H478*I478,2)</f>
        <v>0</v>
      </c>
    </row>
    <row r="479" spans="1:10" x14ac:dyDescent="0.25">
      <c r="A479" s="12" t="s">
        <v>735</v>
      </c>
      <c r="B479" s="13" t="s">
        <v>18</v>
      </c>
      <c r="C479" s="13" t="s">
        <v>115</v>
      </c>
      <c r="D479" s="29" t="s">
        <v>736</v>
      </c>
      <c r="E479" s="14">
        <v>1</v>
      </c>
      <c r="F479" s="14">
        <v>2625</v>
      </c>
      <c r="G479" s="15">
        <f>ROUND(E479*F479,2)</f>
        <v>2625</v>
      </c>
      <c r="H479" s="14">
        <v>1</v>
      </c>
      <c r="I479" s="72">
        <v>0</v>
      </c>
      <c r="J479" s="15">
        <f>ROUND(H479*I479,2)</f>
        <v>0</v>
      </c>
    </row>
    <row r="480" spans="1:10" ht="22.5" x14ac:dyDescent="0.25">
      <c r="A480" s="12" t="s">
        <v>737</v>
      </c>
      <c r="B480" s="13" t="s">
        <v>18</v>
      </c>
      <c r="C480" s="13" t="s">
        <v>4</v>
      </c>
      <c r="D480" s="29" t="s">
        <v>738</v>
      </c>
      <c r="E480" s="14">
        <v>1</v>
      </c>
      <c r="F480" s="14">
        <v>1653.75</v>
      </c>
      <c r="G480" s="15">
        <f>ROUND(E480*F480,2)</f>
        <v>1653.75</v>
      </c>
      <c r="H480" s="14">
        <v>1</v>
      </c>
      <c r="I480" s="72">
        <v>0</v>
      </c>
      <c r="J480" s="15">
        <f>ROUND(H480*I480,2)</f>
        <v>0</v>
      </c>
    </row>
    <row r="481" spans="1:10" x14ac:dyDescent="0.25">
      <c r="A481" s="16"/>
      <c r="B481" s="16"/>
      <c r="C481" s="16"/>
      <c r="D481" s="30" t="s">
        <v>739</v>
      </c>
      <c r="E481" s="14">
        <v>1</v>
      </c>
      <c r="F481" s="17">
        <f>SUM(G478:G480)</f>
        <v>6903.75</v>
      </c>
      <c r="G481" s="17">
        <f>ROUND(E481*F481,2)</f>
        <v>6903.75</v>
      </c>
      <c r="H481" s="14">
        <v>1</v>
      </c>
      <c r="I481" s="17">
        <f>SUM(J478:J480)</f>
        <v>0</v>
      </c>
      <c r="J481" s="17">
        <f>ROUND(H481*I481,2)</f>
        <v>0</v>
      </c>
    </row>
    <row r="482" spans="1:10" ht="0.95" customHeight="1" x14ac:dyDescent="0.25">
      <c r="A482" s="18"/>
      <c r="B482" s="18"/>
      <c r="C482" s="18"/>
      <c r="D482" s="31"/>
      <c r="E482" s="18"/>
      <c r="F482" s="18"/>
      <c r="G482" s="18"/>
      <c r="H482" s="18"/>
      <c r="I482" s="18"/>
      <c r="J482" s="18"/>
    </row>
    <row r="483" spans="1:10" x14ac:dyDescent="0.25">
      <c r="A483" s="21" t="s">
        <v>740</v>
      </c>
      <c r="B483" s="21" t="s">
        <v>10</v>
      </c>
      <c r="C483" s="21" t="s">
        <v>11</v>
      </c>
      <c r="D483" s="32" t="s">
        <v>741</v>
      </c>
      <c r="E483" s="22">
        <f t="shared" ref="E483:J483" si="101">E488</f>
        <v>1</v>
      </c>
      <c r="F483" s="22">
        <f t="shared" si="101"/>
        <v>4337.29</v>
      </c>
      <c r="G483" s="22">
        <f t="shared" si="101"/>
        <v>4337.29</v>
      </c>
      <c r="H483" s="22">
        <f t="shared" si="101"/>
        <v>1</v>
      </c>
      <c r="I483" s="22">
        <f t="shared" si="101"/>
        <v>0</v>
      </c>
      <c r="J483" s="22">
        <f t="shared" si="101"/>
        <v>0</v>
      </c>
    </row>
    <row r="484" spans="1:10" ht="22.5" x14ac:dyDescent="0.25">
      <c r="A484" s="12" t="s">
        <v>742</v>
      </c>
      <c r="B484" s="13" t="s">
        <v>18</v>
      </c>
      <c r="C484" s="13" t="s">
        <v>115</v>
      </c>
      <c r="D484" s="29" t="s">
        <v>743</v>
      </c>
      <c r="E484" s="14">
        <v>1</v>
      </c>
      <c r="F484" s="14">
        <v>2572.5</v>
      </c>
      <c r="G484" s="15">
        <f>ROUND(E484*F484,2)</f>
        <v>2572.5</v>
      </c>
      <c r="H484" s="14">
        <v>1</v>
      </c>
      <c r="I484" s="72">
        <v>0</v>
      </c>
      <c r="J484" s="15">
        <f>ROUND(H484*I484,2)</f>
        <v>0</v>
      </c>
    </row>
    <row r="485" spans="1:10" x14ac:dyDescent="0.25">
      <c r="A485" s="12" t="s">
        <v>744</v>
      </c>
      <c r="B485" s="13" t="s">
        <v>18</v>
      </c>
      <c r="C485" s="13" t="s">
        <v>546</v>
      </c>
      <c r="D485" s="29" t="s">
        <v>745</v>
      </c>
      <c r="E485" s="14">
        <v>2</v>
      </c>
      <c r="F485" s="14">
        <v>685.52</v>
      </c>
      <c r="G485" s="15">
        <f>ROUND(E485*F485,2)</f>
        <v>1371.04</v>
      </c>
      <c r="H485" s="14">
        <v>2</v>
      </c>
      <c r="I485" s="72">
        <v>0</v>
      </c>
      <c r="J485" s="15">
        <f>ROUND(H485*I485,2)</f>
        <v>0</v>
      </c>
    </row>
    <row r="486" spans="1:10" ht="22.5" x14ac:dyDescent="0.25">
      <c r="A486" s="12" t="s">
        <v>746</v>
      </c>
      <c r="B486" s="13" t="s">
        <v>18</v>
      </c>
      <c r="C486" s="13" t="s">
        <v>546</v>
      </c>
      <c r="D486" s="29" t="s">
        <v>747</v>
      </c>
      <c r="E486" s="14">
        <v>1</v>
      </c>
      <c r="F486" s="14">
        <v>262.5</v>
      </c>
      <c r="G486" s="15">
        <f>ROUND(E486*F486,2)</f>
        <v>262.5</v>
      </c>
      <c r="H486" s="14">
        <v>1</v>
      </c>
      <c r="I486" s="72">
        <v>0</v>
      </c>
      <c r="J486" s="15">
        <f>ROUND(H486*I486,2)</f>
        <v>0</v>
      </c>
    </row>
    <row r="487" spans="1:10" ht="22.5" x14ac:dyDescent="0.25">
      <c r="A487" s="12" t="s">
        <v>748</v>
      </c>
      <c r="B487" s="13" t="s">
        <v>18</v>
      </c>
      <c r="C487" s="13" t="s">
        <v>546</v>
      </c>
      <c r="D487" s="29" t="s">
        <v>749</v>
      </c>
      <c r="E487" s="14">
        <v>1</v>
      </c>
      <c r="F487" s="14">
        <v>131.25</v>
      </c>
      <c r="G487" s="15">
        <f>ROUND(E487*F487,2)</f>
        <v>131.25</v>
      </c>
      <c r="H487" s="14">
        <v>1</v>
      </c>
      <c r="I487" s="72">
        <v>0</v>
      </c>
      <c r="J487" s="15">
        <f>ROUND(H487*I487,2)</f>
        <v>0</v>
      </c>
    </row>
    <row r="488" spans="1:10" x14ac:dyDescent="0.25">
      <c r="A488" s="16"/>
      <c r="B488" s="16"/>
      <c r="C488" s="16"/>
      <c r="D488" s="30" t="s">
        <v>750</v>
      </c>
      <c r="E488" s="14">
        <v>1</v>
      </c>
      <c r="F488" s="17">
        <f>SUM(G484:G487)</f>
        <v>4337.29</v>
      </c>
      <c r="G488" s="17">
        <f>ROUND(E488*F488,2)</f>
        <v>4337.29</v>
      </c>
      <c r="H488" s="14">
        <v>1</v>
      </c>
      <c r="I488" s="17">
        <f>SUM(J484:J487)</f>
        <v>0</v>
      </c>
      <c r="J488" s="17">
        <f>ROUND(H488*I488,2)</f>
        <v>0</v>
      </c>
    </row>
    <row r="489" spans="1:10" ht="0.95" customHeight="1" x14ac:dyDescent="0.25">
      <c r="A489" s="18"/>
      <c r="B489" s="18"/>
      <c r="C489" s="18"/>
      <c r="D489" s="31"/>
      <c r="E489" s="18"/>
      <c r="F489" s="18"/>
      <c r="G489" s="18"/>
      <c r="H489" s="18"/>
      <c r="I489" s="18"/>
      <c r="J489" s="18"/>
    </row>
    <row r="490" spans="1:10" x14ac:dyDescent="0.25">
      <c r="A490" s="21" t="s">
        <v>751</v>
      </c>
      <c r="B490" s="21" t="s">
        <v>10</v>
      </c>
      <c r="C490" s="21" t="s">
        <v>11</v>
      </c>
      <c r="D490" s="32" t="s">
        <v>752</v>
      </c>
      <c r="E490" s="22">
        <f t="shared" ref="E490:J490" si="102">E498</f>
        <v>1</v>
      </c>
      <c r="F490" s="22">
        <f t="shared" si="102"/>
        <v>3293.65</v>
      </c>
      <c r="G490" s="22">
        <f t="shared" si="102"/>
        <v>3293.65</v>
      </c>
      <c r="H490" s="22">
        <f t="shared" si="102"/>
        <v>1</v>
      </c>
      <c r="I490" s="22">
        <f t="shared" si="102"/>
        <v>0</v>
      </c>
      <c r="J490" s="22">
        <f t="shared" si="102"/>
        <v>0</v>
      </c>
    </row>
    <row r="491" spans="1:10" ht="22.5" x14ac:dyDescent="0.25">
      <c r="A491" s="12" t="s">
        <v>753</v>
      </c>
      <c r="B491" s="13" t="s">
        <v>18</v>
      </c>
      <c r="C491" s="13" t="s">
        <v>568</v>
      </c>
      <c r="D491" s="29" t="s">
        <v>754</v>
      </c>
      <c r="E491" s="14">
        <v>250</v>
      </c>
      <c r="F491" s="14">
        <v>6.57</v>
      </c>
      <c r="G491" s="15">
        <f t="shared" ref="G491:G498" si="103">ROUND(E491*F491,2)</f>
        <v>1642.5</v>
      </c>
      <c r="H491" s="14">
        <v>250</v>
      </c>
      <c r="I491" s="72">
        <v>0</v>
      </c>
      <c r="J491" s="15">
        <f t="shared" ref="J491:J498" si="104">ROUND(H491*I491,2)</f>
        <v>0</v>
      </c>
    </row>
    <row r="492" spans="1:10" x14ac:dyDescent="0.25">
      <c r="A492" s="12" t="s">
        <v>664</v>
      </c>
      <c r="B492" s="13" t="s">
        <v>18</v>
      </c>
      <c r="C492" s="13" t="s">
        <v>115</v>
      </c>
      <c r="D492" s="29" t="s">
        <v>665</v>
      </c>
      <c r="E492" s="14">
        <v>16</v>
      </c>
      <c r="F492" s="14">
        <v>9.42</v>
      </c>
      <c r="G492" s="15">
        <f t="shared" si="103"/>
        <v>150.72</v>
      </c>
      <c r="H492" s="14">
        <v>16</v>
      </c>
      <c r="I492" s="72">
        <v>0</v>
      </c>
      <c r="J492" s="15">
        <f t="shared" si="104"/>
        <v>0</v>
      </c>
    </row>
    <row r="493" spans="1:10" x14ac:dyDescent="0.25">
      <c r="A493" s="12" t="s">
        <v>666</v>
      </c>
      <c r="B493" s="13" t="s">
        <v>18</v>
      </c>
      <c r="C493" s="13" t="s">
        <v>115</v>
      </c>
      <c r="D493" s="29" t="s">
        <v>667</v>
      </c>
      <c r="E493" s="14">
        <v>16</v>
      </c>
      <c r="F493" s="14">
        <v>51.16</v>
      </c>
      <c r="G493" s="15">
        <f t="shared" si="103"/>
        <v>818.56</v>
      </c>
      <c r="H493" s="14">
        <v>16</v>
      </c>
      <c r="I493" s="72">
        <v>0</v>
      </c>
      <c r="J493" s="15">
        <f t="shared" si="104"/>
        <v>0</v>
      </c>
    </row>
    <row r="494" spans="1:10" x14ac:dyDescent="0.25">
      <c r="A494" s="12" t="s">
        <v>755</v>
      </c>
      <c r="B494" s="13" t="s">
        <v>18</v>
      </c>
      <c r="C494" s="13" t="s">
        <v>115</v>
      </c>
      <c r="D494" s="29" t="s">
        <v>756</v>
      </c>
      <c r="E494" s="14">
        <v>2</v>
      </c>
      <c r="F494" s="14">
        <v>57.2</v>
      </c>
      <c r="G494" s="15">
        <f t="shared" si="103"/>
        <v>114.4</v>
      </c>
      <c r="H494" s="14">
        <v>2</v>
      </c>
      <c r="I494" s="72">
        <v>0</v>
      </c>
      <c r="J494" s="15">
        <f t="shared" si="104"/>
        <v>0</v>
      </c>
    </row>
    <row r="495" spans="1:10" ht="22.5" x14ac:dyDescent="0.25">
      <c r="A495" s="12" t="s">
        <v>660</v>
      </c>
      <c r="B495" s="13" t="s">
        <v>18</v>
      </c>
      <c r="C495" s="13" t="s">
        <v>115</v>
      </c>
      <c r="D495" s="29" t="s">
        <v>661</v>
      </c>
      <c r="E495" s="14">
        <v>2</v>
      </c>
      <c r="F495" s="14">
        <v>87.55</v>
      </c>
      <c r="G495" s="15">
        <f t="shared" si="103"/>
        <v>175.1</v>
      </c>
      <c r="H495" s="14">
        <v>2</v>
      </c>
      <c r="I495" s="72">
        <v>0</v>
      </c>
      <c r="J495" s="15">
        <f t="shared" si="104"/>
        <v>0</v>
      </c>
    </row>
    <row r="496" spans="1:10" ht="22.5" x14ac:dyDescent="0.25">
      <c r="A496" s="12" t="s">
        <v>757</v>
      </c>
      <c r="B496" s="13" t="s">
        <v>18</v>
      </c>
      <c r="C496" s="13" t="s">
        <v>115</v>
      </c>
      <c r="D496" s="29" t="s">
        <v>758</v>
      </c>
      <c r="E496" s="14">
        <v>1</v>
      </c>
      <c r="F496" s="14">
        <v>261.12</v>
      </c>
      <c r="G496" s="15">
        <f t="shared" si="103"/>
        <v>261.12</v>
      </c>
      <c r="H496" s="14">
        <v>1</v>
      </c>
      <c r="I496" s="72">
        <v>0</v>
      </c>
      <c r="J496" s="15">
        <f t="shared" si="104"/>
        <v>0</v>
      </c>
    </row>
    <row r="497" spans="1:10" x14ac:dyDescent="0.25">
      <c r="A497" s="12" t="s">
        <v>759</v>
      </c>
      <c r="B497" s="13" t="s">
        <v>18</v>
      </c>
      <c r="C497" s="13" t="s">
        <v>115</v>
      </c>
      <c r="D497" s="29" t="s">
        <v>760</v>
      </c>
      <c r="E497" s="14">
        <v>1</v>
      </c>
      <c r="F497" s="14">
        <v>131.25</v>
      </c>
      <c r="G497" s="15">
        <f t="shared" si="103"/>
        <v>131.25</v>
      </c>
      <c r="H497" s="14">
        <v>1</v>
      </c>
      <c r="I497" s="72">
        <v>0</v>
      </c>
      <c r="J497" s="15">
        <f t="shared" si="104"/>
        <v>0</v>
      </c>
    </row>
    <row r="498" spans="1:10" x14ac:dyDescent="0.25">
      <c r="A498" s="16"/>
      <c r="B498" s="16"/>
      <c r="C498" s="16"/>
      <c r="D498" s="30" t="s">
        <v>761</v>
      </c>
      <c r="E498" s="14">
        <v>1</v>
      </c>
      <c r="F498" s="17">
        <f>SUM(G491:G497)</f>
        <v>3293.65</v>
      </c>
      <c r="G498" s="17">
        <f t="shared" si="103"/>
        <v>3293.65</v>
      </c>
      <c r="H498" s="14">
        <v>1</v>
      </c>
      <c r="I498" s="17">
        <f>SUM(J491:J497)</f>
        <v>0</v>
      </c>
      <c r="J498" s="17">
        <f t="shared" si="104"/>
        <v>0</v>
      </c>
    </row>
    <row r="499" spans="1:10" ht="0.95" customHeight="1" x14ac:dyDescent="0.25">
      <c r="A499" s="18"/>
      <c r="B499" s="18"/>
      <c r="C499" s="18"/>
      <c r="D499" s="31"/>
      <c r="E499" s="18"/>
      <c r="F499" s="18"/>
      <c r="G499" s="18"/>
      <c r="H499" s="18"/>
      <c r="I499" s="18"/>
      <c r="J499" s="18"/>
    </row>
    <row r="500" spans="1:10" x14ac:dyDescent="0.25">
      <c r="A500" s="21" t="s">
        <v>762</v>
      </c>
      <c r="B500" s="21" t="s">
        <v>10</v>
      </c>
      <c r="C500" s="21" t="s">
        <v>11</v>
      </c>
      <c r="D500" s="32" t="s">
        <v>763</v>
      </c>
      <c r="E500" s="22">
        <f t="shared" ref="E500:J500" si="105">E507</f>
        <v>1</v>
      </c>
      <c r="F500" s="22">
        <f t="shared" si="105"/>
        <v>12493.08</v>
      </c>
      <c r="G500" s="22">
        <f t="shared" si="105"/>
        <v>12493.08</v>
      </c>
      <c r="H500" s="22">
        <f t="shared" si="105"/>
        <v>1</v>
      </c>
      <c r="I500" s="22">
        <f t="shared" si="105"/>
        <v>0</v>
      </c>
      <c r="J500" s="22">
        <f t="shared" si="105"/>
        <v>0</v>
      </c>
    </row>
    <row r="501" spans="1:10" ht="22.5" x14ac:dyDescent="0.25">
      <c r="A501" s="12" t="s">
        <v>764</v>
      </c>
      <c r="B501" s="13" t="s">
        <v>18</v>
      </c>
      <c r="C501" s="13" t="s">
        <v>115</v>
      </c>
      <c r="D501" s="29" t="s">
        <v>765</v>
      </c>
      <c r="E501" s="14">
        <v>1</v>
      </c>
      <c r="F501" s="14">
        <v>813.75</v>
      </c>
      <c r="G501" s="15">
        <f t="shared" ref="G501:G507" si="106">ROUND(E501*F501,2)</f>
        <v>813.75</v>
      </c>
      <c r="H501" s="14">
        <v>1</v>
      </c>
      <c r="I501" s="72">
        <v>0</v>
      </c>
      <c r="J501" s="15">
        <f t="shared" ref="J501:J507" si="107">ROUND(H501*I501,2)</f>
        <v>0</v>
      </c>
    </row>
    <row r="502" spans="1:10" ht="22.5" x14ac:dyDescent="0.25">
      <c r="A502" s="12" t="s">
        <v>766</v>
      </c>
      <c r="B502" s="13" t="s">
        <v>18</v>
      </c>
      <c r="C502" s="13" t="s">
        <v>32</v>
      </c>
      <c r="D502" s="29" t="s">
        <v>767</v>
      </c>
      <c r="E502" s="14">
        <v>1</v>
      </c>
      <c r="F502" s="14">
        <v>4987.5</v>
      </c>
      <c r="G502" s="15">
        <f t="shared" si="106"/>
        <v>4987.5</v>
      </c>
      <c r="H502" s="14">
        <v>1</v>
      </c>
      <c r="I502" s="72">
        <v>0</v>
      </c>
      <c r="J502" s="15">
        <f t="shared" si="107"/>
        <v>0</v>
      </c>
    </row>
    <row r="503" spans="1:10" x14ac:dyDescent="0.25">
      <c r="A503" s="12" t="s">
        <v>768</v>
      </c>
      <c r="B503" s="13" t="s">
        <v>18</v>
      </c>
      <c r="C503" s="13" t="s">
        <v>32</v>
      </c>
      <c r="D503" s="29" t="s">
        <v>769</v>
      </c>
      <c r="E503" s="14">
        <v>10</v>
      </c>
      <c r="F503" s="14">
        <v>52.08</v>
      </c>
      <c r="G503" s="15">
        <f t="shared" si="106"/>
        <v>520.79999999999995</v>
      </c>
      <c r="H503" s="14">
        <v>10</v>
      </c>
      <c r="I503" s="72">
        <v>0</v>
      </c>
      <c r="J503" s="15">
        <f t="shared" si="107"/>
        <v>0</v>
      </c>
    </row>
    <row r="504" spans="1:10" x14ac:dyDescent="0.25">
      <c r="A504" s="12" t="s">
        <v>770</v>
      </c>
      <c r="B504" s="13" t="s">
        <v>18</v>
      </c>
      <c r="C504" s="13" t="s">
        <v>115</v>
      </c>
      <c r="D504" s="29" t="s">
        <v>771</v>
      </c>
      <c r="E504" s="14">
        <v>1</v>
      </c>
      <c r="F504" s="14">
        <v>594.04</v>
      </c>
      <c r="G504" s="15">
        <f t="shared" si="106"/>
        <v>594.04</v>
      </c>
      <c r="H504" s="14">
        <v>1</v>
      </c>
      <c r="I504" s="72">
        <v>0</v>
      </c>
      <c r="J504" s="15">
        <f t="shared" si="107"/>
        <v>0</v>
      </c>
    </row>
    <row r="505" spans="1:10" x14ac:dyDescent="0.25">
      <c r="A505" s="12" t="s">
        <v>772</v>
      </c>
      <c r="B505" s="13" t="s">
        <v>18</v>
      </c>
      <c r="C505" s="13" t="s">
        <v>115</v>
      </c>
      <c r="D505" s="29" t="s">
        <v>773</v>
      </c>
      <c r="E505" s="14">
        <v>1</v>
      </c>
      <c r="F505" s="14">
        <v>514.27</v>
      </c>
      <c r="G505" s="15">
        <f t="shared" si="106"/>
        <v>514.27</v>
      </c>
      <c r="H505" s="14">
        <v>1</v>
      </c>
      <c r="I505" s="72">
        <v>0</v>
      </c>
      <c r="J505" s="15">
        <f t="shared" si="107"/>
        <v>0</v>
      </c>
    </row>
    <row r="506" spans="1:10" x14ac:dyDescent="0.25">
      <c r="A506" s="12" t="s">
        <v>774</v>
      </c>
      <c r="B506" s="13" t="s">
        <v>18</v>
      </c>
      <c r="C506" s="13" t="s">
        <v>115</v>
      </c>
      <c r="D506" s="29" t="s">
        <v>775</v>
      </c>
      <c r="E506" s="14">
        <v>1</v>
      </c>
      <c r="F506" s="14">
        <v>5062.72</v>
      </c>
      <c r="G506" s="15">
        <f t="shared" si="106"/>
        <v>5062.72</v>
      </c>
      <c r="H506" s="14">
        <v>1</v>
      </c>
      <c r="I506" s="72">
        <v>0</v>
      </c>
      <c r="J506" s="15">
        <f t="shared" si="107"/>
        <v>0</v>
      </c>
    </row>
    <row r="507" spans="1:10" x14ac:dyDescent="0.25">
      <c r="A507" s="16"/>
      <c r="B507" s="16"/>
      <c r="C507" s="16"/>
      <c r="D507" s="30" t="s">
        <v>776</v>
      </c>
      <c r="E507" s="14">
        <v>1</v>
      </c>
      <c r="F507" s="17">
        <f>SUM(G501:G506)</f>
        <v>12493.08</v>
      </c>
      <c r="G507" s="17">
        <f t="shared" si="106"/>
        <v>12493.08</v>
      </c>
      <c r="H507" s="14">
        <v>1</v>
      </c>
      <c r="I507" s="17">
        <f>SUM(J501:J506)</f>
        <v>0</v>
      </c>
      <c r="J507" s="17">
        <f t="shared" si="107"/>
        <v>0</v>
      </c>
    </row>
    <row r="508" spans="1:10" ht="0.95" customHeight="1" x14ac:dyDescent="0.25">
      <c r="A508" s="18"/>
      <c r="B508" s="18"/>
      <c r="C508" s="18"/>
      <c r="D508" s="31"/>
      <c r="E508" s="18"/>
      <c r="F508" s="18"/>
      <c r="G508" s="18"/>
      <c r="H508" s="18"/>
      <c r="I508" s="18"/>
      <c r="J508" s="18"/>
    </row>
    <row r="509" spans="1:10" x14ac:dyDescent="0.25">
      <c r="A509" s="16"/>
      <c r="B509" s="16"/>
      <c r="C509" s="16"/>
      <c r="D509" s="30" t="s">
        <v>777</v>
      </c>
      <c r="E509" s="14">
        <v>1</v>
      </c>
      <c r="F509" s="17">
        <f>G455+G467+G477+G483+G490+G500</f>
        <v>51998.91</v>
      </c>
      <c r="G509" s="17">
        <f>ROUND(E509*F509,2)</f>
        <v>51998.91</v>
      </c>
      <c r="H509" s="14">
        <v>1</v>
      </c>
      <c r="I509" s="17">
        <f>J455+J467+J477+J483+J490+J500</f>
        <v>0</v>
      </c>
      <c r="J509" s="17">
        <f>ROUND(H509*I509,2)</f>
        <v>0</v>
      </c>
    </row>
    <row r="510" spans="1:10" ht="0.95" customHeight="1" x14ac:dyDescent="0.25">
      <c r="A510" s="18"/>
      <c r="B510" s="18"/>
      <c r="C510" s="18"/>
      <c r="D510" s="31"/>
      <c r="E510" s="18"/>
      <c r="F510" s="18"/>
      <c r="G510" s="18"/>
      <c r="H510" s="18"/>
      <c r="I510" s="18"/>
      <c r="J510" s="18"/>
    </row>
    <row r="511" spans="1:10" x14ac:dyDescent="0.25">
      <c r="A511" s="10" t="s">
        <v>778</v>
      </c>
      <c r="B511" s="10" t="s">
        <v>10</v>
      </c>
      <c r="C511" s="10" t="s">
        <v>11</v>
      </c>
      <c r="D511" s="28" t="s">
        <v>779</v>
      </c>
      <c r="E511" s="11">
        <f t="shared" ref="E511:J511" si="108">E521</f>
        <v>1</v>
      </c>
      <c r="F511" s="11">
        <f t="shared" si="108"/>
        <v>62169.66</v>
      </c>
      <c r="G511" s="11">
        <f t="shared" si="108"/>
        <v>62169.66</v>
      </c>
      <c r="H511" s="11">
        <f t="shared" si="108"/>
        <v>1</v>
      </c>
      <c r="I511" s="11">
        <f t="shared" si="108"/>
        <v>0</v>
      </c>
      <c r="J511" s="11">
        <f t="shared" si="108"/>
        <v>0</v>
      </c>
    </row>
    <row r="512" spans="1:10" x14ac:dyDescent="0.25">
      <c r="A512" s="12" t="s">
        <v>780</v>
      </c>
      <c r="B512" s="13" t="s">
        <v>18</v>
      </c>
      <c r="C512" s="13" t="s">
        <v>11</v>
      </c>
      <c r="D512" s="29" t="s">
        <v>781</v>
      </c>
      <c r="E512" s="14">
        <v>10</v>
      </c>
      <c r="F512" s="14">
        <v>955.5</v>
      </c>
      <c r="G512" s="15">
        <f t="shared" ref="G512:G521" si="109">ROUND(E512*F512,2)</f>
        <v>9555</v>
      </c>
      <c r="H512" s="14">
        <v>10</v>
      </c>
      <c r="I512" s="72">
        <v>0</v>
      </c>
      <c r="J512" s="15">
        <f t="shared" ref="J512:J521" si="110">ROUND(H512*I512,2)</f>
        <v>0</v>
      </c>
    </row>
    <row r="513" spans="1:10" x14ac:dyDescent="0.25">
      <c r="A513" s="12" t="s">
        <v>782</v>
      </c>
      <c r="B513" s="13" t="s">
        <v>18</v>
      </c>
      <c r="C513" s="13" t="s">
        <v>11</v>
      </c>
      <c r="D513" s="29" t="s">
        <v>783</v>
      </c>
      <c r="E513" s="14">
        <v>10</v>
      </c>
      <c r="F513" s="14">
        <v>1083.5999999999999</v>
      </c>
      <c r="G513" s="15">
        <f t="shared" si="109"/>
        <v>10836</v>
      </c>
      <c r="H513" s="14">
        <v>10</v>
      </c>
      <c r="I513" s="72">
        <v>0</v>
      </c>
      <c r="J513" s="15">
        <f t="shared" si="110"/>
        <v>0</v>
      </c>
    </row>
    <row r="514" spans="1:10" x14ac:dyDescent="0.25">
      <c r="A514" s="12" t="s">
        <v>784</v>
      </c>
      <c r="B514" s="13" t="s">
        <v>18</v>
      </c>
      <c r="C514" s="13" t="s">
        <v>11</v>
      </c>
      <c r="D514" s="29" t="s">
        <v>785</v>
      </c>
      <c r="E514" s="14">
        <v>10</v>
      </c>
      <c r="F514" s="14">
        <v>942.9</v>
      </c>
      <c r="G514" s="15">
        <f t="shared" si="109"/>
        <v>9429</v>
      </c>
      <c r="H514" s="14">
        <v>10</v>
      </c>
      <c r="I514" s="72">
        <v>0</v>
      </c>
      <c r="J514" s="15">
        <f t="shared" si="110"/>
        <v>0</v>
      </c>
    </row>
    <row r="515" spans="1:10" x14ac:dyDescent="0.25">
      <c r="A515" s="12" t="s">
        <v>786</v>
      </c>
      <c r="B515" s="13" t="s">
        <v>18</v>
      </c>
      <c r="C515" s="13" t="s">
        <v>11</v>
      </c>
      <c r="D515" s="29" t="s">
        <v>787</v>
      </c>
      <c r="E515" s="14">
        <v>10</v>
      </c>
      <c r="F515" s="14">
        <v>912.45</v>
      </c>
      <c r="G515" s="15">
        <f t="shared" si="109"/>
        <v>9124.5</v>
      </c>
      <c r="H515" s="14">
        <v>10</v>
      </c>
      <c r="I515" s="72">
        <v>0</v>
      </c>
      <c r="J515" s="15">
        <f t="shared" si="110"/>
        <v>0</v>
      </c>
    </row>
    <row r="516" spans="1:10" x14ac:dyDescent="0.25">
      <c r="A516" s="12" t="s">
        <v>788</v>
      </c>
      <c r="B516" s="13" t="s">
        <v>18</v>
      </c>
      <c r="C516" s="13" t="s">
        <v>11</v>
      </c>
      <c r="D516" s="29" t="s">
        <v>789</v>
      </c>
      <c r="E516" s="14">
        <v>1</v>
      </c>
      <c r="F516" s="14">
        <v>4605.3</v>
      </c>
      <c r="G516" s="15">
        <f t="shared" si="109"/>
        <v>4605.3</v>
      </c>
      <c r="H516" s="14">
        <v>1</v>
      </c>
      <c r="I516" s="72">
        <v>0</v>
      </c>
      <c r="J516" s="15">
        <f t="shared" si="110"/>
        <v>0</v>
      </c>
    </row>
    <row r="517" spans="1:10" x14ac:dyDescent="0.25">
      <c r="A517" s="12" t="s">
        <v>790</v>
      </c>
      <c r="B517" s="13" t="s">
        <v>18</v>
      </c>
      <c r="C517" s="13" t="s">
        <v>11</v>
      </c>
      <c r="D517" s="29" t="s">
        <v>791</v>
      </c>
      <c r="E517" s="14">
        <v>10</v>
      </c>
      <c r="F517" s="14">
        <v>857.85</v>
      </c>
      <c r="G517" s="15">
        <f t="shared" si="109"/>
        <v>8578.5</v>
      </c>
      <c r="H517" s="14">
        <v>10</v>
      </c>
      <c r="I517" s="72">
        <v>0</v>
      </c>
      <c r="J517" s="15">
        <f t="shared" si="110"/>
        <v>0</v>
      </c>
    </row>
    <row r="518" spans="1:10" x14ac:dyDescent="0.25">
      <c r="A518" s="12" t="s">
        <v>792</v>
      </c>
      <c r="B518" s="13" t="s">
        <v>18</v>
      </c>
      <c r="C518" s="13" t="s">
        <v>11</v>
      </c>
      <c r="D518" s="29" t="s">
        <v>793</v>
      </c>
      <c r="E518" s="14">
        <v>10</v>
      </c>
      <c r="F518" s="14">
        <v>731.43</v>
      </c>
      <c r="G518" s="15">
        <f t="shared" si="109"/>
        <v>7314.3</v>
      </c>
      <c r="H518" s="14">
        <v>10</v>
      </c>
      <c r="I518" s="72">
        <v>0</v>
      </c>
      <c r="J518" s="15">
        <f t="shared" si="110"/>
        <v>0</v>
      </c>
    </row>
    <row r="519" spans="1:10" x14ac:dyDescent="0.25">
      <c r="A519" s="12" t="s">
        <v>794</v>
      </c>
      <c r="B519" s="13" t="s">
        <v>18</v>
      </c>
      <c r="C519" s="13" t="s">
        <v>11</v>
      </c>
      <c r="D519" s="29" t="s">
        <v>795</v>
      </c>
      <c r="E519" s="14">
        <v>1</v>
      </c>
      <c r="F519" s="14">
        <v>1462.86</v>
      </c>
      <c r="G519" s="15">
        <f t="shared" si="109"/>
        <v>1462.86</v>
      </c>
      <c r="H519" s="14">
        <v>1</v>
      </c>
      <c r="I519" s="72">
        <v>0</v>
      </c>
      <c r="J519" s="15">
        <f t="shared" si="110"/>
        <v>0</v>
      </c>
    </row>
    <row r="520" spans="1:10" x14ac:dyDescent="0.25">
      <c r="A520" s="12" t="s">
        <v>796</v>
      </c>
      <c r="B520" s="13" t="s">
        <v>18</v>
      </c>
      <c r="C520" s="13" t="s">
        <v>11</v>
      </c>
      <c r="D520" s="29" t="s">
        <v>797</v>
      </c>
      <c r="E520" s="14">
        <v>1</v>
      </c>
      <c r="F520" s="14">
        <v>1264.2</v>
      </c>
      <c r="G520" s="15">
        <f t="shared" si="109"/>
        <v>1264.2</v>
      </c>
      <c r="H520" s="14">
        <v>1</v>
      </c>
      <c r="I520" s="72">
        <v>0</v>
      </c>
      <c r="J520" s="15">
        <f t="shared" si="110"/>
        <v>0</v>
      </c>
    </row>
    <row r="521" spans="1:10" x14ac:dyDescent="0.25">
      <c r="A521" s="16"/>
      <c r="B521" s="16"/>
      <c r="C521" s="16"/>
      <c r="D521" s="30" t="s">
        <v>798</v>
      </c>
      <c r="E521" s="14">
        <v>1</v>
      </c>
      <c r="F521" s="17">
        <f>SUM(G512:G520)</f>
        <v>62169.66</v>
      </c>
      <c r="G521" s="17">
        <f t="shared" si="109"/>
        <v>62169.66</v>
      </c>
      <c r="H521" s="14">
        <v>1</v>
      </c>
      <c r="I521" s="17">
        <f>SUM(J512:J520)</f>
        <v>0</v>
      </c>
      <c r="J521" s="17">
        <f t="shared" si="110"/>
        <v>0</v>
      </c>
    </row>
    <row r="522" spans="1:10" ht="0.95" customHeight="1" x14ac:dyDescent="0.25">
      <c r="A522" s="18"/>
      <c r="B522" s="18"/>
      <c r="C522" s="18"/>
      <c r="D522" s="31"/>
      <c r="E522" s="18"/>
      <c r="F522" s="18"/>
      <c r="G522" s="18"/>
      <c r="H522" s="18"/>
      <c r="I522" s="18"/>
      <c r="J522" s="18"/>
    </row>
    <row r="523" spans="1:10" x14ac:dyDescent="0.25">
      <c r="A523" s="16"/>
      <c r="B523" s="16"/>
      <c r="C523" s="16"/>
      <c r="D523" s="30" t="s">
        <v>799</v>
      </c>
      <c r="E523" s="14">
        <v>1</v>
      </c>
      <c r="F523" s="17">
        <f>G435+G454+G511</f>
        <v>126652.75</v>
      </c>
      <c r="G523" s="17">
        <f>ROUND(E523*F523,2)</f>
        <v>126652.75</v>
      </c>
      <c r="H523" s="14">
        <v>1</v>
      </c>
      <c r="I523" s="17">
        <f>J435+J454+J511</f>
        <v>0</v>
      </c>
      <c r="J523" s="17">
        <f>ROUND(H523*I523,2)</f>
        <v>0</v>
      </c>
    </row>
    <row r="524" spans="1:10" ht="0.95" customHeight="1" x14ac:dyDescent="0.25">
      <c r="A524" s="18"/>
      <c r="B524" s="18"/>
      <c r="C524" s="18"/>
      <c r="D524" s="31"/>
      <c r="E524" s="18"/>
      <c r="F524" s="18"/>
      <c r="G524" s="18"/>
      <c r="H524" s="18"/>
      <c r="I524" s="18"/>
      <c r="J524" s="18"/>
    </row>
    <row r="525" spans="1:10" x14ac:dyDescent="0.25">
      <c r="A525" s="8" t="s">
        <v>800</v>
      </c>
      <c r="B525" s="8" t="s">
        <v>10</v>
      </c>
      <c r="C525" s="8" t="s">
        <v>11</v>
      </c>
      <c r="D525" s="27" t="s">
        <v>801</v>
      </c>
      <c r="E525" s="9">
        <f t="shared" ref="E525:J525" si="111">E540</f>
        <v>1</v>
      </c>
      <c r="F525" s="9">
        <f t="shared" si="111"/>
        <v>69048.34</v>
      </c>
      <c r="G525" s="9">
        <f t="shared" si="111"/>
        <v>69048.34</v>
      </c>
      <c r="H525" s="9">
        <f t="shared" si="111"/>
        <v>1</v>
      </c>
      <c r="I525" s="9">
        <f t="shared" si="111"/>
        <v>0</v>
      </c>
      <c r="J525" s="9">
        <f t="shared" si="111"/>
        <v>0</v>
      </c>
    </row>
    <row r="526" spans="1:10" x14ac:dyDescent="0.25">
      <c r="A526" s="10" t="s">
        <v>802</v>
      </c>
      <c r="B526" s="10" t="s">
        <v>10</v>
      </c>
      <c r="C526" s="10" t="s">
        <v>11</v>
      </c>
      <c r="D526" s="28" t="s">
        <v>803</v>
      </c>
      <c r="E526" s="11">
        <f t="shared" ref="E526:J526" si="112">E529</f>
        <v>1</v>
      </c>
      <c r="F526" s="11">
        <f t="shared" si="112"/>
        <v>32087.16</v>
      </c>
      <c r="G526" s="11">
        <f t="shared" si="112"/>
        <v>32087.16</v>
      </c>
      <c r="H526" s="11">
        <f t="shared" si="112"/>
        <v>1</v>
      </c>
      <c r="I526" s="11">
        <f t="shared" si="112"/>
        <v>0</v>
      </c>
      <c r="J526" s="11">
        <f t="shared" si="112"/>
        <v>0</v>
      </c>
    </row>
    <row r="527" spans="1:10" ht="22.5" x14ac:dyDescent="0.25">
      <c r="A527" s="12" t="s">
        <v>804</v>
      </c>
      <c r="B527" s="13" t="s">
        <v>18</v>
      </c>
      <c r="C527" s="13" t="s">
        <v>19</v>
      </c>
      <c r="D527" s="29" t="s">
        <v>805</v>
      </c>
      <c r="E527" s="14">
        <v>34</v>
      </c>
      <c r="F527" s="14">
        <v>719.75</v>
      </c>
      <c r="G527" s="15">
        <f>ROUND(E527*F527,2)</f>
        <v>24471.5</v>
      </c>
      <c r="H527" s="14">
        <v>34</v>
      </c>
      <c r="I527" s="72">
        <v>0</v>
      </c>
      <c r="J527" s="15">
        <f>ROUND(H527*I527,2)</f>
        <v>0</v>
      </c>
    </row>
    <row r="528" spans="1:10" ht="22.5" x14ac:dyDescent="0.25">
      <c r="A528" s="12" t="s">
        <v>806</v>
      </c>
      <c r="B528" s="13" t="s">
        <v>18</v>
      </c>
      <c r="C528" s="13" t="s">
        <v>19</v>
      </c>
      <c r="D528" s="29" t="s">
        <v>807</v>
      </c>
      <c r="E528" s="14">
        <v>34</v>
      </c>
      <c r="F528" s="14">
        <v>223.99</v>
      </c>
      <c r="G528" s="15">
        <f>ROUND(E528*F528,2)</f>
        <v>7615.66</v>
      </c>
      <c r="H528" s="14">
        <v>34</v>
      </c>
      <c r="I528" s="72">
        <v>0</v>
      </c>
      <c r="J528" s="15">
        <f>ROUND(H528*I528,2)</f>
        <v>0</v>
      </c>
    </row>
    <row r="529" spans="1:10" x14ac:dyDescent="0.25">
      <c r="A529" s="16"/>
      <c r="B529" s="16"/>
      <c r="C529" s="16"/>
      <c r="D529" s="30" t="s">
        <v>808</v>
      </c>
      <c r="E529" s="14">
        <v>1</v>
      </c>
      <c r="F529" s="17">
        <f>SUM(G527:G528)</f>
        <v>32087.16</v>
      </c>
      <c r="G529" s="17">
        <f>ROUND(E529*F529,2)</f>
        <v>32087.16</v>
      </c>
      <c r="H529" s="14">
        <v>1</v>
      </c>
      <c r="I529" s="17">
        <f>SUM(J527:J528)</f>
        <v>0</v>
      </c>
      <c r="J529" s="17">
        <f>ROUND(H529*I529,2)</f>
        <v>0</v>
      </c>
    </row>
    <row r="530" spans="1:10" ht="0.95" customHeight="1" x14ac:dyDescent="0.25">
      <c r="A530" s="18"/>
      <c r="B530" s="18"/>
      <c r="C530" s="18"/>
      <c r="D530" s="31"/>
      <c r="E530" s="18"/>
      <c r="F530" s="18"/>
      <c r="G530" s="18"/>
      <c r="H530" s="18"/>
      <c r="I530" s="18"/>
      <c r="J530" s="18"/>
    </row>
    <row r="531" spans="1:10" x14ac:dyDescent="0.25">
      <c r="A531" s="10" t="s">
        <v>809</v>
      </c>
      <c r="B531" s="10" t="s">
        <v>10</v>
      </c>
      <c r="C531" s="10" t="s">
        <v>11</v>
      </c>
      <c r="D531" s="28" t="s">
        <v>810</v>
      </c>
      <c r="E531" s="11">
        <f t="shared" ref="E531:J531" si="113">E538</f>
        <v>1</v>
      </c>
      <c r="F531" s="11">
        <f t="shared" si="113"/>
        <v>36961.18</v>
      </c>
      <c r="G531" s="11">
        <f t="shared" si="113"/>
        <v>36961.18</v>
      </c>
      <c r="H531" s="11">
        <f t="shared" si="113"/>
        <v>1</v>
      </c>
      <c r="I531" s="11">
        <f t="shared" si="113"/>
        <v>0</v>
      </c>
      <c r="J531" s="11">
        <f t="shared" si="113"/>
        <v>0</v>
      </c>
    </row>
    <row r="532" spans="1:10" ht="33.75" x14ac:dyDescent="0.25">
      <c r="A532" s="12" t="s">
        <v>811</v>
      </c>
      <c r="B532" s="13" t="s">
        <v>18</v>
      </c>
      <c r="C532" s="13" t="s">
        <v>11</v>
      </c>
      <c r="D532" s="29" t="s">
        <v>812</v>
      </c>
      <c r="E532" s="14">
        <v>1</v>
      </c>
      <c r="F532" s="14">
        <v>14572.01</v>
      </c>
      <c r="G532" s="15">
        <f t="shared" ref="G532:G538" si="114">ROUND(E532*F532,2)</f>
        <v>14572.01</v>
      </c>
      <c r="H532" s="14">
        <v>1</v>
      </c>
      <c r="I532" s="72">
        <v>0</v>
      </c>
      <c r="J532" s="15">
        <f t="shared" ref="J532:J538" si="115">ROUND(H532*I532,2)</f>
        <v>0</v>
      </c>
    </row>
    <row r="533" spans="1:10" x14ac:dyDescent="0.25">
      <c r="A533" s="12" t="s">
        <v>813</v>
      </c>
      <c r="B533" s="13" t="s">
        <v>18</v>
      </c>
      <c r="C533" s="13" t="s">
        <v>19</v>
      </c>
      <c r="D533" s="29" t="s">
        <v>814</v>
      </c>
      <c r="E533" s="14">
        <v>1</v>
      </c>
      <c r="F533" s="14">
        <v>2307.2199999999998</v>
      </c>
      <c r="G533" s="15">
        <f t="shared" si="114"/>
        <v>2307.2199999999998</v>
      </c>
      <c r="H533" s="14">
        <v>1</v>
      </c>
      <c r="I533" s="72">
        <v>0</v>
      </c>
      <c r="J533" s="15">
        <f t="shared" si="115"/>
        <v>0</v>
      </c>
    </row>
    <row r="534" spans="1:10" ht="22.5" x14ac:dyDescent="0.25">
      <c r="A534" s="12" t="s">
        <v>815</v>
      </c>
      <c r="B534" s="13" t="s">
        <v>18</v>
      </c>
      <c r="C534" s="13" t="s">
        <v>19</v>
      </c>
      <c r="D534" s="29" t="s">
        <v>816</v>
      </c>
      <c r="E534" s="14">
        <v>1</v>
      </c>
      <c r="F534" s="14">
        <v>3110</v>
      </c>
      <c r="G534" s="15">
        <f t="shared" si="114"/>
        <v>3110</v>
      </c>
      <c r="H534" s="14">
        <v>1</v>
      </c>
      <c r="I534" s="72">
        <v>0</v>
      </c>
      <c r="J534" s="15">
        <f t="shared" si="115"/>
        <v>0</v>
      </c>
    </row>
    <row r="535" spans="1:10" ht="22.5" x14ac:dyDescent="0.25">
      <c r="A535" s="12" t="s">
        <v>817</v>
      </c>
      <c r="B535" s="13" t="s">
        <v>18</v>
      </c>
      <c r="C535" s="13" t="s">
        <v>19</v>
      </c>
      <c r="D535" s="29" t="s">
        <v>818</v>
      </c>
      <c r="E535" s="14">
        <v>20</v>
      </c>
      <c r="F535" s="14">
        <v>800</v>
      </c>
      <c r="G535" s="15">
        <f t="shared" si="114"/>
        <v>16000</v>
      </c>
      <c r="H535" s="14">
        <v>20</v>
      </c>
      <c r="I535" s="72">
        <v>0</v>
      </c>
      <c r="J535" s="15">
        <f t="shared" si="115"/>
        <v>0</v>
      </c>
    </row>
    <row r="536" spans="1:10" ht="22.5" x14ac:dyDescent="0.25">
      <c r="A536" s="12" t="s">
        <v>819</v>
      </c>
      <c r="B536" s="13" t="s">
        <v>18</v>
      </c>
      <c r="C536" s="13" t="s">
        <v>19</v>
      </c>
      <c r="D536" s="29" t="s">
        <v>820</v>
      </c>
      <c r="E536" s="14">
        <v>1</v>
      </c>
      <c r="F536" s="14">
        <v>766.33</v>
      </c>
      <c r="G536" s="15">
        <f t="shared" si="114"/>
        <v>766.33</v>
      </c>
      <c r="H536" s="14">
        <v>1</v>
      </c>
      <c r="I536" s="72">
        <v>0</v>
      </c>
      <c r="J536" s="15">
        <f t="shared" si="115"/>
        <v>0</v>
      </c>
    </row>
    <row r="537" spans="1:10" x14ac:dyDescent="0.25">
      <c r="A537" s="12" t="s">
        <v>821</v>
      </c>
      <c r="B537" s="13" t="s">
        <v>18</v>
      </c>
      <c r="C537" s="13" t="s">
        <v>19</v>
      </c>
      <c r="D537" s="29" t="s">
        <v>822</v>
      </c>
      <c r="E537" s="14">
        <v>2</v>
      </c>
      <c r="F537" s="14">
        <v>102.81</v>
      </c>
      <c r="G537" s="15">
        <f t="shared" si="114"/>
        <v>205.62</v>
      </c>
      <c r="H537" s="14">
        <v>2</v>
      </c>
      <c r="I537" s="72">
        <v>0</v>
      </c>
      <c r="J537" s="15">
        <f t="shared" si="115"/>
        <v>0</v>
      </c>
    </row>
    <row r="538" spans="1:10" x14ac:dyDescent="0.25">
      <c r="A538" s="16"/>
      <c r="B538" s="16"/>
      <c r="C538" s="16"/>
      <c r="D538" s="30" t="s">
        <v>823</v>
      </c>
      <c r="E538" s="14">
        <v>1</v>
      </c>
      <c r="F538" s="17">
        <f>SUM(G532:G537)</f>
        <v>36961.18</v>
      </c>
      <c r="G538" s="17">
        <f t="shared" si="114"/>
        <v>36961.18</v>
      </c>
      <c r="H538" s="14">
        <v>1</v>
      </c>
      <c r="I538" s="17">
        <f>SUM(J532:J537)</f>
        <v>0</v>
      </c>
      <c r="J538" s="17">
        <f t="shared" si="115"/>
        <v>0</v>
      </c>
    </row>
    <row r="539" spans="1:10" ht="0.95" customHeight="1" x14ac:dyDescent="0.25">
      <c r="A539" s="18"/>
      <c r="B539" s="18"/>
      <c r="C539" s="18"/>
      <c r="D539" s="31"/>
      <c r="E539" s="18"/>
      <c r="F539" s="18"/>
      <c r="G539" s="18"/>
      <c r="H539" s="18"/>
      <c r="I539" s="18"/>
      <c r="J539" s="18"/>
    </row>
    <row r="540" spans="1:10" x14ac:dyDescent="0.25">
      <c r="A540" s="16"/>
      <c r="B540" s="16"/>
      <c r="C540" s="16"/>
      <c r="D540" s="30" t="s">
        <v>824</v>
      </c>
      <c r="E540" s="14">
        <v>1</v>
      </c>
      <c r="F540" s="17">
        <f>G526+G531</f>
        <v>69048.34</v>
      </c>
      <c r="G540" s="17">
        <f>ROUND(E540*F540,2)</f>
        <v>69048.34</v>
      </c>
      <c r="H540" s="14">
        <v>1</v>
      </c>
      <c r="I540" s="17">
        <f>J526+J531</f>
        <v>0</v>
      </c>
      <c r="J540" s="17">
        <f>ROUND(H540*I540,2)</f>
        <v>0</v>
      </c>
    </row>
    <row r="541" spans="1:10" ht="0.95" customHeight="1" x14ac:dyDescent="0.25">
      <c r="A541" s="18"/>
      <c r="B541" s="18"/>
      <c r="C541" s="18"/>
      <c r="D541" s="31"/>
      <c r="E541" s="18"/>
      <c r="F541" s="18"/>
      <c r="G541" s="18"/>
      <c r="H541" s="18"/>
      <c r="I541" s="18"/>
      <c r="J541" s="18"/>
    </row>
    <row r="542" spans="1:10" x14ac:dyDescent="0.25">
      <c r="A542" s="16"/>
      <c r="B542" s="16"/>
      <c r="C542" s="16"/>
      <c r="D542" s="30" t="s">
        <v>825</v>
      </c>
      <c r="E542" s="19">
        <v>1</v>
      </c>
      <c r="F542" s="17">
        <f>G280+G307+G351+G434+G525</f>
        <v>309322.96000000002</v>
      </c>
      <c r="G542" s="17">
        <f>ROUND(E542*F542,2)</f>
        <v>309322.96000000002</v>
      </c>
      <c r="H542" s="19">
        <v>1</v>
      </c>
      <c r="I542" s="17">
        <f>J280+J307+J351+J434+J525</f>
        <v>0</v>
      </c>
      <c r="J542" s="17">
        <f>ROUND(H542*I542,2)</f>
        <v>0</v>
      </c>
    </row>
    <row r="543" spans="1:10" ht="0.95" customHeight="1" x14ac:dyDescent="0.25">
      <c r="A543" s="18"/>
      <c r="B543" s="18"/>
      <c r="C543" s="18"/>
      <c r="D543" s="31"/>
      <c r="E543" s="18"/>
      <c r="F543" s="18"/>
      <c r="G543" s="18"/>
      <c r="H543" s="18"/>
      <c r="I543" s="18"/>
      <c r="J543" s="18"/>
    </row>
    <row r="544" spans="1:10" x14ac:dyDescent="0.25">
      <c r="A544" s="5" t="s">
        <v>826</v>
      </c>
      <c r="B544" s="5" t="s">
        <v>10</v>
      </c>
      <c r="C544" s="5" t="s">
        <v>11</v>
      </c>
      <c r="D544" s="26" t="s">
        <v>827</v>
      </c>
      <c r="E544" s="6">
        <f t="shared" ref="E544:J544" si="116">E553</f>
        <v>1</v>
      </c>
      <c r="F544" s="7">
        <f t="shared" si="116"/>
        <v>7135.67</v>
      </c>
      <c r="G544" s="7">
        <f t="shared" si="116"/>
        <v>7135.67</v>
      </c>
      <c r="H544" s="6">
        <f t="shared" si="116"/>
        <v>1</v>
      </c>
      <c r="I544" s="7">
        <f t="shared" si="116"/>
        <v>0</v>
      </c>
      <c r="J544" s="7">
        <f t="shared" si="116"/>
        <v>0</v>
      </c>
    </row>
    <row r="545" spans="1:10" ht="22.5" x14ac:dyDescent="0.25">
      <c r="A545" s="12" t="s">
        <v>828</v>
      </c>
      <c r="B545" s="13" t="s">
        <v>18</v>
      </c>
      <c r="C545" s="13" t="s">
        <v>149</v>
      </c>
      <c r="D545" s="29" t="s">
        <v>829</v>
      </c>
      <c r="E545" s="14">
        <v>2300</v>
      </c>
      <c r="F545" s="14">
        <v>0.41</v>
      </c>
      <c r="G545" s="15">
        <f t="shared" ref="G545:G553" si="117">ROUND(E545*F545,2)</f>
        <v>943</v>
      </c>
      <c r="H545" s="14">
        <v>2300</v>
      </c>
      <c r="I545" s="72">
        <v>0</v>
      </c>
      <c r="J545" s="15">
        <f t="shared" ref="J545:J553" si="118">ROUND(H545*I545,2)</f>
        <v>0</v>
      </c>
    </row>
    <row r="546" spans="1:10" x14ac:dyDescent="0.25">
      <c r="A546" s="12" t="s">
        <v>830</v>
      </c>
      <c r="B546" s="13" t="s">
        <v>18</v>
      </c>
      <c r="C546" s="13" t="s">
        <v>19</v>
      </c>
      <c r="D546" s="29" t="s">
        <v>831</v>
      </c>
      <c r="E546" s="14">
        <v>53</v>
      </c>
      <c r="F546" s="14">
        <v>36.75</v>
      </c>
      <c r="G546" s="15">
        <f t="shared" si="117"/>
        <v>1947.75</v>
      </c>
      <c r="H546" s="14">
        <v>53</v>
      </c>
      <c r="I546" s="72">
        <v>0</v>
      </c>
      <c r="J546" s="15">
        <f t="shared" si="118"/>
        <v>0</v>
      </c>
    </row>
    <row r="547" spans="1:10" x14ac:dyDescent="0.25">
      <c r="A547" s="12" t="s">
        <v>832</v>
      </c>
      <c r="B547" s="13" t="s">
        <v>18</v>
      </c>
      <c r="C547" s="13" t="s">
        <v>833</v>
      </c>
      <c r="D547" s="29" t="s">
        <v>834</v>
      </c>
      <c r="E547" s="14">
        <v>133.52000000000001</v>
      </c>
      <c r="F547" s="14">
        <v>18.53</v>
      </c>
      <c r="G547" s="15">
        <f t="shared" si="117"/>
        <v>2474.13</v>
      </c>
      <c r="H547" s="14">
        <v>133.52000000000001</v>
      </c>
      <c r="I547" s="72">
        <v>0</v>
      </c>
      <c r="J547" s="15">
        <f t="shared" si="118"/>
        <v>0</v>
      </c>
    </row>
    <row r="548" spans="1:10" ht="22.5" x14ac:dyDescent="0.25">
      <c r="A548" s="12" t="s">
        <v>835</v>
      </c>
      <c r="B548" s="13" t="s">
        <v>18</v>
      </c>
      <c r="C548" s="13" t="s">
        <v>833</v>
      </c>
      <c r="D548" s="29" t="s">
        <v>836</v>
      </c>
      <c r="E548" s="14">
        <v>133.52000000000001</v>
      </c>
      <c r="F548" s="14">
        <v>13.23</v>
      </c>
      <c r="G548" s="15">
        <f t="shared" si="117"/>
        <v>1766.47</v>
      </c>
      <c r="H548" s="14">
        <v>133.52000000000001</v>
      </c>
      <c r="I548" s="72">
        <v>0</v>
      </c>
      <c r="J548" s="15">
        <f t="shared" si="118"/>
        <v>0</v>
      </c>
    </row>
    <row r="549" spans="1:10" x14ac:dyDescent="0.25">
      <c r="A549" s="12" t="s">
        <v>862</v>
      </c>
      <c r="B549" s="13" t="s">
        <v>18</v>
      </c>
      <c r="C549" s="13" t="s">
        <v>833</v>
      </c>
      <c r="D549" s="29" t="s">
        <v>840</v>
      </c>
      <c r="E549" s="14">
        <v>0.5</v>
      </c>
      <c r="F549" s="14">
        <v>1.63</v>
      </c>
      <c r="G549" s="15">
        <f t="shared" si="117"/>
        <v>0.82</v>
      </c>
      <c r="H549" s="14">
        <v>0.5</v>
      </c>
      <c r="I549" s="72">
        <v>0</v>
      </c>
      <c r="J549" s="15">
        <f t="shared" si="118"/>
        <v>0</v>
      </c>
    </row>
    <row r="550" spans="1:10" ht="22.5" x14ac:dyDescent="0.25">
      <c r="A550" s="12" t="s">
        <v>838</v>
      </c>
      <c r="B550" s="13" t="s">
        <v>18</v>
      </c>
      <c r="C550" s="13" t="s">
        <v>833</v>
      </c>
      <c r="D550" s="29" t="s">
        <v>839</v>
      </c>
      <c r="E550" s="14">
        <v>0.02</v>
      </c>
      <c r="F550" s="14">
        <v>134.85</v>
      </c>
      <c r="G550" s="15">
        <f t="shared" si="117"/>
        <v>2.7</v>
      </c>
      <c r="H550" s="14">
        <v>0.02</v>
      </c>
      <c r="I550" s="72">
        <v>0</v>
      </c>
      <c r="J550" s="15">
        <f t="shared" si="118"/>
        <v>0</v>
      </c>
    </row>
    <row r="551" spans="1:10" ht="22.5" x14ac:dyDescent="0.25">
      <c r="A551" s="12" t="s">
        <v>863</v>
      </c>
      <c r="B551" s="13" t="s">
        <v>18</v>
      </c>
      <c r="C551" s="13" t="s">
        <v>833</v>
      </c>
      <c r="D551" s="29" t="s">
        <v>837</v>
      </c>
      <c r="E551" s="14">
        <v>0.01</v>
      </c>
      <c r="F551" s="14">
        <v>-170.06</v>
      </c>
      <c r="G551" s="15">
        <f t="shared" si="117"/>
        <v>-1.7</v>
      </c>
      <c r="H551" s="14">
        <v>0.01</v>
      </c>
      <c r="I551" s="72">
        <v>0</v>
      </c>
      <c r="J551" s="15">
        <f t="shared" si="118"/>
        <v>0</v>
      </c>
    </row>
    <row r="552" spans="1:10" x14ac:dyDescent="0.25">
      <c r="A552" s="12" t="s">
        <v>841</v>
      </c>
      <c r="B552" s="13" t="s">
        <v>18</v>
      </c>
      <c r="C552" s="13" t="s">
        <v>833</v>
      </c>
      <c r="D552" s="29" t="s">
        <v>842</v>
      </c>
      <c r="E552" s="14">
        <v>7.0000000000000007E-2</v>
      </c>
      <c r="F552" s="14">
        <v>35.700000000000003</v>
      </c>
      <c r="G552" s="15">
        <f t="shared" si="117"/>
        <v>2.5</v>
      </c>
      <c r="H552" s="14">
        <v>7.0000000000000007E-2</v>
      </c>
      <c r="I552" s="72">
        <v>0</v>
      </c>
      <c r="J552" s="15">
        <f t="shared" si="118"/>
        <v>0</v>
      </c>
    </row>
    <row r="553" spans="1:10" x14ac:dyDescent="0.25">
      <c r="A553" s="16"/>
      <c r="B553" s="16"/>
      <c r="C553" s="16"/>
      <c r="D553" s="30" t="s">
        <v>843</v>
      </c>
      <c r="E553" s="19">
        <v>1</v>
      </c>
      <c r="F553" s="17">
        <f>SUM(G545:G552)</f>
        <v>7135.67</v>
      </c>
      <c r="G553" s="17">
        <f t="shared" si="117"/>
        <v>7135.67</v>
      </c>
      <c r="H553" s="19">
        <v>1</v>
      </c>
      <c r="I553" s="17">
        <f>SUM(J545:J552)</f>
        <v>0</v>
      </c>
      <c r="J553" s="17">
        <f t="shared" si="118"/>
        <v>0</v>
      </c>
    </row>
    <row r="554" spans="1:10" ht="0.95" customHeight="1" thickBot="1" x14ac:dyDescent="0.3">
      <c r="A554" s="18"/>
      <c r="B554" s="18"/>
      <c r="C554" s="18"/>
      <c r="D554" s="31"/>
      <c r="E554" s="18"/>
      <c r="F554" s="18"/>
      <c r="G554" s="18"/>
      <c r="H554" s="18"/>
      <c r="I554" s="18"/>
      <c r="J554" s="18"/>
    </row>
    <row r="555" spans="1:10" ht="15.75" thickBot="1" x14ac:dyDescent="0.3">
      <c r="A555" s="5" t="s">
        <v>844</v>
      </c>
      <c r="B555" s="5" t="s">
        <v>10</v>
      </c>
      <c r="C555" s="5" t="s">
        <v>11</v>
      </c>
      <c r="D555" s="26" t="s">
        <v>845</v>
      </c>
      <c r="E555" s="23">
        <v>1</v>
      </c>
      <c r="F555" s="24">
        <v>9250</v>
      </c>
      <c r="G555" s="7">
        <f>ROUND(E555*F555,2)</f>
        <v>9250</v>
      </c>
      <c r="H555" s="23">
        <v>1</v>
      </c>
      <c r="I555" s="74">
        <v>9250</v>
      </c>
      <c r="J555" s="7">
        <f>ROUND(H555*I555,2)</f>
        <v>9250</v>
      </c>
    </row>
    <row r="556" spans="1:10" x14ac:dyDescent="0.25">
      <c r="A556" s="16"/>
      <c r="B556" s="16"/>
      <c r="C556" s="16"/>
      <c r="D556" s="30" t="s">
        <v>846</v>
      </c>
      <c r="E556" s="19">
        <v>1</v>
      </c>
      <c r="F556" s="17">
        <f>G4+G279+G544+G555</f>
        <v>813629.21</v>
      </c>
      <c r="G556" s="17">
        <f>ROUND(E556*F556,2)</f>
        <v>813629.21</v>
      </c>
      <c r="H556" s="19">
        <v>1</v>
      </c>
      <c r="I556" s="17">
        <f>J4+J279+J544+J555</f>
        <v>46000</v>
      </c>
      <c r="J556" s="17">
        <f>ROUND(H556*I556,2)</f>
        <v>46000</v>
      </c>
    </row>
    <row r="557" spans="1:10" ht="0.95" customHeight="1" x14ac:dyDescent="0.25">
      <c r="A557" s="18"/>
      <c r="B557" s="18"/>
      <c r="C557" s="18"/>
      <c r="D557" s="31"/>
      <c r="E557" s="18"/>
      <c r="F557" s="18"/>
      <c r="G557" s="18"/>
      <c r="H557" s="18"/>
      <c r="I557" s="18"/>
      <c r="J557" s="18"/>
    </row>
    <row r="558" spans="1:10" x14ac:dyDescent="0.25">
      <c r="A558" s="33"/>
      <c r="B558" s="34"/>
      <c r="C558" s="34"/>
      <c r="D558" s="35" t="s">
        <v>847</v>
      </c>
      <c r="E558" s="33"/>
      <c r="F558" s="34"/>
      <c r="G558" s="36">
        <f>G556</f>
        <v>813629.21</v>
      </c>
      <c r="H558" s="34"/>
      <c r="I558" s="33"/>
      <c r="J558" s="36">
        <f>J556</f>
        <v>46000</v>
      </c>
    </row>
    <row r="559" spans="1:10" x14ac:dyDescent="0.25">
      <c r="A559" s="37"/>
      <c r="B559" s="38"/>
      <c r="C559" s="38"/>
      <c r="D559" s="39" t="s">
        <v>848</v>
      </c>
      <c r="E559" s="40">
        <v>0.19</v>
      </c>
      <c r="F559" s="38"/>
      <c r="G559" s="41">
        <f>G558*E559</f>
        <v>154589.54999999999</v>
      </c>
      <c r="H559" s="42"/>
      <c r="I559" s="43">
        <v>0.19</v>
      </c>
      <c r="J559" s="41">
        <f>J558*I559</f>
        <v>8740</v>
      </c>
    </row>
    <row r="560" spans="1:10" x14ac:dyDescent="0.25">
      <c r="A560" s="37"/>
      <c r="B560" s="38"/>
      <c r="C560" s="38"/>
      <c r="D560" s="39" t="s">
        <v>849</v>
      </c>
      <c r="E560" s="37"/>
      <c r="F560" s="38"/>
      <c r="G560" s="41">
        <f>G558+G559</f>
        <v>968218.76</v>
      </c>
      <c r="H560" s="38"/>
      <c r="I560" s="37"/>
      <c r="J560" s="41">
        <f>J558+J559</f>
        <v>54740</v>
      </c>
    </row>
    <row r="561" spans="1:10" x14ac:dyDescent="0.25">
      <c r="A561" s="37"/>
      <c r="B561" s="38"/>
      <c r="C561" s="38"/>
      <c r="D561" s="39" t="s">
        <v>850</v>
      </c>
      <c r="E561" s="40">
        <v>0.21</v>
      </c>
      <c r="F561" s="38"/>
      <c r="G561" s="41">
        <f>21*G560%</f>
        <v>203325.94</v>
      </c>
      <c r="H561" s="38"/>
      <c r="I561" s="40">
        <v>0.21</v>
      </c>
      <c r="J561" s="41">
        <f>E561*J560</f>
        <v>11495.4</v>
      </c>
    </row>
    <row r="562" spans="1:10" x14ac:dyDescent="0.25">
      <c r="A562" s="44"/>
      <c r="B562" s="45"/>
      <c r="C562" s="45"/>
      <c r="D562" s="46" t="s">
        <v>851</v>
      </c>
      <c r="E562" s="44"/>
      <c r="F562" s="45"/>
      <c r="G562" s="47">
        <f>G560+G561</f>
        <v>1171544.7</v>
      </c>
      <c r="H562" s="45"/>
      <c r="I562" s="44"/>
      <c r="J562" s="47">
        <f>J560+J561</f>
        <v>66235.399999999994</v>
      </c>
    </row>
    <row r="563" spans="1:10" x14ac:dyDescent="0.25">
      <c r="A563" s="48"/>
      <c r="B563" s="48"/>
      <c r="C563" s="48"/>
      <c r="D563" s="49"/>
      <c r="E563" s="48"/>
      <c r="F563" s="48"/>
      <c r="G563" s="50"/>
      <c r="H563" s="48"/>
      <c r="I563" s="48"/>
      <c r="J563" s="50"/>
    </row>
    <row r="564" spans="1:10" ht="15.75" x14ac:dyDescent="0.25">
      <c r="A564" s="51" t="s">
        <v>852</v>
      </c>
      <c r="B564" s="52"/>
      <c r="C564" s="52"/>
      <c r="D564" s="53"/>
      <c r="E564" s="53"/>
      <c r="F564" s="53"/>
      <c r="G564" s="53"/>
      <c r="H564" s="54"/>
      <c r="I564" s="54"/>
      <c r="J564" s="55"/>
    </row>
    <row r="565" spans="1:10" ht="18.75" x14ac:dyDescent="0.25">
      <c r="A565" s="56" t="s">
        <v>853</v>
      </c>
      <c r="B565" s="57"/>
      <c r="C565" s="57"/>
      <c r="D565" s="58"/>
      <c r="E565" s="58"/>
      <c r="F565" s="58"/>
      <c r="G565" s="58"/>
      <c r="H565" s="59"/>
      <c r="I565" s="59"/>
      <c r="J565" s="60"/>
    </row>
    <row r="566" spans="1:10" ht="18.75" x14ac:dyDescent="0.25">
      <c r="A566" s="61" t="s">
        <v>854</v>
      </c>
      <c r="B566" s="62"/>
      <c r="C566" s="62"/>
      <c r="D566" s="63"/>
      <c r="E566" s="63"/>
      <c r="F566" s="63"/>
      <c r="G566" s="63"/>
      <c r="H566" s="64"/>
      <c r="I566" s="64"/>
      <c r="J566" s="65"/>
    </row>
    <row r="567" spans="1:10" ht="18.75" x14ac:dyDescent="0.25">
      <c r="A567" s="66" t="s">
        <v>861</v>
      </c>
      <c r="B567" s="67"/>
      <c r="C567" s="67"/>
      <c r="D567" s="68"/>
      <c r="E567" s="68"/>
      <c r="F567" s="68"/>
      <c r="G567" s="68"/>
      <c r="H567" s="69"/>
      <c r="I567" s="69"/>
      <c r="J567" s="70"/>
    </row>
    <row r="568" spans="1:10" ht="15.75" x14ac:dyDescent="0.25">
      <c r="A568" s="71"/>
      <c r="B568" s="52"/>
      <c r="C568" s="52"/>
      <c r="D568" s="53"/>
      <c r="E568" s="53"/>
      <c r="F568" s="53"/>
      <c r="G568" s="53"/>
      <c r="H568" s="54"/>
      <c r="I568" s="54"/>
      <c r="J568" s="55"/>
    </row>
    <row r="570" spans="1:10" x14ac:dyDescent="0.25">
      <c r="A570" s="76" t="s">
        <v>855</v>
      </c>
      <c r="B570" s="77"/>
      <c r="C570" s="77"/>
      <c r="D570" s="77"/>
      <c r="E570" s="77"/>
      <c r="F570" s="77"/>
      <c r="G570" s="77"/>
      <c r="H570" s="77"/>
      <c r="I570" s="77"/>
      <c r="J570" s="77"/>
    </row>
    <row r="571" spans="1:10" x14ac:dyDescent="0.25">
      <c r="A571" s="76"/>
      <c r="B571" s="77"/>
      <c r="C571" s="77"/>
      <c r="D571" s="77"/>
      <c r="E571" s="77"/>
      <c r="F571" s="77"/>
      <c r="G571" s="77"/>
      <c r="H571" s="77"/>
      <c r="I571" s="77"/>
      <c r="J571" s="77"/>
    </row>
    <row r="572" spans="1:10" x14ac:dyDescent="0.25">
      <c r="A572" s="76" t="s">
        <v>856</v>
      </c>
      <c r="B572" s="77"/>
      <c r="C572" s="77"/>
      <c r="D572" s="77"/>
      <c r="E572" s="77"/>
      <c r="F572" s="77"/>
      <c r="G572" s="77"/>
      <c r="H572" s="77"/>
      <c r="I572" s="77"/>
      <c r="J572" s="77"/>
    </row>
    <row r="573" spans="1:10" x14ac:dyDescent="0.25">
      <c r="A573" s="76"/>
      <c r="B573" s="77"/>
      <c r="C573" s="77"/>
      <c r="D573" s="77"/>
      <c r="E573" s="77"/>
      <c r="F573" s="77"/>
      <c r="G573" s="77"/>
      <c r="H573" s="77"/>
      <c r="I573" s="77"/>
      <c r="J573" s="77"/>
    </row>
    <row r="574" spans="1:10" x14ac:dyDescent="0.25">
      <c r="A574" s="78" t="s">
        <v>857</v>
      </c>
      <c r="B574" s="78"/>
      <c r="C574" s="78"/>
      <c r="D574" s="78" t="s">
        <v>858</v>
      </c>
      <c r="E574" s="78"/>
      <c r="F574" s="78"/>
      <c r="G574" s="78"/>
      <c r="H574" s="78"/>
      <c r="I574" s="78"/>
      <c r="J574" s="78"/>
    </row>
    <row r="575" spans="1:10" x14ac:dyDescent="0.25">
      <c r="A575" s="78"/>
      <c r="B575" s="78"/>
      <c r="C575" s="78"/>
      <c r="D575" s="78"/>
      <c r="E575" s="78"/>
      <c r="F575" s="78"/>
      <c r="G575" s="78"/>
      <c r="H575" s="78"/>
      <c r="I575" s="78"/>
      <c r="J575" s="78"/>
    </row>
    <row r="576" spans="1:10" x14ac:dyDescent="0.25">
      <c r="A576" s="75" t="s">
        <v>859</v>
      </c>
      <c r="B576" s="75"/>
      <c r="C576" s="75"/>
      <c r="D576" s="75" t="s">
        <v>860</v>
      </c>
      <c r="E576" s="75"/>
      <c r="F576" s="75"/>
      <c r="G576" s="75"/>
      <c r="H576" s="75"/>
      <c r="I576" s="75"/>
      <c r="J576" s="75"/>
    </row>
    <row r="577" spans="1:10" x14ac:dyDescent="0.25">
      <c r="A577" s="75"/>
      <c r="B577" s="75"/>
      <c r="C577" s="75"/>
      <c r="D577" s="75"/>
      <c r="E577" s="75"/>
      <c r="F577" s="75"/>
      <c r="G577" s="75"/>
      <c r="H577" s="75"/>
      <c r="I577" s="75"/>
      <c r="J577" s="75"/>
    </row>
    <row r="578" spans="1:10" x14ac:dyDescent="0.25">
      <c r="A578" s="75"/>
      <c r="B578" s="75"/>
      <c r="C578" s="75"/>
      <c r="D578" s="75"/>
      <c r="E578" s="75"/>
      <c r="F578" s="75"/>
      <c r="G578" s="75"/>
      <c r="H578" s="75"/>
      <c r="I578" s="75"/>
      <c r="J578" s="75"/>
    </row>
    <row r="579" spans="1:10" x14ac:dyDescent="0.25">
      <c r="A579" s="75"/>
      <c r="B579" s="75"/>
      <c r="C579" s="75"/>
      <c r="D579" s="75"/>
      <c r="E579" s="75"/>
      <c r="F579" s="75"/>
      <c r="G579" s="75"/>
      <c r="H579" s="75"/>
      <c r="I579" s="75"/>
      <c r="J579" s="75"/>
    </row>
  </sheetData>
  <sheetProtection algorithmName="SHA-512" hashValue="v/as+p48gYi/2h2D4Fqy+UzARAHIoM77YbVxTU6Z1svi1JNN978O4NzJ24nm+cGr85ZtZ4z3YPAfpjG/F92tNw==" saltValue="RWDnYnKQrKpGtfGfLBbyuQ==" spinCount="100000" sheet="1" objects="1" scenarios="1" selectLockedCells="1"/>
  <mergeCells count="8">
    <mergeCell ref="A576:C579"/>
    <mergeCell ref="D576:J579"/>
    <mergeCell ref="A570:A571"/>
    <mergeCell ref="B570:J571"/>
    <mergeCell ref="A572:A573"/>
    <mergeCell ref="B572:J573"/>
    <mergeCell ref="A574:C575"/>
    <mergeCell ref="D574:J575"/>
  </mergeCells>
  <dataValidations count="5">
    <dataValidation type="list" allowBlank="1" showInputMessage="1" showErrorMessage="1" sqref="B4:B557" xr:uid="{00000000-0002-0000-0000-000000000000}">
      <formula1>"Capítulo,Partida,Mano de obra,Maquinaria,Material,Otros,Tarea,"</formula1>
    </dataValidation>
    <dataValidation type="whole" allowBlank="1" showErrorMessage="1" errorTitle="ERROR" error="El valor debe estar comprendido entre 0 y 19%" sqref="H559" xr:uid="{00000000-0002-0000-0000-000001000000}">
      <formula1>0</formula1>
      <formula2>19</formula2>
    </dataValidation>
    <dataValidation type="decimal" allowBlank="1" showErrorMessage="1" errorTitle="ERROR" error="El BI+GG debe estar comprendido entre el 0 y 19%" sqref="I559" xr:uid="{00000000-0002-0000-0000-000002000000}">
      <formula1>0</formula1>
      <formula2>0.19</formula2>
    </dataValidation>
    <dataValidation type="decimal" operator="lessThanOrEqual" allowBlank="1" showErrorMessage="1" errorTitle="ERROR" error="El precio debe ser menor o igual que el de proyecto." sqref="I7:I28 I32:I38 I42:I69 I73:I81 I85:I88 I92:I100 I107:I109 I113:I119 I123:I130 I134 I138:I151 I155:I162 I168:I190 I195:I199 I203:I205 I209:I210 I214:I216 I223:I226 I230:I232 I236:I237 I241:I242 I246 I250:I251 I255:I258 I264:I274 I281:I304 I309:I318 I322:I329 I333:I336 I340:I341 I345:I346 I353:I354 I358 I362 I366 I370:I375 I379:I382 I386:I388 I392:I393 I397 I401 I405 I409 I413 I417 I421:I425 I429 I436:I451 I456:I464 I468:I474 I478:I480 I484:I487 I491:I497 I501:I506 I512:I520 I527:I528 I532:I537 I545:I552" xr:uid="{00000000-0002-0000-0000-000003000000}">
      <formula1>F7</formula1>
    </dataValidation>
    <dataValidation type="decimal" operator="greaterThanOrEqual" allowBlank="1" showErrorMessage="1" errorTitle="ERROR" error="El precio debe ser mayor o igual que el de proyecto." sqref="I555" xr:uid="{00000000-0002-0000-0000-000004000000}">
      <formula1>F555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Moreno Antón, Aránzazu</cp:lastModifiedBy>
  <dcterms:created xsi:type="dcterms:W3CDTF">2019-09-13T05:32:44Z</dcterms:created>
  <dcterms:modified xsi:type="dcterms:W3CDTF">2019-10-03T08:27:04Z</dcterms:modified>
</cp:coreProperties>
</file>