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6012100166_2000002313_ObO_ESTACION 4.0 FASE 1 DESPLIEGUE L8\2. Licitacion\A_publicar\"/>
    </mc:Choice>
  </mc:AlternateContent>
  <xr:revisionPtr revIDLastSave="0" documentId="8_{A1696A1F-2D65-495C-A1B8-4F9A04ACC683}" xr6:coauthVersionLast="36" xr6:coauthVersionMax="36" xr10:uidLastSave="{00000000-0000-0000-0000-000000000000}"/>
  <bookViews>
    <workbookView xWindow="0" yWindow="0" windowWidth="21570" windowHeight="10335" xr2:uid="{77DB3621-F40C-4339-8E8B-BDC40040CAC4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101" i="1" l="1"/>
  <c r="G100" i="1"/>
  <c r="G99" i="1"/>
  <c r="G96" i="1"/>
  <c r="G95" i="1"/>
  <c r="G94" i="1"/>
  <c r="G91" i="1"/>
  <c r="G90" i="1" s="1"/>
  <c r="G88" i="1"/>
  <c r="G87" i="1" s="1"/>
  <c r="G85" i="1"/>
  <c r="G84" i="1" s="1"/>
  <c r="G82" i="1"/>
  <c r="G81" i="1"/>
  <c r="G80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28" i="1"/>
  <c r="G27" i="1"/>
  <c r="G23" i="1"/>
  <c r="G22" i="1" s="1"/>
  <c r="G20" i="1"/>
  <c r="G19" i="1"/>
  <c r="G16" i="1"/>
  <c r="G15" i="1"/>
  <c r="G14" i="1"/>
  <c r="G11" i="1"/>
  <c r="G10" i="1"/>
  <c r="G7" i="1"/>
  <c r="G6" i="1"/>
  <c r="G93" i="1" l="1"/>
  <c r="G5" i="1"/>
  <c r="G9" i="1"/>
  <c r="G26" i="1"/>
  <c r="G13" i="1"/>
  <c r="G30" i="1"/>
  <c r="G98" i="1"/>
  <c r="G18" i="1"/>
  <c r="G79" i="1"/>
  <c r="G105" i="1" l="1"/>
  <c r="G103" i="1" s="1"/>
  <c r="G4" i="1"/>
  <c r="G104" i="1" l="1"/>
  <c r="G106" i="1"/>
  <c r="G107" i="1"/>
  <c r="G108" i="1" l="1"/>
  <c r="G109" i="1" s="1"/>
  <c r="G110" i="1" s="1"/>
</calcChain>
</file>

<file path=xl/sharedStrings.xml><?xml version="1.0" encoding="utf-8"?>
<sst xmlns="http://schemas.openxmlformats.org/spreadsheetml/2006/main" count="361" uniqueCount="189">
  <si>
    <t>Presupuesto</t>
  </si>
  <si>
    <t>Código</t>
  </si>
  <si>
    <t>Ud</t>
  </si>
  <si>
    <t>Resumen</t>
  </si>
  <si>
    <t>E40V2_SACE</t>
  </si>
  <si>
    <t>Capítulo</t>
  </si>
  <si>
    <t/>
  </si>
  <si>
    <t>SCADA Control de estaciones</t>
  </si>
  <si>
    <t>E40V2_SACE_01</t>
  </si>
  <si>
    <t>Servidores adquisición de datos</t>
  </si>
  <si>
    <t>E40V2_SACE_01_001</t>
  </si>
  <si>
    <t>Partida</t>
  </si>
  <si>
    <t>ud</t>
  </si>
  <si>
    <t>Licencias para recopilación y procesado</t>
  </si>
  <si>
    <t>E40V2_SACE_01_002</t>
  </si>
  <si>
    <t>Mano de Obra</t>
  </si>
  <si>
    <t>E40V2_SACE_02</t>
  </si>
  <si>
    <t>Pasarela de comunicaciones centralizada</t>
  </si>
  <si>
    <t>E40V2_SACE_02_001</t>
  </si>
  <si>
    <t>Licencias para el software de la pasarela de comunicaciones OPC</t>
  </si>
  <si>
    <t>E40V2_SACE_02_002</t>
  </si>
  <si>
    <t>E40V2_SACE_03</t>
  </si>
  <si>
    <t>Servidores visualización de la aplicación</t>
  </si>
  <si>
    <t>E40V2_SACE_03_001</t>
  </si>
  <si>
    <t>Licencias SACE tipo móvil 20 usuarios</t>
  </si>
  <si>
    <t>E40V2_SACE_03_002</t>
  </si>
  <si>
    <t>Licencias SACE tipo fijo 30 usuarios</t>
  </si>
  <si>
    <t>E40V2_SACE_03_003</t>
  </si>
  <si>
    <t>E40V2_SACE_04</t>
  </si>
  <si>
    <t>Servidores historificación de señales</t>
  </si>
  <si>
    <t>E40V2_SACE_04_001</t>
  </si>
  <si>
    <t>Licencias historificación 25000 señales</t>
  </si>
  <si>
    <t>E40V2_SACE_04_002</t>
  </si>
  <si>
    <t>E40V2_SACE_05</t>
  </si>
  <si>
    <t>Servidor de informes</t>
  </si>
  <si>
    <t>E40V2_SACE_05_001</t>
  </si>
  <si>
    <t>Licencias herramienta de informes</t>
  </si>
  <si>
    <t>E40V2_SACE_05_002</t>
  </si>
  <si>
    <t>E40V2_SACE_06</t>
  </si>
  <si>
    <t>Reproducción de datos históricos de SACE</t>
  </si>
  <si>
    <t>E40V2_SACE_06_001</t>
  </si>
  <si>
    <t>Licencias herramienta de reproducción de datos históricos</t>
  </si>
  <si>
    <t>E40V2_SACE_06_002</t>
  </si>
  <si>
    <t>E40V2_SACE_07</t>
  </si>
  <si>
    <t>Desarrollo de SACE</t>
  </si>
  <si>
    <t>E40V2_SACE_07_001</t>
  </si>
  <si>
    <t>Diseño técnico de configuración: generalidades</t>
  </si>
  <si>
    <t>E40V2_SACE_07_002</t>
  </si>
  <si>
    <t>Diseño técnico de configuración: Equipos electromecánicos E4.0</t>
  </si>
  <si>
    <t>E40V2_SACE_07_003</t>
  </si>
  <si>
    <t>Diseño técnico de configuración: Equipos electromecánicos fuera del alcance de E4.0</t>
  </si>
  <si>
    <t>E40V2_SACE_07_004</t>
  </si>
  <si>
    <t>Diseño técnico de configuración: PSIV</t>
  </si>
  <si>
    <t>E40V2_SACE_07_005</t>
  </si>
  <si>
    <t>Diseño técnico de configuración: PSIM</t>
  </si>
  <si>
    <t>E40V2_SACE_07_006</t>
  </si>
  <si>
    <t>Diseño técnico de configuración: Venta y Peaje</t>
  </si>
  <si>
    <t>E40V2_SACE_07_007</t>
  </si>
  <si>
    <t>Diseño técnico de desarrollos y configuración: generalidades</t>
  </si>
  <si>
    <t>E40V2_SACE_07_008</t>
  </si>
  <si>
    <t>Diseño técnico de desarrollos y configuración: Equipamiento electromecánicos E4.0</t>
  </si>
  <si>
    <t>E40V2_SACE_07_009</t>
  </si>
  <si>
    <t>Diseño técnico de desarrollos y configuración: Equipamiento electromecánicos fuera del alcance de E4.0</t>
  </si>
  <si>
    <t>E40V2_SACE_07_010</t>
  </si>
  <si>
    <t>Diseño técnico de desarrollos y configuración: PSIV</t>
  </si>
  <si>
    <t>E40V2_SACE_07_011</t>
  </si>
  <si>
    <t>Diseño técnico de desarrollos y configuración: PSIM</t>
  </si>
  <si>
    <t>E40V2_SACE_07_012</t>
  </si>
  <si>
    <t>Diseño técnico de desarrollos y configuración: Venta y Peaje</t>
  </si>
  <si>
    <t>E40V2_SACE_07_013</t>
  </si>
  <si>
    <t>Desarrollos: Componentes comunes</t>
  </si>
  <si>
    <t>E40V2_SACE_07_014</t>
  </si>
  <si>
    <t>Desarrollos: Equipamiento electromecánico E4.0</t>
  </si>
  <si>
    <t>E40V2_SACE_07_015</t>
  </si>
  <si>
    <t>Desarrollos: Equipamiento electromecánico fuera del alcance de E4.0</t>
  </si>
  <si>
    <t>E40V2_SACE_07_016</t>
  </si>
  <si>
    <t>Desarrollos: PSIV</t>
  </si>
  <si>
    <t>E40V2_SACE_07_017</t>
  </si>
  <si>
    <t>Desarrollos:PSIM</t>
  </si>
  <si>
    <t>E40V2_SACE_07_018</t>
  </si>
  <si>
    <t>Desarrollos: Venta y Peaje</t>
  </si>
  <si>
    <t>E40V2_SACE_07_019</t>
  </si>
  <si>
    <t>Pruebas unitarias: generalidades</t>
  </si>
  <si>
    <t>E40V2_SACE_07_020</t>
  </si>
  <si>
    <t>Pruebas unitarias: Equipamiento electromecánico E4.0</t>
  </si>
  <si>
    <t>E40V2_SACE_07_021</t>
  </si>
  <si>
    <t>Pruebas unitarias: Equipamiento electromecánico fuera del alcance E4.0</t>
  </si>
  <si>
    <t>E40V2_SACE_07_022</t>
  </si>
  <si>
    <t>Pruebas unitarias: PSIV</t>
  </si>
  <si>
    <t>E40V2_SACE_07_023</t>
  </si>
  <si>
    <t>Pruebas unitarias: PSIM</t>
  </si>
  <si>
    <t>E40V2_SACE_07_024</t>
  </si>
  <si>
    <t>Pruebas unitarias:  Venta y Peaje</t>
  </si>
  <si>
    <t>E40V2_SACE_07_025</t>
  </si>
  <si>
    <t>Pruebas integradas: generalidades</t>
  </si>
  <si>
    <t>E40V2_SACE_07_026</t>
  </si>
  <si>
    <t>Pruebas integradas: Equipamiento electromecánico E4.0</t>
  </si>
  <si>
    <t>E40V2_SACE_07_027</t>
  </si>
  <si>
    <t>Pruebas integradas: Equipamiento electromecánico fuera del alcance E4.0</t>
  </si>
  <si>
    <t>E40V2_SACE_07_028</t>
  </si>
  <si>
    <t>Pruebas integradas: PSIV</t>
  </si>
  <si>
    <t>E40V2_SACE_07_029</t>
  </si>
  <si>
    <t>Pruebas integradas: PSIM</t>
  </si>
  <si>
    <t>E40V2_SACE_07_030</t>
  </si>
  <si>
    <t>Pruebas integradas: Venta y Peaje</t>
  </si>
  <si>
    <t>E40V2_SACE_07_031</t>
  </si>
  <si>
    <t>Configuración de objetos y modelos de datos necesarios en SACE y pasarela para equipos electromecánicos E4.0</t>
  </si>
  <si>
    <t>E40V2_SACE_07_032</t>
  </si>
  <si>
    <t>Configuración de objetos y modelos de datos necesarios en SACE y pasarela para equipos electromecánicos fuera del alcance E4.0</t>
  </si>
  <si>
    <t>E40V2_SACE_07_033</t>
  </si>
  <si>
    <t>Configuración de objetos y modelos de datos necesarios en SACE y pasarela para equipos de PSIV</t>
  </si>
  <si>
    <t>E40V2_SACE_07_034</t>
  </si>
  <si>
    <t>Configuración de objetos y modelos de datos necesarios en SACE y pasarela para equipos de PSIM</t>
  </si>
  <si>
    <t>E40V2_SACE_07_035</t>
  </si>
  <si>
    <t>Configuración de objetos y modelos de datos necesarios en SACE y pasarela para equipos de Venta y Peaje</t>
  </si>
  <si>
    <t>E40V2_SACE_07_036</t>
  </si>
  <si>
    <t>Configurar y parametrizar pantallas navegación e intermedias de equipos electromecánicos de E4.0</t>
  </si>
  <si>
    <t>E40V2_SACE_07_037</t>
  </si>
  <si>
    <t>Configurar y parametrizar pantallas navegación e intermedias de equipos electromecánicos fuera del alcance de E4.0</t>
  </si>
  <si>
    <t>E40V2_SACE_07_038</t>
  </si>
  <si>
    <t>Configurar y parametrizar pantallas navegación e intermedias de equipos de PSIV</t>
  </si>
  <si>
    <t>E40V2_SACE_07_039</t>
  </si>
  <si>
    <t>Configurar y parametrizar pantallas navegación e intermedias de equipos de PSIM</t>
  </si>
  <si>
    <t>E40V2_SACE_07_040</t>
  </si>
  <si>
    <t>Configurar y parametrizar pantallas navegación e intermedias de equipos de Venta y Peaje</t>
  </si>
  <si>
    <t>E40V2_SACE_07_041</t>
  </si>
  <si>
    <t>Mano de obra. Generar planos estaciones de la línea 08 de METRO</t>
  </si>
  <si>
    <t>E40V2_SACE_07_042</t>
  </si>
  <si>
    <t>Pruebas integradas de L8: Equipamiento electromecánico E4.0</t>
  </si>
  <si>
    <t>E40V2_SACE_07_043</t>
  </si>
  <si>
    <t>Pruebas integradas de L8: Equipamiento electromecánico fuera del alcance E4.0</t>
  </si>
  <si>
    <t>E40V2_SACE_07_044</t>
  </si>
  <si>
    <t>Pruebas integradas de L8: PSIV</t>
  </si>
  <si>
    <t>E40V2_SACE_07_045</t>
  </si>
  <si>
    <t>Pruebas integradas de L8: PSIM</t>
  </si>
  <si>
    <t>E40V2_SACE_07_046</t>
  </si>
  <si>
    <t>Pruebas integradas de L8: Venta y Peaje</t>
  </si>
  <si>
    <t>E40V2_SACE_07_047</t>
  </si>
  <si>
    <t>Soporte a usuarios en la puesta en marcha</t>
  </si>
  <si>
    <t>E40V2_SACE_08</t>
  </si>
  <si>
    <t>Dispositivos de acceso a la aplicación</t>
  </si>
  <si>
    <t>E40V2_SACE_08_001</t>
  </si>
  <si>
    <t>Dispositivo IHM</t>
  </si>
  <si>
    <t>E40V2_SACE_08_002</t>
  </si>
  <si>
    <t>Desarrollos especificos para el IHM</t>
  </si>
  <si>
    <t>E40V2_SACE_08_003</t>
  </si>
  <si>
    <t>Dispositivo tipo Tablet</t>
  </si>
  <si>
    <t>E40V2_SACE_09</t>
  </si>
  <si>
    <t>Integracion unidades maestras (UM) con SACE</t>
  </si>
  <si>
    <t>E40V2_SACE_09_001</t>
  </si>
  <si>
    <t>Despliegue con UM de estacion</t>
  </si>
  <si>
    <t>E40V2_SACE_10</t>
  </si>
  <si>
    <t>Formacion a personal de Metro para uso de SACE</t>
  </si>
  <si>
    <t>E40V2_SACE_10_001</t>
  </si>
  <si>
    <t>Formación</t>
  </si>
  <si>
    <t>E40V2_SACE_11</t>
  </si>
  <si>
    <t>Digitalización de informacion</t>
  </si>
  <si>
    <t>E40V2_SACE_11_001</t>
  </si>
  <si>
    <t>Digitalización de información</t>
  </si>
  <si>
    <t>E40V2_SACE_12</t>
  </si>
  <si>
    <t>Centro de competencias de SACE</t>
  </si>
  <si>
    <t>E40V2_SACE_12_001</t>
  </si>
  <si>
    <t>h</t>
  </si>
  <si>
    <t>Centro de competencias de SACE: Consultor</t>
  </si>
  <si>
    <t>E40V2_SACE_12_002</t>
  </si>
  <si>
    <t>Centro de competencias de SACE: Ingeniero</t>
  </si>
  <si>
    <t>E40V2_SACE_12_003</t>
  </si>
  <si>
    <t>Centro de competencias de SACE: Diseñador UI/UX</t>
  </si>
  <si>
    <t>E40V2_SACE_13</t>
  </si>
  <si>
    <t>Garantia</t>
  </si>
  <si>
    <t>E40V2_SACE_13_001</t>
  </si>
  <si>
    <t>Trabajos para garantía de los desarrollos durante 2 años</t>
  </si>
  <si>
    <t>E40V2_SACE_13_002</t>
  </si>
  <si>
    <t>Stock de repuesto para IHM local</t>
  </si>
  <si>
    <t>E40V2_SACE_13_003</t>
  </si>
  <si>
    <t>Stock de repuesto para Tablet</t>
  </si>
  <si>
    <t>Unidades presupuestadas</t>
  </si>
  <si>
    <t>Precio unitario</t>
  </si>
  <si>
    <t>Importe presupuesto</t>
  </si>
  <si>
    <t>E40F1_L8_V2_Presupuesto</t>
  </si>
  <si>
    <t>Tipo de concepto</t>
  </si>
  <si>
    <t>Costes Directos</t>
  </si>
  <si>
    <t>Costes Indirectos (5%)</t>
  </si>
  <si>
    <t>Presupuesto Ejecución Material</t>
  </si>
  <si>
    <t>Gastos Generales
(modificar % si procede)</t>
  </si>
  <si>
    <t>Beneficio Industrial
(modificar % si procede)</t>
  </si>
  <si>
    <t>Base Imponible</t>
  </si>
  <si>
    <t>I.V.A. (21%)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</si>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</sst>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9" fontId="2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9" fontId="2" fillId="3" borderId="0" xfId="0" applyNumberFormat="1" applyFont="1" applyFill="1" applyAlignment="1">
      <alignment vertical="top"/>
    </xf>
    <xf numFmtId="4" fontId="3" fillId="3" borderId="0" xfId="0" applyNumberFormat="1" applyFont="1" applyFill="1" applyAlignment="1">
      <alignment vertical="top"/>
    </xf>
    <xf numFmtId="49" fontId="4" fillId="4" borderId="0" xfId="0" applyNumberFormat="1" applyFont="1" applyFill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" fontId="3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 wrapText="1"/>
    </xf>
    <xf numFmtId="49" fontId="2" fillId="3" borderId="0" xfId="0" applyNumberFormat="1" applyFont="1" applyFill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5" borderId="0" xfId="0" applyFont="1" applyFill="1" applyAlignment="1" applyProtection="1">
      <alignment vertical="top"/>
    </xf>
    <xf numFmtId="0" fontId="5" fillId="5" borderId="0" xfId="0" applyFont="1" applyFill="1" applyAlignment="1" applyProtection="1">
      <alignment vertical="top" wrapText="1"/>
    </xf>
    <xf numFmtId="4" fontId="4" fillId="6" borderId="0" xfId="0" applyNumberFormat="1" applyFont="1" applyFill="1" applyAlignment="1" applyProtection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vertical="top"/>
    </xf>
    <xf numFmtId="0" fontId="0" fillId="0" borderId="0" xfId="0" applyAlignment="1" applyProtection="1">
      <alignment vertical="top"/>
    </xf>
    <xf numFmtId="3" fontId="3" fillId="2" borderId="0" xfId="0" applyNumberFormat="1" applyFont="1" applyFill="1" applyAlignment="1" applyProtection="1">
      <alignment vertical="top"/>
    </xf>
    <xf numFmtId="4" fontId="3" fillId="3" borderId="0" xfId="0" applyNumberFormat="1" applyFont="1" applyFill="1" applyAlignment="1" applyProtection="1">
      <alignment vertical="top"/>
    </xf>
    <xf numFmtId="0" fontId="0" fillId="0" borderId="0" xfId="0" applyProtection="1"/>
    <xf numFmtId="0" fontId="8" fillId="0" borderId="0" xfId="0" applyFont="1" applyAlignment="1" applyProtection="1">
      <alignment vertical="top"/>
    </xf>
    <xf numFmtId="164" fontId="4" fillId="0" borderId="0" xfId="0" applyNumberFormat="1" applyFont="1" applyAlignment="1" applyProtection="1">
      <alignment vertical="top"/>
      <protection locked="0"/>
    </xf>
    <xf numFmtId="164" fontId="4" fillId="6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>
      <alignment vertical="top"/>
    </xf>
    <xf numFmtId="0" fontId="4" fillId="0" borderId="1" xfId="0" applyFont="1" applyBorder="1" applyAlignment="1" applyProtection="1">
      <alignment vertical="top"/>
    </xf>
    <xf numFmtId="0" fontId="4" fillId="0" borderId="2" xfId="0" applyFont="1" applyBorder="1" applyAlignment="1" applyProtection="1">
      <alignment vertical="top"/>
    </xf>
    <xf numFmtId="164" fontId="7" fillId="0" borderId="3" xfId="0" applyNumberFormat="1" applyFont="1" applyBorder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164" fontId="7" fillId="0" borderId="6" xfId="0" applyNumberFormat="1" applyFont="1" applyBorder="1" applyAlignment="1" applyProtection="1">
      <alignment vertical="top"/>
    </xf>
    <xf numFmtId="49" fontId="2" fillId="0" borderId="7" xfId="0" applyNumberFormat="1" applyFont="1" applyBorder="1" applyAlignment="1" applyProtection="1">
      <alignment vertical="top"/>
    </xf>
    <xf numFmtId="164" fontId="6" fillId="0" borderId="8" xfId="0" applyNumberFormat="1" applyFont="1" applyBorder="1" applyAlignment="1" applyProtection="1">
      <alignment vertical="top"/>
    </xf>
    <xf numFmtId="49" fontId="4" fillId="0" borderId="7" xfId="0" applyNumberFormat="1" applyFont="1" applyBorder="1" applyAlignment="1" applyProtection="1">
      <alignment vertical="top" wrapText="1"/>
    </xf>
    <xf numFmtId="164" fontId="6" fillId="0" borderId="8" xfId="0" applyNumberFormat="1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top" wrapText="1"/>
    </xf>
    <xf numFmtId="0" fontId="0" fillId="0" borderId="5" xfId="0" applyBorder="1" applyProtection="1"/>
    <xf numFmtId="164" fontId="6" fillId="0" borderId="6" xfId="0" applyNumberFormat="1" applyFont="1" applyBorder="1" applyAlignment="1" applyProtection="1">
      <alignment vertical="center"/>
    </xf>
    <xf numFmtId="49" fontId="2" fillId="0" borderId="4" xfId="0" applyNumberFormat="1" applyFont="1" applyBorder="1" applyAlignment="1" applyProtection="1">
      <alignment vertical="top"/>
    </xf>
    <xf numFmtId="49" fontId="4" fillId="0" borderId="4" xfId="0" applyNumberFormat="1" applyFont="1" applyBorder="1" applyAlignment="1" applyProtection="1">
      <alignment vertical="top"/>
    </xf>
    <xf numFmtId="0" fontId="0" fillId="0" borderId="5" xfId="0" applyFont="1" applyBorder="1" applyProtection="1"/>
    <xf numFmtId="164" fontId="7" fillId="0" borderId="6" xfId="0" applyNumberFormat="1" applyFont="1" applyBorder="1" applyAlignment="1" applyProtection="1">
      <alignment vertical="center"/>
    </xf>
    <xf numFmtId="49" fontId="2" fillId="0" borderId="9" xfId="0" applyNumberFormat="1" applyFont="1" applyBorder="1" applyAlignment="1" applyProtection="1">
      <alignment vertical="top"/>
    </xf>
    <xf numFmtId="0" fontId="0" fillId="0" borderId="10" xfId="0" applyBorder="1" applyProtection="1"/>
    <xf numFmtId="164" fontId="6" fillId="0" borderId="11" xfId="0" applyNumberFormat="1" applyFont="1" applyBorder="1" applyAlignment="1" applyProtection="1">
      <alignment vertical="center"/>
    </xf>
    <xf numFmtId="164" fontId="6" fillId="2" borderId="0" xfId="0" applyNumberFormat="1" applyFont="1" applyFill="1" applyAlignment="1" applyProtection="1">
      <alignment vertical="top"/>
    </xf>
    <xf numFmtId="10" fontId="7" fillId="0" borderId="0" xfId="0" applyNumberFormat="1" applyFont="1" applyAlignment="1" applyProtection="1">
      <alignment horizontal="center" vertical="center"/>
      <protection locked="0"/>
    </xf>
    <xf numFmtId="10" fontId="7" fillId="0" borderId="5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A23B6-CF5C-4BE4-9DD6-15CBB2607435}">
  <dimension ref="A1:G110"/>
  <sheetViews>
    <sheetView tabSelected="1" workbookViewId="0">
      <pane xSplit="4" ySplit="3" topLeftCell="E86" activePane="bottomRight" state="frozen"/>
      <selection pane="topRight" activeCell="E1" sqref="E1"/>
      <selection pane="bottomLeft" activeCell="A4" sqref="A4"/>
      <selection pane="bottomRight" activeCell="F107" sqref="F106:F107"/>
    </sheetView>
  </sheetViews>
  <sheetFormatPr baseColWidth="10" defaultRowHeight="15" x14ac:dyDescent="0.25"/>
  <cols>
    <col min="1" max="1" width="22.42578125" bestFit="1" customWidth="1"/>
    <col min="2" max="2" width="14.5703125" bestFit="1" customWidth="1"/>
    <col min="3" max="3" width="3.7109375" bestFit="1" customWidth="1"/>
    <col min="4" max="4" width="90.140625" bestFit="1" customWidth="1"/>
    <col min="5" max="5" width="21.7109375" style="24" bestFit="1" customWidth="1"/>
    <col min="6" max="6" width="13" bestFit="1" customWidth="1"/>
    <col min="7" max="7" width="19.28515625" style="24" customWidth="1"/>
  </cols>
  <sheetData>
    <row r="1" spans="1:7" x14ac:dyDescent="0.25">
      <c r="A1" s="25" t="s">
        <v>179</v>
      </c>
      <c r="B1" s="1"/>
      <c r="C1" s="1"/>
      <c r="D1" s="1"/>
      <c r="E1" s="21"/>
      <c r="F1" s="1"/>
      <c r="G1" s="21"/>
    </row>
    <row r="2" spans="1:7" ht="18.75" x14ac:dyDescent="0.25">
      <c r="A2" s="2" t="s">
        <v>0</v>
      </c>
      <c r="B2" s="1"/>
      <c r="C2" s="1"/>
      <c r="D2" s="1"/>
      <c r="E2" s="21"/>
      <c r="F2" s="1"/>
      <c r="G2" s="21"/>
    </row>
    <row r="3" spans="1:7" x14ac:dyDescent="0.25">
      <c r="A3" s="15" t="s">
        <v>1</v>
      </c>
      <c r="B3" s="15" t="s">
        <v>180</v>
      </c>
      <c r="C3" s="15" t="s">
        <v>2</v>
      </c>
      <c r="D3" s="16" t="s">
        <v>3</v>
      </c>
      <c r="E3" s="15" t="s">
        <v>176</v>
      </c>
      <c r="F3" s="15" t="s">
        <v>177</v>
      </c>
      <c r="G3" s="15" t="s">
        <v>178</v>
      </c>
    </row>
    <row r="4" spans="1:7" x14ac:dyDescent="0.25">
      <c r="A4" s="3" t="s">
        <v>4</v>
      </c>
      <c r="B4" s="3" t="s">
        <v>5</v>
      </c>
      <c r="C4" s="3" t="s">
        <v>6</v>
      </c>
      <c r="D4" s="11" t="s">
        <v>7</v>
      </c>
      <c r="E4" s="22"/>
      <c r="F4" s="4"/>
      <c r="G4" s="49">
        <f>SUM(G5,G9,G13,G18,G22,G26,G30,G79,G84,G87,G90,G93)</f>
        <v>0</v>
      </c>
    </row>
    <row r="5" spans="1:7" x14ac:dyDescent="0.25">
      <c r="A5" s="5" t="s">
        <v>8</v>
      </c>
      <c r="B5" s="5" t="s">
        <v>5</v>
      </c>
      <c r="C5" s="5" t="s">
        <v>6</v>
      </c>
      <c r="D5" s="12" t="s">
        <v>9</v>
      </c>
      <c r="E5" s="23"/>
      <c r="F5" s="6"/>
      <c r="G5" s="28">
        <f>SUM(G6:G7)</f>
        <v>0</v>
      </c>
    </row>
    <row r="6" spans="1:7" x14ac:dyDescent="0.25">
      <c r="A6" s="7" t="s">
        <v>10</v>
      </c>
      <c r="B6" s="8" t="s">
        <v>11</v>
      </c>
      <c r="C6" s="8" t="s">
        <v>12</v>
      </c>
      <c r="D6" s="13" t="s">
        <v>13</v>
      </c>
      <c r="E6" s="17">
        <v>1</v>
      </c>
      <c r="F6" s="26"/>
      <c r="G6" s="27">
        <f>ROUND(E6*F6,2)</f>
        <v>0</v>
      </c>
    </row>
    <row r="7" spans="1:7" x14ac:dyDescent="0.25">
      <c r="A7" s="7" t="s">
        <v>14</v>
      </c>
      <c r="B7" s="8" t="s">
        <v>11</v>
      </c>
      <c r="C7" s="8" t="s">
        <v>12</v>
      </c>
      <c r="D7" s="13" t="s">
        <v>15</v>
      </c>
      <c r="E7" s="17">
        <v>1</v>
      </c>
      <c r="F7" s="26"/>
      <c r="G7" s="27">
        <f>ROUND(E7*F7,2)</f>
        <v>0</v>
      </c>
    </row>
    <row r="8" spans="1:7" x14ac:dyDescent="0.25">
      <c r="A8" s="9"/>
      <c r="B8" s="9"/>
      <c r="C8" s="9"/>
      <c r="D8" s="14"/>
      <c r="E8" s="10"/>
      <c r="F8" s="10"/>
      <c r="G8" s="10"/>
    </row>
    <row r="9" spans="1:7" x14ac:dyDescent="0.25">
      <c r="A9" s="5" t="s">
        <v>16</v>
      </c>
      <c r="B9" s="5" t="s">
        <v>5</v>
      </c>
      <c r="C9" s="5" t="s">
        <v>6</v>
      </c>
      <c r="D9" s="12" t="s">
        <v>17</v>
      </c>
      <c r="E9" s="23"/>
      <c r="F9" s="6"/>
      <c r="G9" s="28">
        <f>SUM(G10:G11)</f>
        <v>0</v>
      </c>
    </row>
    <row r="10" spans="1:7" x14ac:dyDescent="0.25">
      <c r="A10" s="7" t="s">
        <v>18</v>
      </c>
      <c r="B10" s="8" t="s">
        <v>11</v>
      </c>
      <c r="C10" s="8" t="s">
        <v>12</v>
      </c>
      <c r="D10" s="13" t="s">
        <v>19</v>
      </c>
      <c r="E10" s="17">
        <v>1</v>
      </c>
      <c r="F10" s="26"/>
      <c r="G10" s="27">
        <f>ROUND(E10*F10,2)</f>
        <v>0</v>
      </c>
    </row>
    <row r="11" spans="1:7" x14ac:dyDescent="0.25">
      <c r="A11" s="7" t="s">
        <v>20</v>
      </c>
      <c r="B11" s="8" t="s">
        <v>11</v>
      </c>
      <c r="C11" s="8" t="s">
        <v>12</v>
      </c>
      <c r="D11" s="13" t="s">
        <v>15</v>
      </c>
      <c r="E11" s="17">
        <v>1</v>
      </c>
      <c r="F11" s="26"/>
      <c r="G11" s="27">
        <f>ROUND(E11*F11,2)</f>
        <v>0</v>
      </c>
    </row>
    <row r="12" spans="1:7" x14ac:dyDescent="0.25">
      <c r="A12" s="9"/>
      <c r="B12" s="9"/>
      <c r="C12" s="9"/>
      <c r="D12" s="14"/>
      <c r="E12" s="10"/>
      <c r="F12" s="10"/>
      <c r="G12" s="10"/>
    </row>
    <row r="13" spans="1:7" x14ac:dyDescent="0.25">
      <c r="A13" s="5" t="s">
        <v>21</v>
      </c>
      <c r="B13" s="5" t="s">
        <v>5</v>
      </c>
      <c r="C13" s="5" t="s">
        <v>6</v>
      </c>
      <c r="D13" s="12" t="s">
        <v>22</v>
      </c>
      <c r="E13" s="23"/>
      <c r="F13" s="6"/>
      <c r="G13" s="28">
        <f>SUM(G14:G16)</f>
        <v>0</v>
      </c>
    </row>
    <row r="14" spans="1:7" x14ac:dyDescent="0.25">
      <c r="A14" s="7" t="s">
        <v>23</v>
      </c>
      <c r="B14" s="8" t="s">
        <v>11</v>
      </c>
      <c r="C14" s="8" t="s">
        <v>12</v>
      </c>
      <c r="D14" s="13" t="s">
        <v>24</v>
      </c>
      <c r="E14" s="17">
        <v>1</v>
      </c>
      <c r="F14" s="26"/>
      <c r="G14" s="27">
        <f>ROUND(E14*F14,2)</f>
        <v>0</v>
      </c>
    </row>
    <row r="15" spans="1:7" x14ac:dyDescent="0.25">
      <c r="A15" s="7" t="s">
        <v>25</v>
      </c>
      <c r="B15" s="8" t="s">
        <v>11</v>
      </c>
      <c r="C15" s="8" t="s">
        <v>12</v>
      </c>
      <c r="D15" s="13" t="s">
        <v>26</v>
      </c>
      <c r="E15" s="17">
        <v>1</v>
      </c>
      <c r="F15" s="26"/>
      <c r="G15" s="27">
        <f>ROUND(E15*F15,2)</f>
        <v>0</v>
      </c>
    </row>
    <row r="16" spans="1:7" x14ac:dyDescent="0.25">
      <c r="A16" s="7" t="s">
        <v>27</v>
      </c>
      <c r="B16" s="8" t="s">
        <v>11</v>
      </c>
      <c r="C16" s="8" t="s">
        <v>12</v>
      </c>
      <c r="D16" s="13" t="s">
        <v>15</v>
      </c>
      <c r="E16" s="17">
        <v>1</v>
      </c>
      <c r="F16" s="26"/>
      <c r="G16" s="27">
        <f>ROUND(E16*F16,2)</f>
        <v>0</v>
      </c>
    </row>
    <row r="17" spans="1:7" x14ac:dyDescent="0.25">
      <c r="A17" s="9"/>
      <c r="B17" s="9"/>
      <c r="C17" s="9"/>
      <c r="D17" s="14"/>
      <c r="E17" s="10"/>
      <c r="F17" s="10"/>
      <c r="G17" s="10"/>
    </row>
    <row r="18" spans="1:7" x14ac:dyDescent="0.25">
      <c r="A18" s="5" t="s">
        <v>28</v>
      </c>
      <c r="B18" s="5" t="s">
        <v>5</v>
      </c>
      <c r="C18" s="5" t="s">
        <v>6</v>
      </c>
      <c r="D18" s="12" t="s">
        <v>29</v>
      </c>
      <c r="E18" s="23"/>
      <c r="F18" s="6"/>
      <c r="G18" s="28">
        <f>SUM(G19:G20)</f>
        <v>0</v>
      </c>
    </row>
    <row r="19" spans="1:7" x14ac:dyDescent="0.25">
      <c r="A19" s="7" t="s">
        <v>30</v>
      </c>
      <c r="B19" s="8" t="s">
        <v>11</v>
      </c>
      <c r="C19" s="8" t="s">
        <v>12</v>
      </c>
      <c r="D19" s="13" t="s">
        <v>31</v>
      </c>
      <c r="E19" s="17">
        <v>1</v>
      </c>
      <c r="F19" s="26"/>
      <c r="G19" s="27">
        <f>ROUND(E19*F19,2)</f>
        <v>0</v>
      </c>
    </row>
    <row r="20" spans="1:7" x14ac:dyDescent="0.25">
      <c r="A20" s="7" t="s">
        <v>32</v>
      </c>
      <c r="B20" s="8" t="s">
        <v>11</v>
      </c>
      <c r="C20" s="8" t="s">
        <v>12</v>
      </c>
      <c r="D20" s="13" t="s">
        <v>15</v>
      </c>
      <c r="E20" s="17">
        <v>1</v>
      </c>
      <c r="F20" s="26"/>
      <c r="G20" s="27">
        <f>ROUND(E20*F20,2)</f>
        <v>0</v>
      </c>
    </row>
    <row r="21" spans="1:7" x14ac:dyDescent="0.25">
      <c r="A21" s="9"/>
      <c r="B21" s="9"/>
      <c r="C21" s="9"/>
      <c r="D21" s="14"/>
      <c r="E21" s="10"/>
      <c r="F21" s="10"/>
      <c r="G21" s="10"/>
    </row>
    <row r="22" spans="1:7" x14ac:dyDescent="0.25">
      <c r="A22" s="5" t="s">
        <v>33</v>
      </c>
      <c r="B22" s="5" t="s">
        <v>5</v>
      </c>
      <c r="C22" s="5" t="s">
        <v>6</v>
      </c>
      <c r="D22" s="12" t="s">
        <v>34</v>
      </c>
      <c r="E22" s="23"/>
      <c r="F22" s="6"/>
      <c r="G22" s="28">
        <f>SUM(G23:G24)</f>
        <v>0</v>
      </c>
    </row>
    <row r="23" spans="1:7" x14ac:dyDescent="0.25">
      <c r="A23" s="7" t="s">
        <v>35</v>
      </c>
      <c r="B23" s="8" t="s">
        <v>11</v>
      </c>
      <c r="C23" s="8" t="s">
        <v>12</v>
      </c>
      <c r="D23" s="13" t="s">
        <v>36</v>
      </c>
      <c r="E23" s="17">
        <v>1</v>
      </c>
      <c r="F23" s="26"/>
      <c r="G23" s="27">
        <f>ROUND(E23*F23,2)</f>
        <v>0</v>
      </c>
    </row>
    <row r="24" spans="1:7" x14ac:dyDescent="0.25">
      <c r="A24" s="7" t="s">
        <v>37</v>
      </c>
      <c r="B24" s="8" t="s">
        <v>11</v>
      </c>
      <c r="C24" s="8" t="s">
        <v>12</v>
      </c>
      <c r="D24" s="13" t="s">
        <v>15</v>
      </c>
      <c r="E24" s="17">
        <v>1</v>
      </c>
      <c r="F24" s="26"/>
      <c r="G24" s="27">
        <f>F24</f>
        <v>0</v>
      </c>
    </row>
    <row r="25" spans="1:7" x14ac:dyDescent="0.25">
      <c r="A25" s="9"/>
      <c r="B25" s="9"/>
      <c r="C25" s="9"/>
      <c r="D25" s="14"/>
      <c r="E25" s="10"/>
      <c r="F25" s="10"/>
      <c r="G25" s="10"/>
    </row>
    <row r="26" spans="1:7" x14ac:dyDescent="0.25">
      <c r="A26" s="5" t="s">
        <v>38</v>
      </c>
      <c r="B26" s="5" t="s">
        <v>5</v>
      </c>
      <c r="C26" s="5" t="s">
        <v>6</v>
      </c>
      <c r="D26" s="12" t="s">
        <v>39</v>
      </c>
      <c r="E26" s="23"/>
      <c r="F26" s="6"/>
      <c r="G26" s="28">
        <f>SUM(G27:G28)</f>
        <v>0</v>
      </c>
    </row>
    <row r="27" spans="1:7" x14ac:dyDescent="0.25">
      <c r="A27" s="7" t="s">
        <v>40</v>
      </c>
      <c r="B27" s="8" t="s">
        <v>11</v>
      </c>
      <c r="C27" s="8" t="s">
        <v>12</v>
      </c>
      <c r="D27" s="13" t="s">
        <v>41</v>
      </c>
      <c r="E27" s="17">
        <v>1</v>
      </c>
      <c r="F27" s="26"/>
      <c r="G27" s="27">
        <f>ROUND(E27*F27,2)</f>
        <v>0</v>
      </c>
    </row>
    <row r="28" spans="1:7" x14ac:dyDescent="0.25">
      <c r="A28" s="7" t="s">
        <v>42</v>
      </c>
      <c r="B28" s="8" t="s">
        <v>11</v>
      </c>
      <c r="C28" s="8" t="s">
        <v>12</v>
      </c>
      <c r="D28" s="13" t="s">
        <v>15</v>
      </c>
      <c r="E28" s="17">
        <v>1</v>
      </c>
      <c r="F28" s="26"/>
      <c r="G28" s="27">
        <f>ROUND(E28*F28,2)</f>
        <v>0</v>
      </c>
    </row>
    <row r="29" spans="1:7" x14ac:dyDescent="0.25">
      <c r="A29" s="9"/>
      <c r="B29" s="9"/>
      <c r="C29" s="9"/>
      <c r="D29" s="14"/>
      <c r="E29" s="10"/>
      <c r="F29" s="10"/>
      <c r="G29" s="10"/>
    </row>
    <row r="30" spans="1:7" x14ac:dyDescent="0.25">
      <c r="A30" s="5" t="s">
        <v>43</v>
      </c>
      <c r="B30" s="5" t="s">
        <v>5</v>
      </c>
      <c r="C30" s="5" t="s">
        <v>6</v>
      </c>
      <c r="D30" s="12" t="s">
        <v>44</v>
      </c>
      <c r="E30" s="23"/>
      <c r="F30" s="6"/>
      <c r="G30" s="28">
        <f>SUM(G31:G77)</f>
        <v>0</v>
      </c>
    </row>
    <row r="31" spans="1:7" x14ac:dyDescent="0.25">
      <c r="A31" s="7" t="s">
        <v>45</v>
      </c>
      <c r="B31" s="8" t="s">
        <v>11</v>
      </c>
      <c r="C31" s="8" t="s">
        <v>12</v>
      </c>
      <c r="D31" s="13" t="s">
        <v>46</v>
      </c>
      <c r="E31" s="17">
        <v>1</v>
      </c>
      <c r="F31" s="26"/>
      <c r="G31" s="27">
        <f t="shared" ref="G31:G77" si="0">ROUND(E31*F31,2)</f>
        <v>0</v>
      </c>
    </row>
    <row r="32" spans="1:7" x14ac:dyDescent="0.25">
      <c r="A32" s="7" t="s">
        <v>47</v>
      </c>
      <c r="B32" s="8" t="s">
        <v>11</v>
      </c>
      <c r="C32" s="8" t="s">
        <v>12</v>
      </c>
      <c r="D32" s="13" t="s">
        <v>48</v>
      </c>
      <c r="E32" s="17">
        <v>1</v>
      </c>
      <c r="F32" s="26"/>
      <c r="G32" s="27">
        <f t="shared" si="0"/>
        <v>0</v>
      </c>
    </row>
    <row r="33" spans="1:7" x14ac:dyDescent="0.25">
      <c r="A33" s="7" t="s">
        <v>49</v>
      </c>
      <c r="B33" s="8" t="s">
        <v>11</v>
      </c>
      <c r="C33" s="8" t="s">
        <v>12</v>
      </c>
      <c r="D33" s="13" t="s">
        <v>50</v>
      </c>
      <c r="E33" s="17">
        <v>1</v>
      </c>
      <c r="F33" s="26"/>
      <c r="G33" s="27">
        <f t="shared" si="0"/>
        <v>0</v>
      </c>
    </row>
    <row r="34" spans="1:7" x14ac:dyDescent="0.25">
      <c r="A34" s="7" t="s">
        <v>51</v>
      </c>
      <c r="B34" s="8" t="s">
        <v>11</v>
      </c>
      <c r="C34" s="8" t="s">
        <v>12</v>
      </c>
      <c r="D34" s="13" t="s">
        <v>52</v>
      </c>
      <c r="E34" s="17">
        <v>1</v>
      </c>
      <c r="F34" s="26"/>
      <c r="G34" s="27">
        <f t="shared" si="0"/>
        <v>0</v>
      </c>
    </row>
    <row r="35" spans="1:7" x14ac:dyDescent="0.25">
      <c r="A35" s="7" t="s">
        <v>53</v>
      </c>
      <c r="B35" s="8" t="s">
        <v>11</v>
      </c>
      <c r="C35" s="8" t="s">
        <v>12</v>
      </c>
      <c r="D35" s="13" t="s">
        <v>54</v>
      </c>
      <c r="E35" s="17">
        <v>1</v>
      </c>
      <c r="F35" s="26"/>
      <c r="G35" s="27">
        <f t="shared" si="0"/>
        <v>0</v>
      </c>
    </row>
    <row r="36" spans="1:7" x14ac:dyDescent="0.25">
      <c r="A36" s="7" t="s">
        <v>55</v>
      </c>
      <c r="B36" s="8" t="s">
        <v>11</v>
      </c>
      <c r="C36" s="8" t="s">
        <v>12</v>
      </c>
      <c r="D36" s="13" t="s">
        <v>56</v>
      </c>
      <c r="E36" s="17">
        <v>1</v>
      </c>
      <c r="F36" s="26"/>
      <c r="G36" s="27">
        <f t="shared" si="0"/>
        <v>0</v>
      </c>
    </row>
    <row r="37" spans="1:7" x14ac:dyDescent="0.25">
      <c r="A37" s="7" t="s">
        <v>57</v>
      </c>
      <c r="B37" s="8" t="s">
        <v>11</v>
      </c>
      <c r="C37" s="8" t="s">
        <v>12</v>
      </c>
      <c r="D37" s="13" t="s">
        <v>58</v>
      </c>
      <c r="E37" s="17">
        <v>1</v>
      </c>
      <c r="F37" s="26"/>
      <c r="G37" s="27">
        <f t="shared" si="0"/>
        <v>0</v>
      </c>
    </row>
    <row r="38" spans="1:7" x14ac:dyDescent="0.25">
      <c r="A38" s="7" t="s">
        <v>59</v>
      </c>
      <c r="B38" s="8" t="s">
        <v>11</v>
      </c>
      <c r="C38" s="8" t="s">
        <v>12</v>
      </c>
      <c r="D38" s="13" t="s">
        <v>60</v>
      </c>
      <c r="E38" s="17">
        <v>1</v>
      </c>
      <c r="F38" s="26"/>
      <c r="G38" s="27">
        <f t="shared" si="0"/>
        <v>0</v>
      </c>
    </row>
    <row r="39" spans="1:7" x14ac:dyDescent="0.25">
      <c r="A39" s="7" t="s">
        <v>61</v>
      </c>
      <c r="B39" s="8" t="s">
        <v>11</v>
      </c>
      <c r="C39" s="8" t="s">
        <v>12</v>
      </c>
      <c r="D39" s="13" t="s">
        <v>62</v>
      </c>
      <c r="E39" s="17">
        <v>1</v>
      </c>
      <c r="F39" s="26"/>
      <c r="G39" s="27">
        <f t="shared" si="0"/>
        <v>0</v>
      </c>
    </row>
    <row r="40" spans="1:7" x14ac:dyDescent="0.25">
      <c r="A40" s="7" t="s">
        <v>63</v>
      </c>
      <c r="B40" s="8" t="s">
        <v>11</v>
      </c>
      <c r="C40" s="8" t="s">
        <v>12</v>
      </c>
      <c r="D40" s="13" t="s">
        <v>64</v>
      </c>
      <c r="E40" s="17">
        <v>1</v>
      </c>
      <c r="F40" s="26"/>
      <c r="G40" s="27">
        <f t="shared" si="0"/>
        <v>0</v>
      </c>
    </row>
    <row r="41" spans="1:7" x14ac:dyDescent="0.25">
      <c r="A41" s="7" t="s">
        <v>65</v>
      </c>
      <c r="B41" s="8" t="s">
        <v>11</v>
      </c>
      <c r="C41" s="8" t="s">
        <v>12</v>
      </c>
      <c r="D41" s="13" t="s">
        <v>66</v>
      </c>
      <c r="E41" s="17">
        <v>1</v>
      </c>
      <c r="F41" s="26"/>
      <c r="G41" s="27">
        <f t="shared" si="0"/>
        <v>0</v>
      </c>
    </row>
    <row r="42" spans="1:7" x14ac:dyDescent="0.25">
      <c r="A42" s="7" t="s">
        <v>67</v>
      </c>
      <c r="B42" s="8" t="s">
        <v>11</v>
      </c>
      <c r="C42" s="8" t="s">
        <v>12</v>
      </c>
      <c r="D42" s="13" t="s">
        <v>68</v>
      </c>
      <c r="E42" s="17">
        <v>1</v>
      </c>
      <c r="F42" s="26"/>
      <c r="G42" s="27">
        <f t="shared" si="0"/>
        <v>0</v>
      </c>
    </row>
    <row r="43" spans="1:7" x14ac:dyDescent="0.25">
      <c r="A43" s="7" t="s">
        <v>69</v>
      </c>
      <c r="B43" s="8" t="s">
        <v>11</v>
      </c>
      <c r="C43" s="8" t="s">
        <v>12</v>
      </c>
      <c r="D43" s="13" t="s">
        <v>70</v>
      </c>
      <c r="E43" s="17">
        <v>1</v>
      </c>
      <c r="F43" s="26"/>
      <c r="G43" s="27">
        <f t="shared" si="0"/>
        <v>0</v>
      </c>
    </row>
    <row r="44" spans="1:7" x14ac:dyDescent="0.25">
      <c r="A44" s="7" t="s">
        <v>71</v>
      </c>
      <c r="B44" s="8" t="s">
        <v>11</v>
      </c>
      <c r="C44" s="8" t="s">
        <v>12</v>
      </c>
      <c r="D44" s="13" t="s">
        <v>72</v>
      </c>
      <c r="E44" s="17">
        <v>1</v>
      </c>
      <c r="F44" s="26"/>
      <c r="G44" s="27">
        <f t="shared" si="0"/>
        <v>0</v>
      </c>
    </row>
    <row r="45" spans="1:7" x14ac:dyDescent="0.25">
      <c r="A45" s="7" t="s">
        <v>73</v>
      </c>
      <c r="B45" s="8" t="s">
        <v>11</v>
      </c>
      <c r="C45" s="8" t="s">
        <v>12</v>
      </c>
      <c r="D45" s="13" t="s">
        <v>74</v>
      </c>
      <c r="E45" s="17">
        <v>1</v>
      </c>
      <c r="F45" s="26"/>
      <c r="G45" s="27">
        <f t="shared" si="0"/>
        <v>0</v>
      </c>
    </row>
    <row r="46" spans="1:7" x14ac:dyDescent="0.25">
      <c r="A46" s="7" t="s">
        <v>75</v>
      </c>
      <c r="B46" s="8" t="s">
        <v>11</v>
      </c>
      <c r="C46" s="8" t="s">
        <v>12</v>
      </c>
      <c r="D46" s="13" t="s">
        <v>76</v>
      </c>
      <c r="E46" s="17">
        <v>1</v>
      </c>
      <c r="F46" s="26"/>
      <c r="G46" s="27">
        <f t="shared" si="0"/>
        <v>0</v>
      </c>
    </row>
    <row r="47" spans="1:7" x14ac:dyDescent="0.25">
      <c r="A47" s="7" t="s">
        <v>77</v>
      </c>
      <c r="B47" s="8" t="s">
        <v>11</v>
      </c>
      <c r="C47" s="8" t="s">
        <v>12</v>
      </c>
      <c r="D47" s="13" t="s">
        <v>78</v>
      </c>
      <c r="E47" s="17">
        <v>1</v>
      </c>
      <c r="F47" s="26"/>
      <c r="G47" s="27">
        <f t="shared" si="0"/>
        <v>0</v>
      </c>
    </row>
    <row r="48" spans="1:7" x14ac:dyDescent="0.25">
      <c r="A48" s="7" t="s">
        <v>79</v>
      </c>
      <c r="B48" s="8" t="s">
        <v>11</v>
      </c>
      <c r="C48" s="8" t="s">
        <v>12</v>
      </c>
      <c r="D48" s="13" t="s">
        <v>80</v>
      </c>
      <c r="E48" s="17">
        <v>1</v>
      </c>
      <c r="F48" s="26"/>
      <c r="G48" s="27">
        <f t="shared" si="0"/>
        <v>0</v>
      </c>
    </row>
    <row r="49" spans="1:7" x14ac:dyDescent="0.25">
      <c r="A49" s="7" t="s">
        <v>81</v>
      </c>
      <c r="B49" s="8" t="s">
        <v>11</v>
      </c>
      <c r="C49" s="8" t="s">
        <v>12</v>
      </c>
      <c r="D49" s="13" t="s">
        <v>82</v>
      </c>
      <c r="E49" s="17">
        <v>1</v>
      </c>
      <c r="F49" s="26"/>
      <c r="G49" s="27">
        <f t="shared" si="0"/>
        <v>0</v>
      </c>
    </row>
    <row r="50" spans="1:7" x14ac:dyDescent="0.25">
      <c r="A50" s="7" t="s">
        <v>83</v>
      </c>
      <c r="B50" s="8" t="s">
        <v>11</v>
      </c>
      <c r="C50" s="8" t="s">
        <v>12</v>
      </c>
      <c r="D50" s="13" t="s">
        <v>84</v>
      </c>
      <c r="E50" s="17">
        <v>1</v>
      </c>
      <c r="F50" s="26"/>
      <c r="G50" s="27">
        <f t="shared" si="0"/>
        <v>0</v>
      </c>
    </row>
    <row r="51" spans="1:7" x14ac:dyDescent="0.25">
      <c r="A51" s="7" t="s">
        <v>85</v>
      </c>
      <c r="B51" s="8" t="s">
        <v>11</v>
      </c>
      <c r="C51" s="8" t="s">
        <v>12</v>
      </c>
      <c r="D51" s="13" t="s">
        <v>86</v>
      </c>
      <c r="E51" s="17">
        <v>1</v>
      </c>
      <c r="F51" s="26"/>
      <c r="G51" s="27">
        <f t="shared" si="0"/>
        <v>0</v>
      </c>
    </row>
    <row r="52" spans="1:7" x14ac:dyDescent="0.25">
      <c r="A52" s="7" t="s">
        <v>87</v>
      </c>
      <c r="B52" s="8" t="s">
        <v>11</v>
      </c>
      <c r="C52" s="8" t="s">
        <v>12</v>
      </c>
      <c r="D52" s="13" t="s">
        <v>88</v>
      </c>
      <c r="E52" s="17">
        <v>1</v>
      </c>
      <c r="F52" s="26"/>
      <c r="G52" s="27">
        <f t="shared" si="0"/>
        <v>0</v>
      </c>
    </row>
    <row r="53" spans="1:7" x14ac:dyDescent="0.25">
      <c r="A53" s="7" t="s">
        <v>89</v>
      </c>
      <c r="B53" s="8" t="s">
        <v>11</v>
      </c>
      <c r="C53" s="8" t="s">
        <v>12</v>
      </c>
      <c r="D53" s="13" t="s">
        <v>90</v>
      </c>
      <c r="E53" s="17">
        <v>1</v>
      </c>
      <c r="F53" s="26"/>
      <c r="G53" s="27">
        <f t="shared" si="0"/>
        <v>0</v>
      </c>
    </row>
    <row r="54" spans="1:7" x14ac:dyDescent="0.25">
      <c r="A54" s="7" t="s">
        <v>91</v>
      </c>
      <c r="B54" s="8" t="s">
        <v>11</v>
      </c>
      <c r="C54" s="8" t="s">
        <v>12</v>
      </c>
      <c r="D54" s="13" t="s">
        <v>92</v>
      </c>
      <c r="E54" s="17">
        <v>1</v>
      </c>
      <c r="F54" s="26"/>
      <c r="G54" s="27">
        <f t="shared" si="0"/>
        <v>0</v>
      </c>
    </row>
    <row r="55" spans="1:7" x14ac:dyDescent="0.25">
      <c r="A55" s="7" t="s">
        <v>93</v>
      </c>
      <c r="B55" s="8" t="s">
        <v>11</v>
      </c>
      <c r="C55" s="8" t="s">
        <v>12</v>
      </c>
      <c r="D55" s="13" t="s">
        <v>94</v>
      </c>
      <c r="E55" s="17">
        <v>1</v>
      </c>
      <c r="F55" s="26"/>
      <c r="G55" s="27">
        <f t="shared" si="0"/>
        <v>0</v>
      </c>
    </row>
    <row r="56" spans="1:7" x14ac:dyDescent="0.25">
      <c r="A56" s="7" t="s">
        <v>95</v>
      </c>
      <c r="B56" s="8" t="s">
        <v>11</v>
      </c>
      <c r="C56" s="8" t="s">
        <v>12</v>
      </c>
      <c r="D56" s="13" t="s">
        <v>96</v>
      </c>
      <c r="E56" s="17">
        <v>1</v>
      </c>
      <c r="F56" s="26"/>
      <c r="G56" s="27">
        <f t="shared" si="0"/>
        <v>0</v>
      </c>
    </row>
    <row r="57" spans="1:7" x14ac:dyDescent="0.25">
      <c r="A57" s="7" t="s">
        <v>97</v>
      </c>
      <c r="B57" s="8" t="s">
        <v>11</v>
      </c>
      <c r="C57" s="8" t="s">
        <v>12</v>
      </c>
      <c r="D57" s="13" t="s">
        <v>98</v>
      </c>
      <c r="E57" s="17">
        <v>1</v>
      </c>
      <c r="F57" s="26"/>
      <c r="G57" s="27">
        <f t="shared" si="0"/>
        <v>0</v>
      </c>
    </row>
    <row r="58" spans="1:7" x14ac:dyDescent="0.25">
      <c r="A58" s="7" t="s">
        <v>99</v>
      </c>
      <c r="B58" s="8" t="s">
        <v>11</v>
      </c>
      <c r="C58" s="8" t="s">
        <v>12</v>
      </c>
      <c r="D58" s="13" t="s">
        <v>100</v>
      </c>
      <c r="E58" s="17">
        <v>1</v>
      </c>
      <c r="F58" s="26"/>
      <c r="G58" s="27">
        <f t="shared" si="0"/>
        <v>0</v>
      </c>
    </row>
    <row r="59" spans="1:7" x14ac:dyDescent="0.25">
      <c r="A59" s="7" t="s">
        <v>101</v>
      </c>
      <c r="B59" s="8" t="s">
        <v>11</v>
      </c>
      <c r="C59" s="8" t="s">
        <v>12</v>
      </c>
      <c r="D59" s="13" t="s">
        <v>102</v>
      </c>
      <c r="E59" s="17">
        <v>1</v>
      </c>
      <c r="F59" s="26"/>
      <c r="G59" s="27">
        <f t="shared" si="0"/>
        <v>0</v>
      </c>
    </row>
    <row r="60" spans="1:7" x14ac:dyDescent="0.25">
      <c r="A60" s="7" t="s">
        <v>103</v>
      </c>
      <c r="B60" s="8" t="s">
        <v>11</v>
      </c>
      <c r="C60" s="8" t="s">
        <v>12</v>
      </c>
      <c r="D60" s="13" t="s">
        <v>104</v>
      </c>
      <c r="E60" s="17">
        <v>1</v>
      </c>
      <c r="F60" s="26"/>
      <c r="G60" s="27">
        <f t="shared" si="0"/>
        <v>0</v>
      </c>
    </row>
    <row r="61" spans="1:7" x14ac:dyDescent="0.25">
      <c r="A61" s="7" t="s">
        <v>105</v>
      </c>
      <c r="B61" s="8" t="s">
        <v>11</v>
      </c>
      <c r="C61" s="8" t="s">
        <v>12</v>
      </c>
      <c r="D61" s="13" t="s">
        <v>106</v>
      </c>
      <c r="E61" s="17">
        <v>1</v>
      </c>
      <c r="F61" s="26"/>
      <c r="G61" s="27">
        <f t="shared" si="0"/>
        <v>0</v>
      </c>
    </row>
    <row r="62" spans="1:7" x14ac:dyDescent="0.25">
      <c r="A62" s="7" t="s">
        <v>107</v>
      </c>
      <c r="B62" s="8" t="s">
        <v>11</v>
      </c>
      <c r="C62" s="8" t="s">
        <v>12</v>
      </c>
      <c r="D62" s="13" t="s">
        <v>108</v>
      </c>
      <c r="E62" s="17">
        <v>1</v>
      </c>
      <c r="F62" s="26"/>
      <c r="G62" s="27">
        <f t="shared" si="0"/>
        <v>0</v>
      </c>
    </row>
    <row r="63" spans="1:7" x14ac:dyDescent="0.25">
      <c r="A63" s="7" t="s">
        <v>109</v>
      </c>
      <c r="B63" s="8" t="s">
        <v>11</v>
      </c>
      <c r="C63" s="8" t="s">
        <v>12</v>
      </c>
      <c r="D63" s="13" t="s">
        <v>110</v>
      </c>
      <c r="E63" s="17">
        <v>1</v>
      </c>
      <c r="F63" s="26"/>
      <c r="G63" s="27">
        <f t="shared" si="0"/>
        <v>0</v>
      </c>
    </row>
    <row r="64" spans="1:7" x14ac:dyDescent="0.25">
      <c r="A64" s="7" t="s">
        <v>111</v>
      </c>
      <c r="B64" s="8" t="s">
        <v>11</v>
      </c>
      <c r="C64" s="8" t="s">
        <v>12</v>
      </c>
      <c r="D64" s="13" t="s">
        <v>112</v>
      </c>
      <c r="E64" s="17">
        <v>1</v>
      </c>
      <c r="F64" s="26"/>
      <c r="G64" s="27">
        <f t="shared" si="0"/>
        <v>0</v>
      </c>
    </row>
    <row r="65" spans="1:7" x14ac:dyDescent="0.25">
      <c r="A65" s="7" t="s">
        <v>113</v>
      </c>
      <c r="B65" s="8" t="s">
        <v>11</v>
      </c>
      <c r="C65" s="8" t="s">
        <v>12</v>
      </c>
      <c r="D65" s="13" t="s">
        <v>114</v>
      </c>
      <c r="E65" s="17">
        <v>1</v>
      </c>
      <c r="F65" s="26"/>
      <c r="G65" s="27">
        <f t="shared" si="0"/>
        <v>0</v>
      </c>
    </row>
    <row r="66" spans="1:7" x14ac:dyDescent="0.25">
      <c r="A66" s="7" t="s">
        <v>115</v>
      </c>
      <c r="B66" s="8" t="s">
        <v>11</v>
      </c>
      <c r="C66" s="8" t="s">
        <v>12</v>
      </c>
      <c r="D66" s="13" t="s">
        <v>116</v>
      </c>
      <c r="E66" s="17">
        <v>1</v>
      </c>
      <c r="F66" s="26"/>
      <c r="G66" s="27">
        <f t="shared" si="0"/>
        <v>0</v>
      </c>
    </row>
    <row r="67" spans="1:7" x14ac:dyDescent="0.25">
      <c r="A67" s="7" t="s">
        <v>117</v>
      </c>
      <c r="B67" s="8" t="s">
        <v>11</v>
      </c>
      <c r="C67" s="8" t="s">
        <v>12</v>
      </c>
      <c r="D67" s="13" t="s">
        <v>118</v>
      </c>
      <c r="E67" s="17">
        <v>1</v>
      </c>
      <c r="F67" s="26"/>
      <c r="G67" s="27">
        <f t="shared" si="0"/>
        <v>0</v>
      </c>
    </row>
    <row r="68" spans="1:7" x14ac:dyDescent="0.25">
      <c r="A68" s="7" t="s">
        <v>119</v>
      </c>
      <c r="B68" s="8" t="s">
        <v>11</v>
      </c>
      <c r="C68" s="8" t="s">
        <v>12</v>
      </c>
      <c r="D68" s="13" t="s">
        <v>120</v>
      </c>
      <c r="E68" s="17">
        <v>1</v>
      </c>
      <c r="F68" s="26"/>
      <c r="G68" s="27">
        <f t="shared" si="0"/>
        <v>0</v>
      </c>
    </row>
    <row r="69" spans="1:7" x14ac:dyDescent="0.25">
      <c r="A69" s="7" t="s">
        <v>121</v>
      </c>
      <c r="B69" s="8" t="s">
        <v>11</v>
      </c>
      <c r="C69" s="8" t="s">
        <v>12</v>
      </c>
      <c r="D69" s="13" t="s">
        <v>122</v>
      </c>
      <c r="E69" s="17">
        <v>1</v>
      </c>
      <c r="F69" s="26"/>
      <c r="G69" s="27">
        <f t="shared" si="0"/>
        <v>0</v>
      </c>
    </row>
    <row r="70" spans="1:7" x14ac:dyDescent="0.25">
      <c r="A70" s="7" t="s">
        <v>123</v>
      </c>
      <c r="B70" s="8" t="s">
        <v>11</v>
      </c>
      <c r="C70" s="8" t="s">
        <v>12</v>
      </c>
      <c r="D70" s="13" t="s">
        <v>124</v>
      </c>
      <c r="E70" s="17">
        <v>1</v>
      </c>
      <c r="F70" s="26"/>
      <c r="G70" s="27">
        <f t="shared" si="0"/>
        <v>0</v>
      </c>
    </row>
    <row r="71" spans="1:7" x14ac:dyDescent="0.25">
      <c r="A71" s="7" t="s">
        <v>125</v>
      </c>
      <c r="B71" s="8" t="s">
        <v>11</v>
      </c>
      <c r="C71" s="8" t="s">
        <v>12</v>
      </c>
      <c r="D71" s="13" t="s">
        <v>126</v>
      </c>
      <c r="E71" s="17">
        <v>1</v>
      </c>
      <c r="F71" s="26"/>
      <c r="G71" s="27">
        <f t="shared" si="0"/>
        <v>0</v>
      </c>
    </row>
    <row r="72" spans="1:7" x14ac:dyDescent="0.25">
      <c r="A72" s="7" t="s">
        <v>127</v>
      </c>
      <c r="B72" s="8" t="s">
        <v>11</v>
      </c>
      <c r="C72" s="8" t="s">
        <v>12</v>
      </c>
      <c r="D72" s="13" t="s">
        <v>128</v>
      </c>
      <c r="E72" s="17">
        <v>1</v>
      </c>
      <c r="F72" s="26"/>
      <c r="G72" s="27">
        <f t="shared" si="0"/>
        <v>0</v>
      </c>
    </row>
    <row r="73" spans="1:7" x14ac:dyDescent="0.25">
      <c r="A73" s="7" t="s">
        <v>129</v>
      </c>
      <c r="B73" s="8" t="s">
        <v>11</v>
      </c>
      <c r="C73" s="8" t="s">
        <v>12</v>
      </c>
      <c r="D73" s="13" t="s">
        <v>130</v>
      </c>
      <c r="E73" s="17">
        <v>1</v>
      </c>
      <c r="F73" s="26"/>
      <c r="G73" s="27">
        <f t="shared" si="0"/>
        <v>0</v>
      </c>
    </row>
    <row r="74" spans="1:7" x14ac:dyDescent="0.25">
      <c r="A74" s="7" t="s">
        <v>131</v>
      </c>
      <c r="B74" s="8" t="s">
        <v>11</v>
      </c>
      <c r="C74" s="8" t="s">
        <v>12</v>
      </c>
      <c r="D74" s="13" t="s">
        <v>132</v>
      </c>
      <c r="E74" s="17">
        <v>1</v>
      </c>
      <c r="F74" s="26"/>
      <c r="G74" s="27">
        <f t="shared" si="0"/>
        <v>0</v>
      </c>
    </row>
    <row r="75" spans="1:7" x14ac:dyDescent="0.25">
      <c r="A75" s="7" t="s">
        <v>133</v>
      </c>
      <c r="B75" s="8" t="s">
        <v>11</v>
      </c>
      <c r="C75" s="8" t="s">
        <v>12</v>
      </c>
      <c r="D75" s="13" t="s">
        <v>134</v>
      </c>
      <c r="E75" s="17">
        <v>1</v>
      </c>
      <c r="F75" s="26"/>
      <c r="G75" s="27">
        <f t="shared" si="0"/>
        <v>0</v>
      </c>
    </row>
    <row r="76" spans="1:7" x14ac:dyDescent="0.25">
      <c r="A76" s="7" t="s">
        <v>135</v>
      </c>
      <c r="B76" s="8" t="s">
        <v>11</v>
      </c>
      <c r="C76" s="8" t="s">
        <v>12</v>
      </c>
      <c r="D76" s="13" t="s">
        <v>136</v>
      </c>
      <c r="E76" s="17">
        <v>1</v>
      </c>
      <c r="F76" s="26"/>
      <c r="G76" s="27">
        <f t="shared" si="0"/>
        <v>0</v>
      </c>
    </row>
    <row r="77" spans="1:7" x14ac:dyDescent="0.25">
      <c r="A77" s="7" t="s">
        <v>137</v>
      </c>
      <c r="B77" s="8" t="s">
        <v>11</v>
      </c>
      <c r="C77" s="8" t="s">
        <v>12</v>
      </c>
      <c r="D77" s="13" t="s">
        <v>138</v>
      </c>
      <c r="E77" s="17">
        <v>1</v>
      </c>
      <c r="F77" s="26"/>
      <c r="G77" s="27">
        <f t="shared" si="0"/>
        <v>0</v>
      </c>
    </row>
    <row r="78" spans="1:7" x14ac:dyDescent="0.25">
      <c r="A78" s="9"/>
      <c r="B78" s="9"/>
      <c r="C78" s="9"/>
      <c r="D78" s="14"/>
      <c r="E78" s="10"/>
      <c r="F78" s="10"/>
      <c r="G78" s="10"/>
    </row>
    <row r="79" spans="1:7" x14ac:dyDescent="0.25">
      <c r="A79" s="5" t="s">
        <v>139</v>
      </c>
      <c r="B79" s="5" t="s">
        <v>5</v>
      </c>
      <c r="C79" s="5" t="s">
        <v>6</v>
      </c>
      <c r="D79" s="12" t="s">
        <v>140</v>
      </c>
      <c r="E79" s="23"/>
      <c r="F79" s="6"/>
      <c r="G79" s="28">
        <f>SUM(G80:G82)</f>
        <v>0</v>
      </c>
    </row>
    <row r="80" spans="1:7" x14ac:dyDescent="0.25">
      <c r="A80" s="7" t="s">
        <v>141</v>
      </c>
      <c r="B80" s="8" t="s">
        <v>11</v>
      </c>
      <c r="C80" s="8" t="s">
        <v>12</v>
      </c>
      <c r="D80" s="13" t="s">
        <v>142</v>
      </c>
      <c r="E80" s="17">
        <v>11</v>
      </c>
      <c r="F80" s="26"/>
      <c r="G80" s="27">
        <f>ROUND(E80*F80,2)</f>
        <v>0</v>
      </c>
    </row>
    <row r="81" spans="1:7" x14ac:dyDescent="0.25">
      <c r="A81" s="7" t="s">
        <v>143</v>
      </c>
      <c r="B81" s="8" t="s">
        <v>11</v>
      </c>
      <c r="C81" s="8" t="s">
        <v>12</v>
      </c>
      <c r="D81" s="13" t="s">
        <v>144</v>
      </c>
      <c r="E81" s="17">
        <v>1</v>
      </c>
      <c r="F81" s="26"/>
      <c r="G81" s="27">
        <f>ROUND(E81*F81,2)</f>
        <v>0</v>
      </c>
    </row>
    <row r="82" spans="1:7" x14ac:dyDescent="0.25">
      <c r="A82" s="7" t="s">
        <v>145</v>
      </c>
      <c r="B82" s="8" t="s">
        <v>11</v>
      </c>
      <c r="C82" s="8" t="s">
        <v>12</v>
      </c>
      <c r="D82" s="13" t="s">
        <v>146</v>
      </c>
      <c r="E82" s="17">
        <v>15</v>
      </c>
      <c r="F82" s="26"/>
      <c r="G82" s="27">
        <f>ROUND(E82*F82,2)</f>
        <v>0</v>
      </c>
    </row>
    <row r="83" spans="1:7" x14ac:dyDescent="0.25">
      <c r="A83" s="9"/>
      <c r="B83" s="9"/>
      <c r="C83" s="9"/>
      <c r="D83" s="14"/>
      <c r="E83" s="10"/>
      <c r="F83" s="10"/>
      <c r="G83" s="10"/>
    </row>
    <row r="84" spans="1:7" x14ac:dyDescent="0.25">
      <c r="A84" s="5" t="s">
        <v>147</v>
      </c>
      <c r="B84" s="5" t="s">
        <v>5</v>
      </c>
      <c r="C84" s="5" t="s">
        <v>6</v>
      </c>
      <c r="D84" s="12" t="s">
        <v>148</v>
      </c>
      <c r="E84" s="23"/>
      <c r="F84" s="6"/>
      <c r="G84" s="28">
        <f>SUM(G85)</f>
        <v>0</v>
      </c>
    </row>
    <row r="85" spans="1:7" x14ac:dyDescent="0.25">
      <c r="A85" s="7" t="s">
        <v>149</v>
      </c>
      <c r="B85" s="8" t="s">
        <v>11</v>
      </c>
      <c r="C85" s="8" t="s">
        <v>12</v>
      </c>
      <c r="D85" s="13" t="s">
        <v>150</v>
      </c>
      <c r="E85" s="17">
        <v>10</v>
      </c>
      <c r="F85" s="26"/>
      <c r="G85" s="27">
        <f>ROUND(E85*F85,2)</f>
        <v>0</v>
      </c>
    </row>
    <row r="86" spans="1:7" x14ac:dyDescent="0.25">
      <c r="A86" s="18"/>
      <c r="B86" s="18"/>
      <c r="C86" s="18"/>
      <c r="D86" s="19"/>
      <c r="E86" s="10"/>
      <c r="F86" s="20"/>
      <c r="G86" s="10"/>
    </row>
    <row r="87" spans="1:7" x14ac:dyDescent="0.25">
      <c r="A87" s="5" t="s">
        <v>151</v>
      </c>
      <c r="B87" s="5" t="s">
        <v>5</v>
      </c>
      <c r="C87" s="5" t="s">
        <v>6</v>
      </c>
      <c r="D87" s="12" t="s">
        <v>152</v>
      </c>
      <c r="E87" s="23"/>
      <c r="F87" s="6"/>
      <c r="G87" s="28">
        <f>SUM(G88)</f>
        <v>0</v>
      </c>
    </row>
    <row r="88" spans="1:7" x14ac:dyDescent="0.25">
      <c r="A88" s="7" t="s">
        <v>153</v>
      </c>
      <c r="B88" s="8" t="s">
        <v>11</v>
      </c>
      <c r="C88" s="8" t="s">
        <v>12</v>
      </c>
      <c r="D88" s="13" t="s">
        <v>154</v>
      </c>
      <c r="E88" s="17">
        <v>1</v>
      </c>
      <c r="F88" s="26"/>
      <c r="G88" s="27">
        <f>ROUND(E88*F88,2)</f>
        <v>0</v>
      </c>
    </row>
    <row r="89" spans="1:7" x14ac:dyDescent="0.25">
      <c r="A89" s="18"/>
      <c r="B89" s="18"/>
      <c r="C89" s="18"/>
      <c r="D89" s="19"/>
      <c r="E89" s="10"/>
      <c r="F89" s="20"/>
      <c r="G89" s="10"/>
    </row>
    <row r="90" spans="1:7" x14ac:dyDescent="0.25">
      <c r="A90" s="5" t="s">
        <v>155</v>
      </c>
      <c r="B90" s="5" t="s">
        <v>5</v>
      </c>
      <c r="C90" s="5" t="s">
        <v>6</v>
      </c>
      <c r="D90" s="12" t="s">
        <v>156</v>
      </c>
      <c r="E90" s="23"/>
      <c r="F90" s="6"/>
      <c r="G90" s="28">
        <f>SUM(G91)</f>
        <v>0</v>
      </c>
    </row>
    <row r="91" spans="1:7" x14ac:dyDescent="0.25">
      <c r="A91" s="7" t="s">
        <v>157</v>
      </c>
      <c r="B91" s="8" t="s">
        <v>11</v>
      </c>
      <c r="C91" s="8" t="s">
        <v>12</v>
      </c>
      <c r="D91" s="13" t="s">
        <v>158</v>
      </c>
      <c r="E91" s="17">
        <v>1</v>
      </c>
      <c r="F91" s="26"/>
      <c r="G91" s="27">
        <f>ROUND(E91*F91,2)</f>
        <v>0</v>
      </c>
    </row>
    <row r="92" spans="1:7" x14ac:dyDescent="0.25">
      <c r="A92" s="18"/>
      <c r="B92" s="18"/>
      <c r="C92" s="18"/>
      <c r="D92" s="19"/>
      <c r="E92" s="10"/>
      <c r="F92" s="20"/>
      <c r="G92" s="10"/>
    </row>
    <row r="93" spans="1:7" x14ac:dyDescent="0.25">
      <c r="A93" s="5" t="s">
        <v>159</v>
      </c>
      <c r="B93" s="5" t="s">
        <v>5</v>
      </c>
      <c r="C93" s="5" t="s">
        <v>6</v>
      </c>
      <c r="D93" s="12" t="s">
        <v>160</v>
      </c>
      <c r="E93" s="23"/>
      <c r="F93" s="6"/>
      <c r="G93" s="28">
        <f>SUM(G94:G96)</f>
        <v>0</v>
      </c>
    </row>
    <row r="94" spans="1:7" x14ac:dyDescent="0.25">
      <c r="A94" s="7" t="s">
        <v>161</v>
      </c>
      <c r="B94" s="8" t="s">
        <v>11</v>
      </c>
      <c r="C94" s="8" t="s">
        <v>162</v>
      </c>
      <c r="D94" s="13" t="s">
        <v>163</v>
      </c>
      <c r="E94" s="17">
        <v>1125</v>
      </c>
      <c r="F94" s="26"/>
      <c r="G94" s="27">
        <f>ROUND(E94*F94,2)</f>
        <v>0</v>
      </c>
    </row>
    <row r="95" spans="1:7" x14ac:dyDescent="0.25">
      <c r="A95" s="7" t="s">
        <v>164</v>
      </c>
      <c r="B95" s="8" t="s">
        <v>11</v>
      </c>
      <c r="C95" s="8" t="s">
        <v>162</v>
      </c>
      <c r="D95" s="13" t="s">
        <v>165</v>
      </c>
      <c r="E95" s="17">
        <v>3342.5</v>
      </c>
      <c r="F95" s="26"/>
      <c r="G95" s="27">
        <f>ROUND(E95*F95,2)</f>
        <v>0</v>
      </c>
    </row>
    <row r="96" spans="1:7" x14ac:dyDescent="0.25">
      <c r="A96" s="7" t="s">
        <v>166</v>
      </c>
      <c r="B96" s="8" t="s">
        <v>11</v>
      </c>
      <c r="C96" s="8" t="s">
        <v>162</v>
      </c>
      <c r="D96" s="13" t="s">
        <v>167</v>
      </c>
      <c r="E96" s="17">
        <v>562.5</v>
      </c>
      <c r="F96" s="26"/>
      <c r="G96" s="27">
        <f>ROUND(E96*F96,2)</f>
        <v>0</v>
      </c>
    </row>
    <row r="97" spans="1:7" x14ac:dyDescent="0.25">
      <c r="A97" s="9"/>
      <c r="B97" s="9"/>
      <c r="C97" s="9"/>
      <c r="D97" s="14"/>
      <c r="E97" s="10"/>
      <c r="F97" s="10"/>
      <c r="G97" s="10"/>
    </row>
    <row r="98" spans="1:7" x14ac:dyDescent="0.25">
      <c r="A98" s="5" t="s">
        <v>168</v>
      </c>
      <c r="B98" s="5" t="s">
        <v>5</v>
      </c>
      <c r="C98" s="5" t="s">
        <v>6</v>
      </c>
      <c r="D98" s="12" t="s">
        <v>169</v>
      </c>
      <c r="E98" s="23"/>
      <c r="F98" s="6"/>
      <c r="G98" s="28">
        <f>SUM(G99:G101)</f>
        <v>0</v>
      </c>
    </row>
    <row r="99" spans="1:7" x14ac:dyDescent="0.25">
      <c r="A99" s="7" t="s">
        <v>170</v>
      </c>
      <c r="B99" s="8" t="s">
        <v>11</v>
      </c>
      <c r="C99" s="8" t="s">
        <v>12</v>
      </c>
      <c r="D99" s="13" t="s">
        <v>171</v>
      </c>
      <c r="E99" s="17">
        <v>1</v>
      </c>
      <c r="F99" s="26"/>
      <c r="G99" s="27">
        <f>ROUND(E99*F99,2)</f>
        <v>0</v>
      </c>
    </row>
    <row r="100" spans="1:7" x14ac:dyDescent="0.25">
      <c r="A100" s="7" t="s">
        <v>172</v>
      </c>
      <c r="B100" s="8" t="s">
        <v>11</v>
      </c>
      <c r="C100" s="8" t="s">
        <v>12</v>
      </c>
      <c r="D100" s="13" t="s">
        <v>173</v>
      </c>
      <c r="E100" s="17">
        <v>1</v>
      </c>
      <c r="F100" s="26"/>
      <c r="G100" s="27">
        <f>ROUND(E100*F100,2)</f>
        <v>0</v>
      </c>
    </row>
    <row r="101" spans="1:7" x14ac:dyDescent="0.25">
      <c r="A101" s="7" t="s">
        <v>174</v>
      </c>
      <c r="B101" s="8" t="s">
        <v>11</v>
      </c>
      <c r="C101" s="8" t="s">
        <v>12</v>
      </c>
      <c r="D101" s="13" t="s">
        <v>175</v>
      </c>
      <c r="E101" s="17">
        <v>1</v>
      </c>
      <c r="F101" s="26"/>
      <c r="G101" s="27">
        <f>ROUND(E101*F101,2)</f>
        <v>0</v>
      </c>
    </row>
    <row r="102" spans="1:7" x14ac:dyDescent="0.25">
      <c r="A102" s="9"/>
      <c r="B102" s="9"/>
      <c r="C102" s="9"/>
      <c r="D102" s="14"/>
      <c r="E102" s="10"/>
      <c r="F102" s="10"/>
      <c r="G102" s="10"/>
    </row>
    <row r="103" spans="1:7" x14ac:dyDescent="0.25">
      <c r="A103" s="9"/>
      <c r="B103" s="9"/>
      <c r="C103" s="9"/>
      <c r="D103" s="29" t="s">
        <v>181</v>
      </c>
      <c r="E103" s="30"/>
      <c r="F103" s="30"/>
      <c r="G103" s="31">
        <f>G105*0.95</f>
        <v>0</v>
      </c>
    </row>
    <row r="104" spans="1:7" ht="15.75" thickBot="1" x14ac:dyDescent="0.3">
      <c r="A104" s="9"/>
      <c r="B104" s="9"/>
      <c r="C104" s="9"/>
      <c r="D104" s="32" t="s">
        <v>182</v>
      </c>
      <c r="E104" s="33"/>
      <c r="F104" s="33"/>
      <c r="G104" s="34">
        <f>G105*0.05</f>
        <v>0</v>
      </c>
    </row>
    <row r="105" spans="1:7" ht="15.75" thickTop="1" x14ac:dyDescent="0.25">
      <c r="D105" s="35" t="s">
        <v>183</v>
      </c>
      <c r="F105" s="24"/>
      <c r="G105" s="36">
        <f>SUM(G5,G9,G13,G18,G22,G26,G30,G79,G84,G87,G90,G93,G98)</f>
        <v>0</v>
      </c>
    </row>
    <row r="106" spans="1:7" ht="22.5" x14ac:dyDescent="0.25">
      <c r="D106" s="37" t="s">
        <v>184</v>
      </c>
      <c r="F106" s="50">
        <v>0.13</v>
      </c>
      <c r="G106" s="38">
        <f>G105*F106</f>
        <v>0</v>
      </c>
    </row>
    <row r="107" spans="1:7" ht="23.25" thickBot="1" x14ac:dyDescent="0.3">
      <c r="D107" s="39" t="s">
        <v>185</v>
      </c>
      <c r="E107" s="40"/>
      <c r="F107" s="51">
        <v>0.06</v>
      </c>
      <c r="G107" s="41">
        <f>G105*F107</f>
        <v>0</v>
      </c>
    </row>
    <row r="108" spans="1:7" ht="16.5" thickTop="1" thickBot="1" x14ac:dyDescent="0.3">
      <c r="D108" s="42" t="s">
        <v>186</v>
      </c>
      <c r="E108" s="40"/>
      <c r="F108" s="40"/>
      <c r="G108" s="41">
        <f>SUM(G105,G106,G107)</f>
        <v>0</v>
      </c>
    </row>
    <row r="109" spans="1:7" ht="16.5" thickTop="1" thickBot="1" x14ac:dyDescent="0.3">
      <c r="D109" s="43" t="s">
        <v>187</v>
      </c>
      <c r="E109" s="44"/>
      <c r="F109" s="44"/>
      <c r="G109" s="45">
        <f>G108*0.21</f>
        <v>0</v>
      </c>
    </row>
    <row r="110" spans="1:7" ht="15.75" thickTop="1" x14ac:dyDescent="0.25">
      <c r="D110" s="46" t="s">
        <v>188</v>
      </c>
      <c r="E110" s="47"/>
      <c r="F110" s="47"/>
      <c r="G110" s="48">
        <f>SUM(G108,G109)</f>
        <v>0</v>
      </c>
    </row>
  </sheetData>
  <sheetProtection algorithmName="SHA-512" hashValue="g7Gl/3iZwC91Q6FyGo+yYqG3FLaBaSMOdH9Voxf5GXCVmwXSK454wipN018LmR6rmKxybpDSFrXuXga3qa69Ag==" saltValue="xfcIKsQfzhIYKAGxBs3XfQ==" spinCount="100000" sheet="1" objects="1" scenarios="1"/>
  <dataValidations count="1">
    <dataValidation type="list" allowBlank="1" showInputMessage="1" showErrorMessage="1" sqref="B4:B104" xr:uid="{B5863C38-2E96-4740-9F17-AB0FBC63EF37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Galindo García, Fernando</dc:creator>
  <cp:lastModifiedBy>Cañete Mora, Francisco José</cp:lastModifiedBy>
  <dcterms:created xsi:type="dcterms:W3CDTF">2019-09-30T04:53:06Z</dcterms:created>
  <dcterms:modified xsi:type="dcterms:W3CDTF">2021-06-07T08:57:48Z</dcterms:modified>
</cp:coreProperties>
</file>