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9"/>
  <workbookPr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12000253_6000008843_SuS_SUMINISTRO Y SERVICIO MANT EQUIPOS INSPECCION CARRIL\2. Licitacion\A_Publicar\"/>
    </mc:Choice>
  </mc:AlternateContent>
  <xr:revisionPtr revIDLastSave="0" documentId="8_{1E56220A-5D8A-4170-96B6-4DDB2BA5196C}" xr6:coauthVersionLast="36" xr6:coauthVersionMax="36" xr10:uidLastSave="{00000000-0000-0000-0000-000000000000}"/>
  <bookViews>
    <workbookView xWindow="0" yWindow="0" windowWidth="23040" windowHeight="8610" xr2:uid="{00000000-000D-0000-FFFF-FFFF00000000}"/>
  </bookViews>
  <sheets>
    <sheet name="CUADRO OFERT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1" l="1"/>
  <c r="H26" i="1" l="1"/>
  <c r="J26" i="1"/>
  <c r="H27" i="1"/>
  <c r="J27" i="1"/>
  <c r="L27" i="1" l="1"/>
  <c r="K27" i="1"/>
  <c r="L26" i="1"/>
  <c r="K26" i="1"/>
  <c r="J29" i="1"/>
  <c r="L29" i="1" s="1"/>
  <c r="J23" i="1" l="1"/>
  <c r="H23" i="1"/>
  <c r="H8" i="1"/>
  <c r="H17" i="1"/>
  <c r="H16" i="1"/>
  <c r="J9" i="1"/>
  <c r="H9" i="1"/>
  <c r="J16" i="1"/>
  <c r="J8" i="1"/>
  <c r="H21" i="1"/>
  <c r="J21" i="1"/>
  <c r="K21" i="1" s="1"/>
  <c r="J14" i="1"/>
  <c r="H14" i="1"/>
  <c r="H12" i="1"/>
  <c r="J11" i="1"/>
  <c r="H11" i="1"/>
  <c r="H6" i="1"/>
  <c r="H20" i="1"/>
  <c r="J20" i="1"/>
  <c r="K20" i="1" s="1"/>
  <c r="J17" i="1"/>
  <c r="H18" i="1"/>
  <c r="J12" i="1"/>
  <c r="K12" i="1" s="1"/>
  <c r="H15" i="1"/>
  <c r="J15" i="1"/>
  <c r="K15" i="1" s="1"/>
  <c r="J6" i="1"/>
  <c r="H7" i="1"/>
  <c r="J7" i="1"/>
  <c r="H10" i="1"/>
  <c r="H22" i="1"/>
  <c r="J18" i="1"/>
  <c r="K18" i="1" s="1"/>
  <c r="H13" i="1"/>
  <c r="J13" i="1"/>
  <c r="K13" i="1" s="1"/>
  <c r="J10" i="1"/>
  <c r="J22" i="1"/>
  <c r="K22" i="1" s="1"/>
  <c r="H24" i="1"/>
  <c r="J24" i="1"/>
  <c r="K24" i="1" s="1"/>
  <c r="H19" i="1"/>
  <c r="J19" i="1"/>
  <c r="L10" i="1" l="1"/>
  <c r="K10" i="1"/>
  <c r="L21" i="1"/>
  <c r="L15" i="1"/>
  <c r="L9" i="1"/>
  <c r="K9" i="1"/>
  <c r="L8" i="1"/>
  <c r="K8" i="1"/>
  <c r="L7" i="1"/>
  <c r="K7" i="1"/>
  <c r="L11" i="1"/>
  <c r="K11" i="1"/>
  <c r="L14" i="1"/>
  <c r="K14" i="1"/>
  <c r="L23" i="1"/>
  <c r="K23" i="1"/>
  <c r="L19" i="1"/>
  <c r="K19" i="1"/>
  <c r="L18" i="1"/>
  <c r="L24" i="1"/>
  <c r="L13" i="1"/>
  <c r="L12" i="1"/>
  <c r="L16" i="1"/>
  <c r="K16" i="1"/>
  <c r="L20" i="1"/>
  <c r="L17" i="1"/>
  <c r="K17" i="1"/>
  <c r="L22" i="1"/>
  <c r="L6" i="1"/>
  <c r="K6" i="1"/>
  <c r="H30" i="1"/>
  <c r="J30" i="1"/>
  <c r="L30" i="1" l="1"/>
</calcChain>
</file>

<file path=xl/sharedStrings.xml><?xml version="1.0" encoding="utf-8"?>
<sst xmlns="http://schemas.openxmlformats.org/spreadsheetml/2006/main" count="93" uniqueCount="70">
  <si>
    <t>CÓDIGO</t>
  </si>
  <si>
    <t>UD</t>
  </si>
  <si>
    <t>DESCRIPCIÓN</t>
  </si>
  <si>
    <t>PRECIO UNITARIO (€)</t>
  </si>
  <si>
    <t>1.</t>
  </si>
  <si>
    <t>Capítulo</t>
  </si>
  <si>
    <t>Ud</t>
  </si>
  <si>
    <t>Total base de licitación</t>
  </si>
  <si>
    <t>NOMBRE EMPRESA /
RAZÓN SOCIAL</t>
  </si>
  <si>
    <t>FECHA</t>
  </si>
  <si>
    <t>DOMICILIO FISCAL</t>
  </si>
  <si>
    <t>SELLO</t>
  </si>
  <si>
    <t>CIF</t>
  </si>
  <si>
    <t>FIRMA</t>
  </si>
  <si>
    <t>UNIDADES</t>
  </si>
  <si>
    <t>2.</t>
  </si>
  <si>
    <t>1.4</t>
  </si>
  <si>
    <t>1.5</t>
  </si>
  <si>
    <t>1.7</t>
  </si>
  <si>
    <t>1.8</t>
  </si>
  <si>
    <t>1.9</t>
  </si>
  <si>
    <t>1.10</t>
  </si>
  <si>
    <t>2.1</t>
  </si>
  <si>
    <t>2.2</t>
  </si>
  <si>
    <t>3.</t>
  </si>
  <si>
    <t>3.1</t>
  </si>
  <si>
    <t>Extensiones del actuador</t>
  </si>
  <si>
    <t>Interruptor fin de carrera</t>
  </si>
  <si>
    <t>Extensión del codificador</t>
  </si>
  <si>
    <t>Cristal 37º</t>
  </si>
  <si>
    <t>Cristal 70º</t>
  </si>
  <si>
    <t>Cristal 0º</t>
  </si>
  <si>
    <t>Codificador</t>
  </si>
  <si>
    <t>Fluido RSU - 5 litros</t>
  </si>
  <si>
    <t>1.11</t>
  </si>
  <si>
    <t>1.12</t>
  </si>
  <si>
    <t>1.13</t>
  </si>
  <si>
    <t>1.14</t>
  </si>
  <si>
    <t>1.15</t>
  </si>
  <si>
    <t>Placa Efecto Hall</t>
  </si>
  <si>
    <t>Juego cables detector de defectos</t>
  </si>
  <si>
    <t>Actuador lateral 2"</t>
  </si>
  <si>
    <t>Actuador lateral 12"</t>
  </si>
  <si>
    <t>Rodamientos 5/8x1-3/8x.3438 sellado</t>
  </si>
  <si>
    <t>Engranaje de encoder</t>
  </si>
  <si>
    <t>soporte de montaje del encoder</t>
  </si>
  <si>
    <t>1.16</t>
  </si>
  <si>
    <t>1.17</t>
  </si>
  <si>
    <t>1.18</t>
  </si>
  <si>
    <t>Rueda de guiado DRIS (tipo metro)</t>
  </si>
  <si>
    <r>
      <t xml:space="preserve">Correa encoder, </t>
    </r>
    <r>
      <rPr>
        <sz val="10"/>
        <rFont val="Calibri"/>
        <family val="2"/>
        <scheme val="minor"/>
      </rPr>
      <t>rueda RSU ligera</t>
    </r>
  </si>
  <si>
    <t>Neumatico (blandos)</t>
  </si>
  <si>
    <t>1.1</t>
  </si>
  <si>
    <t>1.2</t>
  </si>
  <si>
    <t>1.3</t>
  </si>
  <si>
    <t>1.6</t>
  </si>
  <si>
    <t>Connection Box para carro DRIS</t>
  </si>
  <si>
    <t>1.19</t>
  </si>
  <si>
    <t>Partida Alzada Repuestos Mantenimiento</t>
  </si>
  <si>
    <t>CONTRATACIÓN DEL SUMINISTRO REPUESTOS Y SERVICIO DE MANTENIMIENTO DE LOS EQUIPOS DE INSPECCIÓN DE CARRIL.</t>
  </si>
  <si>
    <t>MANTENIMIENTO Y CALIBRACIÓN WALKING STICK</t>
  </si>
  <si>
    <t>MANTENIMIENTO Y REPARACIÓN UNIDAD RSU</t>
  </si>
  <si>
    <r>
      <t xml:space="preserve">SERVICIO DE MANTENIMIENTO EQUIPOS </t>
    </r>
    <r>
      <rPr>
        <sz val="10"/>
        <color theme="9"/>
        <rFont val="Calibri"/>
        <family val="2"/>
        <scheme val="minor"/>
      </rPr>
      <t>(DRIS mod:SRS SERIE 550 - equipo manual WALKING STICK)</t>
    </r>
    <r>
      <rPr>
        <b/>
        <sz val="10"/>
        <color theme="9"/>
        <rFont val="Calibri"/>
        <family val="2"/>
        <scheme val="minor"/>
      </rPr>
      <t>. Servicio de conformidad con lo establecido en el PPT</t>
    </r>
  </si>
  <si>
    <t>Suministro de repuestos necesarios para la correcta realización de las intervenciones de mantenimiento objeto del presente contrato, Mod- SRS SERIE 550 y equipo Manual Walking Stick.</t>
  </si>
  <si>
    <t>SUMINISTRO DE REPUESTOS, según código de fabricante o 100% compatibles con los equipos de auscultación de carril mediante ultrasonidos, modelos SRS SERIE 550 y equipo Manual Walking Stick. Suministro de conformidad con lo establecido en el PPT</t>
  </si>
  <si>
    <t xml:space="preserve">IVA </t>
  </si>
  <si>
    <t xml:space="preserve">TOTAL OFERTA SIN IVA </t>
  </si>
  <si>
    <t xml:space="preserve">TOTAL OFERTA CON IVA </t>
  </si>
  <si>
    <t xml:space="preserve">PRECIO LICITACIÓN SIN IVA </t>
  </si>
  <si>
    <t xml:space="preserve">TOTAL LICITACIÓN SIN IVA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</si>
</sst>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\ &quot;€&quot;"/>
  </numFmts>
  <fonts count="16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9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2"/>
      <color indexed="16"/>
      <name val="Courier New"/>
      <family val="3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theme="9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lightGray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lightGray">
        <fgColor indexed="26"/>
      </patternFill>
    </fill>
    <fill>
      <patternFill patternType="lightGray">
        <fgColor indexed="41"/>
        <bgColor theme="9" tint="0.59999389629810485"/>
      </patternFill>
    </fill>
  </fills>
  <borders count="2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44" fontId="11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Fill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4" borderId="0" xfId="0" applyFont="1" applyFill="1" applyBorder="1" applyAlignment="1" applyProtection="1">
      <alignment vertical="top"/>
    </xf>
    <xf numFmtId="49" fontId="4" fillId="4" borderId="0" xfId="0" applyNumberFormat="1" applyFont="1" applyFill="1" applyBorder="1" applyAlignment="1" applyProtection="1">
      <alignment vertical="top" wrapText="1"/>
    </xf>
    <xf numFmtId="4" fontId="4" fillId="4" borderId="0" xfId="0" applyNumberFormat="1" applyFont="1" applyFill="1" applyBorder="1" applyAlignment="1" applyProtection="1">
      <alignment horizontal="center" vertical="top"/>
    </xf>
    <xf numFmtId="0" fontId="0" fillId="0" borderId="11" xfId="0" applyFill="1" applyBorder="1"/>
    <xf numFmtId="0" fontId="3" fillId="0" borderId="0" xfId="0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 wrapText="1"/>
    </xf>
    <xf numFmtId="4" fontId="4" fillId="0" borderId="0" xfId="0" applyNumberFormat="1" applyFont="1" applyFill="1" applyBorder="1" applyAlignment="1" applyProtection="1">
      <alignment horizontal="center" vertical="top"/>
    </xf>
    <xf numFmtId="0" fontId="0" fillId="0" borderId="12" xfId="0" applyFill="1" applyBorder="1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0" xfId="0" applyFill="1" applyBorder="1"/>
    <xf numFmtId="49" fontId="5" fillId="4" borderId="5" xfId="0" applyNumberFormat="1" applyFont="1" applyFill="1" applyBorder="1" applyAlignment="1" applyProtection="1">
      <alignment vertical="top"/>
    </xf>
    <xf numFmtId="4" fontId="5" fillId="4" borderId="5" xfId="0" applyNumberFormat="1" applyFont="1" applyFill="1" applyBorder="1" applyAlignment="1" applyProtection="1">
      <alignment horizontal="center" vertical="top"/>
    </xf>
    <xf numFmtId="4" fontId="5" fillId="5" borderId="5" xfId="0" applyNumberFormat="1" applyFont="1" applyFill="1" applyBorder="1" applyAlignment="1" applyProtection="1">
      <alignment horizontal="center" vertical="top"/>
      <protection locked="0"/>
    </xf>
    <xf numFmtId="49" fontId="6" fillId="2" borderId="1" xfId="1" applyNumberFormat="1" applyFont="1" applyBorder="1" applyAlignment="1" applyProtection="1">
      <alignment vertical="top" wrapText="1"/>
    </xf>
    <xf numFmtId="1" fontId="7" fillId="2" borderId="1" xfId="1" applyNumberFormat="1" applyFont="1" applyBorder="1" applyAlignment="1" applyProtection="1">
      <alignment vertical="top" wrapText="1"/>
    </xf>
    <xf numFmtId="49" fontId="7" fillId="2" borderId="1" xfId="1" applyNumberFormat="1" applyFont="1" applyBorder="1" applyAlignment="1" applyProtection="1">
      <alignment vertical="top" wrapText="1"/>
    </xf>
    <xf numFmtId="0" fontId="9" fillId="3" borderId="2" xfId="0" applyFont="1" applyFill="1" applyBorder="1" applyAlignment="1" applyProtection="1">
      <alignment horizontal="justify" vertical="center"/>
    </xf>
    <xf numFmtId="0" fontId="9" fillId="3" borderId="3" xfId="0" applyFont="1" applyFill="1" applyBorder="1" applyAlignment="1" applyProtection="1">
      <alignment horizontal="center" vertical="center"/>
    </xf>
    <xf numFmtId="0" fontId="9" fillId="3" borderId="3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4" fontId="10" fillId="8" borderId="7" xfId="0" applyNumberFormat="1" applyFont="1" applyFill="1" applyBorder="1" applyAlignment="1" applyProtection="1">
      <alignment horizontal="center"/>
      <protection locked="0"/>
    </xf>
    <xf numFmtId="0" fontId="9" fillId="7" borderId="5" xfId="0" applyFont="1" applyFill="1" applyBorder="1" applyAlignment="1" applyProtection="1">
      <alignment horizontal="center" vertical="center"/>
    </xf>
    <xf numFmtId="0" fontId="12" fillId="0" borderId="6" xfId="0" applyFont="1" applyBorder="1" applyAlignment="1"/>
    <xf numFmtId="0" fontId="13" fillId="0" borderId="5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6" fillId="2" borderId="1" xfId="1" applyNumberFormat="1" applyFont="1" applyBorder="1" applyAlignment="1" applyProtection="1">
      <alignment horizontal="center" vertical="center"/>
    </xf>
    <xf numFmtId="49" fontId="5" fillId="4" borderId="5" xfId="0" applyNumberFormat="1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" fontId="5" fillId="4" borderId="5" xfId="0" applyNumberFormat="1" applyFont="1" applyFill="1" applyBorder="1" applyAlignment="1" applyProtection="1">
      <alignment horizontal="center" vertical="center"/>
    </xf>
    <xf numFmtId="3" fontId="3" fillId="4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49" fontId="5" fillId="4" borderId="5" xfId="0" applyNumberFormat="1" applyFont="1" applyFill="1" applyBorder="1" applyAlignment="1" applyProtection="1">
      <alignment horizontal="left" vertical="center"/>
    </xf>
    <xf numFmtId="49" fontId="6" fillId="2" borderId="18" xfId="1" applyNumberFormat="1" applyFont="1" applyBorder="1" applyAlignment="1" applyProtection="1">
      <alignment vertical="top"/>
    </xf>
    <xf numFmtId="49" fontId="6" fillId="2" borderId="18" xfId="1" applyNumberFormat="1" applyFont="1" applyBorder="1" applyAlignment="1" applyProtection="1">
      <alignment horizontal="center" vertical="center"/>
    </xf>
    <xf numFmtId="4" fontId="5" fillId="4" borderId="5" xfId="0" applyNumberFormat="1" applyFont="1" applyFill="1" applyBorder="1" applyAlignment="1" applyProtection="1">
      <alignment horizontal="center" vertical="center"/>
    </xf>
    <xf numFmtId="0" fontId="14" fillId="4" borderId="5" xfId="0" applyFont="1" applyFill="1" applyBorder="1" applyAlignment="1">
      <alignment horizontal="center" vertical="top" wrapText="1"/>
    </xf>
    <xf numFmtId="49" fontId="6" fillId="2" borderId="1" xfId="1" applyNumberFormat="1" applyFont="1" applyBorder="1" applyAlignment="1" applyProtection="1">
      <alignment horizontal="left" vertical="center" wrapText="1"/>
    </xf>
    <xf numFmtId="49" fontId="6" fillId="2" borderId="1" xfId="1" applyNumberFormat="1" applyFont="1" applyBorder="1" applyAlignment="1" applyProtection="1">
      <alignment horizontal="left" vertical="center"/>
    </xf>
    <xf numFmtId="49" fontId="12" fillId="4" borderId="5" xfId="0" applyNumberFormat="1" applyFont="1" applyFill="1" applyBorder="1" applyAlignment="1" applyProtection="1">
      <alignment horizontal="justify" vertical="top" wrapText="1"/>
    </xf>
    <xf numFmtId="44" fontId="5" fillId="4" borderId="5" xfId="2" applyFont="1" applyFill="1" applyBorder="1" applyAlignment="1" applyProtection="1">
      <alignment horizontal="center" vertical="top"/>
    </xf>
    <xf numFmtId="44" fontId="5" fillId="4" borderId="5" xfId="2" applyFont="1" applyFill="1" applyBorder="1" applyAlignment="1" applyProtection="1">
      <alignment horizontal="center" vertical="center"/>
    </xf>
    <xf numFmtId="44" fontId="4" fillId="4" borderId="0" xfId="2" applyFont="1" applyFill="1" applyBorder="1" applyAlignment="1" applyProtection="1">
      <alignment horizontal="center" vertical="top"/>
    </xf>
    <xf numFmtId="0" fontId="5" fillId="0" borderId="17" xfId="0" applyFont="1" applyBorder="1" applyAlignment="1">
      <alignment horizontal="center" vertical="center"/>
    </xf>
    <xf numFmtId="1" fontId="5" fillId="4" borderId="19" xfId="0" applyNumberFormat="1" applyFont="1" applyFill="1" applyBorder="1" applyAlignment="1" applyProtection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1" fontId="7" fillId="2" borderId="20" xfId="1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164" fontId="5" fillId="4" borderId="5" xfId="0" applyNumberFormat="1" applyFont="1" applyFill="1" applyBorder="1" applyAlignment="1" applyProtection="1">
      <alignment horizontal="center" vertical="top"/>
    </xf>
    <xf numFmtId="49" fontId="7" fillId="2" borderId="20" xfId="1" applyNumberFormat="1" applyFont="1" applyBorder="1" applyAlignment="1" applyProtection="1">
      <alignment vertical="top" wrapText="1"/>
    </xf>
    <xf numFmtId="4" fontId="5" fillId="4" borderId="19" xfId="0" applyNumberFormat="1" applyFont="1" applyFill="1" applyBorder="1" applyAlignment="1" applyProtection="1">
      <alignment horizontal="center" vertical="top"/>
    </xf>
    <xf numFmtId="4" fontId="5" fillId="4" borderId="21" xfId="0" applyNumberFormat="1" applyFont="1" applyFill="1" applyBorder="1" applyAlignment="1" applyProtection="1">
      <alignment horizontal="center" vertical="top"/>
    </xf>
    <xf numFmtId="44" fontId="5" fillId="6" borderId="5" xfId="2" applyFont="1" applyFill="1" applyBorder="1" applyAlignment="1" applyProtection="1">
      <alignment horizontal="center" vertical="top"/>
    </xf>
    <xf numFmtId="44" fontId="5" fillId="6" borderId="5" xfId="2" applyFont="1" applyFill="1" applyBorder="1" applyAlignment="1" applyProtection="1">
      <alignment horizontal="center" vertical="center"/>
    </xf>
    <xf numFmtId="49" fontId="7" fillId="2" borderId="1" xfId="1" applyNumberFormat="1" applyFont="1" applyBorder="1" applyAlignment="1" applyProtection="1">
      <alignment horizontal="center" vertical="center" wrapText="1"/>
    </xf>
    <xf numFmtId="44" fontId="4" fillId="4" borderId="0" xfId="2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9" fillId="3" borderId="16" xfId="0" applyFont="1" applyFill="1" applyBorder="1" applyAlignment="1" applyProtection="1">
      <alignment horizontal="center" vertical="center" wrapText="1"/>
    </xf>
    <xf numFmtId="0" fontId="8" fillId="9" borderId="14" xfId="0" applyFont="1" applyFill="1" applyBorder="1" applyAlignment="1" applyProtection="1">
      <alignment horizontal="center" vertical="center" wrapText="1"/>
    </xf>
    <xf numFmtId="0" fontId="9" fillId="7" borderId="6" xfId="0" applyFont="1" applyFill="1" applyBorder="1" applyAlignment="1" applyProtection="1">
      <alignment horizontal="left" vertical="center" wrapText="1"/>
    </xf>
    <xf numFmtId="0" fontId="9" fillId="7" borderId="17" xfId="0" applyFont="1" applyFill="1" applyBorder="1" applyAlignment="1" applyProtection="1">
      <alignment horizontal="left" vertical="center" wrapText="1"/>
    </xf>
    <xf numFmtId="4" fontId="10" fillId="8" borderId="5" xfId="0" applyNumberFormat="1" applyFont="1" applyFill="1" applyBorder="1" applyAlignment="1" applyProtection="1">
      <alignment horizontal="center"/>
      <protection locked="0"/>
    </xf>
  </cellXfs>
  <cellStyles count="3">
    <cellStyle name="Cálculo" xfId="1" builtinId="22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6"/>
  <sheetViews>
    <sheetView showGridLines="0" tabSelected="1" zoomScale="80" zoomScaleNormal="80" workbookViewId="0">
      <selection activeCell="J9" sqref="J9"/>
    </sheetView>
  </sheetViews>
  <sheetFormatPr baseColWidth="10" defaultRowHeight="15" x14ac:dyDescent="0.25"/>
  <cols>
    <col min="1" max="1" width="6.140625" customWidth="1"/>
    <col min="2" max="2" width="5.42578125" customWidth="1"/>
    <col min="3" max="3" width="8.28515625" customWidth="1"/>
    <col min="4" max="4" width="7.7109375" style="37" customWidth="1"/>
    <col min="5" max="5" width="63" customWidth="1"/>
    <col min="6" max="6" width="9.42578125" style="37" customWidth="1"/>
    <col min="8" max="8" width="12.7109375" customWidth="1"/>
    <col min="9" max="9" width="17.85546875" customWidth="1"/>
    <col min="10" max="10" width="13.7109375" customWidth="1"/>
    <col min="11" max="11" width="12.5703125" style="37" customWidth="1"/>
    <col min="12" max="12" width="14.28515625" customWidth="1"/>
    <col min="13" max="13" width="4.5703125" customWidth="1"/>
  </cols>
  <sheetData>
    <row r="1" spans="2:13" ht="15.75" thickBot="1" x14ac:dyDescent="0.3"/>
    <row r="2" spans="2:13" x14ac:dyDescent="0.25">
      <c r="B2" s="2"/>
      <c r="C2" s="3"/>
      <c r="D2" s="38"/>
      <c r="E2" s="3"/>
      <c r="F2" s="38"/>
      <c r="G2" s="3"/>
      <c r="H2" s="3"/>
      <c r="I2" s="3"/>
      <c r="J2" s="3"/>
      <c r="K2" s="38"/>
      <c r="L2" s="3"/>
      <c r="M2" s="4"/>
    </row>
    <row r="3" spans="2:13" ht="34.15" customHeight="1" thickBot="1" x14ac:dyDescent="0.3">
      <c r="B3" s="5"/>
      <c r="C3" s="75" t="s">
        <v>59</v>
      </c>
      <c r="D3" s="75"/>
      <c r="E3" s="75"/>
      <c r="F3" s="75"/>
      <c r="G3" s="75"/>
      <c r="H3" s="75"/>
      <c r="I3" s="75"/>
      <c r="J3" s="75"/>
      <c r="K3" s="75"/>
      <c r="L3" s="75"/>
      <c r="M3" s="6"/>
    </row>
    <row r="4" spans="2:13" ht="36.75" thickBot="1" x14ac:dyDescent="0.3">
      <c r="B4" s="5"/>
      <c r="C4" s="26" t="s">
        <v>0</v>
      </c>
      <c r="D4" s="27" t="s">
        <v>1</v>
      </c>
      <c r="E4" s="27" t="s">
        <v>2</v>
      </c>
      <c r="F4" s="27" t="s">
        <v>14</v>
      </c>
      <c r="G4" s="28" t="s">
        <v>68</v>
      </c>
      <c r="H4" s="29" t="s">
        <v>69</v>
      </c>
      <c r="I4" s="30" t="s">
        <v>3</v>
      </c>
      <c r="J4" s="74" t="s">
        <v>66</v>
      </c>
      <c r="K4" s="28" t="s">
        <v>65</v>
      </c>
      <c r="L4" s="29" t="s">
        <v>67</v>
      </c>
      <c r="M4" s="6"/>
    </row>
    <row r="5" spans="2:13" ht="51" x14ac:dyDescent="0.25">
      <c r="B5" s="5"/>
      <c r="C5" s="55" t="s">
        <v>4</v>
      </c>
      <c r="D5" s="39" t="s">
        <v>5</v>
      </c>
      <c r="E5" s="54" t="s">
        <v>64</v>
      </c>
      <c r="F5" s="63"/>
      <c r="G5" s="66"/>
      <c r="H5" s="25"/>
      <c r="I5" s="24"/>
      <c r="J5" s="25"/>
      <c r="K5" s="71"/>
      <c r="L5" s="25"/>
      <c r="M5" s="6"/>
    </row>
    <row r="6" spans="2:13" ht="15" customHeight="1" x14ac:dyDescent="0.25">
      <c r="B6" s="5"/>
      <c r="C6" s="20" t="s">
        <v>52</v>
      </c>
      <c r="D6" s="40" t="s">
        <v>6</v>
      </c>
      <c r="E6" s="34" t="s">
        <v>26</v>
      </c>
      <c r="F6" s="64">
        <v>1</v>
      </c>
      <c r="G6" s="65">
        <v>198</v>
      </c>
      <c r="H6" s="57">
        <f t="shared" ref="H6:H27" si="0">F6*G6</f>
        <v>198</v>
      </c>
      <c r="I6" s="22"/>
      <c r="J6" s="69">
        <f t="shared" ref="J6:J24" si="1">I6*F6</f>
        <v>0</v>
      </c>
      <c r="K6" s="70">
        <f>J6*0.21</f>
        <v>0</v>
      </c>
      <c r="L6" s="69">
        <f t="shared" ref="L6:L29" si="2">J6*1.21</f>
        <v>0</v>
      </c>
      <c r="M6" s="6"/>
    </row>
    <row r="7" spans="2:13" ht="15" customHeight="1" x14ac:dyDescent="0.25">
      <c r="B7" s="5"/>
      <c r="C7" s="20" t="s">
        <v>53</v>
      </c>
      <c r="D7" s="40" t="s">
        <v>6</v>
      </c>
      <c r="E7" s="34" t="s">
        <v>27</v>
      </c>
      <c r="F7" s="60">
        <v>2</v>
      </c>
      <c r="G7" s="65">
        <v>130</v>
      </c>
      <c r="H7" s="57">
        <f t="shared" si="0"/>
        <v>260</v>
      </c>
      <c r="I7" s="22"/>
      <c r="J7" s="69">
        <f t="shared" si="1"/>
        <v>0</v>
      </c>
      <c r="K7" s="70">
        <f t="shared" ref="K7:K29" si="3">J7*0.21</f>
        <v>0</v>
      </c>
      <c r="L7" s="69">
        <f t="shared" si="2"/>
        <v>0</v>
      </c>
      <c r="M7" s="6"/>
    </row>
    <row r="8" spans="2:13" ht="15" customHeight="1" x14ac:dyDescent="0.25">
      <c r="B8" s="5"/>
      <c r="C8" s="20" t="s">
        <v>54</v>
      </c>
      <c r="D8" s="40" t="s">
        <v>6</v>
      </c>
      <c r="E8" s="34" t="s">
        <v>28</v>
      </c>
      <c r="F8" s="60">
        <v>2</v>
      </c>
      <c r="G8" s="65">
        <v>334</v>
      </c>
      <c r="H8" s="57">
        <f t="shared" si="0"/>
        <v>668</v>
      </c>
      <c r="I8" s="22"/>
      <c r="J8" s="69">
        <f t="shared" si="1"/>
        <v>0</v>
      </c>
      <c r="K8" s="70">
        <f t="shared" si="3"/>
        <v>0</v>
      </c>
      <c r="L8" s="69">
        <f t="shared" si="2"/>
        <v>0</v>
      </c>
      <c r="M8" s="6"/>
    </row>
    <row r="9" spans="2:13" ht="15" customHeight="1" x14ac:dyDescent="0.25">
      <c r="B9" s="5"/>
      <c r="C9" s="20" t="s">
        <v>16</v>
      </c>
      <c r="D9" s="40" t="s">
        <v>6</v>
      </c>
      <c r="E9" s="35" t="s">
        <v>29</v>
      </c>
      <c r="F9" s="60">
        <v>10</v>
      </c>
      <c r="G9" s="65">
        <v>264</v>
      </c>
      <c r="H9" s="57">
        <f t="shared" si="0"/>
        <v>2640</v>
      </c>
      <c r="I9" s="22"/>
      <c r="J9" s="69">
        <f t="shared" si="1"/>
        <v>0</v>
      </c>
      <c r="K9" s="70">
        <f t="shared" si="3"/>
        <v>0</v>
      </c>
      <c r="L9" s="69">
        <f t="shared" si="2"/>
        <v>0</v>
      </c>
      <c r="M9" s="6"/>
    </row>
    <row r="10" spans="2:13" ht="15" customHeight="1" x14ac:dyDescent="0.25">
      <c r="B10" s="5"/>
      <c r="C10" s="20" t="s">
        <v>17</v>
      </c>
      <c r="D10" s="40" t="s">
        <v>6</v>
      </c>
      <c r="E10" s="35" t="s">
        <v>30</v>
      </c>
      <c r="F10" s="60">
        <v>18</v>
      </c>
      <c r="G10" s="65">
        <v>264</v>
      </c>
      <c r="H10" s="57">
        <f t="shared" si="0"/>
        <v>4752</v>
      </c>
      <c r="I10" s="22"/>
      <c r="J10" s="69">
        <f t="shared" si="1"/>
        <v>0</v>
      </c>
      <c r="K10" s="70">
        <f t="shared" si="3"/>
        <v>0</v>
      </c>
      <c r="L10" s="69">
        <f t="shared" si="2"/>
        <v>0</v>
      </c>
      <c r="M10" s="6"/>
    </row>
    <row r="11" spans="2:13" ht="15" customHeight="1" x14ac:dyDescent="0.25">
      <c r="B11" s="5"/>
      <c r="C11" s="20" t="s">
        <v>55</v>
      </c>
      <c r="D11" s="40" t="s">
        <v>6</v>
      </c>
      <c r="E11" s="35" t="s">
        <v>31</v>
      </c>
      <c r="F11" s="60">
        <v>1</v>
      </c>
      <c r="G11" s="65">
        <v>943</v>
      </c>
      <c r="H11" s="57">
        <f t="shared" si="0"/>
        <v>943</v>
      </c>
      <c r="I11" s="22"/>
      <c r="J11" s="69">
        <f t="shared" si="1"/>
        <v>0</v>
      </c>
      <c r="K11" s="70">
        <f t="shared" si="3"/>
        <v>0</v>
      </c>
      <c r="L11" s="69">
        <f t="shared" si="2"/>
        <v>0</v>
      </c>
      <c r="M11" s="6"/>
    </row>
    <row r="12" spans="2:13" ht="15" customHeight="1" x14ac:dyDescent="0.25">
      <c r="B12" s="5"/>
      <c r="C12" s="20" t="s">
        <v>18</v>
      </c>
      <c r="D12" s="40" t="s">
        <v>6</v>
      </c>
      <c r="E12" s="34" t="s">
        <v>32</v>
      </c>
      <c r="F12" s="60">
        <v>6</v>
      </c>
      <c r="G12" s="65">
        <v>272</v>
      </c>
      <c r="H12" s="57">
        <f t="shared" si="0"/>
        <v>1632</v>
      </c>
      <c r="I12" s="22"/>
      <c r="J12" s="69">
        <f t="shared" si="1"/>
        <v>0</v>
      </c>
      <c r="K12" s="70">
        <f t="shared" si="3"/>
        <v>0</v>
      </c>
      <c r="L12" s="69">
        <f t="shared" si="2"/>
        <v>0</v>
      </c>
      <c r="M12" s="6"/>
    </row>
    <row r="13" spans="2:13" ht="15" customHeight="1" x14ac:dyDescent="0.25">
      <c r="B13" s="5"/>
      <c r="C13" s="20" t="s">
        <v>19</v>
      </c>
      <c r="D13" s="40" t="s">
        <v>6</v>
      </c>
      <c r="E13" s="34" t="s">
        <v>33</v>
      </c>
      <c r="F13" s="60">
        <v>6</v>
      </c>
      <c r="G13" s="65">
        <v>39</v>
      </c>
      <c r="H13" s="57">
        <f t="shared" si="0"/>
        <v>234</v>
      </c>
      <c r="I13" s="22"/>
      <c r="J13" s="69">
        <f t="shared" si="1"/>
        <v>0</v>
      </c>
      <c r="K13" s="70">
        <f t="shared" si="3"/>
        <v>0</v>
      </c>
      <c r="L13" s="69">
        <f t="shared" si="2"/>
        <v>0</v>
      </c>
      <c r="M13" s="6"/>
    </row>
    <row r="14" spans="2:13" ht="15" customHeight="1" x14ac:dyDescent="0.25">
      <c r="B14" s="5"/>
      <c r="C14" s="20" t="s">
        <v>20</v>
      </c>
      <c r="D14" s="40" t="s">
        <v>6</v>
      </c>
      <c r="E14" s="34" t="s">
        <v>50</v>
      </c>
      <c r="F14" s="60">
        <v>9</v>
      </c>
      <c r="G14" s="65">
        <v>16</v>
      </c>
      <c r="H14" s="57">
        <f t="shared" si="0"/>
        <v>144</v>
      </c>
      <c r="I14" s="22"/>
      <c r="J14" s="69">
        <f t="shared" si="1"/>
        <v>0</v>
      </c>
      <c r="K14" s="70">
        <f t="shared" si="3"/>
        <v>0</v>
      </c>
      <c r="L14" s="69">
        <f t="shared" si="2"/>
        <v>0</v>
      </c>
      <c r="M14" s="6"/>
    </row>
    <row r="15" spans="2:13" ht="15" customHeight="1" x14ac:dyDescent="0.25">
      <c r="B15" s="5"/>
      <c r="C15" s="20" t="s">
        <v>21</v>
      </c>
      <c r="D15" s="40" t="s">
        <v>6</v>
      </c>
      <c r="E15" s="34" t="s">
        <v>40</v>
      </c>
      <c r="F15" s="60">
        <v>1</v>
      </c>
      <c r="G15" s="65">
        <v>367</v>
      </c>
      <c r="H15" s="57">
        <f t="shared" si="0"/>
        <v>367</v>
      </c>
      <c r="I15" s="22"/>
      <c r="J15" s="69">
        <f t="shared" si="1"/>
        <v>0</v>
      </c>
      <c r="K15" s="70">
        <f t="shared" si="3"/>
        <v>0</v>
      </c>
      <c r="L15" s="69">
        <f t="shared" si="2"/>
        <v>0</v>
      </c>
      <c r="M15" s="6"/>
    </row>
    <row r="16" spans="2:13" ht="15" customHeight="1" x14ac:dyDescent="0.25">
      <c r="B16" s="5"/>
      <c r="C16" s="20" t="s">
        <v>34</v>
      </c>
      <c r="D16" s="40" t="s">
        <v>6</v>
      </c>
      <c r="E16" s="34" t="s">
        <v>39</v>
      </c>
      <c r="F16" s="60">
        <v>1</v>
      </c>
      <c r="G16" s="65">
        <v>162</v>
      </c>
      <c r="H16" s="57">
        <f t="shared" si="0"/>
        <v>162</v>
      </c>
      <c r="I16" s="22"/>
      <c r="J16" s="69">
        <f t="shared" si="1"/>
        <v>0</v>
      </c>
      <c r="K16" s="70">
        <f t="shared" si="3"/>
        <v>0</v>
      </c>
      <c r="L16" s="69">
        <f t="shared" si="2"/>
        <v>0</v>
      </c>
      <c r="M16" s="6"/>
    </row>
    <row r="17" spans="2:13" ht="15" customHeight="1" x14ac:dyDescent="0.25">
      <c r="B17" s="5"/>
      <c r="C17" s="20" t="s">
        <v>35</v>
      </c>
      <c r="D17" s="40" t="s">
        <v>6</v>
      </c>
      <c r="E17" s="53" t="s">
        <v>51</v>
      </c>
      <c r="F17" s="60">
        <v>18</v>
      </c>
      <c r="G17" s="65">
        <v>176</v>
      </c>
      <c r="H17" s="57">
        <f>F17*G17</f>
        <v>3168</v>
      </c>
      <c r="I17" s="22"/>
      <c r="J17" s="69">
        <f t="shared" si="1"/>
        <v>0</v>
      </c>
      <c r="K17" s="70">
        <f t="shared" si="3"/>
        <v>0</v>
      </c>
      <c r="L17" s="69">
        <f t="shared" si="2"/>
        <v>0</v>
      </c>
      <c r="M17" s="6"/>
    </row>
    <row r="18" spans="2:13" ht="15" customHeight="1" x14ac:dyDescent="0.25">
      <c r="B18" s="5"/>
      <c r="C18" s="20" t="s">
        <v>36</v>
      </c>
      <c r="D18" s="40" t="s">
        <v>6</v>
      </c>
      <c r="E18" s="34" t="s">
        <v>41</v>
      </c>
      <c r="F18" s="60">
        <v>1</v>
      </c>
      <c r="G18" s="65">
        <v>378</v>
      </c>
      <c r="H18" s="57">
        <f t="shared" si="0"/>
        <v>378</v>
      </c>
      <c r="I18" s="22"/>
      <c r="J18" s="69">
        <f t="shared" si="1"/>
        <v>0</v>
      </c>
      <c r="K18" s="70">
        <f t="shared" si="3"/>
        <v>0</v>
      </c>
      <c r="L18" s="69">
        <f t="shared" si="2"/>
        <v>0</v>
      </c>
      <c r="M18" s="6"/>
    </row>
    <row r="19" spans="2:13" ht="15" customHeight="1" x14ac:dyDescent="0.25">
      <c r="B19" s="5"/>
      <c r="C19" s="20" t="s">
        <v>37</v>
      </c>
      <c r="D19" s="40" t="s">
        <v>6</v>
      </c>
      <c r="E19" s="34" t="s">
        <v>42</v>
      </c>
      <c r="F19" s="60">
        <v>1</v>
      </c>
      <c r="G19" s="65">
        <v>378</v>
      </c>
      <c r="H19" s="57">
        <f t="shared" si="0"/>
        <v>378</v>
      </c>
      <c r="I19" s="22"/>
      <c r="J19" s="69">
        <f t="shared" si="1"/>
        <v>0</v>
      </c>
      <c r="K19" s="70">
        <f t="shared" si="3"/>
        <v>0</v>
      </c>
      <c r="L19" s="69">
        <f t="shared" si="2"/>
        <v>0</v>
      </c>
      <c r="M19" s="6"/>
    </row>
    <row r="20" spans="2:13" ht="15" customHeight="1" x14ac:dyDescent="0.25">
      <c r="B20" s="5"/>
      <c r="C20" s="20" t="s">
        <v>38</v>
      </c>
      <c r="D20" s="40" t="s">
        <v>6</v>
      </c>
      <c r="E20" s="34" t="s">
        <v>43</v>
      </c>
      <c r="F20" s="60">
        <v>10</v>
      </c>
      <c r="G20" s="65">
        <v>19</v>
      </c>
      <c r="H20" s="57">
        <f t="shared" si="0"/>
        <v>190</v>
      </c>
      <c r="I20" s="22"/>
      <c r="J20" s="69">
        <f t="shared" si="1"/>
        <v>0</v>
      </c>
      <c r="K20" s="70">
        <f t="shared" si="3"/>
        <v>0</v>
      </c>
      <c r="L20" s="69">
        <f t="shared" si="2"/>
        <v>0</v>
      </c>
      <c r="M20" s="6"/>
    </row>
    <row r="21" spans="2:13" ht="15" customHeight="1" x14ac:dyDescent="0.25">
      <c r="B21" s="5"/>
      <c r="C21" s="20" t="s">
        <v>46</v>
      </c>
      <c r="D21" s="40" t="s">
        <v>6</v>
      </c>
      <c r="E21" s="34" t="s">
        <v>44</v>
      </c>
      <c r="F21" s="60">
        <v>4</v>
      </c>
      <c r="G21" s="65">
        <v>81</v>
      </c>
      <c r="H21" s="57">
        <f t="shared" si="0"/>
        <v>324</v>
      </c>
      <c r="I21" s="22"/>
      <c r="J21" s="69">
        <f t="shared" si="1"/>
        <v>0</v>
      </c>
      <c r="K21" s="70">
        <f t="shared" si="3"/>
        <v>0</v>
      </c>
      <c r="L21" s="69">
        <f t="shared" si="2"/>
        <v>0</v>
      </c>
      <c r="M21" s="6"/>
    </row>
    <row r="22" spans="2:13" ht="15" customHeight="1" x14ac:dyDescent="0.25">
      <c r="B22" s="5"/>
      <c r="C22" s="20" t="s">
        <v>47</v>
      </c>
      <c r="D22" s="40" t="s">
        <v>6</v>
      </c>
      <c r="E22" s="34" t="s">
        <v>45</v>
      </c>
      <c r="F22" s="60">
        <v>2</v>
      </c>
      <c r="G22" s="65">
        <v>167</v>
      </c>
      <c r="H22" s="57">
        <f t="shared" ref="H22:H23" si="4">F22*G22</f>
        <v>334</v>
      </c>
      <c r="I22" s="22"/>
      <c r="J22" s="69">
        <f t="shared" si="1"/>
        <v>0</v>
      </c>
      <c r="K22" s="70">
        <f t="shared" si="3"/>
        <v>0</v>
      </c>
      <c r="L22" s="69">
        <f t="shared" ref="L22" si="5">J22*1.21</f>
        <v>0</v>
      </c>
      <c r="M22" s="6"/>
    </row>
    <row r="23" spans="2:13" ht="15" customHeight="1" x14ac:dyDescent="0.25">
      <c r="B23" s="5"/>
      <c r="C23" s="20" t="s">
        <v>48</v>
      </c>
      <c r="D23" s="40" t="s">
        <v>6</v>
      </c>
      <c r="E23" s="34" t="s">
        <v>56</v>
      </c>
      <c r="F23" s="60">
        <v>1</v>
      </c>
      <c r="G23" s="65">
        <v>4152</v>
      </c>
      <c r="H23" s="57">
        <f t="shared" si="4"/>
        <v>4152</v>
      </c>
      <c r="I23" s="22"/>
      <c r="J23" s="69">
        <f t="shared" si="1"/>
        <v>0</v>
      </c>
      <c r="K23" s="70">
        <f t="shared" si="3"/>
        <v>0</v>
      </c>
      <c r="L23" s="69">
        <f t="shared" si="2"/>
        <v>0</v>
      </c>
      <c r="M23" s="6"/>
    </row>
    <row r="24" spans="2:13" ht="15" customHeight="1" x14ac:dyDescent="0.25">
      <c r="B24" s="5"/>
      <c r="C24" s="20" t="s">
        <v>57</v>
      </c>
      <c r="D24" s="40" t="s">
        <v>6</v>
      </c>
      <c r="E24" s="34" t="s">
        <v>49</v>
      </c>
      <c r="F24" s="62">
        <v>16</v>
      </c>
      <c r="G24" s="65">
        <v>232</v>
      </c>
      <c r="H24" s="57">
        <f>G24*F24</f>
        <v>3712</v>
      </c>
      <c r="I24" s="22"/>
      <c r="J24" s="69">
        <f t="shared" si="1"/>
        <v>0</v>
      </c>
      <c r="K24" s="70">
        <f t="shared" si="3"/>
        <v>0</v>
      </c>
      <c r="L24" s="69">
        <f>J24*1.21</f>
        <v>0</v>
      </c>
      <c r="M24" s="6"/>
    </row>
    <row r="25" spans="2:13" ht="28.9" customHeight="1" x14ac:dyDescent="0.25">
      <c r="B25" s="5"/>
      <c r="C25" s="50" t="s">
        <v>15</v>
      </c>
      <c r="D25" s="51" t="s">
        <v>5</v>
      </c>
      <c r="E25" s="23" t="s">
        <v>62</v>
      </c>
      <c r="F25" s="61"/>
      <c r="G25" s="68"/>
      <c r="H25" s="21"/>
      <c r="I25" s="21"/>
      <c r="J25" s="21"/>
      <c r="K25" s="52"/>
      <c r="L25" s="21"/>
      <c r="M25" s="6"/>
    </row>
    <row r="26" spans="2:13" ht="15" customHeight="1" x14ac:dyDescent="0.25">
      <c r="B26" s="5"/>
      <c r="C26" s="20" t="s">
        <v>22</v>
      </c>
      <c r="D26" s="40" t="s">
        <v>6</v>
      </c>
      <c r="E26" s="33" t="s">
        <v>60</v>
      </c>
      <c r="F26" s="36">
        <v>4</v>
      </c>
      <c r="G26" s="58">
        <v>1486</v>
      </c>
      <c r="H26" s="57">
        <f t="shared" si="0"/>
        <v>5944</v>
      </c>
      <c r="I26" s="22"/>
      <c r="J26" s="69">
        <f>I26*F26</f>
        <v>0</v>
      </c>
      <c r="K26" s="70">
        <f t="shared" si="3"/>
        <v>0</v>
      </c>
      <c r="L26" s="69">
        <f t="shared" si="2"/>
        <v>0</v>
      </c>
      <c r="M26" s="6"/>
    </row>
    <row r="27" spans="2:13" ht="15" customHeight="1" x14ac:dyDescent="0.25">
      <c r="B27" s="5"/>
      <c r="C27" s="20" t="s">
        <v>23</v>
      </c>
      <c r="D27" s="40" t="s">
        <v>6</v>
      </c>
      <c r="E27" s="33" t="s">
        <v>61</v>
      </c>
      <c r="F27" s="36">
        <v>16</v>
      </c>
      <c r="G27" s="58">
        <v>608</v>
      </c>
      <c r="H27" s="57">
        <f t="shared" si="0"/>
        <v>9728</v>
      </c>
      <c r="I27" s="22"/>
      <c r="J27" s="69">
        <f>I27*F27</f>
        <v>0</v>
      </c>
      <c r="K27" s="70">
        <f t="shared" si="3"/>
        <v>0</v>
      </c>
      <c r="L27" s="69">
        <f t="shared" si="2"/>
        <v>0</v>
      </c>
      <c r="M27" s="6"/>
    </row>
    <row r="28" spans="2:13" ht="31.15" customHeight="1" x14ac:dyDescent="0.25">
      <c r="B28" s="5"/>
      <c r="C28" s="55" t="s">
        <v>24</v>
      </c>
      <c r="D28" s="39" t="s">
        <v>5</v>
      </c>
      <c r="E28" s="54" t="s">
        <v>58</v>
      </c>
      <c r="F28" s="45"/>
      <c r="G28" s="67"/>
      <c r="H28" s="21"/>
      <c r="I28" s="21"/>
      <c r="J28" s="21"/>
      <c r="K28" s="52"/>
      <c r="L28" s="21"/>
      <c r="M28" s="6"/>
    </row>
    <row r="29" spans="2:13" ht="38.25" x14ac:dyDescent="0.25">
      <c r="B29" s="5"/>
      <c r="C29" s="49" t="s">
        <v>25</v>
      </c>
      <c r="D29" s="40" t="s">
        <v>6</v>
      </c>
      <c r="E29" s="56" t="s">
        <v>63</v>
      </c>
      <c r="F29" s="45">
        <v>1</v>
      </c>
      <c r="G29" s="58">
        <v>1000</v>
      </c>
      <c r="H29" s="58">
        <v>1000</v>
      </c>
      <c r="I29" s="58">
        <v>1000</v>
      </c>
      <c r="J29" s="70">
        <f>I29*F29</f>
        <v>1000</v>
      </c>
      <c r="K29" s="70">
        <f t="shared" si="3"/>
        <v>210</v>
      </c>
      <c r="L29" s="70">
        <f t="shared" si="2"/>
        <v>1210</v>
      </c>
      <c r="M29" s="6"/>
    </row>
    <row r="30" spans="2:13" x14ac:dyDescent="0.25">
      <c r="B30" s="5"/>
      <c r="C30" s="7"/>
      <c r="D30" s="41"/>
      <c r="E30" s="8" t="s">
        <v>7</v>
      </c>
      <c r="F30" s="46"/>
      <c r="G30" s="9"/>
      <c r="H30" s="59">
        <f>SUM(H6:H29)</f>
        <v>41308</v>
      </c>
      <c r="I30" s="9"/>
      <c r="J30" s="59">
        <f>SUM(J6:J29)</f>
        <v>1000</v>
      </c>
      <c r="K30" s="72"/>
      <c r="L30" s="59">
        <f>SUM(L6:L29)</f>
        <v>1210</v>
      </c>
      <c r="M30" s="6"/>
    </row>
    <row r="31" spans="2:13" ht="42.75" customHeight="1" x14ac:dyDescent="0.25">
      <c r="B31" s="5"/>
      <c r="C31" s="11"/>
      <c r="D31" s="42"/>
      <c r="E31" s="12"/>
      <c r="F31" s="47"/>
      <c r="G31" s="13"/>
      <c r="H31" s="13"/>
      <c r="I31" s="13"/>
      <c r="J31" s="19"/>
      <c r="K31" s="73"/>
      <c r="L31" s="19"/>
      <c r="M31" s="6"/>
    </row>
    <row r="32" spans="2:13" s="1" customFormat="1" ht="58.5" customHeight="1" x14ac:dyDescent="0.25">
      <c r="B32" s="10"/>
      <c r="C32" s="76" t="s">
        <v>8</v>
      </c>
      <c r="D32" s="77"/>
      <c r="E32" s="31"/>
      <c r="F32" s="48"/>
      <c r="G32" s="32" t="s">
        <v>9</v>
      </c>
      <c r="H32" s="78"/>
      <c r="I32" s="78"/>
      <c r="J32" s="19"/>
      <c r="K32" s="73"/>
      <c r="L32" s="19"/>
      <c r="M32" s="14"/>
    </row>
    <row r="33" spans="2:13" ht="42.75" customHeight="1" x14ac:dyDescent="0.25">
      <c r="B33" s="5"/>
      <c r="C33" s="76" t="s">
        <v>10</v>
      </c>
      <c r="D33" s="77"/>
      <c r="E33" s="31"/>
      <c r="F33" s="48"/>
      <c r="G33" s="32" t="s">
        <v>11</v>
      </c>
      <c r="H33" s="78"/>
      <c r="I33" s="78"/>
      <c r="J33" s="19"/>
      <c r="K33" s="73"/>
      <c r="L33" s="19"/>
      <c r="M33" s="6"/>
    </row>
    <row r="34" spans="2:13" ht="25.5" customHeight="1" x14ac:dyDescent="0.25">
      <c r="B34" s="5"/>
      <c r="C34" s="76" t="s">
        <v>12</v>
      </c>
      <c r="D34" s="77"/>
      <c r="E34" s="31"/>
      <c r="F34" s="48"/>
      <c r="G34" s="32" t="s">
        <v>13</v>
      </c>
      <c r="H34" s="78"/>
      <c r="I34" s="78"/>
      <c r="J34" s="19"/>
      <c r="K34" s="73"/>
      <c r="L34" s="19"/>
      <c r="M34" s="6"/>
    </row>
    <row r="35" spans="2:13" ht="20.25" customHeight="1" x14ac:dyDescent="0.25">
      <c r="B35" s="5"/>
      <c r="C35" s="15"/>
      <c r="D35" s="43"/>
      <c r="E35" s="15"/>
      <c r="F35" s="43"/>
      <c r="G35" s="15"/>
      <c r="H35" s="15"/>
      <c r="I35" s="15"/>
      <c r="J35" s="15"/>
      <c r="K35" s="43"/>
      <c r="L35" s="15"/>
      <c r="M35" s="6"/>
    </row>
    <row r="36" spans="2:13" ht="7.15" customHeight="1" thickBot="1" x14ac:dyDescent="0.3">
      <c r="B36" s="16"/>
      <c r="C36" s="17"/>
      <c r="D36" s="44"/>
      <c r="E36" s="17"/>
      <c r="F36" s="44"/>
      <c r="G36" s="17"/>
      <c r="H36" s="17"/>
      <c r="I36" s="17"/>
      <c r="J36" s="17"/>
      <c r="K36" s="44"/>
      <c r="L36" s="17"/>
      <c r="M36" s="18"/>
    </row>
  </sheetData>
  <sheetProtection algorithmName="SHA-512" hashValue="9uyb4yrBSzH8R3C2tpzDmxxbJNnWW8dnyV01BsP5wU6sEbRmLuJlCjF5BS3bhd3pqKPZMk59sNEZAoZ5dKb4+g==" saltValue="6BFYmcNCU01H1ZLXCTJk9w==" spinCount="100000" sheet="1" objects="1" scenarios="1"/>
  <mergeCells count="7">
    <mergeCell ref="C3:L3"/>
    <mergeCell ref="C34:D34"/>
    <mergeCell ref="C32:D32"/>
    <mergeCell ref="C33:D33"/>
    <mergeCell ref="H32:I32"/>
    <mergeCell ref="H33:I33"/>
    <mergeCell ref="H34:I34"/>
  </mergeCells>
  <dataValidations disablePrompts="1" count="1">
    <dataValidation type="list" allowBlank="1" showInputMessage="1" showErrorMessage="1" sqref="D5 D28 D25" xr:uid="{00000000-0002-0000-0000-000000000000}">
      <formula1>"Capítulo,Partida,Mano de obra,Maquinaria,Material,Otros,"</formula1>
    </dataValidation>
  </dataValidations>
  <pageMargins left="0.7" right="0.7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OFERTA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González Álvarez, María Luisa</dc:creator>
  <cp:lastModifiedBy>Cañete Mora, Francisco José</cp:lastModifiedBy>
  <cp:lastPrinted>2018-07-04T06:38:57Z</cp:lastPrinted>
  <dcterms:created xsi:type="dcterms:W3CDTF">2018-06-01T11:06:26Z</dcterms:created>
  <dcterms:modified xsi:type="dcterms:W3CDTF">2020-07-21T07:00:16Z</dcterms:modified>
</cp:coreProperties>
</file>