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xr:revisionPtr revIDLastSave="0" documentId="13_ncr:1_{6ABFAD3F-1E83-4691-9A21-BCE8A6645F1A}" xr6:coauthVersionLast="36" xr6:coauthVersionMax="36" xr10:uidLastSave="{00000000-0000-0000-0000-000000000000}"/>
  <bookViews>
    <workbookView xWindow="0" yWindow="0" windowWidth="28800" windowHeight="12225" xr2:uid="{0C681C6A-6FD9-4CBB-84CA-3CF83E93A417}"/>
  </bookViews>
  <sheets>
    <sheet name="Hoja1" sheetId="1" r:id="rId1"/>
  </sheets>
  <definedNames>
    <definedName name="_xlnm._FilterDatabase" localSheetId="0" hidden="1">Hoja1!$B$1:$B$958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43" i="1" l="1"/>
  <c r="I944" i="1" s="1"/>
  <c r="I942" i="1" s="1"/>
  <c r="H942" i="1"/>
  <c r="J939" i="1"/>
  <c r="I940" i="1" s="1"/>
  <c r="H938" i="1"/>
  <c r="J935" i="1"/>
  <c r="J934" i="1"/>
  <c r="J933" i="1"/>
  <c r="H932" i="1"/>
  <c r="J929" i="1"/>
  <c r="J928" i="1"/>
  <c r="J927" i="1"/>
  <c r="J926" i="1"/>
  <c r="J925" i="1"/>
  <c r="H924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H900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H870" i="1"/>
  <c r="H869" i="1"/>
  <c r="J866" i="1"/>
  <c r="J865" i="1"/>
  <c r="J864" i="1"/>
  <c r="J863" i="1"/>
  <c r="J862" i="1"/>
  <c r="H861" i="1"/>
  <c r="J858" i="1"/>
  <c r="J857" i="1"/>
  <c r="J856" i="1"/>
  <c r="J855" i="1"/>
  <c r="J854" i="1"/>
  <c r="J853" i="1"/>
  <c r="J852" i="1"/>
  <c r="J851" i="1"/>
  <c r="J850" i="1"/>
  <c r="H849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H829" i="1"/>
  <c r="J824" i="1"/>
  <c r="J823" i="1"/>
  <c r="J822" i="1"/>
  <c r="J821" i="1"/>
  <c r="J820" i="1"/>
  <c r="J819" i="1"/>
  <c r="H818" i="1"/>
  <c r="J815" i="1"/>
  <c r="I816" i="1" s="1"/>
  <c r="H814" i="1"/>
  <c r="J811" i="1"/>
  <c r="J810" i="1"/>
  <c r="J809" i="1"/>
  <c r="J808" i="1"/>
  <c r="J807" i="1"/>
  <c r="J806" i="1"/>
  <c r="J805" i="1"/>
  <c r="J804" i="1"/>
  <c r="J803" i="1"/>
  <c r="H802" i="1"/>
  <c r="J799" i="1"/>
  <c r="I800" i="1" s="1"/>
  <c r="I798" i="1" s="1"/>
  <c r="H798" i="1"/>
  <c r="J793" i="1"/>
  <c r="J792" i="1"/>
  <c r="H791" i="1"/>
  <c r="J788" i="1"/>
  <c r="J787" i="1"/>
  <c r="J786" i="1"/>
  <c r="H785" i="1"/>
  <c r="H784" i="1"/>
  <c r="J781" i="1"/>
  <c r="J780" i="1"/>
  <c r="J779" i="1"/>
  <c r="H778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H763" i="1"/>
  <c r="J760" i="1"/>
  <c r="J759" i="1"/>
  <c r="J758" i="1"/>
  <c r="J757" i="1"/>
  <c r="J756" i="1"/>
  <c r="J755" i="1"/>
  <c r="H754" i="1"/>
  <c r="H753" i="1"/>
  <c r="H752" i="1"/>
  <c r="J747" i="1"/>
  <c r="J746" i="1"/>
  <c r="J745" i="1"/>
  <c r="J744" i="1"/>
  <c r="J743" i="1"/>
  <c r="J742" i="1"/>
  <c r="J741" i="1"/>
  <c r="J740" i="1"/>
  <c r="H739" i="1"/>
  <c r="J736" i="1"/>
  <c r="J735" i="1"/>
  <c r="H734" i="1"/>
  <c r="J731" i="1"/>
  <c r="J730" i="1"/>
  <c r="I732" i="1" s="1"/>
  <c r="I729" i="1" s="1"/>
  <c r="H729" i="1"/>
  <c r="J726" i="1"/>
  <c r="I727" i="1" s="1"/>
  <c r="H725" i="1"/>
  <c r="J722" i="1"/>
  <c r="J721" i="1"/>
  <c r="J720" i="1"/>
  <c r="J719" i="1"/>
  <c r="J718" i="1"/>
  <c r="J717" i="1"/>
  <c r="H716" i="1"/>
  <c r="J713" i="1"/>
  <c r="J712" i="1"/>
  <c r="J711" i="1"/>
  <c r="J710" i="1"/>
  <c r="H709" i="1"/>
  <c r="J706" i="1"/>
  <c r="J705" i="1"/>
  <c r="J704" i="1"/>
  <c r="J703" i="1"/>
  <c r="J702" i="1"/>
  <c r="J701" i="1"/>
  <c r="H700" i="1"/>
  <c r="H699" i="1"/>
  <c r="J692" i="1"/>
  <c r="J691" i="1"/>
  <c r="J690" i="1"/>
  <c r="J689" i="1"/>
  <c r="H688" i="1"/>
  <c r="J683" i="1"/>
  <c r="J682" i="1"/>
  <c r="J681" i="1"/>
  <c r="J680" i="1"/>
  <c r="H679" i="1"/>
  <c r="J676" i="1"/>
  <c r="J675" i="1"/>
  <c r="H674" i="1"/>
  <c r="J671" i="1"/>
  <c r="J670" i="1"/>
  <c r="J669" i="1"/>
  <c r="J668" i="1"/>
  <c r="J667" i="1"/>
  <c r="J666" i="1"/>
  <c r="J665" i="1"/>
  <c r="J664" i="1"/>
  <c r="J663" i="1"/>
  <c r="J662" i="1"/>
  <c r="J661" i="1"/>
  <c r="H660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H637" i="1"/>
  <c r="J634" i="1"/>
  <c r="J633" i="1"/>
  <c r="J632" i="1"/>
  <c r="J631" i="1"/>
  <c r="J630" i="1"/>
  <c r="J629" i="1"/>
  <c r="J628" i="1"/>
  <c r="J627" i="1"/>
  <c r="J626" i="1"/>
  <c r="H625" i="1"/>
  <c r="J622" i="1"/>
  <c r="J621" i="1"/>
  <c r="H620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H591" i="1"/>
  <c r="J588" i="1"/>
  <c r="J587" i="1"/>
  <c r="J586" i="1"/>
  <c r="J585" i="1"/>
  <c r="J584" i="1"/>
  <c r="H583" i="1"/>
  <c r="H582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H563" i="1"/>
  <c r="H562" i="1"/>
  <c r="J557" i="1"/>
  <c r="J556" i="1"/>
  <c r="J555" i="1"/>
  <c r="J554" i="1"/>
  <c r="J553" i="1"/>
  <c r="J552" i="1"/>
  <c r="J551" i="1"/>
  <c r="H550" i="1"/>
  <c r="J547" i="1"/>
  <c r="J546" i="1"/>
  <c r="H545" i="1"/>
  <c r="H544" i="1"/>
  <c r="J539" i="1"/>
  <c r="J538" i="1"/>
  <c r="J537" i="1"/>
  <c r="H536" i="1"/>
  <c r="J533" i="1"/>
  <c r="J532" i="1"/>
  <c r="H531" i="1"/>
  <c r="J528" i="1"/>
  <c r="J527" i="1"/>
  <c r="J526" i="1"/>
  <c r="J525" i="1"/>
  <c r="J524" i="1"/>
  <c r="J523" i="1"/>
  <c r="J522" i="1"/>
  <c r="J521" i="1"/>
  <c r="J520" i="1"/>
  <c r="H519" i="1"/>
  <c r="J516" i="1"/>
  <c r="J515" i="1"/>
  <c r="H514" i="1"/>
  <c r="J511" i="1"/>
  <c r="J510" i="1"/>
  <c r="H509" i="1"/>
  <c r="J506" i="1"/>
  <c r="J505" i="1"/>
  <c r="J504" i="1"/>
  <c r="J503" i="1"/>
  <c r="J502" i="1"/>
  <c r="H501" i="1"/>
  <c r="J498" i="1"/>
  <c r="J497" i="1"/>
  <c r="J496" i="1"/>
  <c r="J495" i="1"/>
  <c r="J494" i="1"/>
  <c r="H493" i="1"/>
  <c r="J490" i="1"/>
  <c r="J489" i="1"/>
  <c r="H488" i="1"/>
  <c r="J485" i="1"/>
  <c r="J484" i="1"/>
  <c r="J483" i="1"/>
  <c r="J482" i="1"/>
  <c r="J481" i="1"/>
  <c r="J480" i="1"/>
  <c r="J479" i="1"/>
  <c r="J478" i="1"/>
  <c r="J477" i="1"/>
  <c r="H476" i="1"/>
  <c r="J471" i="1"/>
  <c r="J470" i="1"/>
  <c r="J469" i="1"/>
  <c r="H468" i="1"/>
  <c r="J465" i="1"/>
  <c r="J464" i="1"/>
  <c r="J463" i="1"/>
  <c r="J462" i="1"/>
  <c r="J461" i="1"/>
  <c r="J460" i="1"/>
  <c r="J459" i="1"/>
  <c r="J458" i="1"/>
  <c r="J457" i="1"/>
  <c r="J456" i="1"/>
  <c r="H455" i="1"/>
  <c r="H454" i="1"/>
  <c r="J451" i="1"/>
  <c r="J450" i="1"/>
  <c r="J449" i="1"/>
  <c r="J448" i="1"/>
  <c r="J447" i="1"/>
  <c r="H446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H426" i="1"/>
  <c r="J423" i="1"/>
  <c r="J422" i="1"/>
  <c r="J421" i="1"/>
  <c r="J420" i="1"/>
  <c r="J419" i="1"/>
  <c r="J418" i="1"/>
  <c r="J417" i="1"/>
  <c r="J416" i="1"/>
  <c r="H415" i="1"/>
  <c r="J412" i="1"/>
  <c r="J411" i="1"/>
  <c r="J410" i="1"/>
  <c r="J409" i="1"/>
  <c r="J408" i="1"/>
  <c r="J407" i="1"/>
  <c r="J406" i="1"/>
  <c r="J405" i="1"/>
  <c r="H404" i="1"/>
  <c r="J401" i="1"/>
  <c r="J400" i="1"/>
  <c r="J399" i="1"/>
  <c r="J398" i="1"/>
  <c r="J397" i="1"/>
  <c r="J396" i="1"/>
  <c r="J395" i="1"/>
  <c r="J394" i="1"/>
  <c r="J393" i="1"/>
  <c r="J392" i="1"/>
  <c r="J391" i="1"/>
  <c r="H390" i="1"/>
  <c r="H389" i="1"/>
  <c r="J384" i="1"/>
  <c r="I385" i="1" s="1"/>
  <c r="H383" i="1"/>
  <c r="J380" i="1"/>
  <c r="I381" i="1" s="1"/>
  <c r="J379" i="1"/>
  <c r="H378" i="1"/>
  <c r="J375" i="1"/>
  <c r="J374" i="1"/>
  <c r="J373" i="1"/>
  <c r="J372" i="1"/>
  <c r="J371" i="1"/>
  <c r="J370" i="1"/>
  <c r="J369" i="1"/>
  <c r="H368" i="1"/>
  <c r="J365" i="1"/>
  <c r="J364" i="1"/>
  <c r="H363" i="1"/>
  <c r="J360" i="1"/>
  <c r="J359" i="1"/>
  <c r="J358" i="1"/>
  <c r="H357" i="1"/>
  <c r="J354" i="1"/>
  <c r="J353" i="1"/>
  <c r="J352" i="1"/>
  <c r="J351" i="1"/>
  <c r="J350" i="1"/>
  <c r="J349" i="1"/>
  <c r="J348" i="1"/>
  <c r="J347" i="1"/>
  <c r="J346" i="1"/>
  <c r="H345" i="1"/>
  <c r="H344" i="1"/>
  <c r="J339" i="1"/>
  <c r="J338" i="1"/>
  <c r="H337" i="1"/>
  <c r="J334" i="1"/>
  <c r="J333" i="1"/>
  <c r="J332" i="1"/>
  <c r="J331" i="1"/>
  <c r="J330" i="1"/>
  <c r="J329" i="1"/>
  <c r="H328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H310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H286" i="1"/>
  <c r="H285" i="1"/>
  <c r="J280" i="1"/>
  <c r="J279" i="1"/>
  <c r="H278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H250" i="1"/>
  <c r="H249" i="1"/>
  <c r="H248" i="1"/>
  <c r="H247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H216" i="1"/>
  <c r="H215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H195" i="1"/>
  <c r="J190" i="1"/>
  <c r="I191" i="1" s="1"/>
  <c r="H189" i="1"/>
  <c r="J186" i="1"/>
  <c r="J185" i="1"/>
  <c r="J184" i="1"/>
  <c r="J183" i="1"/>
  <c r="J182" i="1"/>
  <c r="H181" i="1"/>
  <c r="J178" i="1"/>
  <c r="J177" i="1"/>
  <c r="J176" i="1"/>
  <c r="H175" i="1"/>
  <c r="J172" i="1"/>
  <c r="J171" i="1"/>
  <c r="J170" i="1"/>
  <c r="J169" i="1"/>
  <c r="J168" i="1"/>
  <c r="J167" i="1"/>
  <c r="J166" i="1"/>
  <c r="J165" i="1"/>
  <c r="H164" i="1"/>
  <c r="H163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H130" i="1"/>
  <c r="J127" i="1"/>
  <c r="J126" i="1"/>
  <c r="J125" i="1"/>
  <c r="J124" i="1"/>
  <c r="J123" i="1"/>
  <c r="J122" i="1"/>
  <c r="H121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H103" i="1"/>
  <c r="J100" i="1"/>
  <c r="J99" i="1"/>
  <c r="J98" i="1"/>
  <c r="J97" i="1"/>
  <c r="H96" i="1"/>
  <c r="J93" i="1"/>
  <c r="J92" i="1"/>
  <c r="J91" i="1"/>
  <c r="J90" i="1"/>
  <c r="J89" i="1"/>
  <c r="J88" i="1"/>
  <c r="J87" i="1"/>
  <c r="J86" i="1"/>
  <c r="J85" i="1"/>
  <c r="J84" i="1"/>
  <c r="J83" i="1"/>
  <c r="J82" i="1"/>
  <c r="H81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H59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H5" i="1"/>
  <c r="H4" i="1"/>
  <c r="I794" i="1" l="1"/>
  <c r="I791" i="1" s="1"/>
  <c r="I512" i="1"/>
  <c r="I509" i="1" s="1"/>
  <c r="I589" i="1"/>
  <c r="J589" i="1" s="1"/>
  <c r="J583" i="1" s="1"/>
  <c r="I623" i="1"/>
  <c r="I723" i="1"/>
  <c r="J723" i="1" s="1"/>
  <c r="J716" i="1" s="1"/>
  <c r="I517" i="1"/>
  <c r="I514" i="1" s="1"/>
  <c r="I677" i="1"/>
  <c r="I674" i="1" s="1"/>
  <c r="I534" i="1"/>
  <c r="J534" i="1" s="1"/>
  <c r="J531" i="1" s="1"/>
  <c r="I548" i="1"/>
  <c r="I545" i="1" s="1"/>
  <c r="I684" i="1"/>
  <c r="I679" i="1" s="1"/>
  <c r="I936" i="1"/>
  <c r="J936" i="1" s="1"/>
  <c r="J932" i="1" s="1"/>
  <c r="I376" i="1"/>
  <c r="I368" i="1" s="1"/>
  <c r="I472" i="1"/>
  <c r="J472" i="1" s="1"/>
  <c r="J468" i="1" s="1"/>
  <c r="I94" i="1"/>
  <c r="I81" i="1" s="1"/>
  <c r="I635" i="1"/>
  <c r="I625" i="1" s="1"/>
  <c r="I714" i="1"/>
  <c r="J714" i="1" s="1"/>
  <c r="J709" i="1" s="1"/>
  <c r="I930" i="1"/>
  <c r="J930" i="1" s="1"/>
  <c r="J924" i="1" s="1"/>
  <c r="I128" i="1"/>
  <c r="I121" i="1" s="1"/>
  <c r="I540" i="1"/>
  <c r="I536" i="1" s="1"/>
  <c r="I444" i="1"/>
  <c r="J191" i="1"/>
  <c r="J189" i="1" s="1"/>
  <c r="I189" i="1"/>
  <c r="J677" i="1"/>
  <c r="J674" i="1" s="1"/>
  <c r="I101" i="1"/>
  <c r="I96" i="1" s="1"/>
  <c r="I187" i="1"/>
  <c r="J187" i="1" s="1"/>
  <c r="J181" i="1" s="1"/>
  <c r="I355" i="1"/>
  <c r="J355" i="1" s="1"/>
  <c r="J345" i="1" s="1"/>
  <c r="I402" i="1"/>
  <c r="I390" i="1" s="1"/>
  <c r="I452" i="1"/>
  <c r="J452" i="1" s="1"/>
  <c r="J446" i="1" s="1"/>
  <c r="I486" i="1"/>
  <c r="J486" i="1" s="1"/>
  <c r="J476" i="1" s="1"/>
  <c r="I499" i="1"/>
  <c r="J499" i="1" s="1"/>
  <c r="J493" i="1" s="1"/>
  <c r="I558" i="1"/>
  <c r="J558" i="1" s="1"/>
  <c r="J550" i="1" s="1"/>
  <c r="I580" i="1"/>
  <c r="I563" i="1" s="1"/>
  <c r="I618" i="1"/>
  <c r="I591" i="1" s="1"/>
  <c r="I672" i="1"/>
  <c r="I660" i="1" s="1"/>
  <c r="I782" i="1"/>
  <c r="J782" i="1" s="1"/>
  <c r="J778" i="1" s="1"/>
  <c r="I922" i="1"/>
  <c r="J922" i="1" s="1"/>
  <c r="J900" i="1" s="1"/>
  <c r="I79" i="1"/>
  <c r="J79" i="1" s="1"/>
  <c r="J59" i="1" s="1"/>
  <c r="I308" i="1"/>
  <c r="I286" i="1" s="1"/>
  <c r="I466" i="1"/>
  <c r="J466" i="1" s="1"/>
  <c r="J455" i="1" s="1"/>
  <c r="I491" i="1"/>
  <c r="J491" i="1" s="1"/>
  <c r="J488" i="1" s="1"/>
  <c r="I529" i="1"/>
  <c r="J529" i="1" s="1"/>
  <c r="J519" i="1" s="1"/>
  <c r="I748" i="1"/>
  <c r="J748" i="1" s="1"/>
  <c r="J739" i="1" s="1"/>
  <c r="I812" i="1"/>
  <c r="J812" i="1" s="1"/>
  <c r="J802" i="1" s="1"/>
  <c r="I361" i="1"/>
  <c r="I357" i="1" s="1"/>
  <c r="I507" i="1"/>
  <c r="J507" i="1" s="1"/>
  <c r="J501" i="1" s="1"/>
  <c r="I173" i="1"/>
  <c r="I164" i="1" s="1"/>
  <c r="I213" i="1"/>
  <c r="I195" i="1" s="1"/>
  <c r="I707" i="1"/>
  <c r="J707" i="1" s="1"/>
  <c r="J700" i="1" s="1"/>
  <c r="I776" i="1"/>
  <c r="J776" i="1" s="1"/>
  <c r="J763" i="1" s="1"/>
  <c r="I845" i="1"/>
  <c r="I829" i="1" s="1"/>
  <c r="I859" i="1"/>
  <c r="J859" i="1" s="1"/>
  <c r="J849" i="1" s="1"/>
  <c r="I179" i="1"/>
  <c r="J179" i="1" s="1"/>
  <c r="J175" i="1" s="1"/>
  <c r="I276" i="1"/>
  <c r="J276" i="1" s="1"/>
  <c r="J250" i="1" s="1"/>
  <c r="I324" i="1"/>
  <c r="I310" i="1" s="1"/>
  <c r="I340" i="1"/>
  <c r="J340" i="1" s="1"/>
  <c r="J337" i="1" s="1"/>
  <c r="I413" i="1"/>
  <c r="J413" i="1" s="1"/>
  <c r="J404" i="1" s="1"/>
  <c r="I658" i="1"/>
  <c r="I637" i="1" s="1"/>
  <c r="J732" i="1"/>
  <c r="J729" i="1" s="1"/>
  <c r="I761" i="1"/>
  <c r="J761" i="1" s="1"/>
  <c r="J754" i="1" s="1"/>
  <c r="I898" i="1"/>
  <c r="J898" i="1" s="1"/>
  <c r="J870" i="1" s="1"/>
  <c r="I57" i="1"/>
  <c r="J57" i="1" s="1"/>
  <c r="J5" i="1" s="1"/>
  <c r="I119" i="1"/>
  <c r="J119" i="1" s="1"/>
  <c r="J103" i="1" s="1"/>
  <c r="I159" i="1"/>
  <c r="J159" i="1" s="1"/>
  <c r="J130" i="1" s="1"/>
  <c r="I243" i="1"/>
  <c r="J243" i="1" s="1"/>
  <c r="J216" i="1" s="1"/>
  <c r="I245" i="1" s="1"/>
  <c r="I281" i="1"/>
  <c r="I278" i="1" s="1"/>
  <c r="I424" i="1"/>
  <c r="J424" i="1" s="1"/>
  <c r="J415" i="1" s="1"/>
  <c r="I789" i="1"/>
  <c r="I785" i="1" s="1"/>
  <c r="I825" i="1"/>
  <c r="J825" i="1" s="1"/>
  <c r="J818" i="1" s="1"/>
  <c r="I867" i="1"/>
  <c r="J867" i="1" s="1"/>
  <c r="J861" i="1" s="1"/>
  <c r="I335" i="1"/>
  <c r="J335" i="1" s="1"/>
  <c r="J328" i="1" s="1"/>
  <c r="I366" i="1"/>
  <c r="I363" i="1" s="1"/>
  <c r="I693" i="1"/>
  <c r="J693" i="1" s="1"/>
  <c r="J688" i="1" s="1"/>
  <c r="I737" i="1"/>
  <c r="I734" i="1" s="1"/>
  <c r="J385" i="1"/>
  <c r="J383" i="1" s="1"/>
  <c r="I383" i="1"/>
  <c r="I426" i="1"/>
  <c r="J444" i="1"/>
  <c r="J426" i="1" s="1"/>
  <c r="I716" i="1"/>
  <c r="I725" i="1"/>
  <c r="J727" i="1"/>
  <c r="J725" i="1" s="1"/>
  <c r="I181" i="1"/>
  <c r="J402" i="1"/>
  <c r="J390" i="1" s="1"/>
  <c r="J940" i="1"/>
  <c r="J938" i="1" s="1"/>
  <c r="I938" i="1"/>
  <c r="J816" i="1"/>
  <c r="J814" i="1" s="1"/>
  <c r="I814" i="1"/>
  <c r="I378" i="1"/>
  <c r="J381" i="1"/>
  <c r="J378" i="1" s="1"/>
  <c r="I620" i="1"/>
  <c r="J623" i="1"/>
  <c r="J620" i="1" s="1"/>
  <c r="J376" i="1"/>
  <c r="J368" i="1" s="1"/>
  <c r="J794" i="1"/>
  <c r="J791" i="1" s="1"/>
  <c r="J800" i="1"/>
  <c r="J798" i="1" s="1"/>
  <c r="J944" i="1"/>
  <c r="J942" i="1" s="1"/>
  <c r="E869" i="1"/>
  <c r="E942" i="1"/>
  <c r="G943" i="1"/>
  <c r="F944" i="1" s="1"/>
  <c r="E938" i="1"/>
  <c r="G939" i="1"/>
  <c r="F940" i="1" s="1"/>
  <c r="E932" i="1"/>
  <c r="G935" i="1"/>
  <c r="G934" i="1"/>
  <c r="G933" i="1"/>
  <c r="E924" i="1"/>
  <c r="G929" i="1"/>
  <c r="G928" i="1"/>
  <c r="G927" i="1"/>
  <c r="G926" i="1"/>
  <c r="G925" i="1"/>
  <c r="E900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E870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E861" i="1"/>
  <c r="G866" i="1"/>
  <c r="G865" i="1"/>
  <c r="G864" i="1"/>
  <c r="G863" i="1"/>
  <c r="G862" i="1"/>
  <c r="E849" i="1"/>
  <c r="G858" i="1"/>
  <c r="G857" i="1"/>
  <c r="G856" i="1"/>
  <c r="G855" i="1"/>
  <c r="G854" i="1"/>
  <c r="G853" i="1"/>
  <c r="G852" i="1"/>
  <c r="G851" i="1"/>
  <c r="G850" i="1"/>
  <c r="E752" i="1"/>
  <c r="E829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E753" i="1"/>
  <c r="E818" i="1"/>
  <c r="G824" i="1"/>
  <c r="G823" i="1"/>
  <c r="G822" i="1"/>
  <c r="G821" i="1"/>
  <c r="G820" i="1"/>
  <c r="G819" i="1"/>
  <c r="E814" i="1"/>
  <c r="G815" i="1"/>
  <c r="F816" i="1" s="1"/>
  <c r="F814" i="1" s="1"/>
  <c r="E802" i="1"/>
  <c r="G811" i="1"/>
  <c r="G810" i="1"/>
  <c r="G809" i="1"/>
  <c r="G808" i="1"/>
  <c r="G807" i="1"/>
  <c r="G806" i="1"/>
  <c r="G805" i="1"/>
  <c r="G804" i="1"/>
  <c r="G803" i="1"/>
  <c r="E798" i="1"/>
  <c r="G799" i="1"/>
  <c r="F800" i="1" s="1"/>
  <c r="F798" i="1" s="1"/>
  <c r="E784" i="1"/>
  <c r="E791" i="1"/>
  <c r="G793" i="1"/>
  <c r="G792" i="1"/>
  <c r="E785" i="1"/>
  <c r="G788" i="1"/>
  <c r="G787" i="1"/>
  <c r="G786" i="1"/>
  <c r="E778" i="1"/>
  <c r="G781" i="1"/>
  <c r="G780" i="1"/>
  <c r="G779" i="1"/>
  <c r="E763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E754" i="1"/>
  <c r="G760" i="1"/>
  <c r="G759" i="1"/>
  <c r="G758" i="1"/>
  <c r="G757" i="1"/>
  <c r="G756" i="1"/>
  <c r="G755" i="1"/>
  <c r="E699" i="1"/>
  <c r="E739" i="1"/>
  <c r="G747" i="1"/>
  <c r="G746" i="1"/>
  <c r="G745" i="1"/>
  <c r="G744" i="1"/>
  <c r="G743" i="1"/>
  <c r="G742" i="1"/>
  <c r="G741" i="1"/>
  <c r="G740" i="1"/>
  <c r="E734" i="1"/>
  <c r="G736" i="1"/>
  <c r="G735" i="1"/>
  <c r="E729" i="1"/>
  <c r="G731" i="1"/>
  <c r="G730" i="1"/>
  <c r="E725" i="1"/>
  <c r="G726" i="1"/>
  <c r="F727" i="1" s="1"/>
  <c r="G727" i="1" s="1"/>
  <c r="G725" i="1" s="1"/>
  <c r="E716" i="1"/>
  <c r="G722" i="1"/>
  <c r="G721" i="1"/>
  <c r="G720" i="1"/>
  <c r="G719" i="1"/>
  <c r="G718" i="1"/>
  <c r="G717" i="1"/>
  <c r="E709" i="1"/>
  <c r="G713" i="1"/>
  <c r="G712" i="1"/>
  <c r="G711" i="1"/>
  <c r="G710" i="1"/>
  <c r="E700" i="1"/>
  <c r="G706" i="1"/>
  <c r="G705" i="1"/>
  <c r="G704" i="1"/>
  <c r="G703" i="1"/>
  <c r="G702" i="1"/>
  <c r="G701" i="1"/>
  <c r="E247" i="1"/>
  <c r="E562" i="1"/>
  <c r="E688" i="1"/>
  <c r="G692" i="1"/>
  <c r="G691" i="1"/>
  <c r="G690" i="1"/>
  <c r="G689" i="1"/>
  <c r="E582" i="1"/>
  <c r="E679" i="1"/>
  <c r="G683" i="1"/>
  <c r="G682" i="1"/>
  <c r="G681" i="1"/>
  <c r="G680" i="1"/>
  <c r="E674" i="1"/>
  <c r="G676" i="1"/>
  <c r="G675" i="1"/>
  <c r="E660" i="1"/>
  <c r="G671" i="1"/>
  <c r="G670" i="1"/>
  <c r="G669" i="1"/>
  <c r="G668" i="1"/>
  <c r="G667" i="1"/>
  <c r="G666" i="1"/>
  <c r="G665" i="1"/>
  <c r="G664" i="1"/>
  <c r="G663" i="1"/>
  <c r="G662" i="1"/>
  <c r="G661" i="1"/>
  <c r="E637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E625" i="1"/>
  <c r="G634" i="1"/>
  <c r="G633" i="1"/>
  <c r="G632" i="1"/>
  <c r="G631" i="1"/>
  <c r="G630" i="1"/>
  <c r="G629" i="1"/>
  <c r="G628" i="1"/>
  <c r="G627" i="1"/>
  <c r="G626" i="1"/>
  <c r="E620" i="1"/>
  <c r="G622" i="1"/>
  <c r="G621" i="1"/>
  <c r="E591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E583" i="1"/>
  <c r="G588" i="1"/>
  <c r="G587" i="1"/>
  <c r="G586" i="1"/>
  <c r="G585" i="1"/>
  <c r="G584" i="1"/>
  <c r="E563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E544" i="1"/>
  <c r="E550" i="1"/>
  <c r="G557" i="1"/>
  <c r="G556" i="1"/>
  <c r="G555" i="1"/>
  <c r="G554" i="1"/>
  <c r="G553" i="1"/>
  <c r="G552" i="1"/>
  <c r="G551" i="1"/>
  <c r="E545" i="1"/>
  <c r="G547" i="1"/>
  <c r="G546" i="1"/>
  <c r="E389" i="1"/>
  <c r="E536" i="1"/>
  <c r="G539" i="1"/>
  <c r="G538" i="1"/>
  <c r="G537" i="1"/>
  <c r="E531" i="1"/>
  <c r="G533" i="1"/>
  <c r="G532" i="1"/>
  <c r="E519" i="1"/>
  <c r="G528" i="1"/>
  <c r="G527" i="1"/>
  <c r="G526" i="1"/>
  <c r="G525" i="1"/>
  <c r="G524" i="1"/>
  <c r="G523" i="1"/>
  <c r="G522" i="1"/>
  <c r="G521" i="1"/>
  <c r="G520" i="1"/>
  <c r="E514" i="1"/>
  <c r="G516" i="1"/>
  <c r="G515" i="1"/>
  <c r="E509" i="1"/>
  <c r="G511" i="1"/>
  <c r="G510" i="1"/>
  <c r="E501" i="1"/>
  <c r="G506" i="1"/>
  <c r="G505" i="1"/>
  <c r="G504" i="1"/>
  <c r="G503" i="1"/>
  <c r="G502" i="1"/>
  <c r="E493" i="1"/>
  <c r="G498" i="1"/>
  <c r="G497" i="1"/>
  <c r="G496" i="1"/>
  <c r="G495" i="1"/>
  <c r="G494" i="1"/>
  <c r="E488" i="1"/>
  <c r="G490" i="1"/>
  <c r="G489" i="1"/>
  <c r="E476" i="1"/>
  <c r="G485" i="1"/>
  <c r="G484" i="1"/>
  <c r="G483" i="1"/>
  <c r="G482" i="1"/>
  <c r="G481" i="1"/>
  <c r="G480" i="1"/>
  <c r="G479" i="1"/>
  <c r="G478" i="1"/>
  <c r="G477" i="1"/>
  <c r="E454" i="1"/>
  <c r="E468" i="1"/>
  <c r="G471" i="1"/>
  <c r="G470" i="1"/>
  <c r="G469" i="1"/>
  <c r="E455" i="1"/>
  <c r="G465" i="1"/>
  <c r="G464" i="1"/>
  <c r="G463" i="1"/>
  <c r="G462" i="1"/>
  <c r="G461" i="1"/>
  <c r="G460" i="1"/>
  <c r="G459" i="1"/>
  <c r="G458" i="1"/>
  <c r="G457" i="1"/>
  <c r="G456" i="1"/>
  <c r="E446" i="1"/>
  <c r="G451" i="1"/>
  <c r="G450" i="1"/>
  <c r="G449" i="1"/>
  <c r="G448" i="1"/>
  <c r="G447" i="1"/>
  <c r="E426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E415" i="1"/>
  <c r="G423" i="1"/>
  <c r="G422" i="1"/>
  <c r="G421" i="1"/>
  <c r="G420" i="1"/>
  <c r="G419" i="1"/>
  <c r="G418" i="1"/>
  <c r="G417" i="1"/>
  <c r="G416" i="1"/>
  <c r="E404" i="1"/>
  <c r="G412" i="1"/>
  <c r="G411" i="1"/>
  <c r="G410" i="1"/>
  <c r="G409" i="1"/>
  <c r="G408" i="1"/>
  <c r="G407" i="1"/>
  <c r="G406" i="1"/>
  <c r="G405" i="1"/>
  <c r="E390" i="1"/>
  <c r="G401" i="1"/>
  <c r="G400" i="1"/>
  <c r="G399" i="1"/>
  <c r="G398" i="1"/>
  <c r="G397" i="1"/>
  <c r="G396" i="1"/>
  <c r="G395" i="1"/>
  <c r="G394" i="1"/>
  <c r="G393" i="1"/>
  <c r="G392" i="1"/>
  <c r="G391" i="1"/>
  <c r="E344" i="1"/>
  <c r="E383" i="1"/>
  <c r="G384" i="1"/>
  <c r="F385" i="1" s="1"/>
  <c r="F383" i="1" s="1"/>
  <c r="E378" i="1"/>
  <c r="G380" i="1"/>
  <c r="G379" i="1"/>
  <c r="E368" i="1"/>
  <c r="G375" i="1"/>
  <c r="G374" i="1"/>
  <c r="G373" i="1"/>
  <c r="G372" i="1"/>
  <c r="G371" i="1"/>
  <c r="G370" i="1"/>
  <c r="G369" i="1"/>
  <c r="E363" i="1"/>
  <c r="G365" i="1"/>
  <c r="G364" i="1"/>
  <c r="E357" i="1"/>
  <c r="G360" i="1"/>
  <c r="G359" i="1"/>
  <c r="G358" i="1"/>
  <c r="E345" i="1"/>
  <c r="G354" i="1"/>
  <c r="G353" i="1"/>
  <c r="G352" i="1"/>
  <c r="G351" i="1"/>
  <c r="G350" i="1"/>
  <c r="G349" i="1"/>
  <c r="G348" i="1"/>
  <c r="G347" i="1"/>
  <c r="G346" i="1"/>
  <c r="E248" i="1"/>
  <c r="E337" i="1"/>
  <c r="G339" i="1"/>
  <c r="G338" i="1"/>
  <c r="E328" i="1"/>
  <c r="G334" i="1"/>
  <c r="G333" i="1"/>
  <c r="G332" i="1"/>
  <c r="G331" i="1"/>
  <c r="G330" i="1"/>
  <c r="G329" i="1"/>
  <c r="E285" i="1"/>
  <c r="E310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E286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E249" i="1"/>
  <c r="E278" i="1"/>
  <c r="G280" i="1"/>
  <c r="G279" i="1"/>
  <c r="E250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E215" i="1"/>
  <c r="E216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E195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E163" i="1"/>
  <c r="E189" i="1"/>
  <c r="G190" i="1"/>
  <c r="F191" i="1" s="1"/>
  <c r="E181" i="1"/>
  <c r="G186" i="1"/>
  <c r="G185" i="1"/>
  <c r="G184" i="1"/>
  <c r="G183" i="1"/>
  <c r="G182" i="1"/>
  <c r="E175" i="1"/>
  <c r="G178" i="1"/>
  <c r="G177" i="1"/>
  <c r="G176" i="1"/>
  <c r="E164" i="1"/>
  <c r="G172" i="1"/>
  <c r="G171" i="1"/>
  <c r="G170" i="1"/>
  <c r="G169" i="1"/>
  <c r="G168" i="1"/>
  <c r="G167" i="1"/>
  <c r="G166" i="1"/>
  <c r="G165" i="1"/>
  <c r="E4" i="1"/>
  <c r="E130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E121" i="1"/>
  <c r="G127" i="1"/>
  <c r="G126" i="1"/>
  <c r="G125" i="1"/>
  <c r="G124" i="1"/>
  <c r="G123" i="1"/>
  <c r="G122" i="1"/>
  <c r="E103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E96" i="1"/>
  <c r="G100" i="1"/>
  <c r="G99" i="1"/>
  <c r="G98" i="1"/>
  <c r="G97" i="1"/>
  <c r="E81" i="1"/>
  <c r="G93" i="1"/>
  <c r="G92" i="1"/>
  <c r="G91" i="1"/>
  <c r="G90" i="1"/>
  <c r="G89" i="1"/>
  <c r="G88" i="1"/>
  <c r="G87" i="1"/>
  <c r="G86" i="1"/>
  <c r="G85" i="1"/>
  <c r="G84" i="1"/>
  <c r="G83" i="1"/>
  <c r="G82" i="1"/>
  <c r="E5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E5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I924" i="1" l="1"/>
  <c r="J128" i="1"/>
  <c r="J121" i="1" s="1"/>
  <c r="J737" i="1"/>
  <c r="J734" i="1" s="1"/>
  <c r="F732" i="1"/>
  <c r="J845" i="1"/>
  <c r="J829" i="1" s="1"/>
  <c r="I688" i="1"/>
  <c r="I700" i="1"/>
  <c r="I519" i="1"/>
  <c r="I404" i="1"/>
  <c r="J517" i="1"/>
  <c r="J514" i="1" s="1"/>
  <c r="J512" i="1"/>
  <c r="J509" i="1" s="1"/>
  <c r="J281" i="1"/>
  <c r="J278" i="1" s="1"/>
  <c r="I283" i="1" s="1"/>
  <c r="I501" i="1"/>
  <c r="J580" i="1"/>
  <c r="J563" i="1" s="1"/>
  <c r="I488" i="1"/>
  <c r="I216" i="1"/>
  <c r="J213" i="1"/>
  <c r="J195" i="1" s="1"/>
  <c r="F789" i="1"/>
  <c r="G789" i="1" s="1"/>
  <c r="G785" i="1" s="1"/>
  <c r="I763" i="1"/>
  <c r="I583" i="1"/>
  <c r="J173" i="1"/>
  <c r="J164" i="1" s="1"/>
  <c r="I193" i="1" s="1"/>
  <c r="I455" i="1"/>
  <c r="J101" i="1"/>
  <c r="J96" i="1" s="1"/>
  <c r="J635" i="1"/>
  <c r="J625" i="1" s="1"/>
  <c r="J366" i="1"/>
  <c r="J363" i="1" s="1"/>
  <c r="I130" i="1"/>
  <c r="F677" i="1"/>
  <c r="F674" i="1" s="1"/>
  <c r="J618" i="1"/>
  <c r="J591" i="1" s="1"/>
  <c r="I337" i="1"/>
  <c r="I103" i="1"/>
  <c r="J684" i="1"/>
  <c r="J679" i="1" s="1"/>
  <c r="I709" i="1"/>
  <c r="I531" i="1"/>
  <c r="J308" i="1"/>
  <c r="J286" i="1" s="1"/>
  <c r="J658" i="1"/>
  <c r="J637" i="1" s="1"/>
  <c r="F340" i="1"/>
  <c r="F623" i="1"/>
  <c r="G623" i="1" s="1"/>
  <c r="G620" i="1" s="1"/>
  <c r="F782" i="1"/>
  <c r="G782" i="1" s="1"/>
  <c r="G778" i="1" s="1"/>
  <c r="J548" i="1"/>
  <c r="J545" i="1" s="1"/>
  <c r="I560" i="1" s="1"/>
  <c r="I550" i="1"/>
  <c r="J324" i="1"/>
  <c r="J310" i="1" s="1"/>
  <c r="I870" i="1"/>
  <c r="I446" i="1"/>
  <c r="F922" i="1"/>
  <c r="G922" i="1" s="1"/>
  <c r="G900" i="1" s="1"/>
  <c r="I493" i="1"/>
  <c r="I474" i="1"/>
  <c r="J474" i="1" s="1"/>
  <c r="J454" i="1" s="1"/>
  <c r="I328" i="1"/>
  <c r="J540" i="1"/>
  <c r="J536" i="1" s="1"/>
  <c r="F776" i="1"/>
  <c r="G776" i="1" s="1"/>
  <c r="G763" i="1" s="1"/>
  <c r="F119" i="1"/>
  <c r="F103" i="1" s="1"/>
  <c r="F128" i="1"/>
  <c r="G128" i="1" s="1"/>
  <c r="G121" i="1" s="1"/>
  <c r="F308" i="1"/>
  <c r="F286" i="1" s="1"/>
  <c r="F472" i="1"/>
  <c r="G472" i="1" s="1"/>
  <c r="G468" i="1" s="1"/>
  <c r="F507" i="1"/>
  <c r="F501" i="1" s="1"/>
  <c r="F761" i="1"/>
  <c r="G761" i="1" s="1"/>
  <c r="G754" i="1" s="1"/>
  <c r="J361" i="1"/>
  <c r="J357" i="1" s="1"/>
  <c r="I175" i="1"/>
  <c r="I250" i="1"/>
  <c r="I861" i="1"/>
  <c r="I59" i="1"/>
  <c r="J789" i="1"/>
  <c r="J785" i="1" s="1"/>
  <c r="J94" i="1"/>
  <c r="J81" i="1" s="1"/>
  <c r="I900" i="1"/>
  <c r="I476" i="1"/>
  <c r="I932" i="1"/>
  <c r="I818" i="1"/>
  <c r="I468" i="1"/>
  <c r="I5" i="1"/>
  <c r="F79" i="1"/>
  <c r="G79" i="1" s="1"/>
  <c r="G59" i="1" s="1"/>
  <c r="F187" i="1"/>
  <c r="G187" i="1" s="1"/>
  <c r="G181" i="1" s="1"/>
  <c r="F276" i="1"/>
  <c r="G276" i="1" s="1"/>
  <c r="G250" i="1" s="1"/>
  <c r="F402" i="1"/>
  <c r="G402" i="1" s="1"/>
  <c r="G390" i="1" s="1"/>
  <c r="F499" i="1"/>
  <c r="G499" i="1" s="1"/>
  <c r="G493" i="1" s="1"/>
  <c r="F517" i="1"/>
  <c r="F514" i="1" s="1"/>
  <c r="F540" i="1"/>
  <c r="F536" i="1" s="1"/>
  <c r="F558" i="1"/>
  <c r="G558" i="1" s="1"/>
  <c r="G550" i="1" s="1"/>
  <c r="F580" i="1"/>
  <c r="G580" i="1" s="1"/>
  <c r="G563" i="1" s="1"/>
  <c r="F658" i="1"/>
  <c r="F637" i="1" s="1"/>
  <c r="F714" i="1"/>
  <c r="G714" i="1" s="1"/>
  <c r="G709" i="1" s="1"/>
  <c r="I802" i="1"/>
  <c r="I415" i="1"/>
  <c r="I946" i="1"/>
  <c r="I869" i="1" s="1"/>
  <c r="F101" i="1"/>
  <c r="F96" i="1" s="1"/>
  <c r="F281" i="1"/>
  <c r="F278" i="1" s="1"/>
  <c r="F413" i="1"/>
  <c r="G413" i="1" s="1"/>
  <c r="G404" i="1" s="1"/>
  <c r="F707" i="1"/>
  <c r="F700" i="1" s="1"/>
  <c r="F825" i="1"/>
  <c r="F818" i="1" s="1"/>
  <c r="F618" i="1"/>
  <c r="G618" i="1" s="1"/>
  <c r="G591" i="1" s="1"/>
  <c r="F213" i="1"/>
  <c r="G213" i="1" s="1"/>
  <c r="G195" i="1" s="1"/>
  <c r="F376" i="1"/>
  <c r="F368" i="1" s="1"/>
  <c r="F529" i="1"/>
  <c r="F519" i="1" s="1"/>
  <c r="F589" i="1"/>
  <c r="G589" i="1" s="1"/>
  <c r="G583" i="1" s="1"/>
  <c r="F693" i="1"/>
  <c r="F688" i="1" s="1"/>
  <c r="F737" i="1"/>
  <c r="F734" i="1" s="1"/>
  <c r="F845" i="1"/>
  <c r="G845" i="1" s="1"/>
  <c r="G829" i="1" s="1"/>
  <c r="F859" i="1"/>
  <c r="F849" i="1" s="1"/>
  <c r="F898" i="1"/>
  <c r="F870" i="1" s="1"/>
  <c r="F936" i="1"/>
  <c r="F932" i="1" s="1"/>
  <c r="I739" i="1"/>
  <c r="I345" i="1"/>
  <c r="I778" i="1"/>
  <c r="F635" i="1"/>
  <c r="G635" i="1" s="1"/>
  <c r="G625" i="1" s="1"/>
  <c r="F173" i="1"/>
  <c r="G173" i="1" s="1"/>
  <c r="G164" i="1" s="1"/>
  <c r="F243" i="1"/>
  <c r="G243" i="1" s="1"/>
  <c r="G216" i="1" s="1"/>
  <c r="F245" i="1" s="1"/>
  <c r="F57" i="1"/>
  <c r="F5" i="1" s="1"/>
  <c r="F94" i="1"/>
  <c r="G94" i="1" s="1"/>
  <c r="G81" i="1" s="1"/>
  <c r="F179" i="1"/>
  <c r="F175" i="1" s="1"/>
  <c r="F366" i="1"/>
  <c r="F363" i="1" s="1"/>
  <c r="F444" i="1"/>
  <c r="G444" i="1" s="1"/>
  <c r="G426" i="1" s="1"/>
  <c r="F486" i="1"/>
  <c r="G486" i="1" s="1"/>
  <c r="G476" i="1" s="1"/>
  <c r="F512" i="1"/>
  <c r="G512" i="1" s="1"/>
  <c r="G509" i="1" s="1"/>
  <c r="F534" i="1"/>
  <c r="F531" i="1" s="1"/>
  <c r="F548" i="1"/>
  <c r="F545" i="1" s="1"/>
  <c r="F684" i="1"/>
  <c r="F679" i="1" s="1"/>
  <c r="F867" i="1"/>
  <c r="F861" i="1" s="1"/>
  <c r="F930" i="1"/>
  <c r="F924" i="1" s="1"/>
  <c r="I849" i="1"/>
  <c r="J672" i="1"/>
  <c r="J660" i="1" s="1"/>
  <c r="I754" i="1"/>
  <c r="F159" i="1"/>
  <c r="F130" i="1" s="1"/>
  <c r="F491" i="1"/>
  <c r="F488" i="1" s="1"/>
  <c r="F672" i="1"/>
  <c r="F660" i="1" s="1"/>
  <c r="F723" i="1"/>
  <c r="F716" i="1" s="1"/>
  <c r="F748" i="1"/>
  <c r="F739" i="1" s="1"/>
  <c r="F794" i="1"/>
  <c r="G794" i="1" s="1"/>
  <c r="G791" i="1" s="1"/>
  <c r="F812" i="1"/>
  <c r="G812" i="1" s="1"/>
  <c r="G802" i="1" s="1"/>
  <c r="I750" i="1"/>
  <c r="I699" i="1" s="1"/>
  <c r="I796" i="1"/>
  <c r="I215" i="1"/>
  <c r="J245" i="1"/>
  <c r="J215" i="1" s="1"/>
  <c r="F189" i="1"/>
  <c r="G191" i="1"/>
  <c r="G189" i="1" s="1"/>
  <c r="G308" i="1"/>
  <c r="G286" i="1" s="1"/>
  <c r="F390" i="1"/>
  <c r="F381" i="1"/>
  <c r="F729" i="1"/>
  <c r="G732" i="1"/>
  <c r="G729" i="1" s="1"/>
  <c r="F754" i="1"/>
  <c r="G340" i="1"/>
  <c r="G337" i="1" s="1"/>
  <c r="F337" i="1"/>
  <c r="F452" i="1"/>
  <c r="F550" i="1"/>
  <c r="F942" i="1"/>
  <c r="G944" i="1"/>
  <c r="G942" i="1" s="1"/>
  <c r="F335" i="1"/>
  <c r="G385" i="1"/>
  <c r="G383" i="1" s="1"/>
  <c r="F466" i="1"/>
  <c r="F791" i="1"/>
  <c r="F324" i="1"/>
  <c r="F355" i="1"/>
  <c r="F361" i="1"/>
  <c r="F424" i="1"/>
  <c r="G693" i="1"/>
  <c r="G688" i="1" s="1"/>
  <c r="F900" i="1"/>
  <c r="G940" i="1"/>
  <c r="G938" i="1" s="1"/>
  <c r="F938" i="1"/>
  <c r="F725" i="1"/>
  <c r="G800" i="1"/>
  <c r="G798" i="1" s="1"/>
  <c r="G816" i="1"/>
  <c r="G814" i="1" s="1"/>
  <c r="F778" i="1" l="1"/>
  <c r="F164" i="1"/>
  <c r="G517" i="1"/>
  <c r="G514" i="1" s="1"/>
  <c r="I326" i="1"/>
  <c r="I285" i="1" s="1"/>
  <c r="I387" i="1"/>
  <c r="I344" i="1" s="1"/>
  <c r="I161" i="1"/>
  <c r="G825" i="1"/>
  <c r="G818" i="1" s="1"/>
  <c r="J750" i="1"/>
  <c r="J699" i="1" s="1"/>
  <c r="G159" i="1"/>
  <c r="G130" i="1" s="1"/>
  <c r="F250" i="1"/>
  <c r="I544" i="1"/>
  <c r="J560" i="1"/>
  <c r="J544" i="1" s="1"/>
  <c r="G748" i="1"/>
  <c r="G739" i="1" s="1"/>
  <c r="F583" i="1"/>
  <c r="G684" i="1"/>
  <c r="G679" i="1" s="1"/>
  <c r="G677" i="1"/>
  <c r="G674" i="1" s="1"/>
  <c r="F81" i="1"/>
  <c r="F620" i="1"/>
  <c r="G376" i="1"/>
  <c r="G368" i="1" s="1"/>
  <c r="I454" i="1"/>
  <c r="F785" i="1"/>
  <c r="G859" i="1"/>
  <c r="G849" i="1" s="1"/>
  <c r="I686" i="1"/>
  <c r="I582" i="1" s="1"/>
  <c r="I542" i="1"/>
  <c r="J542" i="1" s="1"/>
  <c r="J389" i="1" s="1"/>
  <c r="G898" i="1"/>
  <c r="G870" i="1" s="1"/>
  <c r="F829" i="1"/>
  <c r="F709" i="1"/>
  <c r="F509" i="1"/>
  <c r="F625" i="1"/>
  <c r="F59" i="1"/>
  <c r="F796" i="1"/>
  <c r="F763" i="1"/>
  <c r="F468" i="1"/>
  <c r="F216" i="1"/>
  <c r="G723" i="1"/>
  <c r="G716" i="1" s="1"/>
  <c r="G101" i="1"/>
  <c r="G96" i="1" s="1"/>
  <c r="G119" i="1"/>
  <c r="G103" i="1" s="1"/>
  <c r="G672" i="1"/>
  <c r="G660" i="1" s="1"/>
  <c r="G548" i="1"/>
  <c r="G545" i="1" s="1"/>
  <c r="F560" i="1" s="1"/>
  <c r="F493" i="1"/>
  <c r="F121" i="1"/>
  <c r="G529" i="1"/>
  <c r="G519" i="1" s="1"/>
  <c r="G491" i="1"/>
  <c r="G488" i="1" s="1"/>
  <c r="G534" i="1"/>
  <c r="G531" i="1" s="1"/>
  <c r="F591" i="1"/>
  <c r="F195" i="1"/>
  <c r="G57" i="1"/>
  <c r="G5" i="1" s="1"/>
  <c r="G936" i="1"/>
  <c r="G932" i="1" s="1"/>
  <c r="G507" i="1"/>
  <c r="G501" i="1" s="1"/>
  <c r="J946" i="1"/>
  <c r="J869" i="1" s="1"/>
  <c r="F181" i="1"/>
  <c r="G930" i="1"/>
  <c r="G924" i="1" s="1"/>
  <c r="G658" i="1"/>
  <c r="G637" i="1" s="1"/>
  <c r="G540" i="1"/>
  <c r="G536" i="1" s="1"/>
  <c r="G281" i="1"/>
  <c r="G278" i="1" s="1"/>
  <c r="F283" i="1" s="1"/>
  <c r="G179" i="1"/>
  <c r="G175" i="1" s="1"/>
  <c r="F193" i="1" s="1"/>
  <c r="G737" i="1"/>
  <c r="G734" i="1" s="1"/>
  <c r="F802" i="1"/>
  <c r="G707" i="1"/>
  <c r="G700" i="1" s="1"/>
  <c r="G867" i="1"/>
  <c r="G861" i="1" s="1"/>
  <c r="F563" i="1"/>
  <c r="F476" i="1"/>
  <c r="G366" i="1"/>
  <c r="G363" i="1" s="1"/>
  <c r="F426" i="1"/>
  <c r="F404" i="1"/>
  <c r="J193" i="1"/>
  <c r="J163" i="1" s="1"/>
  <c r="I163" i="1"/>
  <c r="J283" i="1"/>
  <c r="J249" i="1" s="1"/>
  <c r="I249" i="1"/>
  <c r="I4" i="1"/>
  <c r="J161" i="1"/>
  <c r="J4" i="1" s="1"/>
  <c r="J796" i="1"/>
  <c r="J784" i="1" s="1"/>
  <c r="I827" i="1" s="1"/>
  <c r="I784" i="1"/>
  <c r="J326" i="1"/>
  <c r="J285" i="1" s="1"/>
  <c r="G796" i="1"/>
  <c r="G784" i="1" s="1"/>
  <c r="F827" i="1" s="1"/>
  <c r="F784" i="1"/>
  <c r="F345" i="1"/>
  <c r="G355" i="1"/>
  <c r="G345" i="1" s="1"/>
  <c r="F328" i="1"/>
  <c r="G335" i="1"/>
  <c r="G328" i="1" s="1"/>
  <c r="F310" i="1"/>
  <c r="G324" i="1"/>
  <c r="G310" i="1" s="1"/>
  <c r="F326" i="1" s="1"/>
  <c r="G466" i="1"/>
  <c r="G455" i="1" s="1"/>
  <c r="F474" i="1" s="1"/>
  <c r="F455" i="1"/>
  <c r="F415" i="1"/>
  <c r="G424" i="1"/>
  <c r="G415" i="1" s="1"/>
  <c r="G361" i="1"/>
  <c r="G357" i="1" s="1"/>
  <c r="F357" i="1"/>
  <c r="F446" i="1"/>
  <c r="G452" i="1"/>
  <c r="G446" i="1" s="1"/>
  <c r="G381" i="1"/>
  <c r="G378" i="1" s="1"/>
  <c r="F378" i="1"/>
  <c r="F215" i="1"/>
  <c r="G245" i="1"/>
  <c r="G215" i="1" s="1"/>
  <c r="F946" i="1" l="1"/>
  <c r="J387" i="1"/>
  <c r="J344" i="1" s="1"/>
  <c r="F161" i="1"/>
  <c r="G161" i="1" s="1"/>
  <c r="G4" i="1" s="1"/>
  <c r="J686" i="1"/>
  <c r="J582" i="1" s="1"/>
  <c r="I695" i="1" s="1"/>
  <c r="I562" i="1" s="1"/>
  <c r="I389" i="1"/>
  <c r="F686" i="1"/>
  <c r="G686" i="1" s="1"/>
  <c r="G582" i="1" s="1"/>
  <c r="F695" i="1" s="1"/>
  <c r="G695" i="1" s="1"/>
  <c r="G562" i="1" s="1"/>
  <c r="F750" i="1"/>
  <c r="F699" i="1" s="1"/>
  <c r="I342" i="1"/>
  <c r="J827" i="1"/>
  <c r="J753" i="1" s="1"/>
  <c r="I847" i="1" s="1"/>
  <c r="I753" i="1"/>
  <c r="F285" i="1"/>
  <c r="G326" i="1"/>
  <c r="G285" i="1" s="1"/>
  <c r="F544" i="1"/>
  <c r="G560" i="1"/>
  <c r="G544" i="1" s="1"/>
  <c r="F753" i="1"/>
  <c r="G827" i="1"/>
  <c r="G753" i="1" s="1"/>
  <c r="F847" i="1" s="1"/>
  <c r="G946" i="1"/>
  <c r="G869" i="1" s="1"/>
  <c r="F869" i="1"/>
  <c r="G283" i="1"/>
  <c r="G249" i="1" s="1"/>
  <c r="F249" i="1"/>
  <c r="F454" i="1"/>
  <c r="G474" i="1"/>
  <c r="G454" i="1" s="1"/>
  <c r="F542" i="1" s="1"/>
  <c r="G193" i="1"/>
  <c r="G163" i="1" s="1"/>
  <c r="F163" i="1"/>
  <c r="F387" i="1"/>
  <c r="G750" i="1" l="1"/>
  <c r="G699" i="1" s="1"/>
  <c r="F4" i="1"/>
  <c r="J695" i="1"/>
  <c r="J562" i="1" s="1"/>
  <c r="F562" i="1"/>
  <c r="F582" i="1"/>
  <c r="F342" i="1"/>
  <c r="F248" i="1" s="1"/>
  <c r="J342" i="1"/>
  <c r="J248" i="1" s="1"/>
  <c r="I248" i="1"/>
  <c r="I752" i="1"/>
  <c r="J847" i="1"/>
  <c r="J752" i="1" s="1"/>
  <c r="F389" i="1"/>
  <c r="G542" i="1"/>
  <c r="G389" i="1" s="1"/>
  <c r="G387" i="1"/>
  <c r="G344" i="1" s="1"/>
  <c r="F344" i="1"/>
  <c r="F752" i="1"/>
  <c r="G847" i="1"/>
  <c r="G752" i="1" s="1"/>
  <c r="I697" i="1" l="1"/>
  <c r="J697" i="1" s="1"/>
  <c r="J247" i="1" s="1"/>
  <c r="I948" i="1" s="1"/>
  <c r="J948" i="1" s="1"/>
  <c r="J950" i="1" s="1"/>
  <c r="J951" i="1" s="1"/>
  <c r="J952" i="1" s="1"/>
  <c r="J953" i="1" s="1"/>
  <c r="J954" i="1" s="1"/>
  <c r="G342" i="1"/>
  <c r="G248" i="1" s="1"/>
  <c r="F697" i="1" s="1"/>
  <c r="F247" i="1" s="1"/>
  <c r="I247" i="1" l="1"/>
  <c r="G697" i="1"/>
  <c r="G247" i="1" s="1"/>
  <c r="F948" i="1" s="1"/>
  <c r="G948" i="1" s="1"/>
  <c r="G950" i="1" s="1"/>
  <c r="G951" i="1" s="1"/>
  <c r="G952" i="1" s="1"/>
  <c r="G953" i="1" s="1"/>
  <c r="G95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Serrano Maganto, Ignacio</author>
    <author>Cárdaba Prada, Luis María</author>
  </authors>
  <commentList>
    <comment ref="A3" authorId="0" shapeId="0" xr:uid="{5C86E89D-A4FF-49A2-8830-B85BE11D0F5E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649122C6-7FAC-4D52-A431-A72EB349E974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33E34D2A-3D53-401A-81F2-8E94202F1EFD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D9120370-38FC-47D2-BB93-8F6E7787568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22C66ED7-1609-437D-8C34-A596CCDCD58B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7AB6EA5D-FD73-49AF-8413-B8590626F52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D0D1B39B-4C47-4512-93F1-31F7CE0B767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9C46CF6D-0674-4BDB-AE5C-7BA30E1025A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AC2A31C6-AE71-4AE9-8E5C-67622E2800C5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EF30560D-2244-4E9E-8ED7-729D93F2EA9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952" authorId="1" shapeId="0" xr:uid="{4F92821C-8E7B-4416-9A53-8CA1831043C5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954" authorId="1" shapeId="0" xr:uid="{89FA506B-2BED-4EFB-8047-851B5A4ECF4C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<sst xmlns="http://schemas.openxmlformats.org/spreadsheetml/2006/main" count="3124" uniqueCount="1577">
  <si>
    <t>OB.19.017 MODERNIZACIÓN CONDE DE CASAL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</si>
  <si>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</si>
  <si>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</si>
  <si>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</si>
  <si>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</si>
  <si>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</si>
  <si>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</si>
  <si>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</si>
  <si>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</si>
  <si>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CAP.1</t>
  </si>
  <si>
    <t>Capítulo</t>
  </si>
  <si>
    <t/>
  </si>
  <si>
    <t>REMODELACION VESTIBULO, CAÑONES Y ANDENES</t>
  </si>
  <si>
    <t>1.1</t>
  </si>
  <si>
    <t>DESMONTAJES Y DEMOLICIONES</t>
  </si>
  <si>
    <t>ED0113</t>
  </si>
  <si>
    <t>Partida</t>
  </si>
  <si>
    <t>M2.</t>
  </si>
  <si>
    <t>DESMONTAJE DE TAPA VITRIFICADA DE CANALETA (NOCTURNO)</t>
  </si>
  <si>
    <t>ED01CA</t>
  </si>
  <si>
    <t>m</t>
  </si>
  <si>
    <t>DESMONTAJE DE TAPA DE CANALETA DE ACERO CON LUMINARIA EMBEBIDA (NOCTURNO)</t>
  </si>
  <si>
    <t>ED1124</t>
  </si>
  <si>
    <t>DESMONTAJE DE CANALETA DE CABLES (NOCTURNO)</t>
  </si>
  <si>
    <t>ED02LF</t>
  </si>
  <si>
    <t>m2</t>
  </si>
  <si>
    <t>DESMONTAJE DE LAMA DE IMPERMEABILIZACION MACHIHEMBRADA (NOCTURNO)</t>
  </si>
  <si>
    <t>ED01CF</t>
  </si>
  <si>
    <t>DESMONTAJE DE CANALON DE RESINAS DE POLIESTER (NOCTURNO)</t>
  </si>
  <si>
    <t>ED0112</t>
  </si>
  <si>
    <t>Ml</t>
  </si>
  <si>
    <t>DESMONTAJE DE RECERCADO DE TUNEL (NOCTURNO C/CORTE DE TRACCION)</t>
  </si>
  <si>
    <t>ED1165</t>
  </si>
  <si>
    <t>ud</t>
  </si>
  <si>
    <t>DESMONTAJE Y ACONDICIONAMIENTO DE LAS BOCAS DE PCI. (NOCTURNO)</t>
  </si>
  <si>
    <t>ED02PL</t>
  </si>
  <si>
    <t>DESMONTAJE DE ESTRUCTURA DE SUJECION DE LUMINARIAS (NOCTURNO)</t>
  </si>
  <si>
    <t>ED0120</t>
  </si>
  <si>
    <t>DESMONTAJE DE BARANDILLA. (NOCTURNO)</t>
  </si>
  <si>
    <t>ED0151</t>
  </si>
  <si>
    <t>DESMONTAJE DE CARPINTERÍA METÁLICA ACRISTALADA (NOCTURNO)</t>
  </si>
  <si>
    <t>ED1000</t>
  </si>
  <si>
    <t>DESMONTAJE IMPERMEABILIZACIÓN DE POLIESTER EN ANDENES. JORNADA 2:30 - 5:00 A.M.</t>
  </si>
  <si>
    <t>ED1100</t>
  </si>
  <si>
    <t>DESMONTAJE Y MONTAJE REJILLA DE VENTILACIÓN EN HASTIAL DE ANDÉN. (NOCTURNO)</t>
  </si>
  <si>
    <t>ED1155</t>
  </si>
  <si>
    <t>DESMONTAJE APOYO ISQUIATICO (NOCTURNO)</t>
  </si>
  <si>
    <t>ED1160</t>
  </si>
  <si>
    <t>RETIRADA DE PAPELERA  (NOCTURNO)</t>
  </si>
  <si>
    <t>ED0080</t>
  </si>
  <si>
    <t>DESMONTAJE DE ATRIL SITUADO EN EL VESTÍBULO. (NOCTURNO)</t>
  </si>
  <si>
    <t>ED0100</t>
  </si>
  <si>
    <t>DESMONTAJE DE BANCO DE ANDÉN METÁLICO (NOCTURNO)</t>
  </si>
  <si>
    <t>ED0660</t>
  </si>
  <si>
    <t>DESMONTAJE DE PANEL INFORMATIVO I2+I3 INCLUSO MONTAJE PROVISIONAL. (NOCTURNO)</t>
  </si>
  <si>
    <t>ED0610</t>
  </si>
  <si>
    <t>DESMONTAJE DE MUEBLE DE PUBLICIDAD 4,00X3,00 M, DISEÑO ANTIGUO (NOCTURNO)</t>
  </si>
  <si>
    <t>ED20FV</t>
  </si>
  <si>
    <t>DESMONTAJE DE  CARTEL DE INFORMACIÓN INSTITUCIONAL DE 100X70 CM. (NOCTURNO)</t>
  </si>
  <si>
    <t>ED0200</t>
  </si>
  <si>
    <t>DESMONTAJE DE CARTEL DE PUBLICIDAD EN ANDEN DE 4,00X3,00 M.</t>
  </si>
  <si>
    <t>ED0211N</t>
  </si>
  <si>
    <t>DESMONTAJE DE CARTEL DE PUBLICIDAD LUMINOSO. (NOCTURNO)</t>
  </si>
  <si>
    <t>ED0280</t>
  </si>
  <si>
    <t>DESMONTAJE DE CARTEL FOTOLUMINISCENTE (NOCTURNO)</t>
  </si>
  <si>
    <t>ED0291</t>
  </si>
  <si>
    <t>DESMONTAJE DE CARTELES RELACIONADOS CON LA CIRCULACION (NOCTURNO)</t>
  </si>
  <si>
    <t>ED0910</t>
  </si>
  <si>
    <t>DESMONTAJE DE ROMBO METÁLICO DE PIÑÓN DE ESTACIÓN. (NOCTURNO)</t>
  </si>
  <si>
    <t>ED0330</t>
  </si>
  <si>
    <t>DESMONTAJE DE ESPEJO DE PIÑÓN. (NOCTURNO)</t>
  </si>
  <si>
    <t>ED0142</t>
  </si>
  <si>
    <t>DESMONTAJE DE CAJA DE TELEFONO DE PIÑON (NOCTURNO)</t>
  </si>
  <si>
    <t>ED0350</t>
  </si>
  <si>
    <t>DESMONTAJE DE EXTINTOR Y ARMARIO . (NOCTURNO)</t>
  </si>
  <si>
    <t>ED0664</t>
  </si>
  <si>
    <t>DESMONTAJE DE TELEINDICADOR DE INFORMACIÓN AL VIAJERO (NOCTURNO)</t>
  </si>
  <si>
    <t>ED0480</t>
  </si>
  <si>
    <t>DESMONTAJE DE MÁQUINA BILLETERA. (NOCTURNO)</t>
  </si>
  <si>
    <t>ED0750</t>
  </si>
  <si>
    <t>DESMONTAJE DE PASO ENCLAVADO MECÁNICO CON TRANSPORTE. (NOCTURNO)</t>
  </si>
  <si>
    <t>ED0940</t>
  </si>
  <si>
    <t>DESMONTAJE DE TORNIQUETE (NOCTURNO)</t>
  </si>
  <si>
    <t>ED0945</t>
  </si>
  <si>
    <t>DESMONTAJE DE PANTALLA DE ENCAUZAMIENTO (NOCTURNO)</t>
  </si>
  <si>
    <t>ED0810</t>
  </si>
  <si>
    <t>DESMONTAJE DE PORTÓN DE PASO. (NOCTURNO)</t>
  </si>
  <si>
    <t>ED0461</t>
  </si>
  <si>
    <t>DESMONTAJE DE MAMPARA CORTAVIENTOS.  (NOCTURNO)</t>
  </si>
  <si>
    <t>ED0840</t>
  </si>
  <si>
    <t>DESMONTAJE DE PUERTA DE CHAPA LISA DE ACERO. (NOCTURNO)</t>
  </si>
  <si>
    <t>EL0290</t>
  </si>
  <si>
    <t>DEMOLICIÓN DE CÁMARA BUFA DE ESTACIÓN  (NOCTURNO)</t>
  </si>
  <si>
    <t>EL0451</t>
  </si>
  <si>
    <t>DEMOLICIÓN DE SOLADO DE TERRAZO, CERÁMICO o GRANITO(NOCTURNO)</t>
  </si>
  <si>
    <t>EL0490</t>
  </si>
  <si>
    <t>DEMOLICIÓN DE SOLERA PARA FORMALIZACIÓN DE CANALÓN DE 20X20 CM (NOCTURNO)</t>
  </si>
  <si>
    <t>EL0551</t>
  </si>
  <si>
    <t>m²</t>
  </si>
  <si>
    <t>DEMOLICIÓN FÁB.LADRILLO MACIZO 1/2 PIE C/MARTILLO ELÉCTRICO (NOCTURNO)</t>
  </si>
  <si>
    <t>EL0190</t>
  </si>
  <si>
    <t>DEMOLICIÓN ALICATADOS A MANO</t>
  </si>
  <si>
    <t>EL0190N</t>
  </si>
  <si>
    <t>DEMOLICIÓN DE ALICATADOS A MANO (NOCTURNO)</t>
  </si>
  <si>
    <t>EL0220</t>
  </si>
  <si>
    <t>DEMOLICIÓN DE APLACADOS A MANO</t>
  </si>
  <si>
    <t>EL0225</t>
  </si>
  <si>
    <t>DEMOLICIÓN DE APLACADOS A MANO. (NOCTURNO)</t>
  </si>
  <si>
    <t>EZ0131</t>
  </si>
  <si>
    <t>DEMOLICION DE PELDAÑOS.(NOCTURNO)</t>
  </si>
  <si>
    <t>EL0680</t>
  </si>
  <si>
    <t>DESMONTAJE DE PIEZA PREFABRICADA DE BORDE DE ANDÉN (NOCTURNO)</t>
  </si>
  <si>
    <t>EL0951</t>
  </si>
  <si>
    <t>RASCADO DE PINTURA Y REGULARIZACIÓN DE SUPERFICIES. (Nocturno)</t>
  </si>
  <si>
    <t>ED1130</t>
  </si>
  <si>
    <t>DESMONTAJE, ADAPTACIÓN Y MONTAJE DE FRENTE DE PCL. (NOCTURNO)</t>
  </si>
  <si>
    <t>ED1050</t>
  </si>
  <si>
    <t>DESMONTAJE PEQUEÑO MATERIAL Y MOBILIARIO DE PCL O CUARTO DE OPERADOR. (NOCTURNO)</t>
  </si>
  <si>
    <t>EL0020</t>
  </si>
  <si>
    <t>APERTURA DE ARQUETA DE PASO EN CANALIZACIÓN DE TORNIQUETES (NOCTURNO)</t>
  </si>
  <si>
    <t>ED0770</t>
  </si>
  <si>
    <t>DESMONTAJE DE PLACAS DE FIBROCEMENTO (NOCTURNO)</t>
  </si>
  <si>
    <t>EL0300</t>
  </si>
  <si>
    <t>DEMOLICIÓN DE CANALÓN DE FIBROCEMENTO (NOCTURNO)</t>
  </si>
  <si>
    <t>Total 1.1</t>
  </si>
  <si>
    <t>1.5</t>
  </si>
  <si>
    <t>ALBAÑILERIA, SOLADOS Y REVESTIMIENTOS</t>
  </si>
  <si>
    <t>EAT0010</t>
  </si>
  <si>
    <t>TABICÓN DE LADRILLO H/D DE 24X12X8 CM,  (NOCTURNO)</t>
  </si>
  <si>
    <t>EVG0050</t>
  </si>
  <si>
    <t>ENFOSCADO MAESTREADO HIDRÓFUGO M-10 VERTICAL</t>
  </si>
  <si>
    <t>EVA0010</t>
  </si>
  <si>
    <t>ALICATADO AZULEJO BLANCO 20X20CM REC.MORTERO</t>
  </si>
  <si>
    <t>NEVB0100</t>
  </si>
  <si>
    <t>PANEL VITRIFICADO RECTO TIPO SANDWICH. (NOCTURNO)</t>
  </si>
  <si>
    <t>EVB0140</t>
  </si>
  <si>
    <t>PIEZAS ESPECIALES DE PANEL VITRIFICADO RECTO O CURVO(NOCTURNO)</t>
  </si>
  <si>
    <t>EVB0130</t>
  </si>
  <si>
    <t>PIEZA ESPECIAL RINCÓN O ESQUINA DE PANEL VITRIFICADO. (NOCTURNO)</t>
  </si>
  <si>
    <t>NEVB001</t>
  </si>
  <si>
    <t>TAPA CANALETA VITRIFICADA DE 2M X 390 MM. (NOCTURNO)</t>
  </si>
  <si>
    <t>NEVB002</t>
  </si>
  <si>
    <t>TAPA CANALETA DE 2M X 390 MM. CON NOMBRE DE LA ESTACIÓN. (Nocturno)</t>
  </si>
  <si>
    <t>EVB0220</t>
  </si>
  <si>
    <t>TAPA CANALETA VITRIFICADA DE 2M X 240 MM.</t>
  </si>
  <si>
    <t>EVB0230</t>
  </si>
  <si>
    <t>TAPA CANALETA VITRIFICADA DE 2M X 240 MM. (NOCTURNO)</t>
  </si>
  <si>
    <t>EAR0021</t>
  </si>
  <si>
    <t>FORMACION DE FUENTE, DE FABRICA.</t>
  </si>
  <si>
    <t>EP0420</t>
  </si>
  <si>
    <t>ZANQUÍN DE GRANITO NEGRO H= 42CM, NOCTURNO</t>
  </si>
  <si>
    <t>EP0101</t>
  </si>
  <si>
    <t>PELDAÑO DE GRANITO NEGRO (NOCTURNO)</t>
  </si>
  <si>
    <t>EP0351N</t>
  </si>
  <si>
    <t>SOLADO DE GRES PORCELÁNICO 60X60 NOCTURNO</t>
  </si>
  <si>
    <t>EP0441</t>
  </si>
  <si>
    <t>ZÓCALO CON BALDOSA CERÁMICA COMPACTA (NOCTURNO)</t>
  </si>
  <si>
    <t>EB0131</t>
  </si>
  <si>
    <t>RECUBRIMIENTO ANTIGRAFFITI</t>
  </si>
  <si>
    <t>EVB0020</t>
  </si>
  <si>
    <t>INCREMENTO POR SERIGRAFIADO EN PANEL VITRIFICADO</t>
  </si>
  <si>
    <t>EP0040</t>
  </si>
  <si>
    <t>BORDE DE ANDEN DE GRANITO. (NOCTURNO)</t>
  </si>
  <si>
    <t>EP0180</t>
  </si>
  <si>
    <t>RECRECIDO MORTERO RÁPIDO NIVELACIÓN 1-5 CM</t>
  </si>
  <si>
    <t>Total 1.5</t>
  </si>
  <si>
    <t>1.3</t>
  </si>
  <si>
    <t>RED DE DRENAJE Y SANEAMIENTO</t>
  </si>
  <si>
    <t>ER0040</t>
  </si>
  <si>
    <t>CANAL DE DRENAJE LATERAL CUNA DE 10 A 30 CM. (NOCTURNO)</t>
  </si>
  <si>
    <t>ES0270</t>
  </si>
  <si>
    <t>TUBERÍA ENTERRADA DE PVC LISO DE SANEAMIENTO DE 125 MM. DE DIAM. (NOCTURNO)</t>
  </si>
  <si>
    <t>EJE0010</t>
  </si>
  <si>
    <t>ARQUETA SIFONICA REGISTRABLE DE 38X38 / 58X58 X80 CM. DE MEDIDAS INTERIOR. (NOCTURNO)</t>
  </si>
  <si>
    <t>ES0060</t>
  </si>
  <si>
    <t>ARQUETA DE SANEAMIENTO 60X60X100 CM. (NOCTURNO)</t>
  </si>
  <si>
    <t>ES0070</t>
  </si>
  <si>
    <t>ARQUETA LADRILLO DE PASO 38X38 / 58X58 X50 CM. (NOCTURNO)</t>
  </si>
  <si>
    <t>ES0250</t>
  </si>
  <si>
    <t>TAPA PARA ARQUETA REGISTRABLE DE 40X40 / 60X60 CM. (NOCTURNO)</t>
  </si>
  <si>
    <t>ES0200</t>
  </si>
  <si>
    <t>IMBORNAL LONGITUDINAL PREFABRICADO REJILLA ACRO INOX . (NOCTURNO)</t>
  </si>
  <si>
    <t>ER0090</t>
  </si>
  <si>
    <t>CONEXIÓN A FUENTES DE ANDÉN DE RED DE DRENAJE. (NOCTURNO)</t>
  </si>
  <si>
    <t>D03SAW101NA</t>
  </si>
  <si>
    <t>LIMPIEZA DE LA RED DE DRENAJE ACTUAL. (NOCTURNO)</t>
  </si>
  <si>
    <t>EL0050</t>
  </si>
  <si>
    <t>APERTURA DE ROZAS EN PARAMENTOS VERTICALES DE 12X15 CM. (NOCTURNO)</t>
  </si>
  <si>
    <t>EJA0200</t>
  </si>
  <si>
    <t>TUBERÍA POLIETILENO DN25 MM. 1" (NOCTURNO)</t>
  </si>
  <si>
    <t>EJA0220</t>
  </si>
  <si>
    <t>TUBERÍA POLIETILENO DN40 MM. 1 1/2" (NOCTURNO)</t>
  </si>
  <si>
    <t>Total 1.3</t>
  </si>
  <si>
    <t>1.4</t>
  </si>
  <si>
    <t>IMPERMEABILIZACION</t>
  </si>
  <si>
    <t>EI0187</t>
  </si>
  <si>
    <t xml:space="preserve"> LÁMINA DE POLIETILENO EXPANDIDO, CLASIFICADO A FUEGO B-S1-D0 (NOCTURNO)</t>
  </si>
  <si>
    <t>NE06120</t>
  </si>
  <si>
    <t>IMPERMEABILIZACIÓN CON LAMA EN ANDENES. (Nocturno)</t>
  </si>
  <si>
    <t>EI0060</t>
  </si>
  <si>
    <t>IMPERMEABILIZACIÓN CON LAMA FV Y RESINAS DE POLIESTER EN CAÑONES.(NOCTURNO)</t>
  </si>
  <si>
    <t>0201</t>
  </si>
  <si>
    <t>TAPONAMIENTO DE VIAS DE AGUA (NOCTURNO)</t>
  </si>
  <si>
    <t>Total 1.4</t>
  </si>
  <si>
    <t>1.6</t>
  </si>
  <si>
    <t>CARPINTERIA Y CERRAJERIA METALICA</t>
  </si>
  <si>
    <t>EHAP0190</t>
  </si>
  <si>
    <t>PUERTA METÁLICA-VITRIFICADA 1H DE 100X205 CON REJILLAS. (NOCTURNO)</t>
  </si>
  <si>
    <t>EHAP0210</t>
  </si>
  <si>
    <t>PUERTA METÁLICA-VITRIFICADA 1H DE 100X205. (NOCTURNO)</t>
  </si>
  <si>
    <t>EHAP0270</t>
  </si>
  <si>
    <t>PUERTA METÁLICA-VITRIFICADA PARA FUENTE DE ANDÉN DE 90X65. (NOCTURNO)</t>
  </si>
  <si>
    <t>EHAP0230</t>
  </si>
  <si>
    <t>PUERTA METÁLICA-VITRIFICADA 2H DE 200 X 205 CON REJILLAS. (NOCTURNO)</t>
  </si>
  <si>
    <t>EHI0100</t>
  </si>
  <si>
    <t>CHAPA DE ACERO INOXIDABLE EN REMATES. (NOCTURNO)</t>
  </si>
  <si>
    <t>EHI0230</t>
  </si>
  <si>
    <t>REMATE PIÑON DE ACERO INOXIDABLE. JORNADA 2:30 - 5:00 A.M.</t>
  </si>
  <si>
    <t>EHI0020</t>
  </si>
  <si>
    <t>BANDEJA DE REMATE EN FORMA DE U EN ACERO INOXIDABLE. (NOCTURNO)</t>
  </si>
  <si>
    <t>EHI0200</t>
  </si>
  <si>
    <t>PUERTA DE REGISTROS DE ACERO INOXIDABLE.</t>
  </si>
  <si>
    <t>EK0300</t>
  </si>
  <si>
    <t>PANEL INFORMATIVO ACERO INOX. RECTO, NOCTURNO</t>
  </si>
  <si>
    <t>E06SOP1</t>
  </si>
  <si>
    <t>SOPORTE PROVISIONAL PANEL INFORMATIVO</t>
  </si>
  <si>
    <t>E06COB</t>
  </si>
  <si>
    <t>SOPORTE CARTEL OBRA</t>
  </si>
  <si>
    <t>APOD02</t>
  </si>
  <si>
    <t>SUMINISTRO Y MONTAJE DE BATERIA DE MAMPARAS CORTAVIENTOS (NOCTURNO)</t>
  </si>
  <si>
    <t>EHI0091</t>
  </si>
  <si>
    <t>CARPINTERIA FIJA CIEGA DE ACERO INOXIDABLE EN MAMPARAS (NOCTURNO)</t>
  </si>
  <si>
    <t>EHI0161</t>
  </si>
  <si>
    <t>FRENTE DE BORDE DE ANDÉN DE ACERO INOXIDABLE (NOCTURNO 2:30-5:00)</t>
  </si>
  <si>
    <t>EHI0180</t>
  </si>
  <si>
    <t>PASAMANOS ACERO INOXIDABLE 50 MM. DIÁMETRO. (NOCTURNO)</t>
  </si>
  <si>
    <t>Total 1.6</t>
  </si>
  <si>
    <t>1.7</t>
  </si>
  <si>
    <t>AYUDAS A INSTALACIONES</t>
  </si>
  <si>
    <t>E07E100</t>
  </si>
  <si>
    <t>AYUDA DE ALBAÑILERÍA A LA INSTALACIÓN ELÉCTRICA</t>
  </si>
  <si>
    <t>ES0175</t>
  </si>
  <si>
    <t>AYUDA DE ALBAÑILERÍA A LA INSTALACIÓN DE FONTANERÍA</t>
  </si>
  <si>
    <t>E07E110</t>
  </si>
  <si>
    <t>AYUDA DE ALBAÑILERÍA A LA INSTALACIÓN DE P.C.I.</t>
  </si>
  <si>
    <t>E07SC</t>
  </si>
  <si>
    <t>SOPORTE PROVISIONAL PARA CABLES</t>
  </si>
  <si>
    <t>E07TX</t>
  </si>
  <si>
    <t>TUBO FLEXIBLE CORRUGADO PARA PASO DE CABLES</t>
  </si>
  <si>
    <t>01.07.01</t>
  </si>
  <si>
    <t>SOLUCION CONSTRUCTIVA DIVISION DE ANDENES</t>
  </si>
  <si>
    <t>Total 1.7</t>
  </si>
  <si>
    <t>1.8</t>
  </si>
  <si>
    <t>MOBILIARIO Y MONTAJES</t>
  </si>
  <si>
    <t>BE16A08</t>
  </si>
  <si>
    <t>Ud.</t>
  </si>
  <si>
    <t>SUMINISTRO Y MONTAJE DE BANCO S/RESPALDO (NOCTURNO)</t>
  </si>
  <si>
    <t>EK0050</t>
  </si>
  <si>
    <t>MONTAJE DE BANCO METÁLICO, NOCTURNO</t>
  </si>
  <si>
    <t>EK0021</t>
  </si>
  <si>
    <t>ESPEJO DE PIÑÓN TIPO METRO.(NOCTURNO)</t>
  </si>
  <si>
    <t>EK0150</t>
  </si>
  <si>
    <t>MONTAJE DE ESPEJO DE PIÑÓN, NOCTURNO</t>
  </si>
  <si>
    <t>EK0410</t>
  </si>
  <si>
    <t>REPOSICIÓN DE PAPELERA, NOCTURNO</t>
  </si>
  <si>
    <t>EK0320</t>
  </si>
  <si>
    <t>PAPELERA  PERFILES DE ALUMINIO DE TIPO THECNAL.</t>
  </si>
  <si>
    <t>D13MFW201N</t>
  </si>
  <si>
    <t>MONTAJE DE EXTINTOR. (Nocturno)</t>
  </si>
  <si>
    <t>D13MFW221N</t>
  </si>
  <si>
    <t>COLOCACIÓN DE ROMBO METÁLICO DE PIÑÓN DE ESTACIÓN. (Nocturno)</t>
  </si>
  <si>
    <t>EK0030</t>
  </si>
  <si>
    <t>MONTAJE CARTEL DE SEÑALIZACIÓN FOTOLUMINISCENTE, NOCTURNO</t>
  </si>
  <si>
    <t>EK0040</t>
  </si>
  <si>
    <t>MONTAJE DE ATRIL PROCEDENTE, NOCTURNO</t>
  </si>
  <si>
    <t>BE16C27</t>
  </si>
  <si>
    <t>MONTAJE DE CAJA DE TELÉFONO DE PIÑÓN PROCEDENTE DE ACOPIO (NOCTURNO)</t>
  </si>
  <si>
    <t>EK0010</t>
  </si>
  <si>
    <t>BANCO DE ACERO INOXIDABLE (NOCTURNO)</t>
  </si>
  <si>
    <t>EK0210</t>
  </si>
  <si>
    <t>MONTAJE DE PLAFÓN INFORMATIVO I2+I3 CON PATAS DE ACERO INOXIDABLE (NOCTURNO)</t>
  </si>
  <si>
    <t>EK0110</t>
  </si>
  <si>
    <t>MONTAJE DE CARTEL DE PUBLICIDAD INTERIOR DE 100X70 CM (NOCTURNO)</t>
  </si>
  <si>
    <t>EK0130</t>
  </si>
  <si>
    <t>MONTAJE DE CARTEL PUBLICIDAD LUMINOSO (NOCTURNO)</t>
  </si>
  <si>
    <t>D05HTL01</t>
  </si>
  <si>
    <t>SOPORTE PARA TELEINDICADOR (NOCTURNO)</t>
  </si>
  <si>
    <t>NEK001</t>
  </si>
  <si>
    <t>MONTAJE DE EXTINTOR (NOCTURNO)</t>
  </si>
  <si>
    <t>NEK003</t>
  </si>
  <si>
    <t>MONTAJE DE TELÉFONO DE PIÑÓN (NOCTURNO)</t>
  </si>
  <si>
    <t>NEK004</t>
  </si>
  <si>
    <t>COLOCACIÓN DE ROMBO METÁLICO DE PIÑÓN DE ESTACIÓN (NOCTURNO)</t>
  </si>
  <si>
    <t>EK0400</t>
  </si>
  <si>
    <t>REPOSICIÓN DE MÁQUINA DE TARJETAS, NOCTURNO</t>
  </si>
  <si>
    <t>ANDL585</t>
  </si>
  <si>
    <t>MONTAJE DE MÁQUINA BILLETERA, NOCTURNO</t>
  </si>
  <si>
    <t>ANDL586</t>
  </si>
  <si>
    <t>MONTAJE DE PASO ENCLAVADO MECÁNICO (NOCTURNO)</t>
  </si>
  <si>
    <t>ANDL587</t>
  </si>
  <si>
    <t>MONTAJE DE TORNIQUETE (NOCTURNO)</t>
  </si>
  <si>
    <t>EK0200N</t>
  </si>
  <si>
    <t>MONTAJE DE PANTALLA DE ENCAUZAMIENTO (NOCTURNO)</t>
  </si>
  <si>
    <t>ANDL588</t>
  </si>
  <si>
    <t>MONTAJE DE PORTÓN DE PASO. (NOCTURNO)</t>
  </si>
  <si>
    <t>EK0080N</t>
  </si>
  <si>
    <t>MONTAJE DE CAJERO AUTOMÁTICO O MÁQUINA VENDING (NOCTURNO)</t>
  </si>
  <si>
    <t>EK0260</t>
  </si>
  <si>
    <t>MONTAJE DE SEÑALIZACIÓN FOTOLUMINISCENTE EN PARAMENTOS VERTICALES. (NOCTURNO)</t>
  </si>
  <si>
    <t>Total 1.8</t>
  </si>
  <si>
    <t>Total CAP.1</t>
  </si>
  <si>
    <t>CAP.2</t>
  </si>
  <si>
    <t>REMODELACION CUARTOS</t>
  </si>
  <si>
    <t>02.01</t>
  </si>
  <si>
    <t>DEMOLICIONES Y DESMONTAJES</t>
  </si>
  <si>
    <t>E02C050</t>
  </si>
  <si>
    <t>DEMOLICIÓN TABICÓN LADRILLO HUECO DOBLE  (NOCTURNO)</t>
  </si>
  <si>
    <t>EL0230</t>
  </si>
  <si>
    <t>DEMOLICIÓN DE AZULEJO CON MATERIAL DE AGARRE (NOCTURNO)</t>
  </si>
  <si>
    <t>EL0880</t>
  </si>
  <si>
    <t>LEVANTADO CARPINTERÍA EN TABIQUES MANO</t>
  </si>
  <si>
    <t>REF.DEP.</t>
  </si>
  <si>
    <t>REFORMA DISPONIBLE/CUARTO TECNICO</t>
  </si>
  <si>
    <t>Total 02.01</t>
  </si>
  <si>
    <t>02.02</t>
  </si>
  <si>
    <t>DRENAJE E IMPERMEABILIZACIÓN</t>
  </si>
  <si>
    <t>Total 02.02</t>
  </si>
  <si>
    <t>02.03</t>
  </si>
  <si>
    <t>ALBAÑILERÍA Y REVESTIMIENTOS</t>
  </si>
  <si>
    <t>EAF0020</t>
  </si>
  <si>
    <t>FÁB.LADRILLO PERFORADO 7CM 1/2P.INTERIOR MORTERO M-5</t>
  </si>
  <si>
    <t>EAT0020</t>
  </si>
  <si>
    <t>TABICÓN DE LADRILLO H/D DE 25X12X8 CM</t>
  </si>
  <si>
    <t>EAT0030</t>
  </si>
  <si>
    <t>TABIQUE DE 5 CM. LADR. HUECO DOBLE.</t>
  </si>
  <si>
    <t>E07E010</t>
  </si>
  <si>
    <t>RECIBIDO CERCO PUERTA MORTERO M-10 (NOCTURNO)</t>
  </si>
  <si>
    <t>Total 02.03</t>
  </si>
  <si>
    <t>02.04</t>
  </si>
  <si>
    <t>CARPINTERÍA Y VARIOS</t>
  </si>
  <si>
    <t>EHM0040N</t>
  </si>
  <si>
    <t>PUERTA DE PASO LISA MELAMINA  725X2030. (NOCTURNO)</t>
  </si>
  <si>
    <t>Total 02.04</t>
  </si>
  <si>
    <t>Total CAP.2</t>
  </si>
  <si>
    <t>CAP.3</t>
  </si>
  <si>
    <t>ADECUACION ACCESOS</t>
  </si>
  <si>
    <t>EL0441</t>
  </si>
  <si>
    <t>DEMOLICIÓN DE SOLADO DE GRANITO. (NOCTURNO)</t>
  </si>
  <si>
    <t>EL0900</t>
  </si>
  <si>
    <t>LEVANTADO DE PELDAÑO. (NOCTURNO)</t>
  </si>
  <si>
    <t>U04BB020</t>
  </si>
  <si>
    <t>BORD.GRANITO  12x25 cm</t>
  </si>
  <si>
    <t>EP0270</t>
  </si>
  <si>
    <t>SOL.GRANITO GRIS  ESP=3CM ABUJARDADO/FLAMEADO</t>
  </si>
  <si>
    <t>EVA0050</t>
  </si>
  <si>
    <t>CHAPADO GRANITO GRIS NACIONAL ABUJARDADO 3 CM</t>
  </si>
  <si>
    <t>EM0370</t>
  </si>
  <si>
    <t>PELDAÑO MACIZO GRANITO GRIS</t>
  </si>
  <si>
    <t>R11JM010a</t>
  </si>
  <si>
    <t>REJUNTADO ENRASADO REGULAR M.CEM.</t>
  </si>
  <si>
    <t>EM0010</t>
  </si>
  <si>
    <t>ABUJARDADO DE PELDAÑOS DE GRANITO.</t>
  </si>
  <si>
    <t>ER0020</t>
  </si>
  <si>
    <t>ACOMETIDA RED SANEAMIENTO EN MINA</t>
  </si>
  <si>
    <t>R12H150</t>
  </si>
  <si>
    <t>RESTAURACIÓN MECÁNICA BARANDA DE FORJA</t>
  </si>
  <si>
    <t>E03LIM</t>
  </si>
  <si>
    <t>RASCADO Y LIMPIEZA DE ELEMENTOS DE CERRAJERIA</t>
  </si>
  <si>
    <t>05.08</t>
  </si>
  <si>
    <t>ml</t>
  </si>
  <si>
    <t>REMATE DE ACERO INOX. CANCELAS</t>
  </si>
  <si>
    <t>R08TL040a</t>
  </si>
  <si>
    <t>LIMPIEZA DE GRANITO</t>
  </si>
  <si>
    <t>EB0132</t>
  </si>
  <si>
    <t>ESMALTE EFECTO FORJA NEGRO/COLOR EXTERIOR (NOCTURNO)</t>
  </si>
  <si>
    <t>Total CAP.3</t>
  </si>
  <si>
    <t>CAP.4</t>
  </si>
  <si>
    <t>COLUMNAS SECAS</t>
  </si>
  <si>
    <t>04.01</t>
  </si>
  <si>
    <t>INSTALACIÓN COLUMNA SECA</t>
  </si>
  <si>
    <t>01.01</t>
  </si>
  <si>
    <t>UD</t>
  </si>
  <si>
    <t>SUMINISTRO Y COLOCACION DE TOMA EXTERIOR DE ALIMENTACIÓN DE COLUMNA SECA DE 70mm DE Ø HORARIO NOCTURNO</t>
  </si>
  <si>
    <t>01.02</t>
  </si>
  <si>
    <t>ML</t>
  </si>
  <si>
    <t>SUMINISTRO Y COLOCACIÓN DE TUBERÍA DE ACERO GALVANIZADO DE 3" PROTEGIDA HORARIO NOCTURNO</t>
  </si>
  <si>
    <t>01.04</t>
  </si>
  <si>
    <t>SUMINISTRO Y COLOCACIÓN DE TOMA EXTERIOR DE ALIMENTACIÓN DE COLUMNA SECA DE 70mm DE DIÁMETRO HORARIO NOCTURNO</t>
  </si>
  <si>
    <t>01.05</t>
  </si>
  <si>
    <t>COLOCACION DE TAPA Y CERCO DE FUNDICIÓN PARA ARQUETA EXTERIOR.</t>
  </si>
  <si>
    <t>01.06</t>
  </si>
  <si>
    <t>SUMINISTRO Y COLOCACIÓN DE BOCA DE COLUMNA SECA EN HORNACINA DE 2  1/2"Ø HORARIO NOCTURNO</t>
  </si>
  <si>
    <t>01.07</t>
  </si>
  <si>
    <t>SUMINISTRO Y COLOCACIÓN DE BOCA DE COLUMNA SECA EN ARMARIO DE 2 1/2" Ø HORARIO NOCTURNO</t>
  </si>
  <si>
    <t>01.08</t>
  </si>
  <si>
    <t>VÁLVULA DE VACIADO DE 1" DE  Ø CON CONDUCCIÓN A DESAGÜE HORARIO NOCTURNO</t>
  </si>
  <si>
    <t>01.09</t>
  </si>
  <si>
    <t>VÁLVULA DE SECCIONAMIENTO DE 3" DE  Ø HORARIO NOCTURNO</t>
  </si>
  <si>
    <t>01.10</t>
  </si>
  <si>
    <t>INSTALACIÓN DE ELEMENTO DE CONEXIÓN CODO, T, O ELEMENTO DE TUBERIA DE ACERO GALVANIZADO DE 3" HORARIO NOCTURNO</t>
  </si>
  <si>
    <t>01.11</t>
  </si>
  <si>
    <t>REPARACIÓN DE BOCA DE COLUMNA SECA EN HORNACINA DE 2  1/2"Ø HORARIO DIURNO</t>
  </si>
  <si>
    <t>01.12</t>
  </si>
  <si>
    <t>INSTALACIÓN DE BOCA DE COLUMNA SECA EN HORNACINA DE 2  1/2"Ø HORARIO NOCTURNO</t>
  </si>
  <si>
    <t>01.13</t>
  </si>
  <si>
    <t>REPARACIÓN DE BOCA DE COLUMNA SECA EN ARMARIO DE 2 1/2" Ø HORARIO DIURNO</t>
  </si>
  <si>
    <t>01.14</t>
  </si>
  <si>
    <t>REPARACIÓN DE BOCA DE COLUMNA SECA EN ARMARIO DE 2 1/2" Ø HORARIO NOCTURNO</t>
  </si>
  <si>
    <t>01.15</t>
  </si>
  <si>
    <t>EQUIPO DE REPARACIÓN DIURNO</t>
  </si>
  <si>
    <t>01.16</t>
  </si>
  <si>
    <t>EQUIPO DE REPARACIÓN NOCTURNO</t>
  </si>
  <si>
    <t>01.17</t>
  </si>
  <si>
    <t>MONTAJE Y DESMONTAJE DE ANDAMIO H=3M</t>
  </si>
  <si>
    <t>01.18</t>
  </si>
  <si>
    <t>MONTAJE Y DESMONTAJE DE ANDAMIO DE ALTURA 6 M</t>
  </si>
  <si>
    <t>01.19</t>
  </si>
  <si>
    <t>MONTAJE Y DESMONTAJE DE ANDAMIO H HASTA 12M</t>
  </si>
  <si>
    <t>01.20</t>
  </si>
  <si>
    <t>MONTAJE Y DESMONTAJE DE ANDAMIO DE ALTURA DE MAS DE 12M</t>
  </si>
  <si>
    <t>01.21</t>
  </si>
  <si>
    <t>u</t>
  </si>
  <si>
    <t>DESMONTAJE Y POSTERIOR MONTAJE DE REJILLA METÁLICA DE POZO DE VENTILACIÓN</t>
  </si>
  <si>
    <t>01.22</t>
  </si>
  <si>
    <t>d</t>
  </si>
  <si>
    <t>AGENTE DE CORTE DE TRACCIÓN EN ESTACIÓN O TÚNEL (NOCTURNO)</t>
  </si>
  <si>
    <t>01.23</t>
  </si>
  <si>
    <t>ROZA PERIMETRAL EN PANTALLAS</t>
  </si>
  <si>
    <t>01.24</t>
  </si>
  <si>
    <t>PRUEBA DE PRESIÓN CON DRESINA</t>
  </si>
  <si>
    <t>01.25</t>
  </si>
  <si>
    <t>PRUEBA DE PRESIÓN SIN DRESINA</t>
  </si>
  <si>
    <t>01.26</t>
  </si>
  <si>
    <t>INSPECCIÓN DE INSTALACIÓN DE COLUMNA SECA, POR UNA OCA</t>
  </si>
  <si>
    <t>01.03</t>
  </si>
  <si>
    <t>TUBERÍA DE ACERO GALVANIZADO DE 3" DESPROTEGIDA HORARIO NOCTURNO</t>
  </si>
  <si>
    <t>Total 04.01</t>
  </si>
  <si>
    <t>Total CAP.4</t>
  </si>
  <si>
    <t>CAP.5</t>
  </si>
  <si>
    <t>INSTALACIONES</t>
  </si>
  <si>
    <t>1.</t>
  </si>
  <si>
    <t>PROTECCIÓN CONTRA INCENDIOS</t>
  </si>
  <si>
    <t>I05X</t>
  </si>
  <si>
    <t>EXTINCIÓN</t>
  </si>
  <si>
    <t>I05XN</t>
  </si>
  <si>
    <t>NEBULIZADA</t>
  </si>
  <si>
    <t>I05XN021</t>
  </si>
  <si>
    <t>Adecuación de grupo de bombeo  electrico de agua nebulizada</t>
  </si>
  <si>
    <t>I05XN022</t>
  </si>
  <si>
    <t>Adecuación grupo de bombeo autónomo de agua nebulizada</t>
  </si>
  <si>
    <t>I05XN100</t>
  </si>
  <si>
    <t>Válvula selectora tipo SVM-20 (NS-20)</t>
  </si>
  <si>
    <t>I05XN110</t>
  </si>
  <si>
    <t>Conexión tuberías extinción escaleras mecánicas - pasillos rodantes.</t>
  </si>
  <si>
    <t>I05XN430</t>
  </si>
  <si>
    <t>Puesta en marcha del sistema de extinción de la estación</t>
  </si>
  <si>
    <t>I05XN500</t>
  </si>
  <si>
    <t>Configuración e integración del sistema de Extinción en TCE - puesto central.</t>
  </si>
  <si>
    <t>I05XN600</t>
  </si>
  <si>
    <t>Depósito atmosférico de Acero Inoxidable de 1.500 L con tapa dividida abatible</t>
  </si>
  <si>
    <t>I05REFDEPINOX</t>
  </si>
  <si>
    <t>Reforma y adecuación de elementos de conexión de depósitos</t>
  </si>
  <si>
    <t>I05XN170</t>
  </si>
  <si>
    <t>Tubería de acero inoxidable Ø 8 mm.</t>
  </si>
  <si>
    <t>I05XN180</t>
  </si>
  <si>
    <t>Tubería de acero inoxidable Ø 16 y 12  mm.</t>
  </si>
  <si>
    <t>I05XN190</t>
  </si>
  <si>
    <t>Tubería de acero inoxidable Ø 38 y 30 mm.</t>
  </si>
  <si>
    <t>I05XN141</t>
  </si>
  <si>
    <t>Boquilla nebulizadora cerrada 1N 1MB 6MB 100B (Cerrada No Técnicos h&lt;=3m)</t>
  </si>
  <si>
    <t>I05XN320</t>
  </si>
  <si>
    <t>Detector de flujo modelo SI 5010</t>
  </si>
  <si>
    <t>I05XN400</t>
  </si>
  <si>
    <t>Válvula de purga y/o vaciado - 16 mm Ø</t>
  </si>
  <si>
    <t>I05XN330</t>
  </si>
  <si>
    <t>Línea de control de electroválvulas 2 x 1,5 mm²</t>
  </si>
  <si>
    <t>I05XN340</t>
  </si>
  <si>
    <t>Línea de control de electroválvulas 3 x 2,5 mm²</t>
  </si>
  <si>
    <t>I05XN380</t>
  </si>
  <si>
    <t>Línea comunicaciones entre paneles / tarjetas tcl.</t>
  </si>
  <si>
    <t>I05XN390</t>
  </si>
  <si>
    <t>Tubo anillado de poliamida (pa 6/6,6)</t>
  </si>
  <si>
    <t>I05XN410</t>
  </si>
  <si>
    <t>Vaciado de la instalación y limpieza de depósitos</t>
  </si>
  <si>
    <t>I05XN300</t>
  </si>
  <si>
    <t>Estructura de suportación en cuartos</t>
  </si>
  <si>
    <t>I05XN440</t>
  </si>
  <si>
    <t>Ampliación de de la instalación de extinción</t>
  </si>
  <si>
    <t>I05XN200</t>
  </si>
  <si>
    <t>Tubería de cobre de 1" de fuente a cuarto PCI</t>
  </si>
  <si>
    <t>I05XN032</t>
  </si>
  <si>
    <t>Reforma de paneles de Metro, maestro y esclavo</t>
  </si>
  <si>
    <t>I05XND01</t>
  </si>
  <si>
    <t>Desmontaje de tuberías de acero y soportes</t>
  </si>
  <si>
    <t>I05XN040</t>
  </si>
  <si>
    <t>Instalación de extinción en cuarto de PCI</t>
  </si>
  <si>
    <t>Total I05XN</t>
  </si>
  <si>
    <t>I05XG</t>
  </si>
  <si>
    <t>EXTINCION POR GAS</t>
  </si>
  <si>
    <t>I05XGNOVEC</t>
  </si>
  <si>
    <t>Sistema de extinción por Gas Novec1230</t>
  </si>
  <si>
    <t>I05XGCENEX</t>
  </si>
  <si>
    <t>Sistema de deteccion y control en extinción automatica</t>
  </si>
  <si>
    <t>Total I05XG</t>
  </si>
  <si>
    <t>Total I05X</t>
  </si>
  <si>
    <t>I05D</t>
  </si>
  <si>
    <t>DETECCIÓN</t>
  </si>
  <si>
    <t>I05DA</t>
  </si>
  <si>
    <t>ANALÓGICA</t>
  </si>
  <si>
    <t>I05DA012</t>
  </si>
  <si>
    <t>Central Analógica Flexes de 2 Lazos</t>
  </si>
  <si>
    <t>I05DA015</t>
  </si>
  <si>
    <t>Panel Repetidor de Central de Detección</t>
  </si>
  <si>
    <t>I05DA020</t>
  </si>
  <si>
    <t>Línea de alimentación eléctrica para Central de Incendios y F.A.</t>
  </si>
  <si>
    <t>I05DA030</t>
  </si>
  <si>
    <t>Bus de detección de incendios</t>
  </si>
  <si>
    <t>I05DA031</t>
  </si>
  <si>
    <t>Armario metálico para central de incendios</t>
  </si>
  <si>
    <t>I05DA040</t>
  </si>
  <si>
    <t>Fuente de alimentación auxiliar 5,6 A - 24V</t>
  </si>
  <si>
    <t>I05DA050</t>
  </si>
  <si>
    <t>Alimentación 24 Vcc desde F.A. Auxiliar a módulos de control</t>
  </si>
  <si>
    <t>I05DA160</t>
  </si>
  <si>
    <t>Detector multisensor óptico-térmico con Voz y Flash</t>
  </si>
  <si>
    <t>I05DA110</t>
  </si>
  <si>
    <t>Pulsador de alarma analógico con cartel de señalización</t>
  </si>
  <si>
    <t>I05DA130</t>
  </si>
  <si>
    <t>Sirena roja de lazo + Flash</t>
  </si>
  <si>
    <t>I05DA220</t>
  </si>
  <si>
    <t>Módulo Transponder 4Z/2S</t>
  </si>
  <si>
    <t>I05DA170</t>
  </si>
  <si>
    <t>Armario modelo SN1 con 3 transponders y salidas de relé</t>
  </si>
  <si>
    <t>I05DA221</t>
  </si>
  <si>
    <t>Modulo analógico 1E/1S</t>
  </si>
  <si>
    <t>I05DA240</t>
  </si>
  <si>
    <t>Programación de la central de detección de incendios</t>
  </si>
  <si>
    <t>I05DS200</t>
  </si>
  <si>
    <t>Puesta en marcha del sistema de detección</t>
  </si>
  <si>
    <t>E301436I05DA</t>
  </si>
  <si>
    <t>Plataforma Envío Datos ModBus (Ibox)</t>
  </si>
  <si>
    <t>I05DA190</t>
  </si>
  <si>
    <t>Cableado - canalización para interconexión de elementos asociados al sistema de emergencia</t>
  </si>
  <si>
    <t>I05DES010</t>
  </si>
  <si>
    <t>Desmontaje de elementos de detección de incendios</t>
  </si>
  <si>
    <t>I05DS172</t>
  </si>
  <si>
    <t>Configuración e integración TCE - Puesto Central (Nueva Central Detección)</t>
  </si>
  <si>
    <t>I05DS190</t>
  </si>
  <si>
    <t>Ampliación de la instalación de detección</t>
  </si>
  <si>
    <t>Total I05DA</t>
  </si>
  <si>
    <t>I05DS</t>
  </si>
  <si>
    <t>ASPIRACIÓN</t>
  </si>
  <si>
    <t>I05DS020</t>
  </si>
  <si>
    <t>Detector con cámara de alta sensibilidad VESDA -E-VEP con LEDs 1 tubo</t>
  </si>
  <si>
    <t>I05DS030</t>
  </si>
  <si>
    <t>Armario metálico IP55 con puerta transparente para detector vesda</t>
  </si>
  <si>
    <t>I05DS500</t>
  </si>
  <si>
    <t>Bastidor auxiliar para colocación armario deteccción de aspiración</t>
  </si>
  <si>
    <t>I05DS040</t>
  </si>
  <si>
    <t>Suministro y montaje de filtro externo para vesda</t>
  </si>
  <si>
    <t>I05DS050</t>
  </si>
  <si>
    <t>Tubo ABS rígido de Ø exterior 25 mm de aspiración de humos</t>
  </si>
  <si>
    <t>I05DS060</t>
  </si>
  <si>
    <t>Conexión tubo abs detección escaleras mecánicas - pasillos rodantes</t>
  </si>
  <si>
    <t>I05DS070</t>
  </si>
  <si>
    <t>Bucle de comunicación vesdanet para sistemas de detección</t>
  </si>
  <si>
    <t>I05DS080</t>
  </si>
  <si>
    <t>Línea de alimentación a 24 Vcc desde SAI o F.A. a Vesdas y TCL</t>
  </si>
  <si>
    <t>I05DS170</t>
  </si>
  <si>
    <t>Configuración e integración TCE - Puesto Central (iconos)</t>
  </si>
  <si>
    <t>I05DS180</t>
  </si>
  <si>
    <t>Ayudas a obra civil en detección</t>
  </si>
  <si>
    <t>Total I05DS</t>
  </si>
  <si>
    <t>Total I05D</t>
  </si>
  <si>
    <t>I05S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</si>
  <si>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</si>
  <si>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</si>
  <si>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</si>
  <si>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</si>
  <si>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</si>
  <si>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</si>
  <si>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</si>
  <si>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</si>
  <si>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210x210 mm c/marco</t>
  </si>
  <si>
    <t>I05S171</t>
  </si>
  <si>
    <t>Cartel de señalización fotoluminiscente de 594 x 210 mm con marco</t>
  </si>
  <si>
    <t>I05S900</t>
  </si>
  <si>
    <t>Ampliación de la señalización fotoluminiscente</t>
  </si>
  <si>
    <t>Total I05S</t>
  </si>
  <si>
    <t>I05V</t>
  </si>
  <si>
    <t>VARIOS</t>
  </si>
  <si>
    <t>I05VDFO</t>
  </si>
  <si>
    <t>Documentación final de Obra</t>
  </si>
  <si>
    <t>I05VINSP</t>
  </si>
  <si>
    <t>Legalización y Registro</t>
  </si>
  <si>
    <t>Total I05V</t>
  </si>
  <si>
    <t>Total 1.</t>
  </si>
  <si>
    <t>2.</t>
  </si>
  <si>
    <t>CLIMATIZACIÓN Y VENTILACIÓN</t>
  </si>
  <si>
    <t>2.1</t>
  </si>
  <si>
    <t>REFRIGERACIÓN DE CUARTOS TÉCNICOS</t>
  </si>
  <si>
    <t>I02MPV001</t>
  </si>
  <si>
    <t>Desmontaje, traslado a nueva ubicación y posterior montaje de equipo A/A existente</t>
  </si>
  <si>
    <t>I02MPV003</t>
  </si>
  <si>
    <t>Desmontaje, traslado y posterior montaje de equipo precisión existente</t>
  </si>
  <si>
    <t>I02MTF24</t>
  </si>
  <si>
    <t>Revisión y limpieza de filtros de aire</t>
  </si>
  <si>
    <t>I02MTF25</t>
  </si>
  <si>
    <t>Revisión y limpieza de baterías de intercambio térmico</t>
  </si>
  <si>
    <t>I02MTF22</t>
  </si>
  <si>
    <t>Revisión y limpieza de filtros de aire. (Horario nocturno restringido).</t>
  </si>
  <si>
    <t>I02MTF23</t>
  </si>
  <si>
    <t>Revisión y limpieza de baterías de intercambio térmico. (Horario nocturno restringido).</t>
  </si>
  <si>
    <t>I02EG002</t>
  </si>
  <si>
    <t>Cuadro eléctrico secundario de mando y protección</t>
  </si>
  <si>
    <t>I02OE005</t>
  </si>
  <si>
    <t>Canaleta de aluminio lacado de e=2,0 mm</t>
  </si>
  <si>
    <t>I02OE002</t>
  </si>
  <si>
    <t>Elementos de protección para el equipamiento de refrigeración existente</t>
  </si>
  <si>
    <t>Total 2.1</t>
  </si>
  <si>
    <t>2.2</t>
  </si>
  <si>
    <t>CLIMATIZACIÓN DEL PAV</t>
  </si>
  <si>
    <t>I02MPV002</t>
  </si>
  <si>
    <t>Desmontaje, traslado y posterior montaje de equipo A/A existente</t>
  </si>
  <si>
    <t>I02MTF26</t>
  </si>
  <si>
    <t>I02MTF27</t>
  </si>
  <si>
    <t>Total 2.2</t>
  </si>
  <si>
    <t>2.3</t>
  </si>
  <si>
    <t>SISTEMA DE DIFUSIÓN DE AIRE EN ANDENES</t>
  </si>
  <si>
    <t>I01AUX001</t>
  </si>
  <si>
    <t>Desmontaje y posterior traslado de rejillas lineales existentes</t>
  </si>
  <si>
    <t>I01OA002</t>
  </si>
  <si>
    <t>Cerramiento de troneras de cuartos técnicos</t>
  </si>
  <si>
    <t>Total 2.3</t>
  </si>
  <si>
    <t>2.4</t>
  </si>
  <si>
    <t>VENTILACIÓN DE ASEOS Y VESTUARIOS</t>
  </si>
  <si>
    <t>I02VE008</t>
  </si>
  <si>
    <t>Ventilador helicocentrífugo "in-line", de bajo nivel sonoro, con motor EC, de 800 m3/h - 140 Pa - 50 W</t>
  </si>
  <si>
    <t>I02MDC311</t>
  </si>
  <si>
    <t>Red de conductos en chapa de acero galvanizado de 0,8 mm de espesor + rejillas + bocas de extracción</t>
  </si>
  <si>
    <t>I02MPV18</t>
  </si>
  <si>
    <t>Interruptor automático magnetotérmico 2x10 A</t>
  </si>
  <si>
    <t>I02ECE002</t>
  </si>
  <si>
    <t>Canalización y cableado eléctrico de alimentación (fuerza) realizado en Cu. de 2 x 2,5 mm2+TT, tipo RZ1-K(AS)- 0,6/1 kV</t>
  </si>
  <si>
    <t>I02CC29</t>
  </si>
  <si>
    <t>Reloj programador digital horario-semanal para control automático de extractor</t>
  </si>
  <si>
    <t>I02CS010</t>
  </si>
  <si>
    <t>Sonda de temperatura/HR para ambiente, con salida 0-10V</t>
  </si>
  <si>
    <t>Total 2.4</t>
  </si>
  <si>
    <t>2.5</t>
  </si>
  <si>
    <t>OBRA CIVIL AUXILIAR</t>
  </si>
  <si>
    <t>I02AUX001</t>
  </si>
  <si>
    <t>Trabajos de Obra Civil auxiliar y ayudas de albañilería</t>
  </si>
  <si>
    <t>I02AUX002</t>
  </si>
  <si>
    <t>Elementos de señalización y protección</t>
  </si>
  <si>
    <t>Total 2.5</t>
  </si>
  <si>
    <t>2.6</t>
  </si>
  <si>
    <t>LEGALIZACIÓN Y DFO</t>
  </si>
  <si>
    <t>I02W010</t>
  </si>
  <si>
    <t>Legalización de la instalación de climatización y DFO</t>
  </si>
  <si>
    <t>Total 2.6</t>
  </si>
  <si>
    <t>Total 2.</t>
  </si>
  <si>
    <t>3.</t>
  </si>
  <si>
    <t>COMUNICACIONES Y CONTROL</t>
  </si>
  <si>
    <t>COM.1</t>
  </si>
  <si>
    <t>SISTEMA DE CCTV</t>
  </si>
  <si>
    <t>CCTV001</t>
  </si>
  <si>
    <t>Desmontaje y reinstalación de cámara del Sistema de CCTV.</t>
  </si>
  <si>
    <t>MONAND001</t>
  </si>
  <si>
    <t>Desmontaje y reinstalación de monitor de andén.</t>
  </si>
  <si>
    <t>I04COM004 A-H</t>
  </si>
  <si>
    <t>Vídeo-cámara de CCTV (cámaras para estaciones).</t>
  </si>
  <si>
    <t>I04COM005</t>
  </si>
  <si>
    <t>Fuente de alimentación para 4 cámaras.</t>
  </si>
  <si>
    <t>I04COM006</t>
  </si>
  <si>
    <t>Tarjetas de ecualización para 2 cámaras.</t>
  </si>
  <si>
    <t>DIKVAX100</t>
  </si>
  <si>
    <t>Bastidor para 15 tarjetas de ecualización.</t>
  </si>
  <si>
    <t>I04COM007</t>
  </si>
  <si>
    <t>Cable coaxial RG-59, nocturno.</t>
  </si>
  <si>
    <t>I04COM110</t>
  </si>
  <si>
    <t>Cable UTP PDS, nocturno.</t>
  </si>
  <si>
    <t>DIKVAX901</t>
  </si>
  <si>
    <t>Ingeniería, pruebas y p.p. CCTV, en estaciones sin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</si>
  <si>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</si>
  <si>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</si>
  <si>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</si>
  <si>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</si>
  <si>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COM.1</t>
  </si>
  <si>
    <t>COM.2</t>
  </si>
  <si>
    <t>SISTEMA DE MEGAFONÍA</t>
  </si>
  <si>
    <t>I04COM105</t>
  </si>
  <si>
    <t>Desmontaje y reinstalación de altavoces, en nocturno.</t>
  </si>
  <si>
    <t>DIKIBX025</t>
  </si>
  <si>
    <t>Columnas sonoras para vestíbulos.</t>
  </si>
  <si>
    <t>DIKIBX020</t>
  </si>
  <si>
    <t>Altavoz bidireccional de 6 W.</t>
  </si>
  <si>
    <t>DIKIBX022</t>
  </si>
  <si>
    <t>Altavoz de 15 W.</t>
  </si>
  <si>
    <t>DIDCBB001</t>
  </si>
  <si>
    <t>Cable de Cu. de 2 x 1,5 mm2. 0.6/1 KV.</t>
  </si>
  <si>
    <t>DIKIBX125</t>
  </si>
  <si>
    <t>Sonda para captación de ruido ambiente.</t>
  </si>
  <si>
    <t>DIKIBX900</t>
  </si>
  <si>
    <t>Ingeniería, pruebas y p.p. Sistema de Megafonía.</t>
  </si>
  <si>
    <t>DIKIBX950</t>
  </si>
  <si>
    <t>Documentación técnica del Sistema Megafonía.</t>
  </si>
  <si>
    <t>Total COM.2</t>
  </si>
  <si>
    <t>COM.3</t>
  </si>
  <si>
    <t>SISTEMA DE INTERFONÍA</t>
  </si>
  <si>
    <t>INT001</t>
  </si>
  <si>
    <t>Desmontaje y reinstalación de interfonos.</t>
  </si>
  <si>
    <t>DIKICX001</t>
  </si>
  <si>
    <t>Interfono de  público vía IP.</t>
  </si>
  <si>
    <t>I04LAZ001</t>
  </si>
  <si>
    <t>Lazo inductivo.</t>
  </si>
  <si>
    <t>DIKICX151</t>
  </si>
  <si>
    <t>Adaptador Terminal Analógico a Voz sobre IP (8 interfonos).</t>
  </si>
  <si>
    <t>I04COM203</t>
  </si>
  <si>
    <t>Fuente de alimentación para 15 interfonos.</t>
  </si>
  <si>
    <t>I04COM013</t>
  </si>
  <si>
    <t>Cable telefónico de 3x2x0.64, nocturno.</t>
  </si>
  <si>
    <t>INT09</t>
  </si>
  <si>
    <t>Integración en Sistema de Centralización de Interfonía.</t>
  </si>
  <si>
    <t>DIKICX900</t>
  </si>
  <si>
    <t>Ingeniería, pruebas y p.p. Sistema de Interfonía.</t>
  </si>
  <si>
    <t>Total COM.3</t>
  </si>
  <si>
    <t>COM.4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</si>
  <si>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</si>
  <si>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</si>
  <si>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</si>
  <si>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</si>
  <si>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</si>
  <si>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</si>
  <si>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</si>
  <si>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</si>
  <si>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</si>
  <si>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</si>
  <si>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</si>
  <si>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</si>
  <si>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</si>
  <si>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</si>
  <si>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</si>
  <si>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</si>
  <si>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</si>
  <si>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</si>
  <si>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</si>
  <si>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</si>
  <si>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</si>
  <si>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</si>
  <si>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</si>
  <si>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</si>
  <si>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</si>
  <si>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</si>
  <si>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</si>
  <si>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</si>
  <si>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</si>
  <si>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</si>
  <si>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</si>
  <si>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</si>
  <si>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</si>
  <si>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</si>
  <si>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</si>
  <si>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COM.4</t>
  </si>
  <si>
    <t>COM.5</t>
  </si>
  <si>
    <t>SISTEMAS DE CONTROL DE INSTALACIONES</t>
  </si>
  <si>
    <t>NUEVA0015</t>
  </si>
  <si>
    <t>Situación provisional y reinstalación de Bus de Unitelway.</t>
  </si>
  <si>
    <t>NUEVA0020</t>
  </si>
  <si>
    <t>Desmontaje y reinstalación de cuadro de control de escaleras mecáncias, nocturno.</t>
  </si>
  <si>
    <t>I04COM015b</t>
  </si>
  <si>
    <t>Integracion en TCE (TMI) a nivel local, TICS y Puesto de Mando.</t>
  </si>
  <si>
    <t>I04COM018b</t>
  </si>
  <si>
    <t>Integración en UMaestra (TMI) a nivel local.</t>
  </si>
  <si>
    <t>I04COM019</t>
  </si>
  <si>
    <t>Integración en TCTI de nuevas instalaciones y elementos de control.</t>
  </si>
  <si>
    <t>Total COM.5</t>
  </si>
  <si>
    <t>COM.6</t>
  </si>
  <si>
    <t>SISTEMA DE CONTROL DE ACCESOS Y ANTI-INTRUSIÓN</t>
  </si>
  <si>
    <t>COM.6.1</t>
  </si>
  <si>
    <t>Sistema de Control de Acceso.</t>
  </si>
  <si>
    <t>CCAA001</t>
  </si>
  <si>
    <t>Desmontaje y reinstalación de elementos del Sistema de CCAA.</t>
  </si>
  <si>
    <t>CCAA002</t>
  </si>
  <si>
    <t>Desmontaje y reinstalación de punto de ronda.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</si>
  <si>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</si>
  <si>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</si>
  <si>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</si>
  <si>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</si>
  <si>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</si>
  <si>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</si>
  <si>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</si>
  <si>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</si>
  <si>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</si>
  <si>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</si>
  <si>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</si>
  <si>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</si>
  <si>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</si>
  <si>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</si>
  <si>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</si>
  <si>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</si>
  <si>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Total COM.6.1</t>
  </si>
  <si>
    <t>COM.6.2</t>
  </si>
  <si>
    <t>Sistema de Antiintrusión.</t>
  </si>
  <si>
    <t>DIKANT001</t>
  </si>
  <si>
    <t>Mejoras en el Sistema de antiíntrusion.</t>
  </si>
  <si>
    <t>DIKEDX900</t>
  </si>
  <si>
    <t>DIKEDX950</t>
  </si>
  <si>
    <t>Total COM.6.2</t>
  </si>
  <si>
    <t>Total COM.6</t>
  </si>
  <si>
    <t>COM.7</t>
  </si>
  <si>
    <t>SISTEMA DE INFORMACIÓN AL VIAJERO</t>
  </si>
  <si>
    <t>DIKSIV001</t>
  </si>
  <si>
    <t>Desmontaje de carteles teleindicadores.</t>
  </si>
  <si>
    <t>DIKIAX010</t>
  </si>
  <si>
    <t>Panel de conexión.</t>
  </si>
  <si>
    <t>DIKIAX030</t>
  </si>
  <si>
    <t>P.I.V. en zona de vestíbulo.</t>
  </si>
  <si>
    <t>DIKIAX045</t>
  </si>
  <si>
    <t>P.I.V. para PAV</t>
  </si>
  <si>
    <t>DIKIAX060</t>
  </si>
  <si>
    <t>Soportes "Tipo banderín"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</si>
  <si>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</si>
  <si>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</si>
  <si>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</si>
  <si>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</si>
  <si>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</si>
  <si>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</si>
  <si>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</si>
  <si>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</si>
  <si>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COM.7</t>
  </si>
  <si>
    <t>COM.8</t>
  </si>
  <si>
    <t>RED ETHERNET DE ESTACIÓN</t>
  </si>
  <si>
    <t>I04COM020 B</t>
  </si>
  <si>
    <t>Conmutador Catalyst WS-C2960-24TC-L</t>
  </si>
  <si>
    <t>DIKCDX100</t>
  </si>
  <si>
    <t>Panel modular PATCHMAX de 24 módulos.</t>
  </si>
  <si>
    <t>Total COM.8</t>
  </si>
  <si>
    <t>COM.9</t>
  </si>
  <si>
    <t>SUBSISTEMA RADIANTE DE ESTACIÓN</t>
  </si>
  <si>
    <t>I04RAD001</t>
  </si>
  <si>
    <t>Adecuación Sistema de Radiotelefonía.</t>
  </si>
  <si>
    <t>DIKRAX200</t>
  </si>
  <si>
    <t>Cable coaxial de 1/2"</t>
  </si>
  <si>
    <t>FSHJDFHSKD</t>
  </si>
  <si>
    <t>Subsistema remoto GPS.</t>
  </si>
  <si>
    <t>DIKRAX900</t>
  </si>
  <si>
    <t>Pruebas Subsistema Radio Estación.</t>
  </si>
  <si>
    <t>DIKRAX950</t>
  </si>
  <si>
    <t>Documentación Sistema de Radio de Estaciones.</t>
  </si>
  <si>
    <t>Total COM.9</t>
  </si>
  <si>
    <t>COM.10</t>
  </si>
  <si>
    <t>RED INALÁMBRICA WIFI</t>
  </si>
  <si>
    <t>WIFI001</t>
  </si>
  <si>
    <t>Desmontaje, inst. provisional y posterior reinstalación de equipamiento WiFi .</t>
  </si>
  <si>
    <t>WIFI002</t>
  </si>
  <si>
    <t>Cableado de conexión del Sistema WIFI.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</si>
  <si>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</si>
  <si>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</si>
  <si>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</si>
  <si>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</si>
  <si>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</si>
  <si>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</si>
  <si>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COM.10</t>
  </si>
  <si>
    <t>COM.11</t>
  </si>
  <si>
    <t>SISTEMA DE TELEFONÍA MOVIL (METROCALL)</t>
  </si>
  <si>
    <t>MTCALL01</t>
  </si>
  <si>
    <t>Desmontaje, inst. provisional y reinstalación del Sistema MetroCall</t>
  </si>
  <si>
    <t>MTCALL02</t>
  </si>
  <si>
    <t>Cableado de comunicaciones y alimentación.</t>
  </si>
  <si>
    <t>Total COM.11</t>
  </si>
  <si>
    <t>COM.12</t>
  </si>
  <si>
    <t>SISTEMA DE CANAL METRO DE MADRID (CMM)</t>
  </si>
  <si>
    <t>CMM001</t>
  </si>
  <si>
    <t>Desmontaje, inst. provisional y reinstalación del Sistema CMM</t>
  </si>
  <si>
    <t>CMM002</t>
  </si>
  <si>
    <t>Cableado de comunicaciones y alimentación CMM</t>
  </si>
  <si>
    <t>Total COM.12</t>
  </si>
  <si>
    <t>COM.13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</si>
  <si>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</si>
  <si>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</si>
  <si>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</si>
  <si>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</si>
  <si>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</si>
  <si>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DIKWXX122</t>
  </si>
  <si>
    <t>Canaleta de 300x100 mm.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</si>
  <si>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</si>
  <si>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</si>
  <si>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</si>
  <si>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</si>
  <si>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</si>
  <si>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</si>
  <si>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DIKOBA011E</t>
  </si>
  <si>
    <t>Cable de 8 F.O. multimodo antirroedores, nocturno estación.</t>
  </si>
  <si>
    <t>DIKOCA011E</t>
  </si>
  <si>
    <t>Cable de 8+8 F.O. mixto, nocturno.</t>
  </si>
  <si>
    <t>Total COM.13</t>
  </si>
  <si>
    <t>COM.14</t>
  </si>
  <si>
    <t>ADECUACIÓN DE C.ANDÉN</t>
  </si>
  <si>
    <t>I04COM150</t>
  </si>
  <si>
    <t>Adecuación equipamiento de cabina de andén.</t>
  </si>
  <si>
    <t>Total COM.14</t>
  </si>
  <si>
    <t>COM.15</t>
  </si>
  <si>
    <t>I04COM000</t>
  </si>
  <si>
    <t>Protocolo de pruebas de los sistemas de comunicaciones y control de estación con anterioridad al comienzo de los trabajos de des</t>
  </si>
  <si>
    <t>DIKTBA053</t>
  </si>
  <si>
    <t>Teléfono piñón.</t>
  </si>
  <si>
    <t>VAR000X</t>
  </si>
  <si>
    <t>Desmontaje y reinstalación de Teleportón.</t>
  </si>
  <si>
    <t>Total COM.15</t>
  </si>
  <si>
    <t>Total 3.</t>
  </si>
  <si>
    <t>4.</t>
  </si>
  <si>
    <t>VENTA Y PEAJE</t>
  </si>
  <si>
    <t>VP.1</t>
  </si>
  <si>
    <t>VENTA</t>
  </si>
  <si>
    <t>I05VXH003</t>
  </si>
  <si>
    <t>Desplazamiento Máquina Venta en mismo vestíbulo, en horario nocturno, con cableado</t>
  </si>
  <si>
    <t>I05VXH002</t>
  </si>
  <si>
    <t>Conexión o Desconexión cableado Antiintrusión METTA.</t>
  </si>
  <si>
    <t>Total VP.1</t>
  </si>
  <si>
    <t>VP.2</t>
  </si>
  <si>
    <t>PEAJE</t>
  </si>
  <si>
    <t>I05PXH002</t>
  </si>
  <si>
    <t>Desmontaje equipo de peaje (torniquete, portón, paso enclavado) con transporte y retirada del cableado.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</si>
  <si>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</si>
  <si>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</si>
  <si>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</si>
  <si>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</si>
  <si>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</si>
  <si>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</si>
  <si>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</si>
  <si>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</si>
  <si>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</si>
  <si>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</si>
  <si>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</si>
  <si>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</si>
  <si>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VP.2</t>
  </si>
  <si>
    <t>Total 4.</t>
  </si>
  <si>
    <t>5.</t>
  </si>
  <si>
    <t>DISTRIBUCIÓN DE ENERGÍA</t>
  </si>
  <si>
    <t>5.1</t>
  </si>
  <si>
    <t>INSTALACIONES TEMPORALES DE OBRA</t>
  </si>
  <si>
    <t>I31BDA098X0</t>
  </si>
  <si>
    <t>Desconexión de circuitos/líneas en CGBT</t>
  </si>
  <si>
    <t>I31BDA098X5</t>
  </si>
  <si>
    <t>Cuadro General de Obra</t>
  </si>
  <si>
    <t>I31BDA098X1</t>
  </si>
  <si>
    <t>Cuadro Secundario de Obra fuerza</t>
  </si>
  <si>
    <t>I31CBA013</t>
  </si>
  <si>
    <t>Cable de Cu. de 1 x 150 mm². RZ1 (AS)-0.6/1KV.(Horario nocturno)</t>
  </si>
  <si>
    <t>I31CBF002</t>
  </si>
  <si>
    <t>Cable de Cu. de 4 x 2,5 mm². + T, RZ1 (AS)- 0.6/1 KV.</t>
  </si>
  <si>
    <t>I31CBF004E</t>
  </si>
  <si>
    <t>Cable de Cu. de 4 x 6 mm². + T, RZ1 (AS)- 0.6/1 KV. (Horario noc</t>
  </si>
  <si>
    <t>I31CBF005E</t>
  </si>
  <si>
    <t>Cable de Cu. de 4 x 10 mm². + T, RZ1 (AS)- 0.6/1 KV. (Horario no</t>
  </si>
  <si>
    <t>I31CBG002</t>
  </si>
  <si>
    <t>Cable de Cu. de 2 x 2,5 mm². + T de 0.6/1 KV.</t>
  </si>
  <si>
    <t>I31CBG003</t>
  </si>
  <si>
    <t>Cable de Cu. de 2 x 4 mm². + T de 0.6/1 KV.</t>
  </si>
  <si>
    <t>I31BJA021X</t>
  </si>
  <si>
    <t>Base de enchufe estanco 400 V. 3P+N+Tde 16 A.</t>
  </si>
  <si>
    <t>I31BJA021X2</t>
  </si>
  <si>
    <t>Base de enchufe estanco 400 V. 3P+N+Tde 32A.</t>
  </si>
  <si>
    <t>I31BJA020X</t>
  </si>
  <si>
    <t>Base de enchufe estanco 230 V. 2P+Tde 16 A.</t>
  </si>
  <si>
    <t>I31BJC003X</t>
  </si>
  <si>
    <t>Caja de derivación (200x200x75).</t>
  </si>
  <si>
    <t>I31BJC002</t>
  </si>
  <si>
    <t>Caja de derivación (105x105x55).</t>
  </si>
  <si>
    <t>I31LEA100</t>
  </si>
  <si>
    <t>REGLETA ESTANCA 2x58W. HF</t>
  </si>
  <si>
    <t>I31JDA020</t>
  </si>
  <si>
    <t>BLQ.AUT.EMERG.ESTANCA LED 300lum</t>
  </si>
  <si>
    <t>Total 5.1</t>
  </si>
  <si>
    <t>5.2</t>
  </si>
  <si>
    <t>INSTALACIÓN ELÉCTRICA</t>
  </si>
  <si>
    <t>5.2.0</t>
  </si>
  <si>
    <t>DESMONTAJES</t>
  </si>
  <si>
    <t>I31OBV001X1</t>
  </si>
  <si>
    <t>Identificación y Desconexión de circuitos de alumbrado y fuerza</t>
  </si>
  <si>
    <t>I31OBV001X</t>
  </si>
  <si>
    <t>Desmontaje de alumbrado y fuerza</t>
  </si>
  <si>
    <t>I31FBV106X1</t>
  </si>
  <si>
    <t>Desmontaje de circuitos</t>
  </si>
  <si>
    <t>02.01.02.1</t>
  </si>
  <si>
    <t>Desmontaje y montaje de desfibrilador existente</t>
  </si>
  <si>
    <t>ESBPSC01</t>
  </si>
  <si>
    <t>Soporte metálico para sujeción temporal de cables</t>
  </si>
  <si>
    <t>Total 5.2.0</t>
  </si>
  <si>
    <t>5.2.1</t>
  </si>
  <si>
    <t>CUADROS ELÉCTRICOS</t>
  </si>
  <si>
    <t>I31BJW020E</t>
  </si>
  <si>
    <t>Toma de datos de todos los circuitos existentes en el CGBT</t>
  </si>
  <si>
    <t>I31BCB630Ex</t>
  </si>
  <si>
    <t>Modificación Cuadro interruptores salida de transformador de 630 kVA.</t>
  </si>
  <si>
    <t>I31BBB022EX-630A</t>
  </si>
  <si>
    <t>Cuadro general de B.T. (TRAFO 630 KVA)</t>
  </si>
  <si>
    <t>I31DBX003</t>
  </si>
  <si>
    <t>Personalización del programa estándar y puesta en servicio para armario de control cuarto B.T. Horario nocturno en estación.</t>
  </si>
  <si>
    <t>DIDOTX024X</t>
  </si>
  <si>
    <t>Integración CGBT en COMMIT</t>
  </si>
  <si>
    <t>I31BBB22EMED</t>
  </si>
  <si>
    <t>Monitorización de parámetros eléctricos en el CGBT</t>
  </si>
  <si>
    <t>I31BDX0021</t>
  </si>
  <si>
    <t>Programación e integración de parámetros energía</t>
  </si>
  <si>
    <t>I31BAT001EX</t>
  </si>
  <si>
    <t>Revisión de toma de tierra completa. Trabajo nocturno en estación</t>
  </si>
  <si>
    <t>I31DBX001X</t>
  </si>
  <si>
    <t>Armario de control . Horario nocturno en estación.</t>
  </si>
  <si>
    <t>I31BDA003X1</t>
  </si>
  <si>
    <t>Cuadro secundario EVA</t>
  </si>
  <si>
    <t>DIDOTX024X1</t>
  </si>
  <si>
    <t>Integración EVA en COMMIT</t>
  </si>
  <si>
    <t>DIDEDC001</t>
  </si>
  <si>
    <t>Instalación cables comunicaciones necesarios, en cobre</t>
  </si>
  <si>
    <t>DIDOTX025</t>
  </si>
  <si>
    <t>Extensión del Sistema de Telecontrol Centralizado para el cuadro</t>
  </si>
  <si>
    <t>I31BSC001</t>
  </si>
  <si>
    <t>Rectificador - cargador de baterias para armario de control</t>
  </si>
  <si>
    <t>I31BDA003X</t>
  </si>
  <si>
    <t>Modificación Cuadro secundario CAE</t>
  </si>
  <si>
    <t>I31BDA008X</t>
  </si>
  <si>
    <t>Cuadro secundario A/A</t>
  </si>
  <si>
    <t>I31BDA013X5</t>
  </si>
  <si>
    <t>Cuadro secundario de alumbrado y fuerza para cuartos técnicos/no técnicos</t>
  </si>
  <si>
    <t>I31BDA013X5X</t>
  </si>
  <si>
    <t>Modificación Cuadro secundario para cuartos técnicos/no técnicos</t>
  </si>
  <si>
    <t>I31BDA009X2</t>
  </si>
  <si>
    <t>Cuadro secundario ASEOS</t>
  </si>
  <si>
    <t>I31BDA009X2X</t>
  </si>
  <si>
    <t>Modificación Cuadro secundario ASEOS</t>
  </si>
  <si>
    <t>I31BDA003X3X</t>
  </si>
  <si>
    <t>Modificación Cuadro secundario CO</t>
  </si>
  <si>
    <t>I31BDA013X8</t>
  </si>
  <si>
    <t>Cuadro secundario cancelas</t>
  </si>
  <si>
    <t>I31BDA003X2x</t>
  </si>
  <si>
    <t>Modificación Cuadro secundario CAT</t>
  </si>
  <si>
    <t>I31BDA003X2x1</t>
  </si>
  <si>
    <t>Modificación Cuadro secundario Metrocall</t>
  </si>
  <si>
    <t>I31BDA003X2x2</t>
  </si>
  <si>
    <t>Modificación Cuadro secundario Alumbrado Túnel</t>
  </si>
  <si>
    <t>I31BDA013X4</t>
  </si>
  <si>
    <t>Caja para protección general de escaleras mecánicas</t>
  </si>
  <si>
    <t>Total 5.2.1</t>
  </si>
  <si>
    <t>5.2.2</t>
  </si>
  <si>
    <t>ACOMETIDA DE SOCORRO</t>
  </si>
  <si>
    <t>I31FSX060X</t>
  </si>
  <si>
    <t>Gestiones acometida de socorro existente en estación</t>
  </si>
  <si>
    <t>I31FSX060X2</t>
  </si>
  <si>
    <t>CGP +Contadores+Cuadro de socorro en estación</t>
  </si>
  <si>
    <t>Total 5.2.2</t>
  </si>
  <si>
    <t>5.2.3</t>
  </si>
  <si>
    <t>CANALIZACIONES</t>
  </si>
  <si>
    <t>I31EBC002XLH</t>
  </si>
  <si>
    <t>Bandeja aislante perforada de 300x60 mm.</t>
  </si>
  <si>
    <t>I31EBC015XLH</t>
  </si>
  <si>
    <t>Bandeja aislante perforada de 100x60 mm.</t>
  </si>
  <si>
    <t>I31EBA002XLH</t>
  </si>
  <si>
    <t>Bandeja aislante perforada en 2 niveles de 400 mm.</t>
  </si>
  <si>
    <t>DIDKTA004X0</t>
  </si>
  <si>
    <t>Tubo PVC ríg. M 20/gp5</t>
  </si>
  <si>
    <t>DIDKTA004X1</t>
  </si>
  <si>
    <t>Tubo PVC ríg. M 25/gp5</t>
  </si>
  <si>
    <t>DIDKTA004X3</t>
  </si>
  <si>
    <t>Tubo PVC ríg. M 32/gp5</t>
  </si>
  <si>
    <t>DIDKTA004X2</t>
  </si>
  <si>
    <t>Tubo PVC ríg. M 40/gp40</t>
  </si>
  <si>
    <t>DIDKTA004XA0</t>
  </si>
  <si>
    <t>Tubo acero M 20</t>
  </si>
  <si>
    <t>DIDKTA004XA1</t>
  </si>
  <si>
    <t>Tubo acero M 25</t>
  </si>
  <si>
    <t>Total 5.2.3</t>
  </si>
  <si>
    <t>5.2.4</t>
  </si>
  <si>
    <t>CABLEADO</t>
  </si>
  <si>
    <t>I31CBA015E</t>
  </si>
  <si>
    <t>Cable de Cu. de 1 x 240 mm². RZ1 (AS)- 0.6/1KV. (Horario nocturn</t>
  </si>
  <si>
    <t>I31CBA010</t>
  </si>
  <si>
    <t>Cable de Cu. de 1 x 70 mm². RZ1 (AS)-0.6/1KV.</t>
  </si>
  <si>
    <t>I31CBA008</t>
  </si>
  <si>
    <t>Cable de Cu. de 1 x 35 mm². RZ1 (AS)-0.6/1KV.</t>
  </si>
  <si>
    <t>I31CBA007</t>
  </si>
  <si>
    <t>Cable de Cu. de 1 x 25 mm². RZ1 (AS)-0.6/1KV.</t>
  </si>
  <si>
    <t>I31CBA006E</t>
  </si>
  <si>
    <t>Cable de Cu. de 1 x 16 mm². RZ1 (AS)-0.6/1KV.</t>
  </si>
  <si>
    <t>02.02.1</t>
  </si>
  <si>
    <t>Cable desnudo de Cu. de 1 x 35 mm².</t>
  </si>
  <si>
    <t>I31CBG001</t>
  </si>
  <si>
    <t>Cable de Cu. de 2 x 1,5 mm². + T de 0.6/1 KV.</t>
  </si>
  <si>
    <t>I31CBG004</t>
  </si>
  <si>
    <t>Cable de Cu. de 2 x 6 mm². + T de 0.6/1 KV.</t>
  </si>
  <si>
    <t>I31CBG005</t>
  </si>
  <si>
    <t>Cable de Cu. de 2 x 10 mm². + T de 0.6/1 KV.</t>
  </si>
  <si>
    <t>I31CBG006</t>
  </si>
  <si>
    <t>Cable de Cu. de 2 x 16 mm². + T de 0.6/1 KV.</t>
  </si>
  <si>
    <t>I31CBF001</t>
  </si>
  <si>
    <t>Cable de Cu. de 4 x 1,5 mm². + T,  RZ1 (AS)- 0.6/1 KV.</t>
  </si>
  <si>
    <t>I31CBF002X</t>
  </si>
  <si>
    <t>Cable de Cu. de 4 x 2,5 mm². + T, RZ1 (AS)- 0.6/1 KV.  (Horario</t>
  </si>
  <si>
    <t>I31CBF003</t>
  </si>
  <si>
    <t>Cable de Cu. de 4 x 4 mm². + T, RZ1 (AS)- 0.6/1 KV.</t>
  </si>
  <si>
    <t>I31CBF006E</t>
  </si>
  <si>
    <t>Cable de Cu. de 4 x 16 mm². + T, RZ1 (AS)- 0.6/1 KV. (Horario no</t>
  </si>
  <si>
    <t>I31CBS201X</t>
  </si>
  <si>
    <t>Cable resistente al fuego de Cu. de 3 x 2.5 mm². (F+N+T)- SZ1 (A</t>
  </si>
  <si>
    <t>I31CBS595</t>
  </si>
  <si>
    <t>Ml.</t>
  </si>
  <si>
    <t>Cable resistente al fuego de Cu. de 4 x 95 mm².  (3F+N+T)- SZ1 (</t>
  </si>
  <si>
    <t>Total 5.2.4</t>
  </si>
  <si>
    <t>5.2.5</t>
  </si>
  <si>
    <t>LUMINARIAS</t>
  </si>
  <si>
    <t>DIDOEA006X</t>
  </si>
  <si>
    <t>Luminaria de emergencia LED de 500 lm, no permanente</t>
  </si>
  <si>
    <t>I31JNB030</t>
  </si>
  <si>
    <t>BLOQUE AUTÓNOMO EMERGENCIA LED DL-300</t>
  </si>
  <si>
    <t>I31FBD003X</t>
  </si>
  <si>
    <t>Instalación por techo de tira continua de luminarias IESA, acero inoxidable serie  IE-SIM-20 LED.</t>
  </si>
  <si>
    <t>02.03.02X</t>
  </si>
  <si>
    <t>Pareja de tubo led con fuente externa para su instalación en luminaria IESA 1825, 1525, 915 mm</t>
  </si>
  <si>
    <t>I31NWS070</t>
  </si>
  <si>
    <t>PUNTO LUZ SUPERFICIE</t>
  </si>
  <si>
    <t>I31LEB040</t>
  </si>
  <si>
    <t>LUMIN.ESTANCA DIF.POLICAR.2x36 W.AF</t>
  </si>
  <si>
    <t>I31LEB020</t>
  </si>
  <si>
    <t>LUMIN.ESTANCA DIF.POLICAR.2x18 W.AF</t>
  </si>
  <si>
    <t>I31LEB030</t>
  </si>
  <si>
    <t>LUMIN.ESTANCA DIF.POLICAR.1x36 W.AF</t>
  </si>
  <si>
    <t>I31LEB010</t>
  </si>
  <si>
    <t>LUMIN.ESTANCA DIF.POLICAR.1x18 W.AF</t>
  </si>
  <si>
    <t>ILEDCONTROLX1</t>
  </si>
  <si>
    <t>Sistema de iluminación mural LED</t>
  </si>
  <si>
    <t>ILEDCOLORX</t>
  </si>
  <si>
    <t>Perfil encapsulado ó Proyector LED COLOR RGB</t>
  </si>
  <si>
    <t>Total 5.2.5</t>
  </si>
  <si>
    <t>5.2.6</t>
  </si>
  <si>
    <t>INSTALACIÓN DE FUERZA</t>
  </si>
  <si>
    <t>I31BJD010X</t>
  </si>
  <si>
    <t>Caja con dos bases de enchufe industrial, 16A/230 V y 16A/400V</t>
  </si>
  <si>
    <t>I31NWS080</t>
  </si>
  <si>
    <t>BASE DE ENCHUFE SUPERFICIE</t>
  </si>
  <si>
    <t>Total 5.2.6</t>
  </si>
  <si>
    <t>5.2.7</t>
  </si>
  <si>
    <t>0.2.08.1X</t>
  </si>
  <si>
    <t>Ayudas de Obra civil</t>
  </si>
  <si>
    <t>I31VXX000X</t>
  </si>
  <si>
    <t>Soporte personal de mantenimiento metro</t>
  </si>
  <si>
    <t>I31BFX001E</t>
  </si>
  <si>
    <t>Equipo de ventilador en Cuarto BT/MT</t>
  </si>
  <si>
    <t>I31BFX020E</t>
  </si>
  <si>
    <t>Compuerta corta-fuegos en cuarto BT/MT</t>
  </si>
  <si>
    <t>Total 5.2.7</t>
  </si>
  <si>
    <t>Total 5.2</t>
  </si>
  <si>
    <t>5.3</t>
  </si>
  <si>
    <t>LEGALIZACIÓN, PRUEBAS Y DOCUMENTACIÓN FINAL DE OBRA</t>
  </si>
  <si>
    <t>I31VXX001</t>
  </si>
  <si>
    <t>Documentación final de la obra de las instalaciones de distribución</t>
  </si>
  <si>
    <t>I31VMX004X</t>
  </si>
  <si>
    <t>Legalización de la totalidad de las instalaciones de B.T.</t>
  </si>
  <si>
    <t>I31VMX005X</t>
  </si>
  <si>
    <t>Legalización de instalación de Baja Tensión temporal en estación</t>
  </si>
  <si>
    <t>I31VMX004.S</t>
  </si>
  <si>
    <t>Legalización de las instalaciones BT acometida de socorro.</t>
  </si>
  <si>
    <t>Total 5.3</t>
  </si>
  <si>
    <t>Total 5.</t>
  </si>
  <si>
    <t>Total CAP.5</t>
  </si>
  <si>
    <t>CAP.6</t>
  </si>
  <si>
    <t>ACCESIBILIDAD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</si>
  <si>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</si>
  <si>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</si>
  <si>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</si>
  <si>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</si>
  <si>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</si>
  <si>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</si>
  <si>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EGA0162</t>
  </si>
  <si>
    <t>SUMINISTRO E INSTALACIÓN DE PAVIMENTO TACTOVISUAL ANTIDESLIZANTE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</si>
  <si>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</si>
  <si>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</si>
  <si>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</si>
  <si>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</si>
  <si>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EGA0180</t>
  </si>
  <si>
    <t>SUMINISTRO E INSTALACIÓN DE PAVIMENTO TACTOVISUAL CERÁMICO AMARILLO DE BORDE DE ANDÉN (NOCTURNO)</t>
  </si>
  <si>
    <t>Total EGA</t>
  </si>
  <si>
    <t>EGB</t>
  </si>
  <si>
    <t>CERRAJERÍA</t>
  </si>
  <si>
    <t>EGB0020</t>
  </si>
  <si>
    <t>REPARACIÓN DE APOYO ISQUIÁTICO (NOCTURNO)</t>
  </si>
  <si>
    <t>EGB0080</t>
  </si>
  <si>
    <t>REPARACIÓN DE BARANDILLA CON PASAMANOS DOBLE (NOCTURNO)</t>
  </si>
  <si>
    <t>EGB0260</t>
  </si>
  <si>
    <t>SUMINISTRO E INSTALACIÓN DE APOYO ISQUIÁTICO DOBLE (NOCTURNO)</t>
  </si>
  <si>
    <t>EGB0380</t>
  </si>
  <si>
    <t>SUMINISTRO E INSTALACIÓN DE BARANDILLA CON PASAMANOS DOBLE (NOCTURNO)</t>
  </si>
  <si>
    <t>Total EGB</t>
  </si>
  <si>
    <t>EGC</t>
  </si>
  <si>
    <t>EGC0060</t>
  </si>
  <si>
    <t>FRESADO DE PELDAÑO (NOCTURNO)</t>
  </si>
  <si>
    <t>EGC0100</t>
  </si>
  <si>
    <t>RETIRADA DE BARANDILLA. (NOCTURNO)</t>
  </si>
  <si>
    <t>EGC0120</t>
  </si>
  <si>
    <t>RETIRADA DE CARTELERÍA (NOCTURNO)</t>
  </si>
  <si>
    <t>EGC0300</t>
  </si>
  <si>
    <t>RETIRADA DE TIRA ANTIDESLIZANTE (NOCTURNO)</t>
  </si>
  <si>
    <t>EGC0420</t>
  </si>
  <si>
    <t>REUBICACIÓN DE INTERFONO EN ALTURA (NOCTURNO)</t>
  </si>
  <si>
    <t>EGC0440</t>
  </si>
  <si>
    <t>REUBICACIÓN DE INTERFONO EN NUEVA UBICACION (NOCTURNO)</t>
  </si>
  <si>
    <t>Total EGC</t>
  </si>
  <si>
    <t>EGD</t>
  </si>
  <si>
    <t>ELECTRICIDAD</t>
  </si>
  <si>
    <t>EGD0026</t>
  </si>
  <si>
    <t>SUMINISTRO E INSTALACIÓN DE CABLE TELEFONICO 3x2x0.64 (NOCTURNO)</t>
  </si>
  <si>
    <t>Total EGD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</si>
  <si>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</si>
  <si>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</si>
  <si>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</si>
  <si>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</si>
  <si>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</si>
  <si>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</si>
  <si>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Total EGE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</si>
  <si>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</si>
  <si>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</si>
  <si>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</si>
  <si>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</si>
  <si>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</si>
  <si>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</si>
  <si>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</si>
  <si>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EGG</t>
  </si>
  <si>
    <t>SEÑALIZACIÓN</t>
  </si>
  <si>
    <t>EGG0060</t>
  </si>
  <si>
    <t>REPARACIÓN DE ETIQUETA BRAILLE (NOCTURNO)</t>
  </si>
  <si>
    <t>EGG0100</t>
  </si>
  <si>
    <t>REPARACIÓN DE SEÑALIZACIÓN PANEL APOYO ISQUIÁTICO (NOCTURNO)</t>
  </si>
  <si>
    <t>EGG0120</t>
  </si>
  <si>
    <t>REPARACIÓN DE SEÑALIZACIÓN PANEL ZONA DE SEGURIDAD (NOCTURNO)</t>
  </si>
  <si>
    <t>EGG0380</t>
  </si>
  <si>
    <t>SUMINISTRO E INSTALACIÓN DE ETIQUETA BRAILLE (NOCTURNO)</t>
  </si>
  <si>
    <t>EGG0400</t>
  </si>
  <si>
    <t>SUMINISTRO E INSTALACIÓN DE SEÑALIZACIÓN DE INTERFONO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</si>
  <si>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</si>
  <si>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</si>
  <si>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</si>
  <si>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</si>
  <si>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EGG0640</t>
  </si>
  <si>
    <t>SUMINISTRO E INSTALACIÓN DE TIRA FOTOLUMINISCENTE PARA BORDE DE ANDÉN (NOCTURNO)</t>
  </si>
  <si>
    <t>Total EGG</t>
  </si>
  <si>
    <t>Total CAP.6</t>
  </si>
  <si>
    <t>CAP.7</t>
  </si>
  <si>
    <t>SEÑALETICA</t>
  </si>
  <si>
    <t>7.1</t>
  </si>
  <si>
    <t>MATERIALES</t>
  </si>
  <si>
    <t>SÑM.01</t>
  </si>
  <si>
    <t>LAMAS</t>
  </si>
  <si>
    <t>SÑM.01.940_NN.01</t>
  </si>
  <si>
    <t>Lama estratificada de 0 - 70 mm</t>
  </si>
  <si>
    <t>SÑM.01.940_NN.02</t>
  </si>
  <si>
    <t>Lama estratificada de 71 - 140 mm</t>
  </si>
  <si>
    <t>SÑM.01.940_NN.13</t>
  </si>
  <si>
    <t>Lama estratificada de 1880 x 90 mm</t>
  </si>
  <si>
    <t>SÑM.01.940_NN.14</t>
  </si>
  <si>
    <t>Lama estratificada de 1880 x 250 mm</t>
  </si>
  <si>
    <t>SÑM.01.940_NN.08</t>
  </si>
  <si>
    <t>Lama estratificada de &gt; 1001 mm</t>
  </si>
  <si>
    <t>SÑM.01.940_NN.12</t>
  </si>
  <si>
    <t>Lama estratificada de 350 x 250 mm</t>
  </si>
  <si>
    <t>Total SÑM.01</t>
  </si>
  <si>
    <t>SÑM.02</t>
  </si>
  <si>
    <t>VINILOS Y MATERIALES PLÁSTICOS</t>
  </si>
  <si>
    <t>SÑM.02.01</t>
  </si>
  <si>
    <t>Frontis ascensor (vinilo)</t>
  </si>
  <si>
    <t>SÑM.02.02</t>
  </si>
  <si>
    <t>Rombos templetes (vinilo a dos caras)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</si>
  <si>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</si>
  <si>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</si>
  <si>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</si>
  <si>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</si>
  <si>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</si>
  <si>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</si>
  <si>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</si>
  <si>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</si>
  <si>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</si>
  <si>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</si>
  <si>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</si>
  <si>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</si>
  <si>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SÑM.02.11</t>
  </si>
  <si>
    <t>Normas EEMM horizontal</t>
  </si>
  <si>
    <t>SÑM.02.13</t>
  </si>
  <si>
    <t>Punto Limpio</t>
  </si>
  <si>
    <t>SÑM.02.14</t>
  </si>
  <si>
    <t>Vinilo decorativo papeleras</t>
  </si>
  <si>
    <t>SÑM.02.17</t>
  </si>
  <si>
    <t>Cartel de poliestireno "PROHIBIDO BAJAR A LA VÍA"</t>
  </si>
  <si>
    <t>Total SÑM.02</t>
  </si>
  <si>
    <t>SÑM.03</t>
  </si>
  <si>
    <t>PANELES SANDWICH</t>
  </si>
  <si>
    <t>SÑM.03.01</t>
  </si>
  <si>
    <t>Frontis acceso (1680 x 340 mm)</t>
  </si>
  <si>
    <t>SÑM.03.03</t>
  </si>
  <si>
    <t>Normas de escaleras, horizontal (570 x 280 mm)</t>
  </si>
  <si>
    <t>SÑM.03.05</t>
  </si>
  <si>
    <t>Cartel prohibido fumar de frontis (290 x 340 mm)</t>
  </si>
  <si>
    <t>Total SÑM.03</t>
  </si>
  <si>
    <t>SÑM.04</t>
  </si>
  <si>
    <t>MARCOS</t>
  </si>
  <si>
    <t>SÑM.04.940</t>
  </si>
  <si>
    <t>Marcos aluminio de 940 mm</t>
  </si>
  <si>
    <t>SÑM.04.940.002</t>
  </si>
  <si>
    <t>Marco aluminio de 940 x (61 - 140 mm)</t>
  </si>
  <si>
    <t>SÑM.04.940.005</t>
  </si>
  <si>
    <t>Marco aluminio de 940 x (301 - 400 mm)</t>
  </si>
  <si>
    <t>SÑM.04.940.006</t>
  </si>
  <si>
    <t>Marco aluminio de 940 x (401 - 600 mm)</t>
  </si>
  <si>
    <t>Total SÑM.04.940</t>
  </si>
  <si>
    <t>SÑM.04.1880</t>
  </si>
  <si>
    <t>Marcos aluminio de 1880 mm</t>
  </si>
  <si>
    <t>SÑM.04.1880.004</t>
  </si>
  <si>
    <t>Marco aluminio de 1880 x (301 - 400 mm)</t>
  </si>
  <si>
    <t>SÑM.04.1880.009</t>
  </si>
  <si>
    <t>Marco aluminio de 1880 x (&gt; 800 mm)</t>
  </si>
  <si>
    <t>Total SÑM.04.1880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</si>
  <si>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</si>
  <si>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</si>
  <si>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</si>
  <si>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</si>
  <si>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</si>
  <si>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</si>
  <si>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</si>
  <si>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</si>
  <si>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</si>
  <si>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</si>
  <si>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</si>
  <si>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</si>
  <si>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</si>
  <si>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</si>
  <si>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</si>
  <si>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</si>
  <si>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</si>
  <si>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</si>
  <si>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SÑM.06.06</t>
  </si>
  <si>
    <t>Cartel "Prohibido cruzar la vías"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</si>
  <si>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</si>
  <si>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</si>
  <si>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</si>
  <si>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</si>
  <si>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</si>
  <si>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</si>
  <si>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</si>
  <si>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</si>
  <si>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</si>
  <si>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</si>
  <si>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</si>
  <si>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</si>
  <si>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</si>
  <si>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</si>
  <si>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</si>
  <si>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</si>
  <si>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</si>
  <si>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</si>
  <si>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</si>
  <si>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</si>
  <si>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</si>
  <si>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</si>
  <si>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</si>
  <si>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</si>
  <si>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</si>
  <si>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</si>
  <si>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</si>
  <si>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Total 7.1</t>
  </si>
  <si>
    <t>7.2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</si>
  <si>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</si>
  <si>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</si>
  <si>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</si>
  <si>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</si>
  <si>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</si>
  <si>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</si>
  <si>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</si>
  <si>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</si>
  <si>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vinilo/panel sándwich en paramento vertical</t>
  </si>
  <si>
    <t>SÑT.06</t>
  </si>
  <si>
    <t>Montaje y colocación cartel de pared simple</t>
  </si>
  <si>
    <t>SÑT.07</t>
  </si>
  <si>
    <t>Montaje y colocación cartel de pared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</si>
  <si>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</si>
  <si>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</si>
  <si>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</si>
  <si>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</si>
  <si>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</si>
  <si>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</si>
  <si>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</si>
  <si>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</si>
  <si>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</si>
  <si>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</si>
  <si>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</si>
  <si>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</si>
  <si>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</si>
  <si>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</si>
  <si>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</si>
  <si>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</si>
  <si>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SÑT.25</t>
  </si>
  <si>
    <t>Montaje y colocación de carteles en voladizos de andén</t>
  </si>
  <si>
    <t>Total 7.2</t>
  </si>
  <si>
    <t>Total CAP.7</t>
  </si>
  <si>
    <t>CAP.8</t>
  </si>
  <si>
    <t>T0070</t>
  </si>
  <si>
    <t>PUERTA 1 HOJA CHAPA GALVANIZADA CON CERRADURA NORMALIZADA DE METRO DE MADRID. JORNADA 2:30 - 5:00 A.M.</t>
  </si>
  <si>
    <t>T0060</t>
  </si>
  <si>
    <t>CERRAMIENTO DE ANDENES, PASILLOS Y/O VESTÍBULOS ESTACIÓN CON PLADUR O EQUIVALENTE. JORNADA 2:30 - 5:00 A.M.</t>
  </si>
  <si>
    <t>T0090</t>
  </si>
  <si>
    <t>CERRAMIENTO ESTACION CON VALLA TIPO JULPER. CON CIERRE</t>
  </si>
  <si>
    <t>T0110</t>
  </si>
  <si>
    <t>PROTECCIÓN DE ESCALERA MECÁNICA CON LONA. CON CIERRE</t>
  </si>
  <si>
    <t>BE0020AC</t>
  </si>
  <si>
    <t>QV0190NT</t>
  </si>
  <si>
    <t>h</t>
  </si>
  <si>
    <t>DRESINA CON GRÚA Y VAGÓN JORNADA 2:30 - 5:00 A.M.</t>
  </si>
  <si>
    <t>D15WEL151N</t>
  </si>
  <si>
    <t>LIMPIEZA GENERAL DE OBRA. (NOCTURNO)</t>
  </si>
  <si>
    <t>E28PB175</t>
  </si>
  <si>
    <t>VALLA CHAPA METÁLICA GALVANIZADA</t>
  </si>
  <si>
    <t>temat</t>
  </si>
  <si>
    <t>PA</t>
  </si>
  <si>
    <t>TEMATICA ESTACION</t>
  </si>
  <si>
    <t>Total CAP.8</t>
  </si>
  <si>
    <t>CAP.9</t>
  </si>
  <si>
    <t>GESTION DE RESIDUOS</t>
  </si>
  <si>
    <t>E01DTC030</t>
  </si>
  <si>
    <t>m3</t>
  </si>
  <si>
    <t>CARGA/EVACUACIÓN ESCOMBROS EN SACOS</t>
  </si>
  <si>
    <t>E0702</t>
  </si>
  <si>
    <t>CAMBIO CONTENEDOR 7M3</t>
  </si>
  <si>
    <t>E0703</t>
  </si>
  <si>
    <t>Tn</t>
  </si>
  <si>
    <t>RECUPERACIÓN CHATARRA FERRICA</t>
  </si>
  <si>
    <t>E0705</t>
  </si>
  <si>
    <t>CANON VERTIDO BASURAS</t>
  </si>
  <si>
    <t>E0706</t>
  </si>
  <si>
    <t>CANON VERTIDO VIDRIO</t>
  </si>
  <si>
    <t>Total CAP.9</t>
  </si>
  <si>
    <t>CAP.10</t>
  </si>
  <si>
    <t>SEGURIDAD Y SALUD</t>
  </si>
  <si>
    <t>Cap.1</t>
  </si>
  <si>
    <t>Protecciones Individuales</t>
  </si>
  <si>
    <t>E28RA010</t>
  </si>
  <si>
    <t>CASCO DE SEGURIDAD AJUST. RUEDA</t>
  </si>
  <si>
    <t>E28RA030</t>
  </si>
  <si>
    <t>CASCO SEGURIDAD DIELÉCTRICO</t>
  </si>
  <si>
    <t>E28RA040</t>
  </si>
  <si>
    <t>PANTALLA DE CABEZA SOLDADOR</t>
  </si>
  <si>
    <t>E28RA070</t>
  </si>
  <si>
    <t>GAFAS CONTRA IMPACTOS</t>
  </si>
  <si>
    <t>E28RA090</t>
  </si>
  <si>
    <t>GAFAS ANTIPOLVO</t>
  </si>
  <si>
    <t>E28RA100</t>
  </si>
  <si>
    <t>SEMI MÁSCARA ANTIPOLVO 1 FILTRO</t>
  </si>
  <si>
    <t>E28RA110</t>
  </si>
  <si>
    <t>FILTRO RECAMBIO MASCARILLA</t>
  </si>
  <si>
    <t>E28RA120</t>
  </si>
  <si>
    <t>CASCOS PROTECTORES AUDITIVOS</t>
  </si>
  <si>
    <t>E28RA135</t>
  </si>
  <si>
    <t>JUEGO TAPONES ANTIRRUIDO ESPUMA CON CORDÓN</t>
  </si>
  <si>
    <t>E28RC030</t>
  </si>
  <si>
    <t>CINTURÓN PORTAHERRAMIENTAS</t>
  </si>
  <si>
    <t>E28RC070</t>
  </si>
  <si>
    <t>MONO DE TRABAJO POLIÉSTER-ALGODÓN</t>
  </si>
  <si>
    <t>E28RC180</t>
  </si>
  <si>
    <t>CHALECO DE OBRAS REFLECTANTE</t>
  </si>
  <si>
    <t>E28RC140</t>
  </si>
  <si>
    <t>MANDIL CUERO PARA SOLDADOR</t>
  </si>
  <si>
    <t>E28RSA060</t>
  </si>
  <si>
    <t>ARNÉS AM. DORSAL + CINTURÓN</t>
  </si>
  <si>
    <t>E28RSG020</t>
  </si>
  <si>
    <t>LÍNEA HORIZONTAL DE SEGURIDAD</t>
  </si>
  <si>
    <t>E28RP090</t>
  </si>
  <si>
    <t>PAR DE POLAINAS SOLDADURA</t>
  </si>
  <si>
    <t>E28RM100</t>
  </si>
  <si>
    <t>PAR GUANTES SOLDADOR</t>
  </si>
  <si>
    <t>E28RM090</t>
  </si>
  <si>
    <t>PAR GUANTES ALTA RESIST. AL CORTE</t>
  </si>
  <si>
    <t>E28RM080</t>
  </si>
  <si>
    <t>PAR GUANTES PIEL VACUNO</t>
  </si>
  <si>
    <t>E28RM110</t>
  </si>
  <si>
    <t>PAR GUANTES AISLANTES 5000 V.</t>
  </si>
  <si>
    <t>E28RP070</t>
  </si>
  <si>
    <t>PAR DE BOTAS DE SEGURIDAD</t>
  </si>
  <si>
    <t>RRRRR</t>
  </si>
  <si>
    <t>PAR RODILLERAS</t>
  </si>
  <si>
    <t>E28RP080</t>
  </si>
  <si>
    <t>PAR DE BOTAS AISLANTES</t>
  </si>
  <si>
    <t>PTO</t>
  </si>
  <si>
    <t>PUNTO DE ANCLAJE FIJO</t>
  </si>
  <si>
    <t>PPPPPP</t>
  </si>
  <si>
    <t>MUÑEQUERA PRESIÓN VARIABLE</t>
  </si>
  <si>
    <t>LLLLL</t>
  </si>
  <si>
    <t>FAJA DE PROTECCIÓN LUMBAR</t>
  </si>
  <si>
    <t>ARVVV</t>
  </si>
  <si>
    <t>EQUIPO PARA TRABAJO VERT. Y HORIZONTAL</t>
  </si>
  <si>
    <t>Total Cap.1</t>
  </si>
  <si>
    <t>Cap.2</t>
  </si>
  <si>
    <t>Protecciones Colectivas</t>
  </si>
  <si>
    <t>E28PM040</t>
  </si>
  <si>
    <t>CONO BALIZAMIENTO REFLECTANTE h=70</t>
  </si>
  <si>
    <t>E28PM015</t>
  </si>
  <si>
    <t>BASE COLUMNA PORTA CADENAS</t>
  </si>
  <si>
    <t>E28EB080</t>
  </si>
  <si>
    <t>CADENA POLIETILENO PARA COLUMNAS</t>
  </si>
  <si>
    <t>E28PH100</t>
  </si>
  <si>
    <t>PROTECCIÓN HUECO C/RED HORIZONT.</t>
  </si>
  <si>
    <t>E28PB180</t>
  </si>
  <si>
    <t>VALLA CONTENCIÓN DE PEATONES</t>
  </si>
  <si>
    <t>E28PF010</t>
  </si>
  <si>
    <t>EXTINTOR POLVO ABC 6 kg. PR.INC.</t>
  </si>
  <si>
    <t>E28EB010</t>
  </si>
  <si>
    <t>CINTA BALIZAMIENTO BICOLOR 8 cm</t>
  </si>
  <si>
    <t>E28PB025</t>
  </si>
  <si>
    <t>PUERTA PEATONAL CHAPA 1x2 m.</t>
  </si>
  <si>
    <t>E28EB050</t>
  </si>
  <si>
    <t>BALIZA LUMINOSA INTERMITENTE</t>
  </si>
  <si>
    <t>E28EC010</t>
  </si>
  <si>
    <t>CARTEL PVC. 220x300 mm. OBLIGACIÓN, PROHIB. Y ADVERT.</t>
  </si>
  <si>
    <t>E28EC020</t>
  </si>
  <si>
    <t>CARTEL  PVC. SEÑALIZACIÓN EXTINTOR, B. I.</t>
  </si>
  <si>
    <t>E28PB167</t>
  </si>
  <si>
    <t>VALLA ENREJADO GALV. PLIEGUES</t>
  </si>
  <si>
    <t>EXT</t>
  </si>
  <si>
    <t>EXTINTOR POLVO ABC 9 kg. PR.INC.</t>
  </si>
  <si>
    <t>E28PH110</t>
  </si>
  <si>
    <t>PROTECC. HORIZ. CUAJADO TABLONES</t>
  </si>
  <si>
    <t>E28PR030</t>
  </si>
  <si>
    <t>VALLA DE OBRA REFLECTANTE</t>
  </si>
  <si>
    <t>LINTASQWW</t>
  </si>
  <si>
    <t>LINTERNA</t>
  </si>
  <si>
    <t>PSROR</t>
  </si>
  <si>
    <t>PLACA SEÑALIZACIÓN RIESGO</t>
  </si>
  <si>
    <t>TTTTRRRR</t>
  </si>
  <si>
    <t>TOMA DE TIERRA R80 Ohm;R=100 Ohm</t>
  </si>
  <si>
    <t>KKKLLL</t>
  </si>
  <si>
    <t>CUADRO SECUNDARIO OBRA Pmáx.20kW</t>
  </si>
  <si>
    <t>WWWWW</t>
  </si>
  <si>
    <t>Total Cap.2</t>
  </si>
  <si>
    <t>SYS2B</t>
  </si>
  <si>
    <t>Protecciones de la Instalación Eléctrica</t>
  </si>
  <si>
    <t>SPCE.3a</t>
  </si>
  <si>
    <t>Toma tierra pica 14,3 mm Cu R100</t>
  </si>
  <si>
    <t>E28PE010</t>
  </si>
  <si>
    <t>LÁMPARA PORTATIL MANO</t>
  </si>
  <si>
    <t>E28PE020</t>
  </si>
  <si>
    <t>E28PE120</t>
  </si>
  <si>
    <t>1.21</t>
  </si>
  <si>
    <t>Banqueta de maniobra aislante</t>
  </si>
  <si>
    <t>Total SYS2B</t>
  </si>
  <si>
    <t>Cap.3</t>
  </si>
  <si>
    <t>Medicina Preventiva, Primeros auxilios</t>
  </si>
  <si>
    <t>E28W060</t>
  </si>
  <si>
    <t>RECONOCIMIENTO MÉDICO BÁSICO I</t>
  </si>
  <si>
    <t>E28BM110</t>
  </si>
  <si>
    <t>BOTIQUÍN DE URGENCIA</t>
  </si>
  <si>
    <t>E28BM120</t>
  </si>
  <si>
    <t>REPOSICIÓN BOTIQUÍN</t>
  </si>
  <si>
    <t>Total Cap.3</t>
  </si>
  <si>
    <t>Cap.4</t>
  </si>
  <si>
    <t>Formación y Seguimiento Seguridad</t>
  </si>
  <si>
    <t>SOOC.1a</t>
  </si>
  <si>
    <t>Delegado de Prevención</t>
  </si>
  <si>
    <t>Total Cap.4</t>
  </si>
  <si>
    <t>Cap.5</t>
  </si>
  <si>
    <t>Mano de Obra de Seguridad</t>
  </si>
  <si>
    <t>iiiiiii</t>
  </si>
  <si>
    <t>Costo Mensual de Limpieza y Desifección</t>
  </si>
  <si>
    <t>Total Cap.5</t>
  </si>
  <si>
    <t>Total CAP.10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</si>
  <si>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</si>
  <si>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</si>
  <si>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</si>
  <si>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</si>
  <si>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</si>
  <si>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</si>
  <si>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</si>
  <si>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Deberá rellenarse siguiendo las indicaciones del apartado 27 del cuadro resumen del PCP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</si>
</sst>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rgb="FF0000FF"/>
      <name val="Calibri"/>
      <family val="2"/>
      <scheme val="minor"/>
    </font>
    <font>
      <sz val="8"/>
      <color rgb="FFFF8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5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9" fillId="6" borderId="0" xfId="0" applyNumberFormat="1" applyFont="1" applyFill="1" applyAlignment="1">
      <alignment vertical="top"/>
    </xf>
    <xf numFmtId="49" fontId="10" fillId="0" borderId="0" xfId="0" applyNumberFormat="1" applyFont="1" applyAlignment="1">
      <alignment vertical="top"/>
    </xf>
    <xf numFmtId="49" fontId="11" fillId="0" borderId="0" xfId="0" applyNumberFormat="1" applyFont="1" applyAlignment="1">
      <alignment vertical="top"/>
    </xf>
    <xf numFmtId="49" fontId="9" fillId="3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5" borderId="0" xfId="0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0" fontId="0" fillId="8" borderId="1" xfId="0" applyFill="1" applyBorder="1"/>
    <xf numFmtId="0" fontId="0" fillId="8" borderId="2" xfId="0" applyFill="1" applyBorder="1"/>
    <xf numFmtId="49" fontId="5" fillId="8" borderId="2" xfId="0" applyNumberFormat="1" applyFont="1" applyFill="1" applyBorder="1" applyAlignment="1">
      <alignment vertical="top" wrapText="1"/>
    </xf>
    <xf numFmtId="4" fontId="6" fillId="8" borderId="3" xfId="0" applyNumberFormat="1" applyFont="1" applyFill="1" applyBorder="1" applyAlignment="1">
      <alignment vertical="top"/>
    </xf>
    <xf numFmtId="0" fontId="0" fillId="8" borderId="4" xfId="0" applyFill="1" applyBorder="1"/>
    <xf numFmtId="0" fontId="0" fillId="8" borderId="0" xfId="0" applyFill="1" applyBorder="1"/>
    <xf numFmtId="49" fontId="5" fillId="8" borderId="0" xfId="0" applyNumberFormat="1" applyFont="1" applyFill="1" applyBorder="1" applyAlignment="1">
      <alignment vertical="top" wrapText="1"/>
    </xf>
    <xf numFmtId="9" fontId="7" fillId="8" borderId="4" xfId="0" applyNumberFormat="1" applyFont="1" applyFill="1" applyBorder="1" applyAlignment="1">
      <alignment vertical="top"/>
    </xf>
    <xf numFmtId="4" fontId="6" fillId="8" borderId="5" xfId="0" applyNumberFormat="1" applyFont="1" applyFill="1" applyBorder="1" applyAlignment="1">
      <alignment vertical="top"/>
    </xf>
    <xf numFmtId="4" fontId="7" fillId="8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8" borderId="6" xfId="0" applyFill="1" applyBorder="1"/>
    <xf numFmtId="0" fontId="0" fillId="8" borderId="7" xfId="0" applyFill="1" applyBorder="1"/>
    <xf numFmtId="49" fontId="5" fillId="8" borderId="8" xfId="0" applyNumberFormat="1" applyFont="1" applyFill="1" applyBorder="1" applyAlignment="1">
      <alignment vertical="top"/>
    </xf>
    <xf numFmtId="4" fontId="6" fillId="8" borderId="8" xfId="0" applyNumberFormat="1" applyFont="1" applyFill="1" applyBorder="1" applyAlignment="1">
      <alignment vertical="top"/>
    </xf>
    <xf numFmtId="0" fontId="0" fillId="0" borderId="0" xfId="0" applyFill="1" applyBorder="1"/>
    <xf numFmtId="49" fontId="5" fillId="0" borderId="0" xfId="0" applyNumberFormat="1" applyFont="1" applyFill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49" fontId="12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Alignment="1" applyProtection="1">
      <alignment vertical="top"/>
      <protection locked="0"/>
    </xf>
    <xf numFmtId="4" fontId="14" fillId="0" borderId="0" xfId="0" applyNumberFormat="1" applyFont="1" applyAlignment="1" applyProtection="1">
      <alignment vertical="top"/>
    </xf>
    <xf numFmtId="49" fontId="5" fillId="9" borderId="1" xfId="0" applyNumberFormat="1" applyFont="1" applyFill="1" applyBorder="1" applyAlignment="1">
      <alignment horizontal="left" vertical="top"/>
    </xf>
    <xf numFmtId="49" fontId="5" fillId="9" borderId="2" xfId="0" applyNumberFormat="1" applyFont="1" applyFill="1" applyBorder="1" applyAlignment="1">
      <alignment horizontal="left" vertical="top"/>
    </xf>
    <xf numFmtId="49" fontId="5" fillId="9" borderId="3" xfId="0" applyNumberFormat="1" applyFont="1" applyFill="1" applyBorder="1" applyAlignment="1">
      <alignment horizontal="left" vertical="top"/>
    </xf>
    <xf numFmtId="49" fontId="5" fillId="9" borderId="2" xfId="0" applyNumberFormat="1" applyFont="1" applyFill="1" applyBorder="1" applyAlignment="1">
      <alignment horizontal="center" vertical="top"/>
    </xf>
    <xf numFmtId="49" fontId="5" fillId="9" borderId="6" xfId="0" applyNumberFormat="1" applyFont="1" applyFill="1" applyBorder="1" applyAlignment="1">
      <alignment horizontal="left" vertical="top"/>
    </xf>
    <xf numFmtId="49" fontId="5" fillId="9" borderId="7" xfId="0" applyNumberFormat="1" applyFont="1" applyFill="1" applyBorder="1" applyAlignment="1">
      <alignment horizontal="left" vertical="top"/>
    </xf>
    <xf numFmtId="49" fontId="5" fillId="9" borderId="8" xfId="0" applyNumberFormat="1" applyFont="1" applyFill="1" applyBorder="1" applyAlignment="1">
      <alignment horizontal="left" vertical="top"/>
    </xf>
    <xf numFmtId="49" fontId="5" fillId="9" borderId="0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16DD1-FB31-45F3-B12F-E5F8B63862F4}">
  <dimension ref="A1:J958"/>
  <sheetViews>
    <sheetView tabSelected="1" workbookViewId="0">
      <pane xSplit="4" ySplit="3" topLeftCell="E845" activePane="bottomRight" state="frozen"/>
      <selection pane="topRight" activeCell="E1" sqref="E1"/>
      <selection pane="bottomLeft" activeCell="A4" sqref="A4"/>
      <selection pane="bottomRight" activeCell="I878" sqref="I878"/>
    </sheetView>
  </sheetViews>
  <sheetFormatPr baseColWidth="10" defaultRowHeight="15" x14ac:dyDescent="0.25"/>
  <cols>
    <col min="1" max="1" width="12.42578125" bestFit="1" customWidth="1"/>
    <col min="2" max="2" width="5.7109375" bestFit="1" customWidth="1"/>
    <col min="3" max="3" width="3.85546875" bestFit="1" customWidth="1"/>
    <col min="4" max="4" width="33.140625" customWidth="1"/>
    <col min="5" max="5" width="8" bestFit="1" customWidth="1"/>
    <col min="6" max="7" width="10" bestFit="1" customWidth="1"/>
    <col min="8" max="8" width="8" hidden="1" customWidth="1"/>
    <col min="9" max="10" width="10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2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ht="22.5" x14ac:dyDescent="0.25">
      <c r="A4" s="5" t="s">
        <v>9</v>
      </c>
      <c r="B4" s="5" t="s">
        <v>10</v>
      </c>
      <c r="C4" s="5" t="s">
        <v>11</v>
      </c>
      <c r="D4" s="27" t="s">
        <v>12</v>
      </c>
      <c r="E4" s="6">
        <f t="shared" ref="E4:J4" si="0">E161</f>
        <v>1</v>
      </c>
      <c r="F4" s="7">
        <f t="shared" si="0"/>
        <v>2267270.91</v>
      </c>
      <c r="G4" s="7">
        <f t="shared" si="0"/>
        <v>2267270.91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8" t="s">
        <v>10</v>
      </c>
      <c r="C5" s="8" t="s">
        <v>11</v>
      </c>
      <c r="D5" s="28" t="s">
        <v>14</v>
      </c>
      <c r="E5" s="9">
        <f t="shared" ref="E5:J5" si="1">E57</f>
        <v>1</v>
      </c>
      <c r="F5" s="9">
        <f t="shared" si="1"/>
        <v>402398.04</v>
      </c>
      <c r="G5" s="9">
        <f t="shared" si="1"/>
        <v>402398.04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0" ht="22.5" x14ac:dyDescent="0.25">
      <c r="A6" s="10" t="s">
        <v>15</v>
      </c>
      <c r="B6" s="11" t="s">
        <v>16</v>
      </c>
      <c r="C6" s="11" t="s">
        <v>17</v>
      </c>
      <c r="D6" s="29" t="s">
        <v>18</v>
      </c>
      <c r="E6" s="12">
        <v>58.5</v>
      </c>
      <c r="F6" s="12">
        <v>19.34</v>
      </c>
      <c r="G6" s="13">
        <f t="shared" ref="G6:G37" si="2">ROUND(E6*F6,2)</f>
        <v>1131.3900000000001</v>
      </c>
      <c r="H6" s="12">
        <v>58.5</v>
      </c>
      <c r="I6" s="57">
        <v>0</v>
      </c>
      <c r="J6" s="13">
        <f t="shared" ref="J6:J57" si="3">ROUND(H6*I6,2)</f>
        <v>0</v>
      </c>
    </row>
    <row r="7" spans="1:10" ht="22.5" x14ac:dyDescent="0.25">
      <c r="A7" s="10" t="s">
        <v>19</v>
      </c>
      <c r="B7" s="11" t="s">
        <v>16</v>
      </c>
      <c r="C7" s="11" t="s">
        <v>20</v>
      </c>
      <c r="D7" s="29" t="s">
        <v>21</v>
      </c>
      <c r="E7" s="12">
        <v>1249.9100000000001</v>
      </c>
      <c r="F7" s="12">
        <v>13.69</v>
      </c>
      <c r="G7" s="13">
        <f t="shared" si="2"/>
        <v>17111.27</v>
      </c>
      <c r="H7" s="12">
        <v>1249.9100000000001</v>
      </c>
      <c r="I7" s="57">
        <v>0</v>
      </c>
      <c r="J7" s="13">
        <f t="shared" si="3"/>
        <v>0</v>
      </c>
    </row>
    <row r="8" spans="1:10" ht="22.5" x14ac:dyDescent="0.25">
      <c r="A8" s="10" t="s">
        <v>22</v>
      </c>
      <c r="B8" s="11" t="s">
        <v>16</v>
      </c>
      <c r="C8" s="11" t="s">
        <v>20</v>
      </c>
      <c r="D8" s="29" t="s">
        <v>23</v>
      </c>
      <c r="E8" s="12">
        <v>1249.9100000000001</v>
      </c>
      <c r="F8" s="12">
        <v>17.190000000000001</v>
      </c>
      <c r="G8" s="13">
        <f t="shared" si="2"/>
        <v>21485.95</v>
      </c>
      <c r="H8" s="12">
        <v>1249.9100000000001</v>
      </c>
      <c r="I8" s="57">
        <v>0</v>
      </c>
      <c r="J8" s="13">
        <f t="shared" si="3"/>
        <v>0</v>
      </c>
    </row>
    <row r="9" spans="1:10" ht="22.5" x14ac:dyDescent="0.25">
      <c r="A9" s="10" t="s">
        <v>24</v>
      </c>
      <c r="B9" s="11" t="s">
        <v>16</v>
      </c>
      <c r="C9" s="11" t="s">
        <v>25</v>
      </c>
      <c r="D9" s="29" t="s">
        <v>26</v>
      </c>
      <c r="E9" s="12">
        <v>3676</v>
      </c>
      <c r="F9" s="12">
        <v>19.34</v>
      </c>
      <c r="G9" s="13">
        <f t="shared" si="2"/>
        <v>71093.84</v>
      </c>
      <c r="H9" s="12">
        <v>3676</v>
      </c>
      <c r="I9" s="57">
        <v>0</v>
      </c>
      <c r="J9" s="13">
        <f t="shared" si="3"/>
        <v>0</v>
      </c>
    </row>
    <row r="10" spans="1:10" ht="22.5" x14ac:dyDescent="0.25">
      <c r="A10" s="10" t="s">
        <v>27</v>
      </c>
      <c r="B10" s="11" t="s">
        <v>16</v>
      </c>
      <c r="C10" s="11" t="s">
        <v>20</v>
      </c>
      <c r="D10" s="29" t="s">
        <v>28</v>
      </c>
      <c r="E10" s="12">
        <v>1249.9100000000001</v>
      </c>
      <c r="F10" s="12">
        <v>7.99</v>
      </c>
      <c r="G10" s="13">
        <f t="shared" si="2"/>
        <v>9986.7800000000007</v>
      </c>
      <c r="H10" s="12">
        <v>1249.9100000000001</v>
      </c>
      <c r="I10" s="57">
        <v>0</v>
      </c>
      <c r="J10" s="13">
        <f t="shared" si="3"/>
        <v>0</v>
      </c>
    </row>
    <row r="11" spans="1:10" ht="22.5" x14ac:dyDescent="0.25">
      <c r="A11" s="10" t="s">
        <v>29</v>
      </c>
      <c r="B11" s="11" t="s">
        <v>16</v>
      </c>
      <c r="C11" s="11" t="s">
        <v>30</v>
      </c>
      <c r="D11" s="29" t="s">
        <v>31</v>
      </c>
      <c r="E11" s="12">
        <v>32</v>
      </c>
      <c r="F11" s="12">
        <v>107.7</v>
      </c>
      <c r="G11" s="13">
        <f t="shared" si="2"/>
        <v>3446.4</v>
      </c>
      <c r="H11" s="12">
        <v>32</v>
      </c>
      <c r="I11" s="57">
        <v>0</v>
      </c>
      <c r="J11" s="13">
        <f t="shared" si="3"/>
        <v>0</v>
      </c>
    </row>
    <row r="12" spans="1:10" ht="22.5" x14ac:dyDescent="0.25">
      <c r="A12" s="10" t="s">
        <v>32</v>
      </c>
      <c r="B12" s="11" t="s">
        <v>16</v>
      </c>
      <c r="C12" s="11" t="s">
        <v>33</v>
      </c>
      <c r="D12" s="29" t="s">
        <v>34</v>
      </c>
      <c r="E12" s="12">
        <v>4</v>
      </c>
      <c r="F12" s="12">
        <v>73.59</v>
      </c>
      <c r="G12" s="13">
        <f t="shared" si="2"/>
        <v>294.36</v>
      </c>
      <c r="H12" s="12">
        <v>4</v>
      </c>
      <c r="I12" s="57">
        <v>0</v>
      </c>
      <c r="J12" s="13">
        <f t="shared" si="3"/>
        <v>0</v>
      </c>
    </row>
    <row r="13" spans="1:10" ht="22.5" x14ac:dyDescent="0.25">
      <c r="A13" s="10" t="s">
        <v>35</v>
      </c>
      <c r="B13" s="11" t="s">
        <v>16</v>
      </c>
      <c r="C13" s="11" t="s">
        <v>20</v>
      </c>
      <c r="D13" s="29" t="s">
        <v>36</v>
      </c>
      <c r="E13" s="12">
        <v>80</v>
      </c>
      <c r="F13" s="12">
        <v>26.31</v>
      </c>
      <c r="G13" s="13">
        <f t="shared" si="2"/>
        <v>2104.8000000000002</v>
      </c>
      <c r="H13" s="12">
        <v>80</v>
      </c>
      <c r="I13" s="57">
        <v>0</v>
      </c>
      <c r="J13" s="13">
        <f t="shared" si="3"/>
        <v>0</v>
      </c>
    </row>
    <row r="14" spans="1:10" x14ac:dyDescent="0.25">
      <c r="A14" s="10" t="s">
        <v>37</v>
      </c>
      <c r="B14" s="11" t="s">
        <v>16</v>
      </c>
      <c r="C14" s="11" t="s">
        <v>20</v>
      </c>
      <c r="D14" s="29" t="s">
        <v>38</v>
      </c>
      <c r="E14" s="12">
        <v>400</v>
      </c>
      <c r="F14" s="12">
        <v>9.9</v>
      </c>
      <c r="G14" s="13">
        <f t="shared" si="2"/>
        <v>3960</v>
      </c>
      <c r="H14" s="12">
        <v>400</v>
      </c>
      <c r="I14" s="57">
        <v>0</v>
      </c>
      <c r="J14" s="13">
        <f t="shared" si="3"/>
        <v>0</v>
      </c>
    </row>
    <row r="15" spans="1:10" ht="22.5" x14ac:dyDescent="0.25">
      <c r="A15" s="10" t="s">
        <v>39</v>
      </c>
      <c r="B15" s="11" t="s">
        <v>16</v>
      </c>
      <c r="C15" s="11" t="s">
        <v>25</v>
      </c>
      <c r="D15" s="29" t="s">
        <v>40</v>
      </c>
      <c r="E15" s="12">
        <v>100</v>
      </c>
      <c r="F15" s="12">
        <v>21.43</v>
      </c>
      <c r="G15" s="13">
        <f t="shared" si="2"/>
        <v>2143</v>
      </c>
      <c r="H15" s="12">
        <v>100</v>
      </c>
      <c r="I15" s="57">
        <v>0</v>
      </c>
      <c r="J15" s="13">
        <f t="shared" si="3"/>
        <v>0</v>
      </c>
    </row>
    <row r="16" spans="1:10" ht="33.75" x14ac:dyDescent="0.25">
      <c r="A16" s="10" t="s">
        <v>41</v>
      </c>
      <c r="B16" s="11" t="s">
        <v>16</v>
      </c>
      <c r="C16" s="11" t="s">
        <v>25</v>
      </c>
      <c r="D16" s="29" t="s">
        <v>42</v>
      </c>
      <c r="E16" s="12">
        <v>750</v>
      </c>
      <c r="F16" s="12">
        <v>52.25</v>
      </c>
      <c r="G16" s="13">
        <f t="shared" si="2"/>
        <v>39187.5</v>
      </c>
      <c r="H16" s="12">
        <v>750</v>
      </c>
      <c r="I16" s="57">
        <v>0</v>
      </c>
      <c r="J16" s="13">
        <f t="shared" si="3"/>
        <v>0</v>
      </c>
    </row>
    <row r="17" spans="1:10" ht="33.75" x14ac:dyDescent="0.25">
      <c r="A17" s="10" t="s">
        <v>43</v>
      </c>
      <c r="B17" s="11" t="s">
        <v>16</v>
      </c>
      <c r="C17" s="11" t="s">
        <v>33</v>
      </c>
      <c r="D17" s="29" t="s">
        <v>44</v>
      </c>
      <c r="E17" s="12">
        <v>10</v>
      </c>
      <c r="F17" s="12">
        <v>301.92</v>
      </c>
      <c r="G17" s="13">
        <f t="shared" si="2"/>
        <v>3019.2</v>
      </c>
      <c r="H17" s="12">
        <v>10</v>
      </c>
      <c r="I17" s="57">
        <v>0</v>
      </c>
      <c r="J17" s="13">
        <f t="shared" si="3"/>
        <v>0</v>
      </c>
    </row>
    <row r="18" spans="1:10" x14ac:dyDescent="0.25">
      <c r="A18" s="10" t="s">
        <v>45</v>
      </c>
      <c r="B18" s="11" t="s">
        <v>16</v>
      </c>
      <c r="C18" s="11" t="s">
        <v>33</v>
      </c>
      <c r="D18" s="29" t="s">
        <v>46</v>
      </c>
      <c r="E18" s="12">
        <v>6</v>
      </c>
      <c r="F18" s="12">
        <v>58</v>
      </c>
      <c r="G18" s="13">
        <f t="shared" si="2"/>
        <v>348</v>
      </c>
      <c r="H18" s="12">
        <v>6</v>
      </c>
      <c r="I18" s="57">
        <v>0</v>
      </c>
      <c r="J18" s="13">
        <f t="shared" si="3"/>
        <v>0</v>
      </c>
    </row>
    <row r="19" spans="1:10" x14ac:dyDescent="0.25">
      <c r="A19" s="10" t="s">
        <v>47</v>
      </c>
      <c r="B19" s="11" t="s">
        <v>16</v>
      </c>
      <c r="C19" s="11" t="s">
        <v>33</v>
      </c>
      <c r="D19" s="29" t="s">
        <v>48</v>
      </c>
      <c r="E19" s="12">
        <v>20</v>
      </c>
      <c r="F19" s="12">
        <v>18.73</v>
      </c>
      <c r="G19" s="13">
        <f t="shared" si="2"/>
        <v>374.6</v>
      </c>
      <c r="H19" s="12">
        <v>20</v>
      </c>
      <c r="I19" s="57">
        <v>0</v>
      </c>
      <c r="J19" s="13">
        <f t="shared" si="3"/>
        <v>0</v>
      </c>
    </row>
    <row r="20" spans="1:10" ht="22.5" x14ac:dyDescent="0.25">
      <c r="A20" s="10" t="s">
        <v>49</v>
      </c>
      <c r="B20" s="11" t="s">
        <v>16</v>
      </c>
      <c r="C20" s="11" t="s">
        <v>33</v>
      </c>
      <c r="D20" s="29" t="s">
        <v>50</v>
      </c>
      <c r="E20" s="12">
        <v>2</v>
      </c>
      <c r="F20" s="12">
        <v>13.53</v>
      </c>
      <c r="G20" s="13">
        <f t="shared" si="2"/>
        <v>27.06</v>
      </c>
      <c r="H20" s="12">
        <v>2</v>
      </c>
      <c r="I20" s="57">
        <v>0</v>
      </c>
      <c r="J20" s="13">
        <f t="shared" si="3"/>
        <v>0</v>
      </c>
    </row>
    <row r="21" spans="1:10" ht="22.5" x14ac:dyDescent="0.25">
      <c r="A21" s="10" t="s">
        <v>51</v>
      </c>
      <c r="B21" s="11" t="s">
        <v>16</v>
      </c>
      <c r="C21" s="11" t="s">
        <v>33</v>
      </c>
      <c r="D21" s="29" t="s">
        <v>52</v>
      </c>
      <c r="E21" s="12">
        <v>12</v>
      </c>
      <c r="F21" s="12">
        <v>22.44</v>
      </c>
      <c r="G21" s="13">
        <f t="shared" si="2"/>
        <v>269.27999999999997</v>
      </c>
      <c r="H21" s="12">
        <v>12</v>
      </c>
      <c r="I21" s="57">
        <v>0</v>
      </c>
      <c r="J21" s="13">
        <f t="shared" si="3"/>
        <v>0</v>
      </c>
    </row>
    <row r="22" spans="1:10" ht="22.5" x14ac:dyDescent="0.25">
      <c r="A22" s="10" t="s">
        <v>53</v>
      </c>
      <c r="B22" s="11" t="s">
        <v>16</v>
      </c>
      <c r="C22" s="11" t="s">
        <v>33</v>
      </c>
      <c r="D22" s="29" t="s">
        <v>54</v>
      </c>
      <c r="E22" s="12">
        <v>6</v>
      </c>
      <c r="F22" s="12">
        <v>118.64</v>
      </c>
      <c r="G22" s="13">
        <f t="shared" si="2"/>
        <v>711.84</v>
      </c>
      <c r="H22" s="12">
        <v>6</v>
      </c>
      <c r="I22" s="57">
        <v>0</v>
      </c>
      <c r="J22" s="13">
        <f t="shared" si="3"/>
        <v>0</v>
      </c>
    </row>
    <row r="23" spans="1:10" ht="22.5" x14ac:dyDescent="0.25">
      <c r="A23" s="10" t="s">
        <v>55</v>
      </c>
      <c r="B23" s="11" t="s">
        <v>16</v>
      </c>
      <c r="C23" s="11" t="s">
        <v>33</v>
      </c>
      <c r="D23" s="29" t="s">
        <v>56</v>
      </c>
      <c r="E23" s="12">
        <v>20</v>
      </c>
      <c r="F23" s="12">
        <v>111.84</v>
      </c>
      <c r="G23" s="13">
        <f t="shared" si="2"/>
        <v>2236.8000000000002</v>
      </c>
      <c r="H23" s="12">
        <v>20</v>
      </c>
      <c r="I23" s="57">
        <v>0</v>
      </c>
      <c r="J23" s="13">
        <f t="shared" si="3"/>
        <v>0</v>
      </c>
    </row>
    <row r="24" spans="1:10" ht="22.5" x14ac:dyDescent="0.25">
      <c r="A24" s="10" t="s">
        <v>57</v>
      </c>
      <c r="B24" s="11" t="s">
        <v>16</v>
      </c>
      <c r="C24" s="11" t="s">
        <v>33</v>
      </c>
      <c r="D24" s="29" t="s">
        <v>58</v>
      </c>
      <c r="E24" s="12">
        <v>8</v>
      </c>
      <c r="F24" s="12">
        <v>32.39</v>
      </c>
      <c r="G24" s="13">
        <f t="shared" si="2"/>
        <v>259.12</v>
      </c>
      <c r="H24" s="12">
        <v>8</v>
      </c>
      <c r="I24" s="57">
        <v>0</v>
      </c>
      <c r="J24" s="13">
        <f t="shared" si="3"/>
        <v>0</v>
      </c>
    </row>
    <row r="25" spans="1:10" ht="22.5" x14ac:dyDescent="0.25">
      <c r="A25" s="10" t="s">
        <v>59</v>
      </c>
      <c r="B25" s="11" t="s">
        <v>16</v>
      </c>
      <c r="C25" s="11" t="s">
        <v>33</v>
      </c>
      <c r="D25" s="29" t="s">
        <v>60</v>
      </c>
      <c r="E25" s="12">
        <v>8</v>
      </c>
      <c r="F25" s="12">
        <v>41.76</v>
      </c>
      <c r="G25" s="13">
        <f t="shared" si="2"/>
        <v>334.08</v>
      </c>
      <c r="H25" s="12">
        <v>8</v>
      </c>
      <c r="I25" s="57">
        <v>0</v>
      </c>
      <c r="J25" s="13">
        <f t="shared" si="3"/>
        <v>0</v>
      </c>
    </row>
    <row r="26" spans="1:10" ht="22.5" x14ac:dyDescent="0.25">
      <c r="A26" s="10" t="s">
        <v>61</v>
      </c>
      <c r="B26" s="11" t="s">
        <v>16</v>
      </c>
      <c r="C26" s="11" t="s">
        <v>33</v>
      </c>
      <c r="D26" s="29" t="s">
        <v>62</v>
      </c>
      <c r="E26" s="12">
        <v>9</v>
      </c>
      <c r="F26" s="12">
        <v>116.9</v>
      </c>
      <c r="G26" s="13">
        <f t="shared" si="2"/>
        <v>1052.0999999999999</v>
      </c>
      <c r="H26" s="12">
        <v>9</v>
      </c>
      <c r="I26" s="57">
        <v>0</v>
      </c>
      <c r="J26" s="13">
        <f t="shared" si="3"/>
        <v>0</v>
      </c>
    </row>
    <row r="27" spans="1:10" ht="22.5" x14ac:dyDescent="0.25">
      <c r="A27" s="10" t="s">
        <v>63</v>
      </c>
      <c r="B27" s="11" t="s">
        <v>16</v>
      </c>
      <c r="C27" s="11" t="s">
        <v>33</v>
      </c>
      <c r="D27" s="29" t="s">
        <v>64</v>
      </c>
      <c r="E27" s="12">
        <v>13</v>
      </c>
      <c r="F27" s="12">
        <v>7.74</v>
      </c>
      <c r="G27" s="13">
        <f t="shared" si="2"/>
        <v>100.62</v>
      </c>
      <c r="H27" s="12">
        <v>13</v>
      </c>
      <c r="I27" s="57">
        <v>0</v>
      </c>
      <c r="J27" s="13">
        <f t="shared" si="3"/>
        <v>0</v>
      </c>
    </row>
    <row r="28" spans="1:10" ht="22.5" x14ac:dyDescent="0.25">
      <c r="A28" s="10" t="s">
        <v>65</v>
      </c>
      <c r="B28" s="11" t="s">
        <v>16</v>
      </c>
      <c r="C28" s="11" t="s">
        <v>33</v>
      </c>
      <c r="D28" s="29" t="s">
        <v>66</v>
      </c>
      <c r="E28" s="12">
        <v>12</v>
      </c>
      <c r="F28" s="12">
        <v>6.81</v>
      </c>
      <c r="G28" s="13">
        <f t="shared" si="2"/>
        <v>81.72</v>
      </c>
      <c r="H28" s="12">
        <v>12</v>
      </c>
      <c r="I28" s="57">
        <v>0</v>
      </c>
      <c r="J28" s="13">
        <f t="shared" si="3"/>
        <v>0</v>
      </c>
    </row>
    <row r="29" spans="1:10" ht="22.5" x14ac:dyDescent="0.25">
      <c r="A29" s="10" t="s">
        <v>67</v>
      </c>
      <c r="B29" s="11" t="s">
        <v>16</v>
      </c>
      <c r="C29" s="11" t="s">
        <v>33</v>
      </c>
      <c r="D29" s="29" t="s">
        <v>68</v>
      </c>
      <c r="E29" s="12">
        <v>4</v>
      </c>
      <c r="F29" s="12">
        <v>30.16</v>
      </c>
      <c r="G29" s="13">
        <f t="shared" si="2"/>
        <v>120.64</v>
      </c>
      <c r="H29" s="12">
        <v>4</v>
      </c>
      <c r="I29" s="57">
        <v>0</v>
      </c>
      <c r="J29" s="13">
        <f t="shared" si="3"/>
        <v>0</v>
      </c>
    </row>
    <row r="30" spans="1:10" x14ac:dyDescent="0.25">
      <c r="A30" s="10" t="s">
        <v>69</v>
      </c>
      <c r="B30" s="11" t="s">
        <v>16</v>
      </c>
      <c r="C30" s="11" t="s">
        <v>33</v>
      </c>
      <c r="D30" s="29" t="s">
        <v>70</v>
      </c>
      <c r="E30" s="12">
        <v>10</v>
      </c>
      <c r="F30" s="12">
        <v>37.46</v>
      </c>
      <c r="G30" s="13">
        <f t="shared" si="2"/>
        <v>374.6</v>
      </c>
      <c r="H30" s="12">
        <v>10</v>
      </c>
      <c r="I30" s="57">
        <v>0</v>
      </c>
      <c r="J30" s="13">
        <f t="shared" si="3"/>
        <v>0</v>
      </c>
    </row>
    <row r="31" spans="1:10" ht="22.5" x14ac:dyDescent="0.25">
      <c r="A31" s="10" t="s">
        <v>71</v>
      </c>
      <c r="B31" s="11" t="s">
        <v>16</v>
      </c>
      <c r="C31" s="11" t="s">
        <v>33</v>
      </c>
      <c r="D31" s="29" t="s">
        <v>72</v>
      </c>
      <c r="E31" s="12">
        <v>2</v>
      </c>
      <c r="F31" s="12">
        <v>30.92</v>
      </c>
      <c r="G31" s="13">
        <f t="shared" si="2"/>
        <v>61.84</v>
      </c>
      <c r="H31" s="12">
        <v>2</v>
      </c>
      <c r="I31" s="57">
        <v>0</v>
      </c>
      <c r="J31" s="13">
        <f t="shared" si="3"/>
        <v>0</v>
      </c>
    </row>
    <row r="32" spans="1:10" ht="22.5" x14ac:dyDescent="0.25">
      <c r="A32" s="10" t="s">
        <v>73</v>
      </c>
      <c r="B32" s="11" t="s">
        <v>16</v>
      </c>
      <c r="C32" s="11" t="s">
        <v>33</v>
      </c>
      <c r="D32" s="29" t="s">
        <v>74</v>
      </c>
      <c r="E32" s="12">
        <v>7</v>
      </c>
      <c r="F32" s="12">
        <v>28.1</v>
      </c>
      <c r="G32" s="13">
        <f t="shared" si="2"/>
        <v>196.7</v>
      </c>
      <c r="H32" s="12">
        <v>7</v>
      </c>
      <c r="I32" s="57">
        <v>0</v>
      </c>
      <c r="J32" s="13">
        <f t="shared" si="3"/>
        <v>0</v>
      </c>
    </row>
    <row r="33" spans="1:10" ht="22.5" x14ac:dyDescent="0.25">
      <c r="A33" s="10" t="s">
        <v>75</v>
      </c>
      <c r="B33" s="11" t="s">
        <v>16</v>
      </c>
      <c r="C33" s="11" t="s">
        <v>33</v>
      </c>
      <c r="D33" s="29" t="s">
        <v>76</v>
      </c>
      <c r="E33" s="12">
        <v>1</v>
      </c>
      <c r="F33" s="12">
        <v>207.63</v>
      </c>
      <c r="G33" s="13">
        <f t="shared" si="2"/>
        <v>207.63</v>
      </c>
      <c r="H33" s="12">
        <v>1</v>
      </c>
      <c r="I33" s="57">
        <v>0</v>
      </c>
      <c r="J33" s="13">
        <f t="shared" si="3"/>
        <v>0</v>
      </c>
    </row>
    <row r="34" spans="1:10" ht="22.5" x14ac:dyDescent="0.25">
      <c r="A34" s="10" t="s">
        <v>77</v>
      </c>
      <c r="B34" s="11" t="s">
        <v>16</v>
      </c>
      <c r="C34" s="11" t="s">
        <v>33</v>
      </c>
      <c r="D34" s="29" t="s">
        <v>78</v>
      </c>
      <c r="E34" s="12">
        <v>8</v>
      </c>
      <c r="F34" s="12">
        <v>224.09</v>
      </c>
      <c r="G34" s="13">
        <f t="shared" si="2"/>
        <v>1792.72</v>
      </c>
      <c r="H34" s="12">
        <v>8</v>
      </c>
      <c r="I34" s="57">
        <v>0</v>
      </c>
      <c r="J34" s="13">
        <f t="shared" si="3"/>
        <v>0</v>
      </c>
    </row>
    <row r="35" spans="1:10" ht="22.5" x14ac:dyDescent="0.25">
      <c r="A35" s="10" t="s">
        <v>79</v>
      </c>
      <c r="B35" s="11" t="s">
        <v>16</v>
      </c>
      <c r="C35" s="11" t="s">
        <v>33</v>
      </c>
      <c r="D35" s="29" t="s">
        <v>80</v>
      </c>
      <c r="E35" s="12">
        <v>5</v>
      </c>
      <c r="F35" s="12">
        <v>195.05</v>
      </c>
      <c r="G35" s="13">
        <f t="shared" si="2"/>
        <v>975.25</v>
      </c>
      <c r="H35" s="12">
        <v>5</v>
      </c>
      <c r="I35" s="57">
        <v>0</v>
      </c>
      <c r="J35" s="13">
        <f t="shared" si="3"/>
        <v>0</v>
      </c>
    </row>
    <row r="36" spans="1:10" x14ac:dyDescent="0.25">
      <c r="A36" s="10" t="s">
        <v>81</v>
      </c>
      <c r="B36" s="11" t="s">
        <v>16</v>
      </c>
      <c r="C36" s="11" t="s">
        <v>33</v>
      </c>
      <c r="D36" s="29" t="s">
        <v>82</v>
      </c>
      <c r="E36" s="12">
        <v>5</v>
      </c>
      <c r="F36" s="12">
        <v>58</v>
      </c>
      <c r="G36" s="13">
        <f t="shared" si="2"/>
        <v>290</v>
      </c>
      <c r="H36" s="12">
        <v>5</v>
      </c>
      <c r="I36" s="57">
        <v>0</v>
      </c>
      <c r="J36" s="13">
        <f t="shared" si="3"/>
        <v>0</v>
      </c>
    </row>
    <row r="37" spans="1:10" ht="22.5" x14ac:dyDescent="0.25">
      <c r="A37" s="10" t="s">
        <v>83</v>
      </c>
      <c r="B37" s="11" t="s">
        <v>16</v>
      </c>
      <c r="C37" s="11" t="s">
        <v>33</v>
      </c>
      <c r="D37" s="29" t="s">
        <v>84</v>
      </c>
      <c r="E37" s="12">
        <v>7</v>
      </c>
      <c r="F37" s="12">
        <v>18.73</v>
      </c>
      <c r="G37" s="13">
        <f t="shared" si="2"/>
        <v>131.11000000000001</v>
      </c>
      <c r="H37" s="12">
        <v>7</v>
      </c>
      <c r="I37" s="57">
        <v>0</v>
      </c>
      <c r="J37" s="13">
        <f t="shared" si="3"/>
        <v>0</v>
      </c>
    </row>
    <row r="38" spans="1:10" x14ac:dyDescent="0.25">
      <c r="A38" s="10" t="s">
        <v>85</v>
      </c>
      <c r="B38" s="11" t="s">
        <v>16</v>
      </c>
      <c r="C38" s="11" t="s">
        <v>33</v>
      </c>
      <c r="D38" s="29" t="s">
        <v>86</v>
      </c>
      <c r="E38" s="12">
        <v>2</v>
      </c>
      <c r="F38" s="12">
        <v>62.43</v>
      </c>
      <c r="G38" s="13">
        <f t="shared" ref="G38:G57" si="4">ROUND(E38*F38,2)</f>
        <v>124.86</v>
      </c>
      <c r="H38" s="12">
        <v>2</v>
      </c>
      <c r="I38" s="57">
        <v>0</v>
      </c>
      <c r="J38" s="13">
        <f t="shared" si="3"/>
        <v>0</v>
      </c>
    </row>
    <row r="39" spans="1:10" ht="22.5" x14ac:dyDescent="0.25">
      <c r="A39" s="10" t="s">
        <v>87</v>
      </c>
      <c r="B39" s="11" t="s">
        <v>16</v>
      </c>
      <c r="C39" s="11" t="s">
        <v>25</v>
      </c>
      <c r="D39" s="29" t="s">
        <v>88</v>
      </c>
      <c r="E39" s="12">
        <v>41.95</v>
      </c>
      <c r="F39" s="12">
        <v>32.14</v>
      </c>
      <c r="G39" s="13">
        <f t="shared" si="4"/>
        <v>1348.27</v>
      </c>
      <c r="H39" s="12">
        <v>41.95</v>
      </c>
      <c r="I39" s="57">
        <v>0</v>
      </c>
      <c r="J39" s="13">
        <f t="shared" si="3"/>
        <v>0</v>
      </c>
    </row>
    <row r="40" spans="1:10" ht="22.5" x14ac:dyDescent="0.25">
      <c r="A40" s="10" t="s">
        <v>89</v>
      </c>
      <c r="B40" s="11" t="s">
        <v>16</v>
      </c>
      <c r="C40" s="11" t="s">
        <v>25</v>
      </c>
      <c r="D40" s="29" t="s">
        <v>90</v>
      </c>
      <c r="E40" s="12">
        <v>54.98</v>
      </c>
      <c r="F40" s="12">
        <v>13.07</v>
      </c>
      <c r="G40" s="13">
        <f t="shared" si="4"/>
        <v>718.59</v>
      </c>
      <c r="H40" s="12">
        <v>54.98</v>
      </c>
      <c r="I40" s="57">
        <v>0</v>
      </c>
      <c r="J40" s="13">
        <f t="shared" si="3"/>
        <v>0</v>
      </c>
    </row>
    <row r="41" spans="1:10" ht="22.5" x14ac:dyDescent="0.25">
      <c r="A41" s="10" t="s">
        <v>91</v>
      </c>
      <c r="B41" s="11" t="s">
        <v>16</v>
      </c>
      <c r="C41" s="11" t="s">
        <v>25</v>
      </c>
      <c r="D41" s="29" t="s">
        <v>92</v>
      </c>
      <c r="E41" s="12">
        <v>210</v>
      </c>
      <c r="F41" s="12">
        <v>25.45</v>
      </c>
      <c r="G41" s="13">
        <f t="shared" si="4"/>
        <v>5344.5</v>
      </c>
      <c r="H41" s="12">
        <v>210</v>
      </c>
      <c r="I41" s="57">
        <v>0</v>
      </c>
      <c r="J41" s="13">
        <f t="shared" si="3"/>
        <v>0</v>
      </c>
    </row>
    <row r="42" spans="1:10" ht="22.5" x14ac:dyDescent="0.25">
      <c r="A42" s="10" t="s">
        <v>93</v>
      </c>
      <c r="B42" s="11" t="s">
        <v>16</v>
      </c>
      <c r="C42" s="11" t="s">
        <v>25</v>
      </c>
      <c r="D42" s="29" t="s">
        <v>94</v>
      </c>
      <c r="E42" s="12">
        <v>2920</v>
      </c>
      <c r="F42" s="12">
        <v>17.68</v>
      </c>
      <c r="G42" s="13">
        <f t="shared" si="4"/>
        <v>51625.599999999999</v>
      </c>
      <c r="H42" s="12">
        <v>2920</v>
      </c>
      <c r="I42" s="57">
        <v>0</v>
      </c>
      <c r="J42" s="13">
        <f t="shared" si="3"/>
        <v>0</v>
      </c>
    </row>
    <row r="43" spans="1:10" ht="22.5" x14ac:dyDescent="0.25">
      <c r="A43" s="10" t="s">
        <v>95</v>
      </c>
      <c r="B43" s="11" t="s">
        <v>16</v>
      </c>
      <c r="C43" s="11" t="s">
        <v>20</v>
      </c>
      <c r="D43" s="29" t="s">
        <v>96</v>
      </c>
      <c r="E43" s="12">
        <v>1100</v>
      </c>
      <c r="F43" s="12">
        <v>20.77</v>
      </c>
      <c r="G43" s="13">
        <f t="shared" si="4"/>
        <v>22847</v>
      </c>
      <c r="H43" s="12">
        <v>1100</v>
      </c>
      <c r="I43" s="57">
        <v>0</v>
      </c>
      <c r="J43" s="13">
        <f t="shared" si="3"/>
        <v>0</v>
      </c>
    </row>
    <row r="44" spans="1:10" ht="22.5" x14ac:dyDescent="0.25">
      <c r="A44" s="10" t="s">
        <v>97</v>
      </c>
      <c r="B44" s="11" t="s">
        <v>16</v>
      </c>
      <c r="C44" s="11" t="s">
        <v>98</v>
      </c>
      <c r="D44" s="29" t="s">
        <v>99</v>
      </c>
      <c r="E44" s="12">
        <v>200</v>
      </c>
      <c r="F44" s="12">
        <v>39.15</v>
      </c>
      <c r="G44" s="13">
        <f t="shared" si="4"/>
        <v>7830</v>
      </c>
      <c r="H44" s="12">
        <v>200</v>
      </c>
      <c r="I44" s="57">
        <v>0</v>
      </c>
      <c r="J44" s="13">
        <f t="shared" si="3"/>
        <v>0</v>
      </c>
    </row>
    <row r="45" spans="1:10" x14ac:dyDescent="0.25">
      <c r="A45" s="10" t="s">
        <v>100</v>
      </c>
      <c r="B45" s="11" t="s">
        <v>16</v>
      </c>
      <c r="C45" s="11" t="s">
        <v>25</v>
      </c>
      <c r="D45" s="29" t="s">
        <v>101</v>
      </c>
      <c r="E45" s="12">
        <v>200</v>
      </c>
      <c r="F45" s="12">
        <v>12.61</v>
      </c>
      <c r="G45" s="13">
        <f t="shared" si="4"/>
        <v>2522</v>
      </c>
      <c r="H45" s="12">
        <v>200</v>
      </c>
      <c r="I45" s="57">
        <v>0</v>
      </c>
      <c r="J45" s="13">
        <f t="shared" si="3"/>
        <v>0</v>
      </c>
    </row>
    <row r="46" spans="1:10" ht="22.5" x14ac:dyDescent="0.25">
      <c r="A46" s="10" t="s">
        <v>102</v>
      </c>
      <c r="B46" s="11" t="s">
        <v>16</v>
      </c>
      <c r="C46" s="11" t="s">
        <v>25</v>
      </c>
      <c r="D46" s="29" t="s">
        <v>103</v>
      </c>
      <c r="E46" s="12">
        <v>1359</v>
      </c>
      <c r="F46" s="12">
        <v>15.37</v>
      </c>
      <c r="G46" s="13">
        <f t="shared" si="4"/>
        <v>20887.830000000002</v>
      </c>
      <c r="H46" s="12">
        <v>1359</v>
      </c>
      <c r="I46" s="57">
        <v>0</v>
      </c>
      <c r="J46" s="13">
        <f t="shared" si="3"/>
        <v>0</v>
      </c>
    </row>
    <row r="47" spans="1:10" x14ac:dyDescent="0.25">
      <c r="A47" s="10" t="s">
        <v>104</v>
      </c>
      <c r="B47" s="11" t="s">
        <v>16</v>
      </c>
      <c r="C47" s="11" t="s">
        <v>25</v>
      </c>
      <c r="D47" s="29" t="s">
        <v>105</v>
      </c>
      <c r="E47" s="12">
        <v>100</v>
      </c>
      <c r="F47" s="12">
        <v>16.11</v>
      </c>
      <c r="G47" s="13">
        <f t="shared" si="4"/>
        <v>1611</v>
      </c>
      <c r="H47" s="12">
        <v>100</v>
      </c>
      <c r="I47" s="57">
        <v>0</v>
      </c>
      <c r="J47" s="13">
        <f t="shared" si="3"/>
        <v>0</v>
      </c>
    </row>
    <row r="48" spans="1:10" ht="22.5" x14ac:dyDescent="0.25">
      <c r="A48" s="10" t="s">
        <v>106</v>
      </c>
      <c r="B48" s="11" t="s">
        <v>16</v>
      </c>
      <c r="C48" s="11" t="s">
        <v>25</v>
      </c>
      <c r="D48" s="29" t="s">
        <v>107</v>
      </c>
      <c r="E48" s="12">
        <v>550</v>
      </c>
      <c r="F48" s="12">
        <v>19.600000000000001</v>
      </c>
      <c r="G48" s="13">
        <f t="shared" si="4"/>
        <v>10780</v>
      </c>
      <c r="H48" s="12">
        <v>550</v>
      </c>
      <c r="I48" s="57">
        <v>0</v>
      </c>
      <c r="J48" s="13">
        <f t="shared" si="3"/>
        <v>0</v>
      </c>
    </row>
    <row r="49" spans="1:10" x14ac:dyDescent="0.25">
      <c r="A49" s="10" t="s">
        <v>108</v>
      </c>
      <c r="B49" s="11" t="s">
        <v>16</v>
      </c>
      <c r="C49" s="11" t="s">
        <v>20</v>
      </c>
      <c r="D49" s="29" t="s">
        <v>109</v>
      </c>
      <c r="E49" s="12">
        <v>480</v>
      </c>
      <c r="F49" s="12">
        <v>22.45</v>
      </c>
      <c r="G49" s="13">
        <f t="shared" si="4"/>
        <v>10776</v>
      </c>
      <c r="H49" s="12">
        <v>480</v>
      </c>
      <c r="I49" s="57">
        <v>0</v>
      </c>
      <c r="J49" s="13">
        <f t="shared" si="3"/>
        <v>0</v>
      </c>
    </row>
    <row r="50" spans="1:10" ht="22.5" x14ac:dyDescent="0.25">
      <c r="A50" s="10" t="s">
        <v>110</v>
      </c>
      <c r="B50" s="11" t="s">
        <v>16</v>
      </c>
      <c r="C50" s="11" t="s">
        <v>20</v>
      </c>
      <c r="D50" s="29" t="s">
        <v>111</v>
      </c>
      <c r="E50" s="12">
        <v>250</v>
      </c>
      <c r="F50" s="12">
        <v>22.37</v>
      </c>
      <c r="G50" s="13">
        <f t="shared" si="4"/>
        <v>5592.5</v>
      </c>
      <c r="H50" s="12">
        <v>250</v>
      </c>
      <c r="I50" s="57">
        <v>0</v>
      </c>
      <c r="J50" s="13">
        <f t="shared" si="3"/>
        <v>0</v>
      </c>
    </row>
    <row r="51" spans="1:10" ht="22.5" x14ac:dyDescent="0.25">
      <c r="A51" s="10" t="s">
        <v>112</v>
      </c>
      <c r="B51" s="11" t="s">
        <v>16</v>
      </c>
      <c r="C51" s="11" t="s">
        <v>25</v>
      </c>
      <c r="D51" s="29" t="s">
        <v>113</v>
      </c>
      <c r="E51" s="12">
        <v>500</v>
      </c>
      <c r="F51" s="12">
        <v>25.8</v>
      </c>
      <c r="G51" s="13">
        <f t="shared" si="4"/>
        <v>12900</v>
      </c>
      <c r="H51" s="12">
        <v>500</v>
      </c>
      <c r="I51" s="57">
        <v>0</v>
      </c>
      <c r="J51" s="13">
        <f t="shared" si="3"/>
        <v>0</v>
      </c>
    </row>
    <row r="52" spans="1:10" ht="22.5" x14ac:dyDescent="0.25">
      <c r="A52" s="10" t="s">
        <v>114</v>
      </c>
      <c r="B52" s="11" t="s">
        <v>16</v>
      </c>
      <c r="C52" s="11" t="s">
        <v>33</v>
      </c>
      <c r="D52" s="29" t="s">
        <v>115</v>
      </c>
      <c r="E52" s="12">
        <v>1</v>
      </c>
      <c r="F52" s="12">
        <v>764.19</v>
      </c>
      <c r="G52" s="13">
        <f t="shared" si="4"/>
        <v>764.19</v>
      </c>
      <c r="H52" s="12">
        <v>1</v>
      </c>
      <c r="I52" s="57">
        <v>0</v>
      </c>
      <c r="J52" s="13">
        <f t="shared" si="3"/>
        <v>0</v>
      </c>
    </row>
    <row r="53" spans="1:10" ht="22.5" x14ac:dyDescent="0.25">
      <c r="A53" s="10" t="s">
        <v>116</v>
      </c>
      <c r="B53" s="11" t="s">
        <v>16</v>
      </c>
      <c r="C53" s="11" t="s">
        <v>33</v>
      </c>
      <c r="D53" s="29" t="s">
        <v>117</v>
      </c>
      <c r="E53" s="12">
        <v>1</v>
      </c>
      <c r="F53" s="12">
        <v>309.29000000000002</v>
      </c>
      <c r="G53" s="13">
        <f t="shared" si="4"/>
        <v>309.29000000000002</v>
      </c>
      <c r="H53" s="12">
        <v>1</v>
      </c>
      <c r="I53" s="57">
        <v>0</v>
      </c>
      <c r="J53" s="13">
        <f t="shared" si="3"/>
        <v>0</v>
      </c>
    </row>
    <row r="54" spans="1:10" ht="22.5" x14ac:dyDescent="0.25">
      <c r="A54" s="10" t="s">
        <v>118</v>
      </c>
      <c r="B54" s="11" t="s">
        <v>16</v>
      </c>
      <c r="C54" s="11" t="s">
        <v>33</v>
      </c>
      <c r="D54" s="29" t="s">
        <v>119</v>
      </c>
      <c r="E54" s="12">
        <v>6</v>
      </c>
      <c r="F54" s="12">
        <v>42.04</v>
      </c>
      <c r="G54" s="13">
        <f t="shared" si="4"/>
        <v>252.24</v>
      </c>
      <c r="H54" s="12">
        <v>6</v>
      </c>
      <c r="I54" s="57">
        <v>0</v>
      </c>
      <c r="J54" s="13">
        <f t="shared" si="3"/>
        <v>0</v>
      </c>
    </row>
    <row r="55" spans="1:10" ht="22.5" x14ac:dyDescent="0.25">
      <c r="A55" s="10" t="s">
        <v>120</v>
      </c>
      <c r="B55" s="11" t="s">
        <v>16</v>
      </c>
      <c r="C55" s="11" t="s">
        <v>25</v>
      </c>
      <c r="D55" s="29" t="s">
        <v>121</v>
      </c>
      <c r="E55" s="12">
        <v>4501</v>
      </c>
      <c r="F55" s="12">
        <v>13.25</v>
      </c>
      <c r="G55" s="13">
        <f t="shared" si="4"/>
        <v>59638.25</v>
      </c>
      <c r="H55" s="12">
        <v>4501</v>
      </c>
      <c r="I55" s="57">
        <v>0</v>
      </c>
      <c r="J55" s="13">
        <f t="shared" si="3"/>
        <v>0</v>
      </c>
    </row>
    <row r="56" spans="1:10" ht="22.5" x14ac:dyDescent="0.25">
      <c r="A56" s="10" t="s">
        <v>122</v>
      </c>
      <c r="B56" s="11" t="s">
        <v>16</v>
      </c>
      <c r="C56" s="11" t="s">
        <v>20</v>
      </c>
      <c r="D56" s="29" t="s">
        <v>123</v>
      </c>
      <c r="E56" s="12">
        <v>124</v>
      </c>
      <c r="F56" s="12">
        <v>13.03</v>
      </c>
      <c r="G56" s="13">
        <f t="shared" si="4"/>
        <v>1615.72</v>
      </c>
      <c r="H56" s="12">
        <v>124</v>
      </c>
      <c r="I56" s="57">
        <v>0</v>
      </c>
      <c r="J56" s="13">
        <f t="shared" si="3"/>
        <v>0</v>
      </c>
    </row>
    <row r="57" spans="1:10" x14ac:dyDescent="0.25">
      <c r="A57" s="14"/>
      <c r="B57" s="14"/>
      <c r="C57" s="14"/>
      <c r="D57" s="30" t="s">
        <v>124</v>
      </c>
      <c r="E57" s="12">
        <v>1</v>
      </c>
      <c r="F57" s="15">
        <f>SUM(G6:G56)</f>
        <v>402398.04</v>
      </c>
      <c r="G57" s="15">
        <f t="shared" si="4"/>
        <v>402398.04</v>
      </c>
      <c r="H57" s="12">
        <v>1</v>
      </c>
      <c r="I57" s="15">
        <f>SUM(J6:J56)</f>
        <v>0</v>
      </c>
      <c r="J57" s="15">
        <f t="shared" si="3"/>
        <v>0</v>
      </c>
    </row>
    <row r="58" spans="1:10" ht="1.1499999999999999" customHeight="1" x14ac:dyDescent="0.25">
      <c r="A58" s="16"/>
      <c r="B58" s="16"/>
      <c r="C58" s="16"/>
      <c r="D58" s="31"/>
      <c r="E58" s="16"/>
      <c r="F58" s="16"/>
      <c r="G58" s="16"/>
      <c r="H58" s="16"/>
      <c r="I58" s="16"/>
      <c r="J58" s="16"/>
    </row>
    <row r="59" spans="1:10" x14ac:dyDescent="0.25">
      <c r="A59" s="8" t="s">
        <v>125</v>
      </c>
      <c r="B59" s="8" t="s">
        <v>10</v>
      </c>
      <c r="C59" s="8" t="s">
        <v>11</v>
      </c>
      <c r="D59" s="28" t="s">
        <v>126</v>
      </c>
      <c r="E59" s="9">
        <f t="shared" ref="E59:J59" si="5">E79</f>
        <v>1</v>
      </c>
      <c r="F59" s="9">
        <f t="shared" si="5"/>
        <v>846329.42</v>
      </c>
      <c r="G59" s="9">
        <f t="shared" si="5"/>
        <v>846329.42</v>
      </c>
      <c r="H59" s="9">
        <f t="shared" si="5"/>
        <v>1</v>
      </c>
      <c r="I59" s="9">
        <f t="shared" si="5"/>
        <v>0</v>
      </c>
      <c r="J59" s="9">
        <f t="shared" si="5"/>
        <v>0</v>
      </c>
    </row>
    <row r="60" spans="1:10" ht="22.5" x14ac:dyDescent="0.25">
      <c r="A60" s="10" t="s">
        <v>127</v>
      </c>
      <c r="B60" s="11" t="s">
        <v>16</v>
      </c>
      <c r="C60" s="11" t="s">
        <v>25</v>
      </c>
      <c r="D60" s="29" t="s">
        <v>128</v>
      </c>
      <c r="E60" s="12">
        <v>0</v>
      </c>
      <c r="F60" s="12">
        <v>18.5</v>
      </c>
      <c r="G60" s="13">
        <f t="shared" ref="G60:G79" si="6">ROUND(E60*F60,2)</f>
        <v>0</v>
      </c>
      <c r="H60" s="12">
        <v>0</v>
      </c>
      <c r="I60" s="57">
        <v>0</v>
      </c>
      <c r="J60" s="13">
        <f t="shared" ref="J60:J79" si="7">ROUND(H60*I60,2)</f>
        <v>0</v>
      </c>
    </row>
    <row r="61" spans="1:10" ht="22.5" x14ac:dyDescent="0.25">
      <c r="A61" s="10" t="s">
        <v>129</v>
      </c>
      <c r="B61" s="11" t="s">
        <v>16</v>
      </c>
      <c r="C61" s="11" t="s">
        <v>25</v>
      </c>
      <c r="D61" s="29" t="s">
        <v>130</v>
      </c>
      <c r="E61" s="12">
        <v>0</v>
      </c>
      <c r="F61" s="12">
        <v>13.24</v>
      </c>
      <c r="G61" s="13">
        <f t="shared" si="6"/>
        <v>0</v>
      </c>
      <c r="H61" s="12">
        <v>0</v>
      </c>
      <c r="I61" s="57">
        <v>0</v>
      </c>
      <c r="J61" s="13">
        <f t="shared" si="7"/>
        <v>0</v>
      </c>
    </row>
    <row r="62" spans="1:10" ht="22.5" x14ac:dyDescent="0.25">
      <c r="A62" s="10" t="s">
        <v>131</v>
      </c>
      <c r="B62" s="11" t="s">
        <v>16</v>
      </c>
      <c r="C62" s="11" t="s">
        <v>25</v>
      </c>
      <c r="D62" s="29" t="s">
        <v>132</v>
      </c>
      <c r="E62" s="12">
        <v>0</v>
      </c>
      <c r="F62" s="12">
        <v>22.92</v>
      </c>
      <c r="G62" s="13">
        <f t="shared" si="6"/>
        <v>0</v>
      </c>
      <c r="H62" s="12">
        <v>0</v>
      </c>
      <c r="I62" s="57">
        <v>0</v>
      </c>
      <c r="J62" s="13">
        <f t="shared" si="7"/>
        <v>0</v>
      </c>
    </row>
    <row r="63" spans="1:10" ht="22.5" x14ac:dyDescent="0.25">
      <c r="A63" s="10" t="s">
        <v>133</v>
      </c>
      <c r="B63" s="11" t="s">
        <v>16</v>
      </c>
      <c r="C63" s="11" t="s">
        <v>25</v>
      </c>
      <c r="D63" s="29" t="s">
        <v>134</v>
      </c>
      <c r="E63" s="12">
        <v>1700</v>
      </c>
      <c r="F63" s="12">
        <v>191.73</v>
      </c>
      <c r="G63" s="13">
        <f t="shared" si="6"/>
        <v>325941</v>
      </c>
      <c r="H63" s="12">
        <v>1700</v>
      </c>
      <c r="I63" s="57">
        <v>0</v>
      </c>
      <c r="J63" s="13">
        <f t="shared" si="7"/>
        <v>0</v>
      </c>
    </row>
    <row r="64" spans="1:10" ht="22.5" x14ac:dyDescent="0.25">
      <c r="A64" s="10" t="s">
        <v>135</v>
      </c>
      <c r="B64" s="11" t="s">
        <v>16</v>
      </c>
      <c r="C64" s="11" t="s">
        <v>33</v>
      </c>
      <c r="D64" s="29" t="s">
        <v>136</v>
      </c>
      <c r="E64" s="12">
        <v>20</v>
      </c>
      <c r="F64" s="12">
        <v>217.79</v>
      </c>
      <c r="G64" s="13">
        <f t="shared" si="6"/>
        <v>4355.8</v>
      </c>
      <c r="H64" s="12">
        <v>20</v>
      </c>
      <c r="I64" s="57">
        <v>0</v>
      </c>
      <c r="J64" s="13">
        <f t="shared" si="7"/>
        <v>0</v>
      </c>
    </row>
    <row r="65" spans="1:10" ht="22.5" x14ac:dyDescent="0.25">
      <c r="A65" s="10" t="s">
        <v>137</v>
      </c>
      <c r="B65" s="11" t="s">
        <v>16</v>
      </c>
      <c r="C65" s="11" t="s">
        <v>33</v>
      </c>
      <c r="D65" s="29" t="s">
        <v>138</v>
      </c>
      <c r="E65" s="12">
        <v>20</v>
      </c>
      <c r="F65" s="12">
        <v>212.51</v>
      </c>
      <c r="G65" s="13">
        <f t="shared" si="6"/>
        <v>4250.2</v>
      </c>
      <c r="H65" s="12">
        <v>20</v>
      </c>
      <c r="I65" s="57">
        <v>0</v>
      </c>
      <c r="J65" s="13">
        <f t="shared" si="7"/>
        <v>0</v>
      </c>
    </row>
    <row r="66" spans="1:10" ht="22.5" x14ac:dyDescent="0.25">
      <c r="A66" s="10" t="s">
        <v>139</v>
      </c>
      <c r="B66" s="11" t="s">
        <v>16</v>
      </c>
      <c r="C66" s="11" t="s">
        <v>33</v>
      </c>
      <c r="D66" s="29" t="s">
        <v>140</v>
      </c>
      <c r="E66" s="12">
        <v>330</v>
      </c>
      <c r="F66" s="12">
        <v>192.61</v>
      </c>
      <c r="G66" s="13">
        <f t="shared" si="6"/>
        <v>63561.3</v>
      </c>
      <c r="H66" s="12">
        <v>330</v>
      </c>
      <c r="I66" s="57">
        <v>0</v>
      </c>
      <c r="J66" s="13">
        <f t="shared" si="7"/>
        <v>0</v>
      </c>
    </row>
    <row r="67" spans="1:10" ht="22.5" x14ac:dyDescent="0.25">
      <c r="A67" s="10" t="s">
        <v>141</v>
      </c>
      <c r="B67" s="11" t="s">
        <v>16</v>
      </c>
      <c r="C67" s="11" t="s">
        <v>33</v>
      </c>
      <c r="D67" s="29" t="s">
        <v>142</v>
      </c>
      <c r="E67" s="12">
        <v>30</v>
      </c>
      <c r="F67" s="12">
        <v>288.8</v>
      </c>
      <c r="G67" s="13">
        <f t="shared" si="6"/>
        <v>8664</v>
      </c>
      <c r="H67" s="12">
        <v>30</v>
      </c>
      <c r="I67" s="57">
        <v>0</v>
      </c>
      <c r="J67" s="13">
        <f t="shared" si="7"/>
        <v>0</v>
      </c>
    </row>
    <row r="68" spans="1:10" x14ac:dyDescent="0.25">
      <c r="A68" s="10" t="s">
        <v>143</v>
      </c>
      <c r="B68" s="11" t="s">
        <v>16</v>
      </c>
      <c r="C68" s="11" t="s">
        <v>33</v>
      </c>
      <c r="D68" s="29" t="s">
        <v>144</v>
      </c>
      <c r="E68" s="12">
        <v>120</v>
      </c>
      <c r="F68" s="12">
        <v>158.24</v>
      </c>
      <c r="G68" s="13">
        <f t="shared" si="6"/>
        <v>18988.8</v>
      </c>
      <c r="H68" s="12">
        <v>120</v>
      </c>
      <c r="I68" s="57">
        <v>0</v>
      </c>
      <c r="J68" s="13">
        <f t="shared" si="7"/>
        <v>0</v>
      </c>
    </row>
    <row r="69" spans="1:10" ht="22.5" x14ac:dyDescent="0.25">
      <c r="A69" s="10" t="s">
        <v>145</v>
      </c>
      <c r="B69" s="11" t="s">
        <v>16</v>
      </c>
      <c r="C69" s="11" t="s">
        <v>33</v>
      </c>
      <c r="D69" s="29" t="s">
        <v>146</v>
      </c>
      <c r="E69" s="12">
        <v>180</v>
      </c>
      <c r="F69" s="12">
        <v>168.51</v>
      </c>
      <c r="G69" s="13">
        <f t="shared" si="6"/>
        <v>30331.8</v>
      </c>
      <c r="H69" s="12">
        <v>180</v>
      </c>
      <c r="I69" s="57">
        <v>0</v>
      </c>
      <c r="J69" s="13">
        <f t="shared" si="7"/>
        <v>0</v>
      </c>
    </row>
    <row r="70" spans="1:10" x14ac:dyDescent="0.25">
      <c r="A70" s="10" t="s">
        <v>147</v>
      </c>
      <c r="B70" s="11" t="s">
        <v>16</v>
      </c>
      <c r="C70" s="11" t="s">
        <v>33</v>
      </c>
      <c r="D70" s="29" t="s">
        <v>148</v>
      </c>
      <c r="E70" s="12">
        <v>5</v>
      </c>
      <c r="F70" s="12">
        <v>59.3</v>
      </c>
      <c r="G70" s="13">
        <f t="shared" si="6"/>
        <v>296.5</v>
      </c>
      <c r="H70" s="12">
        <v>5</v>
      </c>
      <c r="I70" s="57">
        <v>0</v>
      </c>
      <c r="J70" s="13">
        <f t="shared" si="7"/>
        <v>0</v>
      </c>
    </row>
    <row r="71" spans="1:10" ht="22.5" x14ac:dyDescent="0.25">
      <c r="A71" s="10" t="s">
        <v>149</v>
      </c>
      <c r="B71" s="11" t="s">
        <v>16</v>
      </c>
      <c r="C71" s="11" t="s">
        <v>20</v>
      </c>
      <c r="D71" s="29" t="s">
        <v>150</v>
      </c>
      <c r="E71" s="12">
        <v>400</v>
      </c>
      <c r="F71" s="12">
        <v>21.77</v>
      </c>
      <c r="G71" s="13">
        <f t="shared" si="6"/>
        <v>8708</v>
      </c>
      <c r="H71" s="12">
        <v>400</v>
      </c>
      <c r="I71" s="57">
        <v>0</v>
      </c>
      <c r="J71" s="13">
        <f t="shared" si="7"/>
        <v>0</v>
      </c>
    </row>
    <row r="72" spans="1:10" x14ac:dyDescent="0.25">
      <c r="A72" s="10" t="s">
        <v>151</v>
      </c>
      <c r="B72" s="11" t="s">
        <v>16</v>
      </c>
      <c r="C72" s="11" t="s">
        <v>20</v>
      </c>
      <c r="D72" s="29" t="s">
        <v>152</v>
      </c>
      <c r="E72" s="12">
        <v>480</v>
      </c>
      <c r="F72" s="12">
        <v>84.14</v>
      </c>
      <c r="G72" s="13">
        <f t="shared" si="6"/>
        <v>40387.199999999997</v>
      </c>
      <c r="H72" s="12">
        <v>480</v>
      </c>
      <c r="I72" s="57">
        <v>0</v>
      </c>
      <c r="J72" s="13">
        <f t="shared" si="7"/>
        <v>0</v>
      </c>
    </row>
    <row r="73" spans="1:10" ht="22.5" x14ac:dyDescent="0.25">
      <c r="A73" s="10" t="s">
        <v>153</v>
      </c>
      <c r="B73" s="11" t="s">
        <v>16</v>
      </c>
      <c r="C73" s="11" t="s">
        <v>20</v>
      </c>
      <c r="D73" s="29" t="s">
        <v>154</v>
      </c>
      <c r="E73" s="12">
        <v>3000</v>
      </c>
      <c r="F73" s="12">
        <v>58.92</v>
      </c>
      <c r="G73" s="13">
        <f t="shared" si="6"/>
        <v>176760</v>
      </c>
      <c r="H73" s="12">
        <v>3000</v>
      </c>
      <c r="I73" s="57">
        <v>0</v>
      </c>
      <c r="J73" s="13">
        <f t="shared" si="7"/>
        <v>0</v>
      </c>
    </row>
    <row r="74" spans="1:10" ht="22.5" x14ac:dyDescent="0.25">
      <c r="A74" s="10" t="s">
        <v>155</v>
      </c>
      <c r="B74" s="11" t="s">
        <v>16</v>
      </c>
      <c r="C74" s="11" t="s">
        <v>20</v>
      </c>
      <c r="D74" s="29" t="s">
        <v>156</v>
      </c>
      <c r="E74" s="12">
        <v>1200</v>
      </c>
      <c r="F74" s="12">
        <v>24.8</v>
      </c>
      <c r="G74" s="13">
        <f t="shared" si="6"/>
        <v>29760</v>
      </c>
      <c r="H74" s="12">
        <v>1200</v>
      </c>
      <c r="I74" s="57">
        <v>0</v>
      </c>
      <c r="J74" s="13">
        <f t="shared" si="7"/>
        <v>0</v>
      </c>
    </row>
    <row r="75" spans="1:10" x14ac:dyDescent="0.25">
      <c r="A75" s="10" t="s">
        <v>157</v>
      </c>
      <c r="B75" s="11" t="s">
        <v>16</v>
      </c>
      <c r="C75" s="11" t="s">
        <v>25</v>
      </c>
      <c r="D75" s="29" t="s">
        <v>158</v>
      </c>
      <c r="E75" s="12">
        <v>2109.64</v>
      </c>
      <c r="F75" s="12">
        <v>10.82</v>
      </c>
      <c r="G75" s="13">
        <f t="shared" si="6"/>
        <v>22826.3</v>
      </c>
      <c r="H75" s="12">
        <v>2109.64</v>
      </c>
      <c r="I75" s="57">
        <v>0</v>
      </c>
      <c r="J75" s="13">
        <f t="shared" si="7"/>
        <v>0</v>
      </c>
    </row>
    <row r="76" spans="1:10" ht="22.5" x14ac:dyDescent="0.25">
      <c r="A76" s="10" t="s">
        <v>159</v>
      </c>
      <c r="B76" s="11" t="s">
        <v>16</v>
      </c>
      <c r="C76" s="11" t="s">
        <v>33</v>
      </c>
      <c r="D76" s="29" t="s">
        <v>160</v>
      </c>
      <c r="E76" s="12">
        <v>40</v>
      </c>
      <c r="F76" s="12">
        <v>200.81</v>
      </c>
      <c r="G76" s="13">
        <f t="shared" si="6"/>
        <v>8032.4</v>
      </c>
      <c r="H76" s="12">
        <v>40</v>
      </c>
      <c r="I76" s="57">
        <v>0</v>
      </c>
      <c r="J76" s="13">
        <f t="shared" si="7"/>
        <v>0</v>
      </c>
    </row>
    <row r="77" spans="1:10" x14ac:dyDescent="0.25">
      <c r="A77" s="10" t="s">
        <v>161</v>
      </c>
      <c r="B77" s="11" t="s">
        <v>16</v>
      </c>
      <c r="C77" s="11" t="s">
        <v>20</v>
      </c>
      <c r="D77" s="29" t="s">
        <v>162</v>
      </c>
      <c r="E77" s="12">
        <v>244</v>
      </c>
      <c r="F77" s="12">
        <v>232.73</v>
      </c>
      <c r="G77" s="13">
        <f t="shared" si="6"/>
        <v>56786.12</v>
      </c>
      <c r="H77" s="12">
        <v>244</v>
      </c>
      <c r="I77" s="57">
        <v>0</v>
      </c>
      <c r="J77" s="13">
        <f t="shared" si="7"/>
        <v>0</v>
      </c>
    </row>
    <row r="78" spans="1:10" ht="22.5" x14ac:dyDescent="0.25">
      <c r="A78" s="10" t="s">
        <v>163</v>
      </c>
      <c r="B78" s="11" t="s">
        <v>16</v>
      </c>
      <c r="C78" s="11" t="s">
        <v>25</v>
      </c>
      <c r="D78" s="29" t="s">
        <v>164</v>
      </c>
      <c r="E78" s="12">
        <v>3000</v>
      </c>
      <c r="F78" s="12">
        <v>15.56</v>
      </c>
      <c r="G78" s="13">
        <f t="shared" si="6"/>
        <v>46680</v>
      </c>
      <c r="H78" s="12">
        <v>3000</v>
      </c>
      <c r="I78" s="57">
        <v>0</v>
      </c>
      <c r="J78" s="13">
        <f t="shared" si="7"/>
        <v>0</v>
      </c>
    </row>
    <row r="79" spans="1:10" x14ac:dyDescent="0.25">
      <c r="A79" s="14"/>
      <c r="B79" s="14"/>
      <c r="C79" s="14"/>
      <c r="D79" s="30" t="s">
        <v>165</v>
      </c>
      <c r="E79" s="12">
        <v>1</v>
      </c>
      <c r="F79" s="15">
        <f>SUM(G60:G78)</f>
        <v>846329.42</v>
      </c>
      <c r="G79" s="15">
        <f t="shared" si="6"/>
        <v>846329.42</v>
      </c>
      <c r="H79" s="12">
        <v>1</v>
      </c>
      <c r="I79" s="15">
        <f>SUM(J60:J78)</f>
        <v>0</v>
      </c>
      <c r="J79" s="15">
        <f t="shared" si="7"/>
        <v>0</v>
      </c>
    </row>
    <row r="80" spans="1:10" ht="1.1499999999999999" customHeight="1" x14ac:dyDescent="0.25">
      <c r="A80" s="16"/>
      <c r="B80" s="16"/>
      <c r="C80" s="16"/>
      <c r="D80" s="31"/>
      <c r="E80" s="16"/>
      <c r="F80" s="16"/>
      <c r="G80" s="16"/>
      <c r="H80" s="16"/>
      <c r="I80" s="16"/>
      <c r="J80" s="16"/>
    </row>
    <row r="81" spans="1:10" x14ac:dyDescent="0.25">
      <c r="A81" s="8" t="s">
        <v>166</v>
      </c>
      <c r="B81" s="8" t="s">
        <v>10</v>
      </c>
      <c r="C81" s="8" t="s">
        <v>11</v>
      </c>
      <c r="D81" s="28" t="s">
        <v>167</v>
      </c>
      <c r="E81" s="9">
        <f t="shared" ref="E81:J81" si="8">E94</f>
        <v>1</v>
      </c>
      <c r="F81" s="9">
        <f t="shared" si="8"/>
        <v>53393.06</v>
      </c>
      <c r="G81" s="9">
        <f t="shared" si="8"/>
        <v>53393.06</v>
      </c>
      <c r="H81" s="9">
        <f t="shared" si="8"/>
        <v>1</v>
      </c>
      <c r="I81" s="9">
        <f t="shared" si="8"/>
        <v>0</v>
      </c>
      <c r="J81" s="9">
        <f t="shared" si="8"/>
        <v>0</v>
      </c>
    </row>
    <row r="82" spans="1:10" ht="22.5" x14ac:dyDescent="0.25">
      <c r="A82" s="10" t="s">
        <v>168</v>
      </c>
      <c r="B82" s="11" t="s">
        <v>16</v>
      </c>
      <c r="C82" s="11" t="s">
        <v>20</v>
      </c>
      <c r="D82" s="29" t="s">
        <v>169</v>
      </c>
      <c r="E82" s="12">
        <v>1300</v>
      </c>
      <c r="F82" s="12">
        <v>21.82</v>
      </c>
      <c r="G82" s="13">
        <f t="shared" ref="G82:G94" si="9">ROUND(E82*F82,2)</f>
        <v>28366</v>
      </c>
      <c r="H82" s="12">
        <v>1300</v>
      </c>
      <c r="I82" s="57">
        <v>0</v>
      </c>
      <c r="J82" s="13">
        <f t="shared" ref="J82:J94" si="10">ROUND(H82*I82,2)</f>
        <v>0</v>
      </c>
    </row>
    <row r="83" spans="1:10" ht="33.75" x14ac:dyDescent="0.25">
      <c r="A83" s="10" t="s">
        <v>170</v>
      </c>
      <c r="B83" s="11" t="s">
        <v>16</v>
      </c>
      <c r="C83" s="11" t="s">
        <v>20</v>
      </c>
      <c r="D83" s="29" t="s">
        <v>171</v>
      </c>
      <c r="E83" s="12">
        <v>120</v>
      </c>
      <c r="F83" s="12">
        <v>21.01</v>
      </c>
      <c r="G83" s="13">
        <f t="shared" si="9"/>
        <v>2521.1999999999998</v>
      </c>
      <c r="H83" s="12">
        <v>120</v>
      </c>
      <c r="I83" s="57">
        <v>0</v>
      </c>
      <c r="J83" s="13">
        <f t="shared" si="10"/>
        <v>0</v>
      </c>
    </row>
    <row r="84" spans="1:10" ht="33.75" x14ac:dyDescent="0.25">
      <c r="A84" s="10" t="s">
        <v>172</v>
      </c>
      <c r="B84" s="11" t="s">
        <v>16</v>
      </c>
      <c r="C84" s="11" t="s">
        <v>33</v>
      </c>
      <c r="D84" s="29" t="s">
        <v>173</v>
      </c>
      <c r="E84" s="12">
        <v>1</v>
      </c>
      <c r="F84" s="12">
        <v>59.56</v>
      </c>
      <c r="G84" s="13">
        <f t="shared" si="9"/>
        <v>59.56</v>
      </c>
      <c r="H84" s="12">
        <v>1</v>
      </c>
      <c r="I84" s="57">
        <v>0</v>
      </c>
      <c r="J84" s="13">
        <f t="shared" si="10"/>
        <v>0</v>
      </c>
    </row>
    <row r="85" spans="1:10" ht="22.5" x14ac:dyDescent="0.25">
      <c r="A85" s="10" t="s">
        <v>174</v>
      </c>
      <c r="B85" s="11" t="s">
        <v>16</v>
      </c>
      <c r="C85" s="11" t="s">
        <v>33</v>
      </c>
      <c r="D85" s="29" t="s">
        <v>175</v>
      </c>
      <c r="E85" s="12">
        <v>26</v>
      </c>
      <c r="F85" s="12">
        <v>34.18</v>
      </c>
      <c r="G85" s="13">
        <f t="shared" si="9"/>
        <v>888.68</v>
      </c>
      <c r="H85" s="12">
        <v>26</v>
      </c>
      <c r="I85" s="57">
        <v>0</v>
      </c>
      <c r="J85" s="13">
        <f t="shared" si="10"/>
        <v>0</v>
      </c>
    </row>
    <row r="86" spans="1:10" ht="22.5" x14ac:dyDescent="0.25">
      <c r="A86" s="10" t="s">
        <v>176</v>
      </c>
      <c r="B86" s="11" t="s">
        <v>16</v>
      </c>
      <c r="C86" s="11" t="s">
        <v>33</v>
      </c>
      <c r="D86" s="29" t="s">
        <v>177</v>
      </c>
      <c r="E86" s="12">
        <v>26</v>
      </c>
      <c r="F86" s="12">
        <v>44.14</v>
      </c>
      <c r="G86" s="13">
        <f t="shared" si="9"/>
        <v>1147.6400000000001</v>
      </c>
      <c r="H86" s="12">
        <v>26</v>
      </c>
      <c r="I86" s="57">
        <v>0</v>
      </c>
      <c r="J86" s="13">
        <f t="shared" si="10"/>
        <v>0</v>
      </c>
    </row>
    <row r="87" spans="1:10" ht="22.5" x14ac:dyDescent="0.25">
      <c r="A87" s="10" t="s">
        <v>178</v>
      </c>
      <c r="B87" s="11" t="s">
        <v>16</v>
      </c>
      <c r="C87" s="11" t="s">
        <v>33</v>
      </c>
      <c r="D87" s="29" t="s">
        <v>179</v>
      </c>
      <c r="E87" s="12">
        <v>26</v>
      </c>
      <c r="F87" s="12">
        <v>103.49</v>
      </c>
      <c r="G87" s="13">
        <f t="shared" si="9"/>
        <v>2690.74</v>
      </c>
      <c r="H87" s="12">
        <v>26</v>
      </c>
      <c r="I87" s="57">
        <v>0</v>
      </c>
      <c r="J87" s="13">
        <f t="shared" si="10"/>
        <v>0</v>
      </c>
    </row>
    <row r="88" spans="1:10" ht="22.5" x14ac:dyDescent="0.25">
      <c r="A88" s="10" t="s">
        <v>180</v>
      </c>
      <c r="B88" s="11" t="s">
        <v>16</v>
      </c>
      <c r="C88" s="11" t="s">
        <v>20</v>
      </c>
      <c r="D88" s="29" t="s">
        <v>181</v>
      </c>
      <c r="E88" s="12">
        <v>20</v>
      </c>
      <c r="F88" s="12">
        <v>111.01</v>
      </c>
      <c r="G88" s="13">
        <f t="shared" si="9"/>
        <v>2220.1999999999998</v>
      </c>
      <c r="H88" s="12">
        <v>20</v>
      </c>
      <c r="I88" s="57">
        <v>0</v>
      </c>
      <c r="J88" s="13">
        <f t="shared" si="10"/>
        <v>0</v>
      </c>
    </row>
    <row r="89" spans="1:10" ht="22.5" x14ac:dyDescent="0.25">
      <c r="A89" s="10" t="s">
        <v>182</v>
      </c>
      <c r="B89" s="11" t="s">
        <v>16</v>
      </c>
      <c r="C89" s="11" t="s">
        <v>33</v>
      </c>
      <c r="D89" s="29" t="s">
        <v>183</v>
      </c>
      <c r="E89" s="12">
        <v>4</v>
      </c>
      <c r="F89" s="12">
        <v>24.55</v>
      </c>
      <c r="G89" s="13">
        <f t="shared" si="9"/>
        <v>98.2</v>
      </c>
      <c r="H89" s="12">
        <v>4</v>
      </c>
      <c r="I89" s="57">
        <v>0</v>
      </c>
      <c r="J89" s="13">
        <f t="shared" si="10"/>
        <v>0</v>
      </c>
    </row>
    <row r="90" spans="1:10" ht="22.5" x14ac:dyDescent="0.25">
      <c r="A90" s="10" t="s">
        <v>184</v>
      </c>
      <c r="B90" s="11" t="s">
        <v>16</v>
      </c>
      <c r="C90" s="11" t="s">
        <v>33</v>
      </c>
      <c r="D90" s="29" t="s">
        <v>185</v>
      </c>
      <c r="E90" s="12">
        <v>3</v>
      </c>
      <c r="F90" s="12">
        <v>3092.88</v>
      </c>
      <c r="G90" s="13">
        <f t="shared" si="9"/>
        <v>9278.64</v>
      </c>
      <c r="H90" s="12">
        <v>3</v>
      </c>
      <c r="I90" s="57">
        <v>0</v>
      </c>
      <c r="J90" s="13">
        <f t="shared" si="10"/>
        <v>0</v>
      </c>
    </row>
    <row r="91" spans="1:10" ht="22.5" x14ac:dyDescent="0.25">
      <c r="A91" s="10" t="s">
        <v>186</v>
      </c>
      <c r="B91" s="11" t="s">
        <v>16</v>
      </c>
      <c r="C91" s="11" t="s">
        <v>20</v>
      </c>
      <c r="D91" s="29" t="s">
        <v>187</v>
      </c>
      <c r="E91" s="12">
        <v>80</v>
      </c>
      <c r="F91" s="12">
        <v>21.34</v>
      </c>
      <c r="G91" s="13">
        <f t="shared" si="9"/>
        <v>1707.2</v>
      </c>
      <c r="H91" s="12">
        <v>80</v>
      </c>
      <c r="I91" s="57">
        <v>0</v>
      </c>
      <c r="J91" s="13">
        <f t="shared" si="10"/>
        <v>0</v>
      </c>
    </row>
    <row r="92" spans="1:10" x14ac:dyDescent="0.25">
      <c r="A92" s="10" t="s">
        <v>188</v>
      </c>
      <c r="B92" s="11" t="s">
        <v>16</v>
      </c>
      <c r="C92" s="11" t="s">
        <v>20</v>
      </c>
      <c r="D92" s="29" t="s">
        <v>189</v>
      </c>
      <c r="E92" s="12">
        <v>500</v>
      </c>
      <c r="F92" s="12">
        <v>3.8</v>
      </c>
      <c r="G92" s="13">
        <f t="shared" si="9"/>
        <v>1900</v>
      </c>
      <c r="H92" s="12">
        <v>500</v>
      </c>
      <c r="I92" s="57">
        <v>0</v>
      </c>
      <c r="J92" s="13">
        <f t="shared" si="10"/>
        <v>0</v>
      </c>
    </row>
    <row r="93" spans="1:10" ht="22.5" x14ac:dyDescent="0.25">
      <c r="A93" s="10" t="s">
        <v>190</v>
      </c>
      <c r="B93" s="11" t="s">
        <v>16</v>
      </c>
      <c r="C93" s="11" t="s">
        <v>20</v>
      </c>
      <c r="D93" s="29" t="s">
        <v>191</v>
      </c>
      <c r="E93" s="12">
        <v>500</v>
      </c>
      <c r="F93" s="12">
        <v>5.03</v>
      </c>
      <c r="G93" s="13">
        <f t="shared" si="9"/>
        <v>2515</v>
      </c>
      <c r="H93" s="12">
        <v>500</v>
      </c>
      <c r="I93" s="57">
        <v>0</v>
      </c>
      <c r="J93" s="13">
        <f t="shared" si="10"/>
        <v>0</v>
      </c>
    </row>
    <row r="94" spans="1:10" x14ac:dyDescent="0.25">
      <c r="A94" s="14"/>
      <c r="B94" s="14"/>
      <c r="C94" s="14"/>
      <c r="D94" s="30" t="s">
        <v>192</v>
      </c>
      <c r="E94" s="12">
        <v>1</v>
      </c>
      <c r="F94" s="15">
        <f>SUM(G82:G93)</f>
        <v>53393.06</v>
      </c>
      <c r="G94" s="15">
        <f t="shared" si="9"/>
        <v>53393.06</v>
      </c>
      <c r="H94" s="12">
        <v>1</v>
      </c>
      <c r="I94" s="15">
        <f>SUM(J82:J93)</f>
        <v>0</v>
      </c>
      <c r="J94" s="15">
        <f t="shared" si="10"/>
        <v>0</v>
      </c>
    </row>
    <row r="95" spans="1:10" ht="1.1499999999999999" customHeight="1" x14ac:dyDescent="0.25">
      <c r="A95" s="16"/>
      <c r="B95" s="16"/>
      <c r="C95" s="16"/>
      <c r="D95" s="31"/>
      <c r="E95" s="16"/>
      <c r="F95" s="16"/>
      <c r="G95" s="16"/>
      <c r="H95" s="16"/>
      <c r="I95" s="16"/>
      <c r="J95" s="16"/>
    </row>
    <row r="96" spans="1:10" x14ac:dyDescent="0.25">
      <c r="A96" s="8" t="s">
        <v>193</v>
      </c>
      <c r="B96" s="8" t="s">
        <v>10</v>
      </c>
      <c r="C96" s="8" t="s">
        <v>11</v>
      </c>
      <c r="D96" s="28" t="s">
        <v>194</v>
      </c>
      <c r="E96" s="9">
        <f t="shared" ref="E96:J96" si="11">E101</f>
        <v>1</v>
      </c>
      <c r="F96" s="9">
        <f t="shared" si="11"/>
        <v>535903.5</v>
      </c>
      <c r="G96" s="9">
        <f t="shared" si="11"/>
        <v>535903.5</v>
      </c>
      <c r="H96" s="9">
        <f t="shared" si="11"/>
        <v>1</v>
      </c>
      <c r="I96" s="9">
        <f t="shared" si="11"/>
        <v>0</v>
      </c>
      <c r="J96" s="9">
        <f t="shared" si="11"/>
        <v>0</v>
      </c>
    </row>
    <row r="97" spans="1:10" ht="22.5" x14ac:dyDescent="0.25">
      <c r="A97" s="10" t="s">
        <v>195</v>
      </c>
      <c r="B97" s="11" t="s">
        <v>16</v>
      </c>
      <c r="C97" s="11" t="s">
        <v>25</v>
      </c>
      <c r="D97" s="29" t="s">
        <v>196</v>
      </c>
      <c r="E97" s="12">
        <v>2600</v>
      </c>
      <c r="F97" s="12">
        <v>25.64</v>
      </c>
      <c r="G97" s="13">
        <f>ROUND(E97*F97,2)</f>
        <v>66664</v>
      </c>
      <c r="H97" s="12">
        <v>2600</v>
      </c>
      <c r="I97" s="57">
        <v>0</v>
      </c>
      <c r="J97" s="13">
        <f>ROUND(H97*I97,2)</f>
        <v>0</v>
      </c>
    </row>
    <row r="98" spans="1:10" ht="22.5" x14ac:dyDescent="0.25">
      <c r="A98" s="10" t="s">
        <v>197</v>
      </c>
      <c r="B98" s="11" t="s">
        <v>16</v>
      </c>
      <c r="C98" s="11" t="s">
        <v>25</v>
      </c>
      <c r="D98" s="29" t="s">
        <v>198</v>
      </c>
      <c r="E98" s="12">
        <v>1800</v>
      </c>
      <c r="F98" s="12">
        <v>204.1</v>
      </c>
      <c r="G98" s="13">
        <f>ROUND(E98*F98,2)</f>
        <v>367380</v>
      </c>
      <c r="H98" s="12">
        <v>1800</v>
      </c>
      <c r="I98" s="57">
        <v>0</v>
      </c>
      <c r="J98" s="13">
        <f>ROUND(H98*I98,2)</f>
        <v>0</v>
      </c>
    </row>
    <row r="99" spans="1:10" ht="22.5" x14ac:dyDescent="0.25">
      <c r="A99" s="10" t="s">
        <v>199</v>
      </c>
      <c r="B99" s="11" t="s">
        <v>16</v>
      </c>
      <c r="C99" s="11" t="s">
        <v>25</v>
      </c>
      <c r="D99" s="29" t="s">
        <v>200</v>
      </c>
      <c r="E99" s="12">
        <v>850</v>
      </c>
      <c r="F99" s="12">
        <v>110.57</v>
      </c>
      <c r="G99" s="13">
        <f>ROUND(E99*F99,2)</f>
        <v>93984.5</v>
      </c>
      <c r="H99" s="12">
        <v>850</v>
      </c>
      <c r="I99" s="57">
        <v>0</v>
      </c>
      <c r="J99" s="13">
        <f>ROUND(H99*I99,2)</f>
        <v>0</v>
      </c>
    </row>
    <row r="100" spans="1:10" x14ac:dyDescent="0.25">
      <c r="A100" s="10" t="s">
        <v>201</v>
      </c>
      <c r="B100" s="11" t="s">
        <v>16</v>
      </c>
      <c r="C100" s="11" t="s">
        <v>33</v>
      </c>
      <c r="D100" s="29" t="s">
        <v>202</v>
      </c>
      <c r="E100" s="12">
        <v>30</v>
      </c>
      <c r="F100" s="12">
        <v>262.5</v>
      </c>
      <c r="G100" s="13">
        <f>ROUND(E100*F100,2)</f>
        <v>7875</v>
      </c>
      <c r="H100" s="12">
        <v>30</v>
      </c>
      <c r="I100" s="57">
        <v>0</v>
      </c>
      <c r="J100" s="13">
        <f>ROUND(H100*I100,2)</f>
        <v>0</v>
      </c>
    </row>
    <row r="101" spans="1:10" x14ac:dyDescent="0.25">
      <c r="A101" s="14"/>
      <c r="B101" s="14"/>
      <c r="C101" s="14"/>
      <c r="D101" s="30" t="s">
        <v>203</v>
      </c>
      <c r="E101" s="12">
        <v>1</v>
      </c>
      <c r="F101" s="15">
        <f>SUM(G97:G100)</f>
        <v>535903.5</v>
      </c>
      <c r="G101" s="15">
        <f>ROUND(E101*F101,2)</f>
        <v>535903.5</v>
      </c>
      <c r="H101" s="12">
        <v>1</v>
      </c>
      <c r="I101" s="15">
        <f>SUM(J97:J100)</f>
        <v>0</v>
      </c>
      <c r="J101" s="15">
        <f>ROUND(H101*I101,2)</f>
        <v>0</v>
      </c>
    </row>
    <row r="102" spans="1:10" ht="1.1499999999999999" customHeight="1" x14ac:dyDescent="0.25">
      <c r="A102" s="16"/>
      <c r="B102" s="16"/>
      <c r="C102" s="16"/>
      <c r="D102" s="31"/>
      <c r="E102" s="16"/>
      <c r="F102" s="16"/>
      <c r="G102" s="16"/>
      <c r="H102" s="16"/>
      <c r="I102" s="16"/>
      <c r="J102" s="16"/>
    </row>
    <row r="103" spans="1:10" x14ac:dyDescent="0.25">
      <c r="A103" s="8" t="s">
        <v>204</v>
      </c>
      <c r="B103" s="8" t="s">
        <v>10</v>
      </c>
      <c r="C103" s="8" t="s">
        <v>11</v>
      </c>
      <c r="D103" s="28" t="s">
        <v>205</v>
      </c>
      <c r="E103" s="9">
        <f t="shared" ref="E103:J103" si="12">E119</f>
        <v>1</v>
      </c>
      <c r="F103" s="9">
        <f t="shared" si="12"/>
        <v>267333.33</v>
      </c>
      <c r="G103" s="9">
        <f t="shared" si="12"/>
        <v>267333.33</v>
      </c>
      <c r="H103" s="9">
        <f t="shared" si="12"/>
        <v>1</v>
      </c>
      <c r="I103" s="9">
        <f t="shared" si="12"/>
        <v>0</v>
      </c>
      <c r="J103" s="9">
        <f t="shared" si="12"/>
        <v>0</v>
      </c>
    </row>
    <row r="104" spans="1:10" ht="22.5" x14ac:dyDescent="0.25">
      <c r="A104" s="10" t="s">
        <v>206</v>
      </c>
      <c r="B104" s="11" t="s">
        <v>16</v>
      </c>
      <c r="C104" s="11" t="s">
        <v>33</v>
      </c>
      <c r="D104" s="29" t="s">
        <v>207</v>
      </c>
      <c r="E104" s="12">
        <v>3</v>
      </c>
      <c r="F104" s="12">
        <v>2395.7199999999998</v>
      </c>
      <c r="G104" s="13">
        <f t="shared" ref="G104:G119" si="13">ROUND(E104*F104,2)</f>
        <v>7187.16</v>
      </c>
      <c r="H104" s="12">
        <v>3</v>
      </c>
      <c r="I104" s="57">
        <v>0</v>
      </c>
      <c r="J104" s="13">
        <f t="shared" ref="J104:J119" si="14">ROUND(H104*I104,2)</f>
        <v>0</v>
      </c>
    </row>
    <row r="105" spans="1:10" ht="22.5" x14ac:dyDescent="0.25">
      <c r="A105" s="10" t="s">
        <v>208</v>
      </c>
      <c r="B105" s="11" t="s">
        <v>16</v>
      </c>
      <c r="C105" s="11" t="s">
        <v>33</v>
      </c>
      <c r="D105" s="29" t="s">
        <v>209</v>
      </c>
      <c r="E105" s="12">
        <v>12</v>
      </c>
      <c r="F105" s="12">
        <v>1703.31</v>
      </c>
      <c r="G105" s="13">
        <f t="shared" si="13"/>
        <v>20439.72</v>
      </c>
      <c r="H105" s="12">
        <v>12</v>
      </c>
      <c r="I105" s="57">
        <v>0</v>
      </c>
      <c r="J105" s="13">
        <f t="shared" si="14"/>
        <v>0</v>
      </c>
    </row>
    <row r="106" spans="1:10" ht="22.5" x14ac:dyDescent="0.25">
      <c r="A106" s="10" t="s">
        <v>210</v>
      </c>
      <c r="B106" s="11" t="s">
        <v>16</v>
      </c>
      <c r="C106" s="11" t="s">
        <v>33</v>
      </c>
      <c r="D106" s="29" t="s">
        <v>211</v>
      </c>
      <c r="E106" s="12">
        <v>3</v>
      </c>
      <c r="F106" s="12">
        <v>946.68</v>
      </c>
      <c r="G106" s="13">
        <f t="shared" si="13"/>
        <v>2840.04</v>
      </c>
      <c r="H106" s="12">
        <v>3</v>
      </c>
      <c r="I106" s="57">
        <v>0</v>
      </c>
      <c r="J106" s="13">
        <f t="shared" si="14"/>
        <v>0</v>
      </c>
    </row>
    <row r="107" spans="1:10" ht="22.5" x14ac:dyDescent="0.25">
      <c r="A107" s="10" t="s">
        <v>212</v>
      </c>
      <c r="B107" s="11" t="s">
        <v>16</v>
      </c>
      <c r="C107" s="11" t="s">
        <v>33</v>
      </c>
      <c r="D107" s="29" t="s">
        <v>213</v>
      </c>
      <c r="E107" s="12">
        <v>12</v>
      </c>
      <c r="F107" s="12">
        <v>3123.03</v>
      </c>
      <c r="G107" s="13">
        <f t="shared" si="13"/>
        <v>37476.36</v>
      </c>
      <c r="H107" s="12">
        <v>12</v>
      </c>
      <c r="I107" s="57">
        <v>0</v>
      </c>
      <c r="J107" s="13">
        <f t="shared" si="14"/>
        <v>0</v>
      </c>
    </row>
    <row r="108" spans="1:10" ht="22.5" x14ac:dyDescent="0.25">
      <c r="A108" s="10" t="s">
        <v>214</v>
      </c>
      <c r="B108" s="11" t="s">
        <v>16</v>
      </c>
      <c r="C108" s="11" t="s">
        <v>25</v>
      </c>
      <c r="D108" s="29" t="s">
        <v>215</v>
      </c>
      <c r="E108" s="12">
        <v>100</v>
      </c>
      <c r="F108" s="12">
        <v>198.59</v>
      </c>
      <c r="G108" s="13">
        <f t="shared" si="13"/>
        <v>19859</v>
      </c>
      <c r="H108" s="12">
        <v>100</v>
      </c>
      <c r="I108" s="57">
        <v>0</v>
      </c>
      <c r="J108" s="13">
        <f t="shared" si="14"/>
        <v>0</v>
      </c>
    </row>
    <row r="109" spans="1:10" ht="22.5" x14ac:dyDescent="0.25">
      <c r="A109" s="10" t="s">
        <v>216</v>
      </c>
      <c r="B109" s="11" t="s">
        <v>16</v>
      </c>
      <c r="C109" s="11" t="s">
        <v>20</v>
      </c>
      <c r="D109" s="29" t="s">
        <v>217</v>
      </c>
      <c r="E109" s="12">
        <v>60</v>
      </c>
      <c r="F109" s="12">
        <v>295.39</v>
      </c>
      <c r="G109" s="13">
        <f t="shared" si="13"/>
        <v>17723.400000000001</v>
      </c>
      <c r="H109" s="12">
        <v>60</v>
      </c>
      <c r="I109" s="57">
        <v>0</v>
      </c>
      <c r="J109" s="13">
        <f t="shared" si="14"/>
        <v>0</v>
      </c>
    </row>
    <row r="110" spans="1:10" ht="22.5" x14ac:dyDescent="0.25">
      <c r="A110" s="10" t="s">
        <v>218</v>
      </c>
      <c r="B110" s="11" t="s">
        <v>16</v>
      </c>
      <c r="C110" s="11" t="s">
        <v>20</v>
      </c>
      <c r="D110" s="29" t="s">
        <v>219</v>
      </c>
      <c r="E110" s="12">
        <v>39</v>
      </c>
      <c r="F110" s="12">
        <v>287.72000000000003</v>
      </c>
      <c r="G110" s="13">
        <f t="shared" si="13"/>
        <v>11221.08</v>
      </c>
      <c r="H110" s="12">
        <v>39</v>
      </c>
      <c r="I110" s="57">
        <v>0</v>
      </c>
      <c r="J110" s="13">
        <f t="shared" si="14"/>
        <v>0</v>
      </c>
    </row>
    <row r="111" spans="1:10" x14ac:dyDescent="0.25">
      <c r="A111" s="10" t="s">
        <v>220</v>
      </c>
      <c r="B111" s="11" t="s">
        <v>16</v>
      </c>
      <c r="C111" s="11" t="s">
        <v>25</v>
      </c>
      <c r="D111" s="29" t="s">
        <v>221</v>
      </c>
      <c r="E111" s="12">
        <v>12</v>
      </c>
      <c r="F111" s="12">
        <v>222.83</v>
      </c>
      <c r="G111" s="13">
        <f t="shared" si="13"/>
        <v>2673.96</v>
      </c>
      <c r="H111" s="12">
        <v>12</v>
      </c>
      <c r="I111" s="57">
        <v>0</v>
      </c>
      <c r="J111" s="13">
        <f t="shared" si="14"/>
        <v>0</v>
      </c>
    </row>
    <row r="112" spans="1:10" ht="22.5" x14ac:dyDescent="0.25">
      <c r="A112" s="10" t="s">
        <v>222</v>
      </c>
      <c r="B112" s="11" t="s">
        <v>16</v>
      </c>
      <c r="C112" s="11" t="s">
        <v>33</v>
      </c>
      <c r="D112" s="29" t="s">
        <v>223</v>
      </c>
      <c r="E112" s="12">
        <v>2</v>
      </c>
      <c r="F112" s="12">
        <v>4577.72</v>
      </c>
      <c r="G112" s="13">
        <f t="shared" si="13"/>
        <v>9155.44</v>
      </c>
      <c r="H112" s="12">
        <v>2</v>
      </c>
      <c r="I112" s="57">
        <v>0</v>
      </c>
      <c r="J112" s="13">
        <f t="shared" si="14"/>
        <v>0</v>
      </c>
    </row>
    <row r="113" spans="1:10" x14ac:dyDescent="0.25">
      <c r="A113" s="10" t="s">
        <v>224</v>
      </c>
      <c r="B113" s="11" t="s">
        <v>16</v>
      </c>
      <c r="C113" s="11" t="s">
        <v>33</v>
      </c>
      <c r="D113" s="29" t="s">
        <v>225</v>
      </c>
      <c r="E113" s="12">
        <v>4</v>
      </c>
      <c r="F113" s="12">
        <v>126</v>
      </c>
      <c r="G113" s="13">
        <f t="shared" si="13"/>
        <v>504</v>
      </c>
      <c r="H113" s="12">
        <v>4</v>
      </c>
      <c r="I113" s="57">
        <v>0</v>
      </c>
      <c r="J113" s="13">
        <f t="shared" si="14"/>
        <v>0</v>
      </c>
    </row>
    <row r="114" spans="1:10" x14ac:dyDescent="0.25">
      <c r="A114" s="10" t="s">
        <v>226</v>
      </c>
      <c r="B114" s="11" t="s">
        <v>16</v>
      </c>
      <c r="C114" s="11" t="s">
        <v>33</v>
      </c>
      <c r="D114" s="29" t="s">
        <v>227</v>
      </c>
      <c r="E114" s="12">
        <v>3</v>
      </c>
      <c r="F114" s="12">
        <v>112.14</v>
      </c>
      <c r="G114" s="13">
        <f t="shared" si="13"/>
        <v>336.42</v>
      </c>
      <c r="H114" s="12">
        <v>3</v>
      </c>
      <c r="I114" s="57">
        <v>0</v>
      </c>
      <c r="J114" s="13">
        <f t="shared" si="14"/>
        <v>0</v>
      </c>
    </row>
    <row r="115" spans="1:10" ht="22.5" x14ac:dyDescent="0.25">
      <c r="A115" s="10" t="s">
        <v>228</v>
      </c>
      <c r="B115" s="11" t="s">
        <v>16</v>
      </c>
      <c r="C115" s="11" t="s">
        <v>17</v>
      </c>
      <c r="D115" s="29" t="s">
        <v>229</v>
      </c>
      <c r="E115" s="12">
        <v>60</v>
      </c>
      <c r="F115" s="12">
        <v>884.21</v>
      </c>
      <c r="G115" s="13">
        <f t="shared" si="13"/>
        <v>53052.6</v>
      </c>
      <c r="H115" s="12">
        <v>60</v>
      </c>
      <c r="I115" s="57">
        <v>0</v>
      </c>
      <c r="J115" s="13">
        <f t="shared" si="14"/>
        <v>0</v>
      </c>
    </row>
    <row r="116" spans="1:10" ht="22.5" x14ac:dyDescent="0.25">
      <c r="A116" s="10" t="s">
        <v>230</v>
      </c>
      <c r="B116" s="11" t="s">
        <v>16</v>
      </c>
      <c r="C116" s="11" t="s">
        <v>25</v>
      </c>
      <c r="D116" s="29" t="s">
        <v>231</v>
      </c>
      <c r="E116" s="12">
        <v>50</v>
      </c>
      <c r="F116" s="12">
        <v>191.73</v>
      </c>
      <c r="G116" s="13">
        <f t="shared" si="13"/>
        <v>9586.5</v>
      </c>
      <c r="H116" s="12">
        <v>50</v>
      </c>
      <c r="I116" s="57">
        <v>0</v>
      </c>
      <c r="J116" s="13">
        <f t="shared" si="14"/>
        <v>0</v>
      </c>
    </row>
    <row r="117" spans="1:10" ht="22.5" x14ac:dyDescent="0.25">
      <c r="A117" s="10" t="s">
        <v>232</v>
      </c>
      <c r="B117" s="11" t="s">
        <v>16</v>
      </c>
      <c r="C117" s="11" t="s">
        <v>20</v>
      </c>
      <c r="D117" s="29" t="s">
        <v>233</v>
      </c>
      <c r="E117" s="12">
        <v>250</v>
      </c>
      <c r="F117" s="12">
        <v>250.59</v>
      </c>
      <c r="G117" s="13">
        <f t="shared" si="13"/>
        <v>62647.5</v>
      </c>
      <c r="H117" s="12">
        <v>250</v>
      </c>
      <c r="I117" s="57">
        <v>0</v>
      </c>
      <c r="J117" s="13">
        <f t="shared" si="14"/>
        <v>0</v>
      </c>
    </row>
    <row r="118" spans="1:10" ht="22.5" x14ac:dyDescent="0.25">
      <c r="A118" s="10" t="s">
        <v>234</v>
      </c>
      <c r="B118" s="11" t="s">
        <v>16</v>
      </c>
      <c r="C118" s="11" t="s">
        <v>20</v>
      </c>
      <c r="D118" s="29" t="s">
        <v>235</v>
      </c>
      <c r="E118" s="12">
        <v>255</v>
      </c>
      <c r="F118" s="12">
        <v>49.53</v>
      </c>
      <c r="G118" s="13">
        <f t="shared" si="13"/>
        <v>12630.15</v>
      </c>
      <c r="H118" s="12">
        <v>255</v>
      </c>
      <c r="I118" s="57">
        <v>0</v>
      </c>
      <c r="J118" s="13">
        <f t="shared" si="14"/>
        <v>0</v>
      </c>
    </row>
    <row r="119" spans="1:10" x14ac:dyDescent="0.25">
      <c r="A119" s="14"/>
      <c r="B119" s="14"/>
      <c r="C119" s="14"/>
      <c r="D119" s="30" t="s">
        <v>236</v>
      </c>
      <c r="E119" s="12">
        <v>1</v>
      </c>
      <c r="F119" s="15">
        <f>SUM(G104:G118)</f>
        <v>267333.33</v>
      </c>
      <c r="G119" s="15">
        <f t="shared" si="13"/>
        <v>267333.33</v>
      </c>
      <c r="H119" s="12">
        <v>1</v>
      </c>
      <c r="I119" s="15">
        <f>SUM(J104:J118)</f>
        <v>0</v>
      </c>
      <c r="J119" s="15">
        <f t="shared" si="14"/>
        <v>0</v>
      </c>
    </row>
    <row r="120" spans="1:10" ht="1.1499999999999999" customHeight="1" x14ac:dyDescent="0.25">
      <c r="A120" s="16"/>
      <c r="B120" s="16"/>
      <c r="C120" s="16"/>
      <c r="D120" s="31"/>
      <c r="E120" s="16"/>
      <c r="F120" s="16"/>
      <c r="G120" s="16"/>
      <c r="H120" s="16"/>
      <c r="I120" s="16"/>
      <c r="J120" s="16"/>
    </row>
    <row r="121" spans="1:10" x14ac:dyDescent="0.25">
      <c r="A121" s="8" t="s">
        <v>237</v>
      </c>
      <c r="B121" s="8" t="s">
        <v>10</v>
      </c>
      <c r="C121" s="8" t="s">
        <v>11</v>
      </c>
      <c r="D121" s="28" t="s">
        <v>238</v>
      </c>
      <c r="E121" s="9">
        <f t="shared" ref="E121:J121" si="15">E128</f>
        <v>1</v>
      </c>
      <c r="F121" s="9">
        <f t="shared" si="15"/>
        <v>85003.05</v>
      </c>
      <c r="G121" s="9">
        <f t="shared" si="15"/>
        <v>85003.05</v>
      </c>
      <c r="H121" s="9">
        <f t="shared" si="15"/>
        <v>1</v>
      </c>
      <c r="I121" s="9">
        <f t="shared" si="15"/>
        <v>0</v>
      </c>
      <c r="J121" s="9">
        <f t="shared" si="15"/>
        <v>0</v>
      </c>
    </row>
    <row r="122" spans="1:10" ht="22.5" x14ac:dyDescent="0.25">
      <c r="A122" s="10" t="s">
        <v>239</v>
      </c>
      <c r="B122" s="11" t="s">
        <v>16</v>
      </c>
      <c r="C122" s="11" t="s">
        <v>33</v>
      </c>
      <c r="D122" s="29" t="s">
        <v>240</v>
      </c>
      <c r="E122" s="12">
        <v>3</v>
      </c>
      <c r="F122" s="12">
        <v>774.14</v>
      </c>
      <c r="G122" s="13">
        <f t="shared" ref="G122:G128" si="16">ROUND(E122*F122,2)</f>
        <v>2322.42</v>
      </c>
      <c r="H122" s="12">
        <v>3</v>
      </c>
      <c r="I122" s="57">
        <v>0</v>
      </c>
      <c r="J122" s="13">
        <f t="shared" ref="J122:J128" si="17">ROUND(H122*I122,2)</f>
        <v>0</v>
      </c>
    </row>
    <row r="123" spans="1:10" ht="22.5" x14ac:dyDescent="0.25">
      <c r="A123" s="10" t="s">
        <v>241</v>
      </c>
      <c r="B123" s="11" t="s">
        <v>16</v>
      </c>
      <c r="C123" s="11" t="s">
        <v>33</v>
      </c>
      <c r="D123" s="29" t="s">
        <v>242</v>
      </c>
      <c r="E123" s="12">
        <v>3</v>
      </c>
      <c r="F123" s="12">
        <v>388.1</v>
      </c>
      <c r="G123" s="13">
        <f t="shared" si="16"/>
        <v>1164.3</v>
      </c>
      <c r="H123" s="12">
        <v>3</v>
      </c>
      <c r="I123" s="57">
        <v>0</v>
      </c>
      <c r="J123" s="13">
        <f t="shared" si="17"/>
        <v>0</v>
      </c>
    </row>
    <row r="124" spans="1:10" ht="22.5" x14ac:dyDescent="0.25">
      <c r="A124" s="10" t="s">
        <v>243</v>
      </c>
      <c r="B124" s="11" t="s">
        <v>16</v>
      </c>
      <c r="C124" s="11" t="s">
        <v>33</v>
      </c>
      <c r="D124" s="29" t="s">
        <v>244</v>
      </c>
      <c r="E124" s="12">
        <v>3</v>
      </c>
      <c r="F124" s="12">
        <v>313.11</v>
      </c>
      <c r="G124" s="13">
        <f t="shared" si="16"/>
        <v>939.33</v>
      </c>
      <c r="H124" s="12">
        <v>3</v>
      </c>
      <c r="I124" s="57">
        <v>0</v>
      </c>
      <c r="J124" s="13">
        <f t="shared" si="17"/>
        <v>0</v>
      </c>
    </row>
    <row r="125" spans="1:10" x14ac:dyDescent="0.25">
      <c r="A125" s="10" t="s">
        <v>245</v>
      </c>
      <c r="B125" s="11" t="s">
        <v>16</v>
      </c>
      <c r="C125" s="11" t="s">
        <v>33</v>
      </c>
      <c r="D125" s="29" t="s">
        <v>246</v>
      </c>
      <c r="E125" s="12">
        <v>100</v>
      </c>
      <c r="F125" s="12">
        <v>6.46</v>
      </c>
      <c r="G125" s="13">
        <f t="shared" si="16"/>
        <v>646</v>
      </c>
      <c r="H125" s="12">
        <v>100</v>
      </c>
      <c r="I125" s="57">
        <v>0</v>
      </c>
      <c r="J125" s="13">
        <f t="shared" si="17"/>
        <v>0</v>
      </c>
    </row>
    <row r="126" spans="1:10" ht="22.5" x14ac:dyDescent="0.25">
      <c r="A126" s="10" t="s">
        <v>247</v>
      </c>
      <c r="B126" s="11" t="s">
        <v>16</v>
      </c>
      <c r="C126" s="11" t="s">
        <v>20</v>
      </c>
      <c r="D126" s="29" t="s">
        <v>248</v>
      </c>
      <c r="E126" s="12">
        <v>100</v>
      </c>
      <c r="F126" s="12">
        <v>11.81</v>
      </c>
      <c r="G126" s="13">
        <f t="shared" si="16"/>
        <v>1181</v>
      </c>
      <c r="H126" s="12">
        <v>100</v>
      </c>
      <c r="I126" s="57">
        <v>0</v>
      </c>
      <c r="J126" s="13">
        <f t="shared" si="17"/>
        <v>0</v>
      </c>
    </row>
    <row r="127" spans="1:10" x14ac:dyDescent="0.25">
      <c r="A127" s="10" t="s">
        <v>249</v>
      </c>
      <c r="B127" s="11" t="s">
        <v>16</v>
      </c>
      <c r="C127" s="11" t="s">
        <v>11</v>
      </c>
      <c r="D127" s="29" t="s">
        <v>250</v>
      </c>
      <c r="E127" s="12">
        <v>1</v>
      </c>
      <c r="F127" s="12">
        <v>78750</v>
      </c>
      <c r="G127" s="13">
        <f t="shared" si="16"/>
        <v>78750</v>
      </c>
      <c r="H127" s="12">
        <v>1</v>
      </c>
      <c r="I127" s="57">
        <v>0</v>
      </c>
      <c r="J127" s="13">
        <f t="shared" si="17"/>
        <v>0</v>
      </c>
    </row>
    <row r="128" spans="1:10" x14ac:dyDescent="0.25">
      <c r="A128" s="14"/>
      <c r="B128" s="14"/>
      <c r="C128" s="14"/>
      <c r="D128" s="30" t="s">
        <v>251</v>
      </c>
      <c r="E128" s="12">
        <v>1</v>
      </c>
      <c r="F128" s="15">
        <f>SUM(G122:G127)</f>
        <v>85003.05</v>
      </c>
      <c r="G128" s="15">
        <f t="shared" si="16"/>
        <v>85003.05</v>
      </c>
      <c r="H128" s="12">
        <v>1</v>
      </c>
      <c r="I128" s="15">
        <f>SUM(J122:J127)</f>
        <v>0</v>
      </c>
      <c r="J128" s="15">
        <f t="shared" si="17"/>
        <v>0</v>
      </c>
    </row>
    <row r="129" spans="1:10" ht="1.1499999999999999" customHeight="1" x14ac:dyDescent="0.25">
      <c r="A129" s="16"/>
      <c r="B129" s="16"/>
      <c r="C129" s="16"/>
      <c r="D129" s="31"/>
      <c r="E129" s="16"/>
      <c r="F129" s="16"/>
      <c r="G129" s="16"/>
      <c r="H129" s="16"/>
      <c r="I129" s="16"/>
      <c r="J129" s="16"/>
    </row>
    <row r="130" spans="1:10" x14ac:dyDescent="0.25">
      <c r="A130" s="8" t="s">
        <v>252</v>
      </c>
      <c r="B130" s="8" t="s">
        <v>10</v>
      </c>
      <c r="C130" s="8" t="s">
        <v>11</v>
      </c>
      <c r="D130" s="28" t="s">
        <v>253</v>
      </c>
      <c r="E130" s="9">
        <f t="shared" ref="E130:J130" si="18">E159</f>
        <v>1</v>
      </c>
      <c r="F130" s="9">
        <f t="shared" si="18"/>
        <v>76910.509999999995</v>
      </c>
      <c r="G130" s="9">
        <f t="shared" si="18"/>
        <v>76910.509999999995</v>
      </c>
      <c r="H130" s="9">
        <f t="shared" si="18"/>
        <v>1</v>
      </c>
      <c r="I130" s="9">
        <f t="shared" si="18"/>
        <v>0</v>
      </c>
      <c r="J130" s="9">
        <f t="shared" si="18"/>
        <v>0</v>
      </c>
    </row>
    <row r="131" spans="1:10" ht="22.5" x14ac:dyDescent="0.25">
      <c r="A131" s="10" t="s">
        <v>254</v>
      </c>
      <c r="B131" s="11" t="s">
        <v>16</v>
      </c>
      <c r="C131" s="11" t="s">
        <v>255</v>
      </c>
      <c r="D131" s="29" t="s">
        <v>256</v>
      </c>
      <c r="E131" s="12">
        <v>18</v>
      </c>
      <c r="F131" s="12">
        <v>1093.05</v>
      </c>
      <c r="G131" s="13">
        <f t="shared" ref="G131:G159" si="19">ROUND(E131*F131,2)</f>
        <v>19674.900000000001</v>
      </c>
      <c r="H131" s="12">
        <v>18</v>
      </c>
      <c r="I131" s="57">
        <v>0</v>
      </c>
      <c r="J131" s="13">
        <f t="shared" ref="J131:J159" si="20">ROUND(H131*I131,2)</f>
        <v>0</v>
      </c>
    </row>
    <row r="132" spans="1:10" x14ac:dyDescent="0.25">
      <c r="A132" s="10" t="s">
        <v>257</v>
      </c>
      <c r="B132" s="11" t="s">
        <v>16</v>
      </c>
      <c r="C132" s="11" t="s">
        <v>33</v>
      </c>
      <c r="D132" s="29" t="s">
        <v>258</v>
      </c>
      <c r="E132" s="12">
        <v>2</v>
      </c>
      <c r="F132" s="12">
        <v>65.94</v>
      </c>
      <c r="G132" s="13">
        <f t="shared" si="19"/>
        <v>131.88</v>
      </c>
      <c r="H132" s="12">
        <v>2</v>
      </c>
      <c r="I132" s="57">
        <v>0</v>
      </c>
      <c r="J132" s="13">
        <f t="shared" si="20"/>
        <v>0</v>
      </c>
    </row>
    <row r="133" spans="1:10" x14ac:dyDescent="0.25">
      <c r="A133" s="10" t="s">
        <v>259</v>
      </c>
      <c r="B133" s="11" t="s">
        <v>16</v>
      </c>
      <c r="C133" s="11" t="s">
        <v>33</v>
      </c>
      <c r="D133" s="29" t="s">
        <v>260</v>
      </c>
      <c r="E133" s="12">
        <v>2</v>
      </c>
      <c r="F133" s="12">
        <v>847.08</v>
      </c>
      <c r="G133" s="13">
        <f t="shared" si="19"/>
        <v>1694.16</v>
      </c>
      <c r="H133" s="12">
        <v>2</v>
      </c>
      <c r="I133" s="57">
        <v>0</v>
      </c>
      <c r="J133" s="13">
        <f t="shared" si="20"/>
        <v>0</v>
      </c>
    </row>
    <row r="134" spans="1:10" x14ac:dyDescent="0.25">
      <c r="A134" s="10" t="s">
        <v>261</v>
      </c>
      <c r="B134" s="11" t="s">
        <v>16</v>
      </c>
      <c r="C134" s="11" t="s">
        <v>33</v>
      </c>
      <c r="D134" s="29" t="s">
        <v>262</v>
      </c>
      <c r="E134" s="12">
        <v>10</v>
      </c>
      <c r="F134" s="12">
        <v>57.45</v>
      </c>
      <c r="G134" s="13">
        <f t="shared" si="19"/>
        <v>574.5</v>
      </c>
      <c r="H134" s="12">
        <v>10</v>
      </c>
      <c r="I134" s="57">
        <v>0</v>
      </c>
      <c r="J134" s="13">
        <f t="shared" si="20"/>
        <v>0</v>
      </c>
    </row>
    <row r="135" spans="1:10" x14ac:dyDescent="0.25">
      <c r="A135" s="10" t="s">
        <v>263</v>
      </c>
      <c r="B135" s="11" t="s">
        <v>16</v>
      </c>
      <c r="C135" s="11" t="s">
        <v>33</v>
      </c>
      <c r="D135" s="29" t="s">
        <v>264</v>
      </c>
      <c r="E135" s="12">
        <v>18</v>
      </c>
      <c r="F135" s="12">
        <v>22.58</v>
      </c>
      <c r="G135" s="13">
        <f t="shared" si="19"/>
        <v>406.44</v>
      </c>
      <c r="H135" s="12">
        <v>18</v>
      </c>
      <c r="I135" s="57">
        <v>0</v>
      </c>
      <c r="J135" s="13">
        <f t="shared" si="20"/>
        <v>0</v>
      </c>
    </row>
    <row r="136" spans="1:10" ht="22.5" x14ac:dyDescent="0.25">
      <c r="A136" s="10" t="s">
        <v>265</v>
      </c>
      <c r="B136" s="11" t="s">
        <v>16</v>
      </c>
      <c r="C136" s="11" t="s">
        <v>33</v>
      </c>
      <c r="D136" s="29" t="s">
        <v>266</v>
      </c>
      <c r="E136" s="12">
        <v>5</v>
      </c>
      <c r="F136" s="12">
        <v>319.79000000000002</v>
      </c>
      <c r="G136" s="13">
        <f t="shared" si="19"/>
        <v>1598.95</v>
      </c>
      <c r="H136" s="12">
        <v>5</v>
      </c>
      <c r="I136" s="57">
        <v>0</v>
      </c>
      <c r="J136" s="13">
        <f t="shared" si="20"/>
        <v>0</v>
      </c>
    </row>
    <row r="137" spans="1:10" x14ac:dyDescent="0.25">
      <c r="A137" s="10" t="s">
        <v>267</v>
      </c>
      <c r="B137" s="11" t="s">
        <v>16</v>
      </c>
      <c r="C137" s="11" t="s">
        <v>33</v>
      </c>
      <c r="D137" s="29" t="s">
        <v>268</v>
      </c>
      <c r="E137" s="12">
        <v>7</v>
      </c>
      <c r="F137" s="12">
        <v>42.27</v>
      </c>
      <c r="G137" s="13">
        <f t="shared" si="19"/>
        <v>295.89</v>
      </c>
      <c r="H137" s="12">
        <v>7</v>
      </c>
      <c r="I137" s="57">
        <v>0</v>
      </c>
      <c r="J137" s="13">
        <f t="shared" si="20"/>
        <v>0</v>
      </c>
    </row>
    <row r="138" spans="1:10" ht="22.5" x14ac:dyDescent="0.25">
      <c r="A138" s="10" t="s">
        <v>269</v>
      </c>
      <c r="B138" s="11" t="s">
        <v>16</v>
      </c>
      <c r="C138" s="11" t="s">
        <v>33</v>
      </c>
      <c r="D138" s="29" t="s">
        <v>270</v>
      </c>
      <c r="E138" s="12">
        <v>4</v>
      </c>
      <c r="F138" s="12">
        <v>28.22</v>
      </c>
      <c r="G138" s="13">
        <f t="shared" si="19"/>
        <v>112.88</v>
      </c>
      <c r="H138" s="12">
        <v>4</v>
      </c>
      <c r="I138" s="57">
        <v>0</v>
      </c>
      <c r="J138" s="13">
        <f t="shared" si="20"/>
        <v>0</v>
      </c>
    </row>
    <row r="139" spans="1:10" ht="22.5" x14ac:dyDescent="0.25">
      <c r="A139" s="10" t="s">
        <v>271</v>
      </c>
      <c r="B139" s="11" t="s">
        <v>16</v>
      </c>
      <c r="C139" s="11" t="s">
        <v>33</v>
      </c>
      <c r="D139" s="29" t="s">
        <v>272</v>
      </c>
      <c r="E139" s="12">
        <v>10</v>
      </c>
      <c r="F139" s="12">
        <v>9.43</v>
      </c>
      <c r="G139" s="13">
        <f t="shared" si="19"/>
        <v>94.3</v>
      </c>
      <c r="H139" s="12">
        <v>10</v>
      </c>
      <c r="I139" s="57">
        <v>0</v>
      </c>
      <c r="J139" s="13">
        <f t="shared" si="20"/>
        <v>0</v>
      </c>
    </row>
    <row r="140" spans="1:10" x14ac:dyDescent="0.25">
      <c r="A140" s="10" t="s">
        <v>273</v>
      </c>
      <c r="B140" s="11" t="s">
        <v>16</v>
      </c>
      <c r="C140" s="11" t="s">
        <v>33</v>
      </c>
      <c r="D140" s="29" t="s">
        <v>274</v>
      </c>
      <c r="E140" s="12">
        <v>1</v>
      </c>
      <c r="F140" s="12">
        <v>37.619999999999997</v>
      </c>
      <c r="G140" s="13">
        <f t="shared" si="19"/>
        <v>37.619999999999997</v>
      </c>
      <c r="H140" s="12">
        <v>1</v>
      </c>
      <c r="I140" s="57">
        <v>0</v>
      </c>
      <c r="J140" s="13">
        <f t="shared" si="20"/>
        <v>0</v>
      </c>
    </row>
    <row r="141" spans="1:10" ht="22.5" x14ac:dyDescent="0.25">
      <c r="A141" s="10" t="s">
        <v>275</v>
      </c>
      <c r="B141" s="11" t="s">
        <v>16</v>
      </c>
      <c r="C141" s="11" t="s">
        <v>255</v>
      </c>
      <c r="D141" s="29" t="s">
        <v>276</v>
      </c>
      <c r="E141" s="12">
        <v>2</v>
      </c>
      <c r="F141" s="12">
        <v>70.63</v>
      </c>
      <c r="G141" s="13">
        <f t="shared" si="19"/>
        <v>141.26</v>
      </c>
      <c r="H141" s="12">
        <v>2</v>
      </c>
      <c r="I141" s="57">
        <v>0</v>
      </c>
      <c r="J141" s="13">
        <f t="shared" si="20"/>
        <v>0</v>
      </c>
    </row>
    <row r="142" spans="1:10" x14ac:dyDescent="0.25">
      <c r="A142" s="10" t="s">
        <v>277</v>
      </c>
      <c r="B142" s="11" t="s">
        <v>16</v>
      </c>
      <c r="C142" s="11" t="s">
        <v>33</v>
      </c>
      <c r="D142" s="29" t="s">
        <v>278</v>
      </c>
      <c r="E142" s="12">
        <v>16</v>
      </c>
      <c r="F142" s="12">
        <v>1685.84</v>
      </c>
      <c r="G142" s="13">
        <f t="shared" si="19"/>
        <v>26973.439999999999</v>
      </c>
      <c r="H142" s="12">
        <v>16</v>
      </c>
      <c r="I142" s="57">
        <v>0</v>
      </c>
      <c r="J142" s="13">
        <f t="shared" si="20"/>
        <v>0</v>
      </c>
    </row>
    <row r="143" spans="1:10" ht="22.5" x14ac:dyDescent="0.25">
      <c r="A143" s="10" t="s">
        <v>279</v>
      </c>
      <c r="B143" s="11" t="s">
        <v>16</v>
      </c>
      <c r="C143" s="11" t="s">
        <v>33</v>
      </c>
      <c r="D143" s="29" t="s">
        <v>280</v>
      </c>
      <c r="E143" s="12">
        <v>3</v>
      </c>
      <c r="F143" s="12">
        <v>224.95</v>
      </c>
      <c r="G143" s="13">
        <f t="shared" si="19"/>
        <v>674.85</v>
      </c>
      <c r="H143" s="12">
        <v>3</v>
      </c>
      <c r="I143" s="57">
        <v>0</v>
      </c>
      <c r="J143" s="13">
        <f t="shared" si="20"/>
        <v>0</v>
      </c>
    </row>
    <row r="144" spans="1:10" ht="22.5" x14ac:dyDescent="0.25">
      <c r="A144" s="10" t="s">
        <v>222</v>
      </c>
      <c r="B144" s="11" t="s">
        <v>16</v>
      </c>
      <c r="C144" s="11" t="s">
        <v>33</v>
      </c>
      <c r="D144" s="29" t="s">
        <v>223</v>
      </c>
      <c r="E144" s="12">
        <v>1</v>
      </c>
      <c r="F144" s="12">
        <v>4577.72</v>
      </c>
      <c r="G144" s="13">
        <f t="shared" si="19"/>
        <v>4577.72</v>
      </c>
      <c r="H144" s="12">
        <v>1</v>
      </c>
      <c r="I144" s="57">
        <v>0</v>
      </c>
      <c r="J144" s="13">
        <f t="shared" si="20"/>
        <v>0</v>
      </c>
    </row>
    <row r="145" spans="1:10" ht="22.5" x14ac:dyDescent="0.25">
      <c r="A145" s="10" t="s">
        <v>281</v>
      </c>
      <c r="B145" s="11" t="s">
        <v>16</v>
      </c>
      <c r="C145" s="11" t="s">
        <v>33</v>
      </c>
      <c r="D145" s="29" t="s">
        <v>282</v>
      </c>
      <c r="E145" s="12">
        <v>6</v>
      </c>
      <c r="F145" s="12">
        <v>19.34</v>
      </c>
      <c r="G145" s="13">
        <f t="shared" si="19"/>
        <v>116.04</v>
      </c>
      <c r="H145" s="12">
        <v>6</v>
      </c>
      <c r="I145" s="57">
        <v>0</v>
      </c>
      <c r="J145" s="13">
        <f t="shared" si="20"/>
        <v>0</v>
      </c>
    </row>
    <row r="146" spans="1:10" ht="22.5" x14ac:dyDescent="0.25">
      <c r="A146" s="10" t="s">
        <v>283</v>
      </c>
      <c r="B146" s="11" t="s">
        <v>16</v>
      </c>
      <c r="C146" s="11" t="s">
        <v>33</v>
      </c>
      <c r="D146" s="29" t="s">
        <v>284</v>
      </c>
      <c r="E146" s="12">
        <v>25</v>
      </c>
      <c r="F146" s="12">
        <v>75.239999999999995</v>
      </c>
      <c r="G146" s="13">
        <f t="shared" si="19"/>
        <v>1881</v>
      </c>
      <c r="H146" s="12">
        <v>25</v>
      </c>
      <c r="I146" s="57">
        <v>0</v>
      </c>
      <c r="J146" s="13">
        <f t="shared" si="20"/>
        <v>0</v>
      </c>
    </row>
    <row r="147" spans="1:10" x14ac:dyDescent="0.25">
      <c r="A147" s="10" t="s">
        <v>285</v>
      </c>
      <c r="B147" s="11" t="s">
        <v>16</v>
      </c>
      <c r="C147" s="11" t="s">
        <v>33</v>
      </c>
      <c r="D147" s="29" t="s">
        <v>286</v>
      </c>
      <c r="E147" s="12">
        <v>6</v>
      </c>
      <c r="F147" s="12">
        <v>1159.83</v>
      </c>
      <c r="G147" s="13">
        <f t="shared" si="19"/>
        <v>6958.98</v>
      </c>
      <c r="H147" s="12">
        <v>6</v>
      </c>
      <c r="I147" s="57">
        <v>0</v>
      </c>
      <c r="J147" s="13">
        <f t="shared" si="20"/>
        <v>0</v>
      </c>
    </row>
    <row r="148" spans="1:10" x14ac:dyDescent="0.25">
      <c r="A148" s="10" t="s">
        <v>287</v>
      </c>
      <c r="B148" s="11" t="s">
        <v>16</v>
      </c>
      <c r="C148" s="11" t="s">
        <v>33</v>
      </c>
      <c r="D148" s="29" t="s">
        <v>288</v>
      </c>
      <c r="E148" s="12">
        <v>12</v>
      </c>
      <c r="F148" s="12">
        <v>42.27</v>
      </c>
      <c r="G148" s="13">
        <f t="shared" si="19"/>
        <v>507.24</v>
      </c>
      <c r="H148" s="12">
        <v>12</v>
      </c>
      <c r="I148" s="57">
        <v>0</v>
      </c>
      <c r="J148" s="13">
        <f t="shared" si="20"/>
        <v>0</v>
      </c>
    </row>
    <row r="149" spans="1:10" x14ac:dyDescent="0.25">
      <c r="A149" s="10" t="s">
        <v>289</v>
      </c>
      <c r="B149" s="11" t="s">
        <v>16</v>
      </c>
      <c r="C149" s="11" t="s">
        <v>33</v>
      </c>
      <c r="D149" s="29" t="s">
        <v>290</v>
      </c>
      <c r="E149" s="12">
        <v>4</v>
      </c>
      <c r="F149" s="12">
        <v>65.739999999999995</v>
      </c>
      <c r="G149" s="13">
        <f t="shared" si="19"/>
        <v>262.95999999999998</v>
      </c>
      <c r="H149" s="12">
        <v>4</v>
      </c>
      <c r="I149" s="57">
        <v>0</v>
      </c>
      <c r="J149" s="13">
        <f t="shared" si="20"/>
        <v>0</v>
      </c>
    </row>
    <row r="150" spans="1:10" ht="22.5" x14ac:dyDescent="0.25">
      <c r="A150" s="10" t="s">
        <v>291</v>
      </c>
      <c r="B150" s="11" t="s">
        <v>16</v>
      </c>
      <c r="C150" s="11" t="s">
        <v>33</v>
      </c>
      <c r="D150" s="29" t="s">
        <v>292</v>
      </c>
      <c r="E150" s="12">
        <v>2</v>
      </c>
      <c r="F150" s="12">
        <v>238.22</v>
      </c>
      <c r="G150" s="13">
        <f t="shared" si="19"/>
        <v>476.44</v>
      </c>
      <c r="H150" s="12">
        <v>2</v>
      </c>
      <c r="I150" s="57">
        <v>0</v>
      </c>
      <c r="J150" s="13">
        <f t="shared" si="20"/>
        <v>0</v>
      </c>
    </row>
    <row r="151" spans="1:10" ht="22.5" x14ac:dyDescent="0.25">
      <c r="A151" s="10" t="s">
        <v>293</v>
      </c>
      <c r="B151" s="11" t="s">
        <v>16</v>
      </c>
      <c r="C151" s="11" t="s">
        <v>33</v>
      </c>
      <c r="D151" s="29" t="s">
        <v>294</v>
      </c>
      <c r="E151" s="12">
        <v>6</v>
      </c>
      <c r="F151" s="12">
        <v>47.12</v>
      </c>
      <c r="G151" s="13">
        <f t="shared" si="19"/>
        <v>282.72000000000003</v>
      </c>
      <c r="H151" s="12">
        <v>6</v>
      </c>
      <c r="I151" s="57">
        <v>0</v>
      </c>
      <c r="J151" s="13">
        <f t="shared" si="20"/>
        <v>0</v>
      </c>
    </row>
    <row r="152" spans="1:10" x14ac:dyDescent="0.25">
      <c r="A152" s="10" t="s">
        <v>295</v>
      </c>
      <c r="B152" s="11" t="s">
        <v>16</v>
      </c>
      <c r="C152" s="11" t="s">
        <v>33</v>
      </c>
      <c r="D152" s="29" t="s">
        <v>296</v>
      </c>
      <c r="E152" s="12">
        <v>6</v>
      </c>
      <c r="F152" s="12">
        <v>280.18</v>
      </c>
      <c r="G152" s="13">
        <f t="shared" si="19"/>
        <v>1681.08</v>
      </c>
      <c r="H152" s="12">
        <v>6</v>
      </c>
      <c r="I152" s="57">
        <v>0</v>
      </c>
      <c r="J152" s="13">
        <f t="shared" si="20"/>
        <v>0</v>
      </c>
    </row>
    <row r="153" spans="1:10" ht="22.5" x14ac:dyDescent="0.25">
      <c r="A153" s="10" t="s">
        <v>297</v>
      </c>
      <c r="B153" s="11" t="s">
        <v>16</v>
      </c>
      <c r="C153" s="11" t="s">
        <v>33</v>
      </c>
      <c r="D153" s="29" t="s">
        <v>298</v>
      </c>
      <c r="E153" s="12">
        <v>8</v>
      </c>
      <c r="F153" s="12">
        <v>195.05</v>
      </c>
      <c r="G153" s="13">
        <f t="shared" si="19"/>
        <v>1560.4</v>
      </c>
      <c r="H153" s="12">
        <v>8</v>
      </c>
      <c r="I153" s="57">
        <v>0</v>
      </c>
      <c r="J153" s="13">
        <f t="shared" si="20"/>
        <v>0</v>
      </c>
    </row>
    <row r="154" spans="1:10" x14ac:dyDescent="0.25">
      <c r="A154" s="10" t="s">
        <v>299</v>
      </c>
      <c r="B154" s="11" t="s">
        <v>16</v>
      </c>
      <c r="C154" s="11" t="s">
        <v>33</v>
      </c>
      <c r="D154" s="29" t="s">
        <v>300</v>
      </c>
      <c r="E154" s="12">
        <v>6</v>
      </c>
      <c r="F154" s="12">
        <v>195.05</v>
      </c>
      <c r="G154" s="13">
        <f t="shared" si="19"/>
        <v>1170.3</v>
      </c>
      <c r="H154" s="12">
        <v>6</v>
      </c>
      <c r="I154" s="57">
        <v>0</v>
      </c>
      <c r="J154" s="13">
        <f t="shared" si="20"/>
        <v>0</v>
      </c>
    </row>
    <row r="155" spans="1:10" ht="22.5" x14ac:dyDescent="0.25">
      <c r="A155" s="10" t="s">
        <v>301</v>
      </c>
      <c r="B155" s="11" t="s">
        <v>16</v>
      </c>
      <c r="C155" s="11" t="s">
        <v>33</v>
      </c>
      <c r="D155" s="29" t="s">
        <v>302</v>
      </c>
      <c r="E155" s="12">
        <v>10</v>
      </c>
      <c r="F155" s="12">
        <v>47.12</v>
      </c>
      <c r="G155" s="13">
        <f t="shared" si="19"/>
        <v>471.2</v>
      </c>
      <c r="H155" s="12">
        <v>10</v>
      </c>
      <c r="I155" s="57">
        <v>0</v>
      </c>
      <c r="J155" s="13">
        <f t="shared" si="20"/>
        <v>0</v>
      </c>
    </row>
    <row r="156" spans="1:10" x14ac:dyDescent="0.25">
      <c r="A156" s="10" t="s">
        <v>303</v>
      </c>
      <c r="B156" s="11" t="s">
        <v>16</v>
      </c>
      <c r="C156" s="11" t="s">
        <v>33</v>
      </c>
      <c r="D156" s="29" t="s">
        <v>304</v>
      </c>
      <c r="E156" s="12">
        <v>2</v>
      </c>
      <c r="F156" s="12">
        <v>195.05</v>
      </c>
      <c r="G156" s="13">
        <f t="shared" si="19"/>
        <v>390.1</v>
      </c>
      <c r="H156" s="12">
        <v>2</v>
      </c>
      <c r="I156" s="57">
        <v>0</v>
      </c>
      <c r="J156" s="13">
        <f t="shared" si="20"/>
        <v>0</v>
      </c>
    </row>
    <row r="157" spans="1:10" ht="22.5" x14ac:dyDescent="0.25">
      <c r="A157" s="10" t="s">
        <v>305</v>
      </c>
      <c r="B157" s="11" t="s">
        <v>16</v>
      </c>
      <c r="C157" s="11" t="s">
        <v>33</v>
      </c>
      <c r="D157" s="29" t="s">
        <v>306</v>
      </c>
      <c r="E157" s="12">
        <v>4</v>
      </c>
      <c r="F157" s="12">
        <v>140.97999999999999</v>
      </c>
      <c r="G157" s="13">
        <f t="shared" si="19"/>
        <v>563.91999999999996</v>
      </c>
      <c r="H157" s="12">
        <v>4</v>
      </c>
      <c r="I157" s="57">
        <v>0</v>
      </c>
      <c r="J157" s="13">
        <f t="shared" si="20"/>
        <v>0</v>
      </c>
    </row>
    <row r="158" spans="1:10" ht="22.5" x14ac:dyDescent="0.25">
      <c r="A158" s="10" t="s">
        <v>307</v>
      </c>
      <c r="B158" s="11" t="s">
        <v>16</v>
      </c>
      <c r="C158" s="11" t="s">
        <v>20</v>
      </c>
      <c r="D158" s="29" t="s">
        <v>308</v>
      </c>
      <c r="E158" s="12">
        <v>478</v>
      </c>
      <c r="F158" s="12">
        <v>7.53</v>
      </c>
      <c r="G158" s="13">
        <f t="shared" si="19"/>
        <v>3599.34</v>
      </c>
      <c r="H158" s="12">
        <v>478</v>
      </c>
      <c r="I158" s="57">
        <v>0</v>
      </c>
      <c r="J158" s="13">
        <f t="shared" si="20"/>
        <v>0</v>
      </c>
    </row>
    <row r="159" spans="1:10" x14ac:dyDescent="0.25">
      <c r="A159" s="14"/>
      <c r="B159" s="14"/>
      <c r="C159" s="14"/>
      <c r="D159" s="30" t="s">
        <v>309</v>
      </c>
      <c r="E159" s="12">
        <v>1</v>
      </c>
      <c r="F159" s="15">
        <f>SUM(G131:G158)</f>
        <v>76910.509999999995</v>
      </c>
      <c r="G159" s="15">
        <f t="shared" si="19"/>
        <v>76910.509999999995</v>
      </c>
      <c r="H159" s="12">
        <v>1</v>
      </c>
      <c r="I159" s="15">
        <f>SUM(J131:J158)</f>
        <v>0</v>
      </c>
      <c r="J159" s="15">
        <f t="shared" si="20"/>
        <v>0</v>
      </c>
    </row>
    <row r="160" spans="1:10" ht="1.1499999999999999" customHeight="1" x14ac:dyDescent="0.25">
      <c r="A160" s="16"/>
      <c r="B160" s="16"/>
      <c r="C160" s="16"/>
      <c r="D160" s="31"/>
      <c r="E160" s="16"/>
      <c r="F160" s="16"/>
      <c r="G160" s="16"/>
      <c r="H160" s="16"/>
      <c r="I160" s="16"/>
      <c r="J160" s="16"/>
    </row>
    <row r="161" spans="1:10" x14ac:dyDescent="0.25">
      <c r="A161" s="14"/>
      <c r="B161" s="14"/>
      <c r="C161" s="14"/>
      <c r="D161" s="30" t="s">
        <v>310</v>
      </c>
      <c r="E161" s="17">
        <v>1</v>
      </c>
      <c r="F161" s="15">
        <f>G5+G59+G81+G96+G103+G121+G130</f>
        <v>2267270.91</v>
      </c>
      <c r="G161" s="15">
        <f>ROUND(E161*F161,2)</f>
        <v>2267270.91</v>
      </c>
      <c r="H161" s="17">
        <v>1</v>
      </c>
      <c r="I161" s="15">
        <f>J5+J59+J81+J96+J103+J121+J130</f>
        <v>0</v>
      </c>
      <c r="J161" s="15">
        <f>ROUND(H161*I161,2)</f>
        <v>0</v>
      </c>
    </row>
    <row r="162" spans="1:10" ht="1.1499999999999999" customHeight="1" x14ac:dyDescent="0.25">
      <c r="A162" s="16"/>
      <c r="B162" s="16"/>
      <c r="C162" s="16"/>
      <c r="D162" s="31"/>
      <c r="E162" s="16"/>
      <c r="F162" s="16"/>
      <c r="G162" s="16"/>
      <c r="H162" s="16"/>
      <c r="I162" s="16"/>
      <c r="J162" s="16"/>
    </row>
    <row r="163" spans="1:10" x14ac:dyDescent="0.25">
      <c r="A163" s="5" t="s">
        <v>311</v>
      </c>
      <c r="B163" s="5" t="s">
        <v>10</v>
      </c>
      <c r="C163" s="5" t="s">
        <v>11</v>
      </c>
      <c r="D163" s="27" t="s">
        <v>312</v>
      </c>
      <c r="E163" s="6">
        <f t="shared" ref="E163:J163" si="21">E193</f>
        <v>1</v>
      </c>
      <c r="F163" s="7">
        <f t="shared" si="21"/>
        <v>131174.81</v>
      </c>
      <c r="G163" s="7">
        <f t="shared" si="21"/>
        <v>131174.81</v>
      </c>
      <c r="H163" s="6">
        <f t="shared" si="21"/>
        <v>1</v>
      </c>
      <c r="I163" s="7">
        <f t="shared" si="21"/>
        <v>75600</v>
      </c>
      <c r="J163" s="7">
        <f t="shared" si="21"/>
        <v>75600</v>
      </c>
    </row>
    <row r="164" spans="1:10" x14ac:dyDescent="0.25">
      <c r="A164" s="8" t="s">
        <v>313</v>
      </c>
      <c r="B164" s="8" t="s">
        <v>10</v>
      </c>
      <c r="C164" s="8" t="s">
        <v>11</v>
      </c>
      <c r="D164" s="28" t="s">
        <v>314</v>
      </c>
      <c r="E164" s="9">
        <f t="shared" ref="E164:J164" si="22">E173</f>
        <v>1</v>
      </c>
      <c r="F164" s="9">
        <f t="shared" si="22"/>
        <v>79734.16</v>
      </c>
      <c r="G164" s="9">
        <f t="shared" si="22"/>
        <v>79734.16</v>
      </c>
      <c r="H164" s="9">
        <f t="shared" si="22"/>
        <v>1</v>
      </c>
      <c r="I164" s="9">
        <f t="shared" si="22"/>
        <v>75600</v>
      </c>
      <c r="J164" s="9">
        <f t="shared" si="22"/>
        <v>75600</v>
      </c>
    </row>
    <row r="165" spans="1:10" ht="22.5" x14ac:dyDescent="0.25">
      <c r="A165" s="10" t="s">
        <v>315</v>
      </c>
      <c r="B165" s="11" t="s">
        <v>16</v>
      </c>
      <c r="C165" s="11" t="s">
        <v>25</v>
      </c>
      <c r="D165" s="29" t="s">
        <v>316</v>
      </c>
      <c r="E165" s="12">
        <v>30</v>
      </c>
      <c r="F165" s="12">
        <v>14.25</v>
      </c>
      <c r="G165" s="13">
        <f t="shared" ref="G165:G173" si="23">ROUND(E165*F165,2)</f>
        <v>427.5</v>
      </c>
      <c r="H165" s="12">
        <v>30</v>
      </c>
      <c r="I165" s="57">
        <v>0</v>
      </c>
      <c r="J165" s="13">
        <f t="shared" ref="J165:J173" si="24">ROUND(H165*I165,2)</f>
        <v>0</v>
      </c>
    </row>
    <row r="166" spans="1:10" ht="22.5" x14ac:dyDescent="0.25">
      <c r="A166" s="10" t="s">
        <v>317</v>
      </c>
      <c r="B166" s="11" t="s">
        <v>16</v>
      </c>
      <c r="C166" s="11" t="s">
        <v>25</v>
      </c>
      <c r="D166" s="29" t="s">
        <v>318</v>
      </c>
      <c r="E166" s="12">
        <v>30</v>
      </c>
      <c r="F166" s="12">
        <v>11.18</v>
      </c>
      <c r="G166" s="13">
        <f t="shared" si="23"/>
        <v>335.4</v>
      </c>
      <c r="H166" s="12">
        <v>30</v>
      </c>
      <c r="I166" s="57">
        <v>0</v>
      </c>
      <c r="J166" s="13">
        <f t="shared" si="24"/>
        <v>0</v>
      </c>
    </row>
    <row r="167" spans="1:10" ht="22.5" x14ac:dyDescent="0.25">
      <c r="A167" s="10" t="s">
        <v>93</v>
      </c>
      <c r="B167" s="11" t="s">
        <v>16</v>
      </c>
      <c r="C167" s="11" t="s">
        <v>25</v>
      </c>
      <c r="D167" s="29" t="s">
        <v>94</v>
      </c>
      <c r="E167" s="12">
        <v>30</v>
      </c>
      <c r="F167" s="12">
        <v>17.68</v>
      </c>
      <c r="G167" s="13">
        <f t="shared" si="23"/>
        <v>530.4</v>
      </c>
      <c r="H167" s="12">
        <v>30</v>
      </c>
      <c r="I167" s="57">
        <v>0</v>
      </c>
      <c r="J167" s="13">
        <f t="shared" si="24"/>
        <v>0</v>
      </c>
    </row>
    <row r="168" spans="1:10" x14ac:dyDescent="0.25">
      <c r="A168" s="10" t="s">
        <v>319</v>
      </c>
      <c r="B168" s="11" t="s">
        <v>16</v>
      </c>
      <c r="C168" s="11" t="s">
        <v>25</v>
      </c>
      <c r="D168" s="29" t="s">
        <v>320</v>
      </c>
      <c r="E168" s="12">
        <v>30</v>
      </c>
      <c r="F168" s="12">
        <v>11.83</v>
      </c>
      <c r="G168" s="13">
        <f t="shared" si="23"/>
        <v>354.9</v>
      </c>
      <c r="H168" s="12">
        <v>30</v>
      </c>
      <c r="I168" s="57">
        <v>0</v>
      </c>
      <c r="J168" s="13">
        <f t="shared" si="24"/>
        <v>0</v>
      </c>
    </row>
    <row r="169" spans="1:10" ht="22.5" x14ac:dyDescent="0.25">
      <c r="A169" s="10" t="s">
        <v>27</v>
      </c>
      <c r="B169" s="11" t="s">
        <v>16</v>
      </c>
      <c r="C169" s="11" t="s">
        <v>20</v>
      </c>
      <c r="D169" s="29" t="s">
        <v>28</v>
      </c>
      <c r="E169" s="12">
        <v>50</v>
      </c>
      <c r="F169" s="12">
        <v>7.99</v>
      </c>
      <c r="G169" s="13">
        <f t="shared" si="23"/>
        <v>399.5</v>
      </c>
      <c r="H169" s="12">
        <v>50</v>
      </c>
      <c r="I169" s="57">
        <v>0</v>
      </c>
      <c r="J169" s="13">
        <f t="shared" si="24"/>
        <v>0</v>
      </c>
    </row>
    <row r="170" spans="1:10" ht="22.5" x14ac:dyDescent="0.25">
      <c r="A170" s="10" t="s">
        <v>120</v>
      </c>
      <c r="B170" s="11" t="s">
        <v>16</v>
      </c>
      <c r="C170" s="11" t="s">
        <v>25</v>
      </c>
      <c r="D170" s="29" t="s">
        <v>121</v>
      </c>
      <c r="E170" s="12">
        <v>126</v>
      </c>
      <c r="F170" s="12">
        <v>13.25</v>
      </c>
      <c r="G170" s="13">
        <f t="shared" si="23"/>
        <v>1669.5</v>
      </c>
      <c r="H170" s="12">
        <v>126</v>
      </c>
      <c r="I170" s="57">
        <v>0</v>
      </c>
      <c r="J170" s="13">
        <f t="shared" si="24"/>
        <v>0</v>
      </c>
    </row>
    <row r="171" spans="1:10" ht="22.5" x14ac:dyDescent="0.25">
      <c r="A171" s="10" t="s">
        <v>122</v>
      </c>
      <c r="B171" s="11" t="s">
        <v>16</v>
      </c>
      <c r="C171" s="11" t="s">
        <v>20</v>
      </c>
      <c r="D171" s="29" t="s">
        <v>123</v>
      </c>
      <c r="E171" s="12">
        <v>32</v>
      </c>
      <c r="F171" s="12">
        <v>13.03</v>
      </c>
      <c r="G171" s="13">
        <f t="shared" si="23"/>
        <v>416.96</v>
      </c>
      <c r="H171" s="12">
        <v>32</v>
      </c>
      <c r="I171" s="57">
        <v>0</v>
      </c>
      <c r="J171" s="13">
        <f t="shared" si="24"/>
        <v>0</v>
      </c>
    </row>
    <row r="172" spans="1:10" x14ac:dyDescent="0.25">
      <c r="A172" s="10" t="s">
        <v>321</v>
      </c>
      <c r="B172" s="11" t="s">
        <v>16</v>
      </c>
      <c r="C172" s="11" t="s">
        <v>11</v>
      </c>
      <c r="D172" s="29" t="s">
        <v>322</v>
      </c>
      <c r="E172" s="12">
        <v>12</v>
      </c>
      <c r="F172" s="12">
        <v>6300</v>
      </c>
      <c r="G172" s="13">
        <f t="shared" si="23"/>
        <v>75600</v>
      </c>
      <c r="H172" s="12">
        <v>12</v>
      </c>
      <c r="I172" s="58">
        <v>6300</v>
      </c>
      <c r="J172" s="13">
        <f t="shared" si="24"/>
        <v>75600</v>
      </c>
    </row>
    <row r="173" spans="1:10" x14ac:dyDescent="0.25">
      <c r="A173" s="14"/>
      <c r="B173" s="14"/>
      <c r="C173" s="14"/>
      <c r="D173" s="30" t="s">
        <v>323</v>
      </c>
      <c r="E173" s="12">
        <v>1</v>
      </c>
      <c r="F173" s="15">
        <f>SUM(G165:G172)</f>
        <v>79734.16</v>
      </c>
      <c r="G173" s="15">
        <f t="shared" si="23"/>
        <v>79734.16</v>
      </c>
      <c r="H173" s="12">
        <v>1</v>
      </c>
      <c r="I173" s="15">
        <f>SUM(J165:J172)</f>
        <v>75600</v>
      </c>
      <c r="J173" s="15">
        <f t="shared" si="24"/>
        <v>75600</v>
      </c>
    </row>
    <row r="174" spans="1:10" ht="1.1499999999999999" customHeight="1" x14ac:dyDescent="0.25">
      <c r="A174" s="16"/>
      <c r="B174" s="16"/>
      <c r="C174" s="16"/>
      <c r="D174" s="31"/>
      <c r="E174" s="16"/>
      <c r="F174" s="16"/>
      <c r="G174" s="16"/>
      <c r="H174" s="16"/>
      <c r="I174" s="16"/>
      <c r="J174" s="16"/>
    </row>
    <row r="175" spans="1:10" x14ac:dyDescent="0.25">
      <c r="A175" s="8" t="s">
        <v>324</v>
      </c>
      <c r="B175" s="8" t="s">
        <v>10</v>
      </c>
      <c r="C175" s="8" t="s">
        <v>11</v>
      </c>
      <c r="D175" s="28" t="s">
        <v>325</v>
      </c>
      <c r="E175" s="9">
        <f t="shared" ref="E175:J175" si="25">E179</f>
        <v>1</v>
      </c>
      <c r="F175" s="9">
        <f t="shared" si="25"/>
        <v>26659.51</v>
      </c>
      <c r="G175" s="9">
        <f t="shared" si="25"/>
        <v>26659.51</v>
      </c>
      <c r="H175" s="9">
        <f t="shared" si="25"/>
        <v>1</v>
      </c>
      <c r="I175" s="9">
        <f t="shared" si="25"/>
        <v>0</v>
      </c>
      <c r="J175" s="9">
        <f t="shared" si="25"/>
        <v>0</v>
      </c>
    </row>
    <row r="176" spans="1:10" ht="22.5" x14ac:dyDescent="0.25">
      <c r="A176" s="10" t="s">
        <v>168</v>
      </c>
      <c r="B176" s="11" t="s">
        <v>16</v>
      </c>
      <c r="C176" s="11" t="s">
        <v>20</v>
      </c>
      <c r="D176" s="29" t="s">
        <v>169</v>
      </c>
      <c r="E176" s="12">
        <v>288</v>
      </c>
      <c r="F176" s="12">
        <v>21.82</v>
      </c>
      <c r="G176" s="13">
        <f>ROUND(E176*F176,2)</f>
        <v>6284.16</v>
      </c>
      <c r="H176" s="12">
        <v>288</v>
      </c>
      <c r="I176" s="57">
        <v>0</v>
      </c>
      <c r="J176" s="13">
        <f>ROUND(H176*I176,2)</f>
        <v>0</v>
      </c>
    </row>
    <row r="177" spans="1:10" ht="22.5" x14ac:dyDescent="0.25">
      <c r="A177" s="10" t="s">
        <v>195</v>
      </c>
      <c r="B177" s="11" t="s">
        <v>16</v>
      </c>
      <c r="C177" s="11" t="s">
        <v>25</v>
      </c>
      <c r="D177" s="29" t="s">
        <v>196</v>
      </c>
      <c r="E177" s="12">
        <v>40</v>
      </c>
      <c r="F177" s="12">
        <v>25.64</v>
      </c>
      <c r="G177" s="13">
        <f>ROUND(E177*F177,2)</f>
        <v>1025.5999999999999</v>
      </c>
      <c r="H177" s="12">
        <v>40</v>
      </c>
      <c r="I177" s="57">
        <v>0</v>
      </c>
      <c r="J177" s="13">
        <f>ROUND(H177*I177,2)</f>
        <v>0</v>
      </c>
    </row>
    <row r="178" spans="1:10" ht="22.5" x14ac:dyDescent="0.25">
      <c r="A178" s="10" t="s">
        <v>199</v>
      </c>
      <c r="B178" s="11" t="s">
        <v>16</v>
      </c>
      <c r="C178" s="11" t="s">
        <v>25</v>
      </c>
      <c r="D178" s="29" t="s">
        <v>200</v>
      </c>
      <c r="E178" s="12">
        <v>175</v>
      </c>
      <c r="F178" s="12">
        <v>110.57</v>
      </c>
      <c r="G178" s="13">
        <f>ROUND(E178*F178,2)</f>
        <v>19349.75</v>
      </c>
      <c r="H178" s="12">
        <v>175</v>
      </c>
      <c r="I178" s="57">
        <v>0</v>
      </c>
      <c r="J178" s="13">
        <f>ROUND(H178*I178,2)</f>
        <v>0</v>
      </c>
    </row>
    <row r="179" spans="1:10" x14ac:dyDescent="0.25">
      <c r="A179" s="14"/>
      <c r="B179" s="14"/>
      <c r="C179" s="14"/>
      <c r="D179" s="30" t="s">
        <v>326</v>
      </c>
      <c r="E179" s="12">
        <v>1</v>
      </c>
      <c r="F179" s="15">
        <f>SUM(G176:G178)</f>
        <v>26659.51</v>
      </c>
      <c r="G179" s="15">
        <f>ROUND(E179*F179,2)</f>
        <v>26659.51</v>
      </c>
      <c r="H179" s="12">
        <v>1</v>
      </c>
      <c r="I179" s="15">
        <f>SUM(J176:J178)</f>
        <v>0</v>
      </c>
      <c r="J179" s="15">
        <f>ROUND(H179*I179,2)</f>
        <v>0</v>
      </c>
    </row>
    <row r="180" spans="1:10" ht="1.1499999999999999" customHeight="1" x14ac:dyDescent="0.25">
      <c r="A180" s="16"/>
      <c r="B180" s="16"/>
      <c r="C180" s="16"/>
      <c r="D180" s="31"/>
      <c r="E180" s="16"/>
      <c r="F180" s="16"/>
      <c r="G180" s="16"/>
      <c r="H180" s="16"/>
      <c r="I180" s="16"/>
      <c r="J180" s="16"/>
    </row>
    <row r="181" spans="1:10" x14ac:dyDescent="0.25">
      <c r="A181" s="8" t="s">
        <v>327</v>
      </c>
      <c r="B181" s="8" t="s">
        <v>10</v>
      </c>
      <c r="C181" s="8" t="s">
        <v>11</v>
      </c>
      <c r="D181" s="28" t="s">
        <v>328</v>
      </c>
      <c r="E181" s="9">
        <f t="shared" ref="E181:J181" si="26">E187</f>
        <v>1</v>
      </c>
      <c r="F181" s="9">
        <f t="shared" si="26"/>
        <v>24239.38</v>
      </c>
      <c r="G181" s="9">
        <f t="shared" si="26"/>
        <v>24239.38</v>
      </c>
      <c r="H181" s="9">
        <f t="shared" si="26"/>
        <v>1</v>
      </c>
      <c r="I181" s="9">
        <f t="shared" si="26"/>
        <v>0</v>
      </c>
      <c r="J181" s="9">
        <f t="shared" si="26"/>
        <v>0</v>
      </c>
    </row>
    <row r="182" spans="1:10" ht="22.5" x14ac:dyDescent="0.25">
      <c r="A182" s="10" t="s">
        <v>329</v>
      </c>
      <c r="B182" s="11" t="s">
        <v>16</v>
      </c>
      <c r="C182" s="11" t="s">
        <v>25</v>
      </c>
      <c r="D182" s="29" t="s">
        <v>330</v>
      </c>
      <c r="E182" s="12">
        <v>256</v>
      </c>
      <c r="F182" s="12">
        <v>16.91</v>
      </c>
      <c r="G182" s="13">
        <f t="shared" ref="G182:G187" si="27">ROUND(E182*F182,2)</f>
        <v>4328.96</v>
      </c>
      <c r="H182" s="12">
        <v>256</v>
      </c>
      <c r="I182" s="57">
        <v>0</v>
      </c>
      <c r="J182" s="13">
        <f t="shared" ref="J182:J187" si="28">ROUND(H182*I182,2)</f>
        <v>0</v>
      </c>
    </row>
    <row r="183" spans="1:10" x14ac:dyDescent="0.25">
      <c r="A183" s="10" t="s">
        <v>331</v>
      </c>
      <c r="B183" s="11" t="s">
        <v>16</v>
      </c>
      <c r="C183" s="11" t="s">
        <v>25</v>
      </c>
      <c r="D183" s="29" t="s">
        <v>332</v>
      </c>
      <c r="E183" s="12">
        <v>256</v>
      </c>
      <c r="F183" s="12">
        <v>15.42</v>
      </c>
      <c r="G183" s="13">
        <f t="shared" si="27"/>
        <v>3947.52</v>
      </c>
      <c r="H183" s="12">
        <v>256</v>
      </c>
      <c r="I183" s="57">
        <v>0</v>
      </c>
      <c r="J183" s="13">
        <f t="shared" si="28"/>
        <v>0</v>
      </c>
    </row>
    <row r="184" spans="1:10" x14ac:dyDescent="0.25">
      <c r="A184" s="10" t="s">
        <v>333</v>
      </c>
      <c r="B184" s="11" t="s">
        <v>16</v>
      </c>
      <c r="C184" s="11" t="s">
        <v>25</v>
      </c>
      <c r="D184" s="29" t="s">
        <v>334</v>
      </c>
      <c r="E184" s="12">
        <v>256</v>
      </c>
      <c r="F184" s="12">
        <v>14.56</v>
      </c>
      <c r="G184" s="13">
        <f t="shared" si="27"/>
        <v>3727.36</v>
      </c>
      <c r="H184" s="12">
        <v>256</v>
      </c>
      <c r="I184" s="57">
        <v>0</v>
      </c>
      <c r="J184" s="13">
        <f t="shared" si="28"/>
        <v>0</v>
      </c>
    </row>
    <row r="185" spans="1:10" ht="22.5" x14ac:dyDescent="0.25">
      <c r="A185" s="10" t="s">
        <v>335</v>
      </c>
      <c r="B185" s="11" t="s">
        <v>16</v>
      </c>
      <c r="C185" s="11" t="s">
        <v>33</v>
      </c>
      <c r="D185" s="29" t="s">
        <v>336</v>
      </c>
      <c r="E185" s="12">
        <v>50</v>
      </c>
      <c r="F185" s="12">
        <v>10.01</v>
      </c>
      <c r="G185" s="13">
        <f t="shared" si="27"/>
        <v>500.5</v>
      </c>
      <c r="H185" s="12">
        <v>50</v>
      </c>
      <c r="I185" s="57">
        <v>0</v>
      </c>
      <c r="J185" s="13">
        <f t="shared" si="28"/>
        <v>0</v>
      </c>
    </row>
    <row r="186" spans="1:10" ht="22.5" x14ac:dyDescent="0.25">
      <c r="A186" s="10" t="s">
        <v>131</v>
      </c>
      <c r="B186" s="11" t="s">
        <v>16</v>
      </c>
      <c r="C186" s="11" t="s">
        <v>25</v>
      </c>
      <c r="D186" s="29" t="s">
        <v>132</v>
      </c>
      <c r="E186" s="12">
        <v>512</v>
      </c>
      <c r="F186" s="12">
        <v>22.92</v>
      </c>
      <c r="G186" s="13">
        <f t="shared" si="27"/>
        <v>11735.04</v>
      </c>
      <c r="H186" s="12">
        <v>512</v>
      </c>
      <c r="I186" s="57">
        <v>0</v>
      </c>
      <c r="J186" s="13">
        <f t="shared" si="28"/>
        <v>0</v>
      </c>
    </row>
    <row r="187" spans="1:10" x14ac:dyDescent="0.25">
      <c r="A187" s="14"/>
      <c r="B187" s="14"/>
      <c r="C187" s="14"/>
      <c r="D187" s="30" t="s">
        <v>337</v>
      </c>
      <c r="E187" s="12">
        <v>1</v>
      </c>
      <c r="F187" s="15">
        <f>SUM(G182:G186)</f>
        <v>24239.38</v>
      </c>
      <c r="G187" s="15">
        <f t="shared" si="27"/>
        <v>24239.38</v>
      </c>
      <c r="H187" s="12">
        <v>1</v>
      </c>
      <c r="I187" s="15">
        <f>SUM(J182:J186)</f>
        <v>0</v>
      </c>
      <c r="J187" s="15">
        <f t="shared" si="28"/>
        <v>0</v>
      </c>
    </row>
    <row r="188" spans="1:10" ht="1.1499999999999999" customHeight="1" x14ac:dyDescent="0.25">
      <c r="A188" s="16"/>
      <c r="B188" s="16"/>
      <c r="C188" s="16"/>
      <c r="D188" s="31"/>
      <c r="E188" s="16"/>
      <c r="F188" s="16"/>
      <c r="G188" s="16"/>
      <c r="H188" s="16"/>
      <c r="I188" s="16"/>
      <c r="J188" s="16"/>
    </row>
    <row r="189" spans="1:10" x14ac:dyDescent="0.25">
      <c r="A189" s="8" t="s">
        <v>338</v>
      </c>
      <c r="B189" s="8" t="s">
        <v>10</v>
      </c>
      <c r="C189" s="8" t="s">
        <v>11</v>
      </c>
      <c r="D189" s="28" t="s">
        <v>339</v>
      </c>
      <c r="E189" s="9">
        <f t="shared" ref="E189:J189" si="29">E191</f>
        <v>1</v>
      </c>
      <c r="F189" s="9">
        <f t="shared" si="29"/>
        <v>541.76</v>
      </c>
      <c r="G189" s="9">
        <f t="shared" si="29"/>
        <v>541.76</v>
      </c>
      <c r="H189" s="9">
        <f t="shared" si="29"/>
        <v>1</v>
      </c>
      <c r="I189" s="9">
        <f t="shared" si="29"/>
        <v>0</v>
      </c>
      <c r="J189" s="9">
        <f t="shared" si="29"/>
        <v>0</v>
      </c>
    </row>
    <row r="190" spans="1:10" ht="22.5" x14ac:dyDescent="0.25">
      <c r="A190" s="10" t="s">
        <v>340</v>
      </c>
      <c r="B190" s="11" t="s">
        <v>16</v>
      </c>
      <c r="C190" s="11" t="s">
        <v>33</v>
      </c>
      <c r="D190" s="29" t="s">
        <v>341</v>
      </c>
      <c r="E190" s="12">
        <v>4</v>
      </c>
      <c r="F190" s="12">
        <v>135.44</v>
      </c>
      <c r="G190" s="13">
        <f>ROUND(E190*F190,2)</f>
        <v>541.76</v>
      </c>
      <c r="H190" s="12">
        <v>4</v>
      </c>
      <c r="I190" s="57">
        <v>0</v>
      </c>
      <c r="J190" s="13">
        <f>ROUND(H190*I190,2)</f>
        <v>0</v>
      </c>
    </row>
    <row r="191" spans="1:10" x14ac:dyDescent="0.25">
      <c r="A191" s="14"/>
      <c r="B191" s="14"/>
      <c r="C191" s="14"/>
      <c r="D191" s="30" t="s">
        <v>342</v>
      </c>
      <c r="E191" s="12">
        <v>1</v>
      </c>
      <c r="F191" s="15">
        <f>G190</f>
        <v>541.76</v>
      </c>
      <c r="G191" s="15">
        <f>ROUND(E191*F191,2)</f>
        <v>541.76</v>
      </c>
      <c r="H191" s="12">
        <v>1</v>
      </c>
      <c r="I191" s="15">
        <f>J190</f>
        <v>0</v>
      </c>
      <c r="J191" s="15">
        <f>ROUND(H191*I191,2)</f>
        <v>0</v>
      </c>
    </row>
    <row r="192" spans="1:10" ht="1.1499999999999999" customHeight="1" x14ac:dyDescent="0.25">
      <c r="A192" s="16"/>
      <c r="B192" s="16"/>
      <c r="C192" s="16"/>
      <c r="D192" s="31"/>
      <c r="E192" s="16"/>
      <c r="F192" s="16"/>
      <c r="G192" s="16"/>
      <c r="H192" s="16"/>
      <c r="I192" s="16"/>
      <c r="J192" s="16"/>
    </row>
    <row r="193" spans="1:10" x14ac:dyDescent="0.25">
      <c r="A193" s="14"/>
      <c r="B193" s="14"/>
      <c r="C193" s="14"/>
      <c r="D193" s="30" t="s">
        <v>343</v>
      </c>
      <c r="E193" s="17">
        <v>1</v>
      </c>
      <c r="F193" s="15">
        <f>G164+G175+G181+G189</f>
        <v>131174.81</v>
      </c>
      <c r="G193" s="15">
        <f>ROUND(E193*F193,2)</f>
        <v>131174.81</v>
      </c>
      <c r="H193" s="17">
        <v>1</v>
      </c>
      <c r="I193" s="15">
        <f>J164+J175+J181+J189</f>
        <v>75600</v>
      </c>
      <c r="J193" s="15">
        <f>ROUND(H193*I193,2)</f>
        <v>75600</v>
      </c>
    </row>
    <row r="194" spans="1:10" ht="1.1499999999999999" customHeight="1" x14ac:dyDescent="0.25">
      <c r="A194" s="16"/>
      <c r="B194" s="16"/>
      <c r="C194" s="16"/>
      <c r="D194" s="31"/>
      <c r="E194" s="16"/>
      <c r="F194" s="16"/>
      <c r="G194" s="16"/>
      <c r="H194" s="16"/>
      <c r="I194" s="16"/>
      <c r="J194" s="16"/>
    </row>
    <row r="195" spans="1:10" x14ac:dyDescent="0.25">
      <c r="A195" s="5" t="s">
        <v>344</v>
      </c>
      <c r="B195" s="5" t="s">
        <v>10</v>
      </c>
      <c r="C195" s="5" t="s">
        <v>11</v>
      </c>
      <c r="D195" s="27" t="s">
        <v>345</v>
      </c>
      <c r="E195" s="6">
        <f t="shared" ref="E195:J195" si="30">E213</f>
        <v>1</v>
      </c>
      <c r="F195" s="7">
        <f t="shared" si="30"/>
        <v>38688.83</v>
      </c>
      <c r="G195" s="7">
        <f t="shared" si="30"/>
        <v>38688.83</v>
      </c>
      <c r="H195" s="6">
        <f t="shared" si="30"/>
        <v>1</v>
      </c>
      <c r="I195" s="7">
        <f t="shared" si="30"/>
        <v>0</v>
      </c>
      <c r="J195" s="7">
        <f t="shared" si="30"/>
        <v>0</v>
      </c>
    </row>
    <row r="196" spans="1:10" ht="22.5" x14ac:dyDescent="0.25">
      <c r="A196" s="10" t="s">
        <v>346</v>
      </c>
      <c r="B196" s="11" t="s">
        <v>16</v>
      </c>
      <c r="C196" s="11" t="s">
        <v>25</v>
      </c>
      <c r="D196" s="29" t="s">
        <v>347</v>
      </c>
      <c r="E196" s="12">
        <v>8</v>
      </c>
      <c r="F196" s="12">
        <v>28.75</v>
      </c>
      <c r="G196" s="13">
        <f t="shared" ref="G196:G213" si="31">ROUND(E196*F196,2)</f>
        <v>230</v>
      </c>
      <c r="H196" s="12">
        <v>8</v>
      </c>
      <c r="I196" s="57">
        <v>0</v>
      </c>
      <c r="J196" s="13">
        <f t="shared" ref="J196:J213" si="32">ROUND(H196*I196,2)</f>
        <v>0</v>
      </c>
    </row>
    <row r="197" spans="1:10" x14ac:dyDescent="0.25">
      <c r="A197" s="10" t="s">
        <v>104</v>
      </c>
      <c r="B197" s="11" t="s">
        <v>16</v>
      </c>
      <c r="C197" s="11" t="s">
        <v>25</v>
      </c>
      <c r="D197" s="29" t="s">
        <v>105</v>
      </c>
      <c r="E197" s="12">
        <v>72</v>
      </c>
      <c r="F197" s="12">
        <v>16.11</v>
      </c>
      <c r="G197" s="13">
        <f t="shared" si="31"/>
        <v>1159.92</v>
      </c>
      <c r="H197" s="12">
        <v>72</v>
      </c>
      <c r="I197" s="57">
        <v>0</v>
      </c>
      <c r="J197" s="13">
        <f t="shared" si="32"/>
        <v>0</v>
      </c>
    </row>
    <row r="198" spans="1:10" x14ac:dyDescent="0.25">
      <c r="A198" s="10" t="s">
        <v>348</v>
      </c>
      <c r="B198" s="11" t="s">
        <v>16</v>
      </c>
      <c r="C198" s="11" t="s">
        <v>20</v>
      </c>
      <c r="D198" s="29" t="s">
        <v>349</v>
      </c>
      <c r="E198" s="12">
        <v>80</v>
      </c>
      <c r="F198" s="12">
        <v>9.99</v>
      </c>
      <c r="G198" s="13">
        <f t="shared" si="31"/>
        <v>799.2</v>
      </c>
      <c r="H198" s="12">
        <v>80</v>
      </c>
      <c r="I198" s="57">
        <v>0</v>
      </c>
      <c r="J198" s="13">
        <f t="shared" si="32"/>
        <v>0</v>
      </c>
    </row>
    <row r="199" spans="1:10" ht="22.5" x14ac:dyDescent="0.25">
      <c r="A199" s="10" t="s">
        <v>89</v>
      </c>
      <c r="B199" s="11" t="s">
        <v>16</v>
      </c>
      <c r="C199" s="11" t="s">
        <v>25</v>
      </c>
      <c r="D199" s="29" t="s">
        <v>90</v>
      </c>
      <c r="E199" s="12">
        <v>2.4</v>
      </c>
      <c r="F199" s="12">
        <v>13.07</v>
      </c>
      <c r="G199" s="13">
        <f t="shared" si="31"/>
        <v>31.37</v>
      </c>
      <c r="H199" s="12">
        <v>2.4</v>
      </c>
      <c r="I199" s="57">
        <v>0</v>
      </c>
      <c r="J199" s="13">
        <f t="shared" si="32"/>
        <v>0</v>
      </c>
    </row>
    <row r="200" spans="1:10" x14ac:dyDescent="0.25">
      <c r="A200" s="10" t="s">
        <v>350</v>
      </c>
      <c r="B200" s="11" t="s">
        <v>16</v>
      </c>
      <c r="C200" s="11" t="s">
        <v>20</v>
      </c>
      <c r="D200" s="29" t="s">
        <v>351</v>
      </c>
      <c r="E200" s="12">
        <v>9</v>
      </c>
      <c r="F200" s="12">
        <v>40.729999999999997</v>
      </c>
      <c r="G200" s="13">
        <f t="shared" si="31"/>
        <v>366.57</v>
      </c>
      <c r="H200" s="12">
        <v>9</v>
      </c>
      <c r="I200" s="57">
        <v>0</v>
      </c>
      <c r="J200" s="13">
        <f t="shared" si="32"/>
        <v>0</v>
      </c>
    </row>
    <row r="201" spans="1:10" ht="22.5" x14ac:dyDescent="0.25">
      <c r="A201" s="10" t="s">
        <v>352</v>
      </c>
      <c r="B201" s="11" t="s">
        <v>16</v>
      </c>
      <c r="C201" s="11" t="s">
        <v>25</v>
      </c>
      <c r="D201" s="29" t="s">
        <v>353</v>
      </c>
      <c r="E201" s="12">
        <v>16</v>
      </c>
      <c r="F201" s="12">
        <v>60.53</v>
      </c>
      <c r="G201" s="13">
        <f t="shared" si="31"/>
        <v>968.48</v>
      </c>
      <c r="H201" s="12">
        <v>16</v>
      </c>
      <c r="I201" s="57">
        <v>0</v>
      </c>
      <c r="J201" s="13">
        <f t="shared" si="32"/>
        <v>0</v>
      </c>
    </row>
    <row r="202" spans="1:10" ht="22.5" x14ac:dyDescent="0.25">
      <c r="A202" s="10" t="s">
        <v>354</v>
      </c>
      <c r="B202" s="11" t="s">
        <v>16</v>
      </c>
      <c r="C202" s="11" t="s">
        <v>25</v>
      </c>
      <c r="D202" s="29" t="s">
        <v>355</v>
      </c>
      <c r="E202" s="12">
        <v>72</v>
      </c>
      <c r="F202" s="12">
        <v>75.03</v>
      </c>
      <c r="G202" s="13">
        <f t="shared" si="31"/>
        <v>5402.16</v>
      </c>
      <c r="H202" s="12">
        <v>72</v>
      </c>
      <c r="I202" s="57">
        <v>0</v>
      </c>
      <c r="J202" s="13">
        <f t="shared" si="32"/>
        <v>0</v>
      </c>
    </row>
    <row r="203" spans="1:10" x14ac:dyDescent="0.25">
      <c r="A203" s="10" t="s">
        <v>356</v>
      </c>
      <c r="B203" s="11" t="s">
        <v>16</v>
      </c>
      <c r="C203" s="11" t="s">
        <v>20</v>
      </c>
      <c r="D203" s="29" t="s">
        <v>357</v>
      </c>
      <c r="E203" s="12">
        <v>36</v>
      </c>
      <c r="F203" s="12">
        <v>104.79</v>
      </c>
      <c r="G203" s="13">
        <f t="shared" si="31"/>
        <v>3772.44</v>
      </c>
      <c r="H203" s="12">
        <v>36</v>
      </c>
      <c r="I203" s="57">
        <v>0</v>
      </c>
      <c r="J203" s="13">
        <f t="shared" si="32"/>
        <v>0</v>
      </c>
    </row>
    <row r="204" spans="1:10" x14ac:dyDescent="0.25">
      <c r="A204" s="10" t="s">
        <v>358</v>
      </c>
      <c r="B204" s="11" t="s">
        <v>16</v>
      </c>
      <c r="C204" s="11" t="s">
        <v>25</v>
      </c>
      <c r="D204" s="29" t="s">
        <v>359</v>
      </c>
      <c r="E204" s="12">
        <v>64</v>
      </c>
      <c r="F204" s="12">
        <v>30.39</v>
      </c>
      <c r="G204" s="13">
        <f t="shared" si="31"/>
        <v>1944.96</v>
      </c>
      <c r="H204" s="12">
        <v>64</v>
      </c>
      <c r="I204" s="57">
        <v>0</v>
      </c>
      <c r="J204" s="13">
        <f t="shared" si="32"/>
        <v>0</v>
      </c>
    </row>
    <row r="205" spans="1:10" x14ac:dyDescent="0.25">
      <c r="A205" s="10" t="s">
        <v>360</v>
      </c>
      <c r="B205" s="11" t="s">
        <v>16</v>
      </c>
      <c r="C205" s="11" t="s">
        <v>20</v>
      </c>
      <c r="D205" s="29" t="s">
        <v>361</v>
      </c>
      <c r="E205" s="12">
        <v>210</v>
      </c>
      <c r="F205" s="12">
        <v>52.04</v>
      </c>
      <c r="G205" s="13">
        <f t="shared" si="31"/>
        <v>10928.4</v>
      </c>
      <c r="H205" s="12">
        <v>210</v>
      </c>
      <c r="I205" s="57">
        <v>0</v>
      </c>
      <c r="J205" s="13">
        <f t="shared" si="32"/>
        <v>0</v>
      </c>
    </row>
    <row r="206" spans="1:10" x14ac:dyDescent="0.25">
      <c r="A206" s="10" t="s">
        <v>362</v>
      </c>
      <c r="B206" s="11" t="s">
        <v>16</v>
      </c>
      <c r="C206" s="11" t="s">
        <v>33</v>
      </c>
      <c r="D206" s="29" t="s">
        <v>363</v>
      </c>
      <c r="E206" s="12">
        <v>11.6</v>
      </c>
      <c r="F206" s="12">
        <v>44.88</v>
      </c>
      <c r="G206" s="13">
        <f t="shared" si="31"/>
        <v>520.61</v>
      </c>
      <c r="H206" s="12">
        <v>11.6</v>
      </c>
      <c r="I206" s="57">
        <v>0</v>
      </c>
      <c r="J206" s="13">
        <f t="shared" si="32"/>
        <v>0</v>
      </c>
    </row>
    <row r="207" spans="1:10" x14ac:dyDescent="0.25">
      <c r="A207" s="10" t="s">
        <v>364</v>
      </c>
      <c r="B207" s="11" t="s">
        <v>16</v>
      </c>
      <c r="C207" s="11" t="s">
        <v>20</v>
      </c>
      <c r="D207" s="29" t="s">
        <v>365</v>
      </c>
      <c r="E207" s="12">
        <v>28</v>
      </c>
      <c r="F207" s="12">
        <v>64.58</v>
      </c>
      <c r="G207" s="13">
        <f t="shared" si="31"/>
        <v>1808.24</v>
      </c>
      <c r="H207" s="12">
        <v>28</v>
      </c>
      <c r="I207" s="57">
        <v>0</v>
      </c>
      <c r="J207" s="13">
        <f t="shared" si="32"/>
        <v>0</v>
      </c>
    </row>
    <row r="208" spans="1:10" ht="22.5" x14ac:dyDescent="0.25">
      <c r="A208" s="10" t="s">
        <v>366</v>
      </c>
      <c r="B208" s="11" t="s">
        <v>16</v>
      </c>
      <c r="C208" s="11" t="s">
        <v>25</v>
      </c>
      <c r="D208" s="29" t="s">
        <v>367</v>
      </c>
      <c r="E208" s="12">
        <v>200</v>
      </c>
      <c r="F208" s="12">
        <v>13.8</v>
      </c>
      <c r="G208" s="13">
        <f t="shared" si="31"/>
        <v>2760</v>
      </c>
      <c r="H208" s="12">
        <v>200</v>
      </c>
      <c r="I208" s="57">
        <v>0</v>
      </c>
      <c r="J208" s="13">
        <f t="shared" si="32"/>
        <v>0</v>
      </c>
    </row>
    <row r="209" spans="1:10" x14ac:dyDescent="0.25">
      <c r="A209" s="10" t="s">
        <v>220</v>
      </c>
      <c r="B209" s="11" t="s">
        <v>16</v>
      </c>
      <c r="C209" s="11" t="s">
        <v>25</v>
      </c>
      <c r="D209" s="29" t="s">
        <v>221</v>
      </c>
      <c r="E209" s="12">
        <v>4.8</v>
      </c>
      <c r="F209" s="12">
        <v>222.83</v>
      </c>
      <c r="G209" s="13">
        <f t="shared" si="31"/>
        <v>1069.58</v>
      </c>
      <c r="H209" s="12">
        <v>4.8</v>
      </c>
      <c r="I209" s="57">
        <v>0</v>
      </c>
      <c r="J209" s="13">
        <f t="shared" si="32"/>
        <v>0</v>
      </c>
    </row>
    <row r="210" spans="1:10" x14ac:dyDescent="0.25">
      <c r="A210" s="10" t="s">
        <v>368</v>
      </c>
      <c r="B210" s="11" t="s">
        <v>16</v>
      </c>
      <c r="C210" s="11" t="s">
        <v>369</v>
      </c>
      <c r="D210" s="29" t="s">
        <v>370</v>
      </c>
      <c r="E210" s="12">
        <v>20</v>
      </c>
      <c r="F210" s="12">
        <v>87.07</v>
      </c>
      <c r="G210" s="13">
        <f t="shared" si="31"/>
        <v>1741.4</v>
      </c>
      <c r="H210" s="12">
        <v>20</v>
      </c>
      <c r="I210" s="57">
        <v>0</v>
      </c>
      <c r="J210" s="13">
        <f t="shared" si="32"/>
        <v>0</v>
      </c>
    </row>
    <row r="211" spans="1:10" x14ac:dyDescent="0.25">
      <c r="A211" s="10" t="s">
        <v>371</v>
      </c>
      <c r="B211" s="11" t="s">
        <v>16</v>
      </c>
      <c r="C211" s="11" t="s">
        <v>25</v>
      </c>
      <c r="D211" s="29" t="s">
        <v>372</v>
      </c>
      <c r="E211" s="12">
        <v>150</v>
      </c>
      <c r="F211" s="12">
        <v>18.53</v>
      </c>
      <c r="G211" s="13">
        <f t="shared" si="31"/>
        <v>2779.5</v>
      </c>
      <c r="H211" s="12">
        <v>150</v>
      </c>
      <c r="I211" s="57">
        <v>0</v>
      </c>
      <c r="J211" s="13">
        <f t="shared" si="32"/>
        <v>0</v>
      </c>
    </row>
    <row r="212" spans="1:10" ht="22.5" x14ac:dyDescent="0.25">
      <c r="A212" s="10" t="s">
        <v>373</v>
      </c>
      <c r="B212" s="11" t="s">
        <v>16</v>
      </c>
      <c r="C212" s="11" t="s">
        <v>25</v>
      </c>
      <c r="D212" s="29" t="s">
        <v>374</v>
      </c>
      <c r="E212" s="12">
        <v>200</v>
      </c>
      <c r="F212" s="12">
        <v>12.03</v>
      </c>
      <c r="G212" s="13">
        <f t="shared" si="31"/>
        <v>2406</v>
      </c>
      <c r="H212" s="12">
        <v>200</v>
      </c>
      <c r="I212" s="57">
        <v>0</v>
      </c>
      <c r="J212" s="13">
        <f t="shared" si="32"/>
        <v>0</v>
      </c>
    </row>
    <row r="213" spans="1:10" x14ac:dyDescent="0.25">
      <c r="A213" s="14"/>
      <c r="B213" s="14"/>
      <c r="C213" s="14"/>
      <c r="D213" s="30" t="s">
        <v>375</v>
      </c>
      <c r="E213" s="17">
        <v>1</v>
      </c>
      <c r="F213" s="15">
        <f>SUM(G196:G212)</f>
        <v>38688.83</v>
      </c>
      <c r="G213" s="15">
        <f t="shared" si="31"/>
        <v>38688.83</v>
      </c>
      <c r="H213" s="17">
        <v>1</v>
      </c>
      <c r="I213" s="15">
        <f>SUM(J196:J212)</f>
        <v>0</v>
      </c>
      <c r="J213" s="15">
        <f t="shared" si="32"/>
        <v>0</v>
      </c>
    </row>
    <row r="214" spans="1:10" ht="1.1499999999999999" customHeight="1" x14ac:dyDescent="0.25">
      <c r="A214" s="16"/>
      <c r="B214" s="16"/>
      <c r="C214" s="16"/>
      <c r="D214" s="31"/>
      <c r="E214" s="16"/>
      <c r="F214" s="16"/>
      <c r="G214" s="16"/>
      <c r="H214" s="16"/>
      <c r="I214" s="16"/>
      <c r="J214" s="16"/>
    </row>
    <row r="215" spans="1:10" x14ac:dyDescent="0.25">
      <c r="A215" s="5" t="s">
        <v>376</v>
      </c>
      <c r="B215" s="5" t="s">
        <v>10</v>
      </c>
      <c r="C215" s="5" t="s">
        <v>11</v>
      </c>
      <c r="D215" s="27" t="s">
        <v>377</v>
      </c>
      <c r="E215" s="6">
        <f t="shared" ref="E215:J215" si="33">E245</f>
        <v>1</v>
      </c>
      <c r="F215" s="7">
        <f t="shared" si="33"/>
        <v>63090.38</v>
      </c>
      <c r="G215" s="7">
        <f t="shared" si="33"/>
        <v>63090.38</v>
      </c>
      <c r="H215" s="6">
        <f t="shared" si="33"/>
        <v>1</v>
      </c>
      <c r="I215" s="7">
        <f t="shared" si="33"/>
        <v>0</v>
      </c>
      <c r="J215" s="7">
        <f t="shared" si="33"/>
        <v>0</v>
      </c>
    </row>
    <row r="216" spans="1:10" x14ac:dyDescent="0.25">
      <c r="A216" s="8" t="s">
        <v>378</v>
      </c>
      <c r="B216" s="8" t="s">
        <v>10</v>
      </c>
      <c r="C216" s="8" t="s">
        <v>11</v>
      </c>
      <c r="D216" s="28" t="s">
        <v>379</v>
      </c>
      <c r="E216" s="9">
        <f t="shared" ref="E216:J216" si="34">E243</f>
        <v>1</v>
      </c>
      <c r="F216" s="9">
        <f t="shared" si="34"/>
        <v>63090.38</v>
      </c>
      <c r="G216" s="9">
        <f t="shared" si="34"/>
        <v>63090.38</v>
      </c>
      <c r="H216" s="9">
        <f t="shared" si="34"/>
        <v>1</v>
      </c>
      <c r="I216" s="9">
        <f t="shared" si="34"/>
        <v>0</v>
      </c>
      <c r="J216" s="9">
        <f t="shared" si="34"/>
        <v>0</v>
      </c>
    </row>
    <row r="217" spans="1:10" ht="33.75" x14ac:dyDescent="0.25">
      <c r="A217" s="10" t="s">
        <v>380</v>
      </c>
      <c r="B217" s="11" t="s">
        <v>16</v>
      </c>
      <c r="C217" s="11" t="s">
        <v>381</v>
      </c>
      <c r="D217" s="29" t="s">
        <v>382</v>
      </c>
      <c r="E217" s="12">
        <v>1</v>
      </c>
      <c r="F217" s="12">
        <v>163.21</v>
      </c>
      <c r="G217" s="13">
        <f t="shared" ref="G217:G243" si="35">ROUND(E217*F217,2)</f>
        <v>163.21</v>
      </c>
      <c r="H217" s="12">
        <v>1</v>
      </c>
      <c r="I217" s="57">
        <v>0</v>
      </c>
      <c r="J217" s="13">
        <f t="shared" ref="J217:J243" si="36">ROUND(H217*I217,2)</f>
        <v>0</v>
      </c>
    </row>
    <row r="218" spans="1:10" ht="33.75" x14ac:dyDescent="0.25">
      <c r="A218" s="10" t="s">
        <v>383</v>
      </c>
      <c r="B218" s="11" t="s">
        <v>16</v>
      </c>
      <c r="C218" s="11" t="s">
        <v>384</v>
      </c>
      <c r="D218" s="29" t="s">
        <v>385</v>
      </c>
      <c r="E218" s="12">
        <v>250</v>
      </c>
      <c r="F218" s="12">
        <v>59.05</v>
      </c>
      <c r="G218" s="13">
        <f t="shared" si="35"/>
        <v>14762.5</v>
      </c>
      <c r="H218" s="12">
        <v>250</v>
      </c>
      <c r="I218" s="57">
        <v>0</v>
      </c>
      <c r="J218" s="13">
        <f t="shared" si="36"/>
        <v>0</v>
      </c>
    </row>
    <row r="219" spans="1:10" ht="33.75" x14ac:dyDescent="0.25">
      <c r="A219" s="10" t="s">
        <v>386</v>
      </c>
      <c r="B219" s="11" t="s">
        <v>16</v>
      </c>
      <c r="C219" s="11" t="s">
        <v>381</v>
      </c>
      <c r="D219" s="29" t="s">
        <v>387</v>
      </c>
      <c r="E219" s="12">
        <v>2</v>
      </c>
      <c r="F219" s="12">
        <v>163.21</v>
      </c>
      <c r="G219" s="13">
        <f t="shared" si="35"/>
        <v>326.42</v>
      </c>
      <c r="H219" s="12">
        <v>2</v>
      </c>
      <c r="I219" s="57">
        <v>0</v>
      </c>
      <c r="J219" s="13">
        <f t="shared" si="36"/>
        <v>0</v>
      </c>
    </row>
    <row r="220" spans="1:10" ht="22.5" x14ac:dyDescent="0.25">
      <c r="A220" s="10" t="s">
        <v>388</v>
      </c>
      <c r="B220" s="11" t="s">
        <v>16</v>
      </c>
      <c r="C220" s="11" t="s">
        <v>381</v>
      </c>
      <c r="D220" s="29" t="s">
        <v>389</v>
      </c>
      <c r="E220" s="12">
        <v>2</v>
      </c>
      <c r="F220" s="12">
        <v>117.53</v>
      </c>
      <c r="G220" s="13">
        <f t="shared" si="35"/>
        <v>235.06</v>
      </c>
      <c r="H220" s="12">
        <v>2</v>
      </c>
      <c r="I220" s="57">
        <v>0</v>
      </c>
      <c r="J220" s="13">
        <f t="shared" si="36"/>
        <v>0</v>
      </c>
    </row>
    <row r="221" spans="1:10" ht="33.75" x14ac:dyDescent="0.25">
      <c r="A221" s="10" t="s">
        <v>390</v>
      </c>
      <c r="B221" s="11" t="s">
        <v>16</v>
      </c>
      <c r="C221" s="11" t="s">
        <v>381</v>
      </c>
      <c r="D221" s="29" t="s">
        <v>391</v>
      </c>
      <c r="E221" s="12">
        <v>2</v>
      </c>
      <c r="F221" s="12">
        <v>562.75</v>
      </c>
      <c r="G221" s="13">
        <f t="shared" si="35"/>
        <v>1125.5</v>
      </c>
      <c r="H221" s="12">
        <v>2</v>
      </c>
      <c r="I221" s="57">
        <v>0</v>
      </c>
      <c r="J221" s="13">
        <f t="shared" si="36"/>
        <v>0</v>
      </c>
    </row>
    <row r="222" spans="1:10" ht="33.75" x14ac:dyDescent="0.25">
      <c r="A222" s="10" t="s">
        <v>392</v>
      </c>
      <c r="B222" s="11" t="s">
        <v>16</v>
      </c>
      <c r="C222" s="11" t="s">
        <v>381</v>
      </c>
      <c r="D222" s="29" t="s">
        <v>393</v>
      </c>
      <c r="E222" s="12">
        <v>3</v>
      </c>
      <c r="F222" s="12">
        <v>661.67</v>
      </c>
      <c r="G222" s="13">
        <f t="shared" si="35"/>
        <v>1985.01</v>
      </c>
      <c r="H222" s="12">
        <v>3</v>
      </c>
      <c r="I222" s="57">
        <v>0</v>
      </c>
      <c r="J222" s="13">
        <f t="shared" si="36"/>
        <v>0</v>
      </c>
    </row>
    <row r="223" spans="1:10" ht="22.5" x14ac:dyDescent="0.25">
      <c r="A223" s="10" t="s">
        <v>394</v>
      </c>
      <c r="B223" s="11" t="s">
        <v>16</v>
      </c>
      <c r="C223" s="11" t="s">
        <v>381</v>
      </c>
      <c r="D223" s="29" t="s">
        <v>395</v>
      </c>
      <c r="E223" s="12">
        <v>6</v>
      </c>
      <c r="F223" s="12">
        <v>41.88</v>
      </c>
      <c r="G223" s="13">
        <f t="shared" si="35"/>
        <v>251.28</v>
      </c>
      <c r="H223" s="12">
        <v>6</v>
      </c>
      <c r="I223" s="57">
        <v>0</v>
      </c>
      <c r="J223" s="13">
        <f t="shared" si="36"/>
        <v>0</v>
      </c>
    </row>
    <row r="224" spans="1:10" ht="22.5" x14ac:dyDescent="0.25">
      <c r="A224" s="10" t="s">
        <v>396</v>
      </c>
      <c r="B224" s="11" t="s">
        <v>16</v>
      </c>
      <c r="C224" s="11" t="s">
        <v>381</v>
      </c>
      <c r="D224" s="29" t="s">
        <v>397</v>
      </c>
      <c r="E224" s="12">
        <v>6</v>
      </c>
      <c r="F224" s="12">
        <v>97.43</v>
      </c>
      <c r="G224" s="13">
        <f t="shared" si="35"/>
        <v>584.58000000000004</v>
      </c>
      <c r="H224" s="12">
        <v>6</v>
      </c>
      <c r="I224" s="57">
        <v>0</v>
      </c>
      <c r="J224" s="13">
        <f t="shared" si="36"/>
        <v>0</v>
      </c>
    </row>
    <row r="225" spans="1:10" ht="33.75" x14ac:dyDescent="0.25">
      <c r="A225" s="10" t="s">
        <v>398</v>
      </c>
      <c r="B225" s="11" t="s">
        <v>16</v>
      </c>
      <c r="C225" s="11" t="s">
        <v>381</v>
      </c>
      <c r="D225" s="29" t="s">
        <v>399</v>
      </c>
      <c r="E225" s="12">
        <v>6</v>
      </c>
      <c r="F225" s="12">
        <v>134.06</v>
      </c>
      <c r="G225" s="13">
        <f t="shared" si="35"/>
        <v>804.36</v>
      </c>
      <c r="H225" s="12">
        <v>6</v>
      </c>
      <c r="I225" s="57">
        <v>0</v>
      </c>
      <c r="J225" s="13">
        <f t="shared" si="36"/>
        <v>0</v>
      </c>
    </row>
    <row r="226" spans="1:10" ht="22.5" x14ac:dyDescent="0.25">
      <c r="A226" s="10" t="s">
        <v>400</v>
      </c>
      <c r="B226" s="11" t="s">
        <v>16</v>
      </c>
      <c r="C226" s="11" t="s">
        <v>381</v>
      </c>
      <c r="D226" s="29" t="s">
        <v>401</v>
      </c>
      <c r="E226" s="12">
        <v>1</v>
      </c>
      <c r="F226" s="12">
        <v>104.28</v>
      </c>
      <c r="G226" s="13">
        <f t="shared" si="35"/>
        <v>104.28</v>
      </c>
      <c r="H226" s="12">
        <v>1</v>
      </c>
      <c r="I226" s="57">
        <v>0</v>
      </c>
      <c r="J226" s="13">
        <f t="shared" si="36"/>
        <v>0</v>
      </c>
    </row>
    <row r="227" spans="1:10" ht="22.5" x14ac:dyDescent="0.25">
      <c r="A227" s="10" t="s">
        <v>402</v>
      </c>
      <c r="B227" s="11" t="s">
        <v>16</v>
      </c>
      <c r="C227" s="11" t="s">
        <v>381</v>
      </c>
      <c r="D227" s="29" t="s">
        <v>403</v>
      </c>
      <c r="E227" s="12">
        <v>1</v>
      </c>
      <c r="F227" s="12">
        <v>114.27</v>
      </c>
      <c r="G227" s="13">
        <f t="shared" si="35"/>
        <v>114.27</v>
      </c>
      <c r="H227" s="12">
        <v>1</v>
      </c>
      <c r="I227" s="57">
        <v>0</v>
      </c>
      <c r="J227" s="13">
        <f t="shared" si="36"/>
        <v>0</v>
      </c>
    </row>
    <row r="228" spans="1:10" ht="22.5" x14ac:dyDescent="0.25">
      <c r="A228" s="10" t="s">
        <v>404</v>
      </c>
      <c r="B228" s="11" t="s">
        <v>16</v>
      </c>
      <c r="C228" s="11" t="s">
        <v>381</v>
      </c>
      <c r="D228" s="29" t="s">
        <v>405</v>
      </c>
      <c r="E228" s="12">
        <v>1</v>
      </c>
      <c r="F228" s="12">
        <v>125.87</v>
      </c>
      <c r="G228" s="13">
        <f t="shared" si="35"/>
        <v>125.87</v>
      </c>
      <c r="H228" s="12">
        <v>1</v>
      </c>
      <c r="I228" s="57">
        <v>0</v>
      </c>
      <c r="J228" s="13">
        <f t="shared" si="36"/>
        <v>0</v>
      </c>
    </row>
    <row r="229" spans="1:10" ht="22.5" x14ac:dyDescent="0.25">
      <c r="A229" s="10" t="s">
        <v>406</v>
      </c>
      <c r="B229" s="11" t="s">
        <v>16</v>
      </c>
      <c r="C229" s="11" t="s">
        <v>381</v>
      </c>
      <c r="D229" s="29" t="s">
        <v>407</v>
      </c>
      <c r="E229" s="12">
        <v>1</v>
      </c>
      <c r="F229" s="12">
        <v>135.1</v>
      </c>
      <c r="G229" s="13">
        <f t="shared" si="35"/>
        <v>135.1</v>
      </c>
      <c r="H229" s="12">
        <v>1</v>
      </c>
      <c r="I229" s="57">
        <v>0</v>
      </c>
      <c r="J229" s="13">
        <f t="shared" si="36"/>
        <v>0</v>
      </c>
    </row>
    <row r="230" spans="1:10" x14ac:dyDescent="0.25">
      <c r="A230" s="10" t="s">
        <v>408</v>
      </c>
      <c r="B230" s="11" t="s">
        <v>16</v>
      </c>
      <c r="C230" s="11" t="s">
        <v>381</v>
      </c>
      <c r="D230" s="29" t="s">
        <v>409</v>
      </c>
      <c r="E230" s="12">
        <v>1</v>
      </c>
      <c r="F230" s="12">
        <v>208.56</v>
      </c>
      <c r="G230" s="13">
        <f t="shared" si="35"/>
        <v>208.56</v>
      </c>
      <c r="H230" s="12">
        <v>1</v>
      </c>
      <c r="I230" s="57">
        <v>0</v>
      </c>
      <c r="J230" s="13">
        <f t="shared" si="36"/>
        <v>0</v>
      </c>
    </row>
    <row r="231" spans="1:10" x14ac:dyDescent="0.25">
      <c r="A231" s="10" t="s">
        <v>410</v>
      </c>
      <c r="B231" s="11" t="s">
        <v>16</v>
      </c>
      <c r="C231" s="11" t="s">
        <v>381</v>
      </c>
      <c r="D231" s="29" t="s">
        <v>411</v>
      </c>
      <c r="E231" s="12">
        <v>15</v>
      </c>
      <c r="F231" s="12">
        <v>227.34</v>
      </c>
      <c r="G231" s="13">
        <f t="shared" si="35"/>
        <v>3410.1</v>
      </c>
      <c r="H231" s="12">
        <v>15</v>
      </c>
      <c r="I231" s="57">
        <v>0</v>
      </c>
      <c r="J231" s="13">
        <f t="shared" si="36"/>
        <v>0</v>
      </c>
    </row>
    <row r="232" spans="1:10" x14ac:dyDescent="0.25">
      <c r="A232" s="10" t="s">
        <v>412</v>
      </c>
      <c r="B232" s="11" t="s">
        <v>16</v>
      </c>
      <c r="C232" s="11" t="s">
        <v>381</v>
      </c>
      <c r="D232" s="29" t="s">
        <v>413</v>
      </c>
      <c r="E232" s="12">
        <v>1</v>
      </c>
      <c r="F232" s="12">
        <v>269.68</v>
      </c>
      <c r="G232" s="13">
        <f t="shared" si="35"/>
        <v>269.68</v>
      </c>
      <c r="H232" s="12">
        <v>1</v>
      </c>
      <c r="I232" s="57">
        <v>0</v>
      </c>
      <c r="J232" s="13">
        <f t="shared" si="36"/>
        <v>0</v>
      </c>
    </row>
    <row r="233" spans="1:10" ht="22.5" x14ac:dyDescent="0.25">
      <c r="A233" s="10" t="s">
        <v>414</v>
      </c>
      <c r="B233" s="11" t="s">
        <v>16</v>
      </c>
      <c r="C233" s="11" t="s">
        <v>381</v>
      </c>
      <c r="D233" s="29" t="s">
        <v>415</v>
      </c>
      <c r="E233" s="12">
        <v>10</v>
      </c>
      <c r="F233" s="12">
        <v>609</v>
      </c>
      <c r="G233" s="13">
        <f t="shared" si="35"/>
        <v>6090</v>
      </c>
      <c r="H233" s="12">
        <v>10</v>
      </c>
      <c r="I233" s="57">
        <v>0</v>
      </c>
      <c r="J233" s="13">
        <f t="shared" si="36"/>
        <v>0</v>
      </c>
    </row>
    <row r="234" spans="1:10" ht="22.5" x14ac:dyDescent="0.25">
      <c r="A234" s="10" t="s">
        <v>416</v>
      </c>
      <c r="B234" s="11" t="s">
        <v>16</v>
      </c>
      <c r="C234" s="11" t="s">
        <v>381</v>
      </c>
      <c r="D234" s="29" t="s">
        <v>417</v>
      </c>
      <c r="E234" s="12">
        <v>2</v>
      </c>
      <c r="F234" s="12">
        <v>1034.25</v>
      </c>
      <c r="G234" s="13">
        <f t="shared" si="35"/>
        <v>2068.5</v>
      </c>
      <c r="H234" s="12">
        <v>2</v>
      </c>
      <c r="I234" s="57">
        <v>0</v>
      </c>
      <c r="J234" s="13">
        <f t="shared" si="36"/>
        <v>0</v>
      </c>
    </row>
    <row r="235" spans="1:10" ht="22.5" x14ac:dyDescent="0.25">
      <c r="A235" s="10" t="s">
        <v>418</v>
      </c>
      <c r="B235" s="11" t="s">
        <v>16</v>
      </c>
      <c r="C235" s="11" t="s">
        <v>381</v>
      </c>
      <c r="D235" s="29" t="s">
        <v>419</v>
      </c>
      <c r="E235" s="12">
        <v>6</v>
      </c>
      <c r="F235" s="12">
        <v>1606.5</v>
      </c>
      <c r="G235" s="13">
        <f t="shared" si="35"/>
        <v>9639</v>
      </c>
      <c r="H235" s="12">
        <v>6</v>
      </c>
      <c r="I235" s="57">
        <v>0</v>
      </c>
      <c r="J235" s="13">
        <f t="shared" si="36"/>
        <v>0</v>
      </c>
    </row>
    <row r="236" spans="1:10" ht="22.5" x14ac:dyDescent="0.25">
      <c r="A236" s="10" t="s">
        <v>420</v>
      </c>
      <c r="B236" s="11" t="s">
        <v>16</v>
      </c>
      <c r="C236" s="11" t="s">
        <v>421</v>
      </c>
      <c r="D236" s="29" t="s">
        <v>422</v>
      </c>
      <c r="E236" s="12">
        <v>4</v>
      </c>
      <c r="F236" s="12">
        <v>636.03</v>
      </c>
      <c r="G236" s="13">
        <f t="shared" si="35"/>
        <v>2544.12</v>
      </c>
      <c r="H236" s="12">
        <v>4</v>
      </c>
      <c r="I236" s="57">
        <v>0</v>
      </c>
      <c r="J236" s="13">
        <f t="shared" si="36"/>
        <v>0</v>
      </c>
    </row>
    <row r="237" spans="1:10" ht="22.5" x14ac:dyDescent="0.25">
      <c r="A237" s="10" t="s">
        <v>423</v>
      </c>
      <c r="B237" s="11" t="s">
        <v>16</v>
      </c>
      <c r="C237" s="11" t="s">
        <v>424</v>
      </c>
      <c r="D237" s="29" t="s">
        <v>425</v>
      </c>
      <c r="E237" s="12">
        <v>13</v>
      </c>
      <c r="F237" s="12">
        <v>428.4</v>
      </c>
      <c r="G237" s="13">
        <f t="shared" si="35"/>
        <v>5569.2</v>
      </c>
      <c r="H237" s="12">
        <v>13</v>
      </c>
      <c r="I237" s="57">
        <v>0</v>
      </c>
      <c r="J237" s="13">
        <f t="shared" si="36"/>
        <v>0</v>
      </c>
    </row>
    <row r="238" spans="1:10" x14ac:dyDescent="0.25">
      <c r="A238" s="10" t="s">
        <v>426</v>
      </c>
      <c r="B238" s="11" t="s">
        <v>16</v>
      </c>
      <c r="C238" s="11" t="s">
        <v>20</v>
      </c>
      <c r="D238" s="29" t="s">
        <v>427</v>
      </c>
      <c r="E238" s="12">
        <v>15</v>
      </c>
      <c r="F238" s="12">
        <v>56.2</v>
      </c>
      <c r="G238" s="13">
        <f t="shared" si="35"/>
        <v>843</v>
      </c>
      <c r="H238" s="12">
        <v>15</v>
      </c>
      <c r="I238" s="57">
        <v>0</v>
      </c>
      <c r="J238" s="13">
        <f t="shared" si="36"/>
        <v>0</v>
      </c>
    </row>
    <row r="239" spans="1:10" x14ac:dyDescent="0.25">
      <c r="A239" s="10" t="s">
        <v>428</v>
      </c>
      <c r="B239" s="11" t="s">
        <v>16</v>
      </c>
      <c r="C239" s="11" t="s">
        <v>381</v>
      </c>
      <c r="D239" s="29" t="s">
        <v>429</v>
      </c>
      <c r="E239" s="12">
        <v>1</v>
      </c>
      <c r="F239" s="12">
        <v>1521.69</v>
      </c>
      <c r="G239" s="13">
        <f t="shared" si="35"/>
        <v>1521.69</v>
      </c>
      <c r="H239" s="12">
        <v>1</v>
      </c>
      <c r="I239" s="57">
        <v>0</v>
      </c>
      <c r="J239" s="13">
        <f t="shared" si="36"/>
        <v>0</v>
      </c>
    </row>
    <row r="240" spans="1:10" x14ac:dyDescent="0.25">
      <c r="A240" s="10" t="s">
        <v>430</v>
      </c>
      <c r="B240" s="11" t="s">
        <v>16</v>
      </c>
      <c r="C240" s="11" t="s">
        <v>381</v>
      </c>
      <c r="D240" s="29" t="s">
        <v>431</v>
      </c>
      <c r="E240" s="12">
        <v>1</v>
      </c>
      <c r="F240" s="12">
        <v>849.69</v>
      </c>
      <c r="G240" s="13">
        <f t="shared" si="35"/>
        <v>849.69</v>
      </c>
      <c r="H240" s="12">
        <v>1</v>
      </c>
      <c r="I240" s="57">
        <v>0</v>
      </c>
      <c r="J240" s="13">
        <f t="shared" si="36"/>
        <v>0</v>
      </c>
    </row>
    <row r="241" spans="1:10" ht="22.5" x14ac:dyDescent="0.25">
      <c r="A241" s="10" t="s">
        <v>432</v>
      </c>
      <c r="B241" s="11" t="s">
        <v>16</v>
      </c>
      <c r="C241" s="11" t="s">
        <v>381</v>
      </c>
      <c r="D241" s="29" t="s">
        <v>433</v>
      </c>
      <c r="E241" s="12">
        <v>2</v>
      </c>
      <c r="F241" s="12">
        <v>3990</v>
      </c>
      <c r="G241" s="13">
        <f t="shared" si="35"/>
        <v>7980</v>
      </c>
      <c r="H241" s="12">
        <v>2</v>
      </c>
      <c r="I241" s="57">
        <v>0</v>
      </c>
      <c r="J241" s="13">
        <f t="shared" si="36"/>
        <v>0</v>
      </c>
    </row>
    <row r="242" spans="1:10" ht="22.5" x14ac:dyDescent="0.25">
      <c r="A242" s="10" t="s">
        <v>434</v>
      </c>
      <c r="B242" s="11" t="s">
        <v>16</v>
      </c>
      <c r="C242" s="11" t="s">
        <v>384</v>
      </c>
      <c r="D242" s="29" t="s">
        <v>435</v>
      </c>
      <c r="E242" s="12">
        <v>30</v>
      </c>
      <c r="F242" s="12">
        <v>45.98</v>
      </c>
      <c r="G242" s="13">
        <f t="shared" si="35"/>
        <v>1379.4</v>
      </c>
      <c r="H242" s="12">
        <v>30</v>
      </c>
      <c r="I242" s="57">
        <v>0</v>
      </c>
      <c r="J242" s="13">
        <f t="shared" si="36"/>
        <v>0</v>
      </c>
    </row>
    <row r="243" spans="1:10" x14ac:dyDescent="0.25">
      <c r="A243" s="14"/>
      <c r="B243" s="14"/>
      <c r="C243" s="14"/>
      <c r="D243" s="30" t="s">
        <v>436</v>
      </c>
      <c r="E243" s="12">
        <v>1</v>
      </c>
      <c r="F243" s="15">
        <f>SUM(G217:G242)</f>
        <v>63090.38</v>
      </c>
      <c r="G243" s="15">
        <f t="shared" si="35"/>
        <v>63090.38</v>
      </c>
      <c r="H243" s="12">
        <v>1</v>
      </c>
      <c r="I243" s="15">
        <f>SUM(J217:J242)</f>
        <v>0</v>
      </c>
      <c r="J243" s="15">
        <f t="shared" si="36"/>
        <v>0</v>
      </c>
    </row>
    <row r="244" spans="1:10" ht="1.1499999999999999" customHeight="1" x14ac:dyDescent="0.25">
      <c r="A244" s="16"/>
      <c r="B244" s="16"/>
      <c r="C244" s="16"/>
      <c r="D244" s="31"/>
      <c r="E244" s="16"/>
      <c r="F244" s="16"/>
      <c r="G244" s="16"/>
      <c r="H244" s="16"/>
      <c r="I244" s="16"/>
      <c r="J244" s="16"/>
    </row>
    <row r="245" spans="1:10" x14ac:dyDescent="0.25">
      <c r="A245" s="14"/>
      <c r="B245" s="14"/>
      <c r="C245" s="14"/>
      <c r="D245" s="30" t="s">
        <v>437</v>
      </c>
      <c r="E245" s="17">
        <v>1</v>
      </c>
      <c r="F245" s="15">
        <f>G216</f>
        <v>63090.38</v>
      </c>
      <c r="G245" s="15">
        <f>ROUND(E245*F245,2)</f>
        <v>63090.38</v>
      </c>
      <c r="H245" s="17">
        <v>1</v>
      </c>
      <c r="I245" s="15">
        <f>J216</f>
        <v>0</v>
      </c>
      <c r="J245" s="15">
        <f>ROUND(H245*I245,2)</f>
        <v>0</v>
      </c>
    </row>
    <row r="246" spans="1:10" ht="1.1499999999999999" customHeight="1" x14ac:dyDescent="0.25">
      <c r="A246" s="16"/>
      <c r="B246" s="16"/>
      <c r="C246" s="16"/>
      <c r="D246" s="31"/>
      <c r="E246" s="16"/>
      <c r="F246" s="16"/>
      <c r="G246" s="16"/>
      <c r="H246" s="16"/>
      <c r="I246" s="16"/>
      <c r="J246" s="16"/>
    </row>
    <row r="247" spans="1:10" x14ac:dyDescent="0.25">
      <c r="A247" s="5" t="s">
        <v>438</v>
      </c>
      <c r="B247" s="5" t="s">
        <v>10</v>
      </c>
      <c r="C247" s="5" t="s">
        <v>11</v>
      </c>
      <c r="D247" s="27" t="s">
        <v>439</v>
      </c>
      <c r="E247" s="6">
        <f t="shared" ref="E247:J247" si="37">E697</f>
        <v>1</v>
      </c>
      <c r="F247" s="7">
        <f t="shared" si="37"/>
        <v>1218976.52</v>
      </c>
      <c r="G247" s="7">
        <f t="shared" si="37"/>
        <v>1218976.52</v>
      </c>
      <c r="H247" s="6">
        <f t="shared" si="37"/>
        <v>1</v>
      </c>
      <c r="I247" s="7">
        <f t="shared" si="37"/>
        <v>39253.199999999997</v>
      </c>
      <c r="J247" s="7">
        <f t="shared" si="37"/>
        <v>39253.199999999997</v>
      </c>
    </row>
    <row r="248" spans="1:10" x14ac:dyDescent="0.25">
      <c r="A248" s="8" t="s">
        <v>440</v>
      </c>
      <c r="B248" s="8" t="s">
        <v>10</v>
      </c>
      <c r="C248" s="8" t="s">
        <v>11</v>
      </c>
      <c r="D248" s="28" t="s">
        <v>441</v>
      </c>
      <c r="E248" s="9">
        <f t="shared" ref="E248:J248" si="38">E342</f>
        <v>1</v>
      </c>
      <c r="F248" s="9">
        <f t="shared" si="38"/>
        <v>271339.63</v>
      </c>
      <c r="G248" s="9">
        <f t="shared" si="38"/>
        <v>271339.63</v>
      </c>
      <c r="H248" s="9">
        <f t="shared" si="38"/>
        <v>1</v>
      </c>
      <c r="I248" s="9">
        <f t="shared" si="38"/>
        <v>0</v>
      </c>
      <c r="J248" s="9">
        <f t="shared" si="38"/>
        <v>0</v>
      </c>
    </row>
    <row r="249" spans="1:10" x14ac:dyDescent="0.25">
      <c r="A249" s="18" t="s">
        <v>442</v>
      </c>
      <c r="B249" s="18" t="s">
        <v>10</v>
      </c>
      <c r="C249" s="18" t="s">
        <v>33</v>
      </c>
      <c r="D249" s="32" t="s">
        <v>443</v>
      </c>
      <c r="E249" s="19">
        <f t="shared" ref="E249:J249" si="39">E283</f>
        <v>1</v>
      </c>
      <c r="F249" s="19">
        <f t="shared" si="39"/>
        <v>132201.85999999999</v>
      </c>
      <c r="G249" s="19">
        <f t="shared" si="39"/>
        <v>132201.85999999999</v>
      </c>
      <c r="H249" s="19">
        <f t="shared" si="39"/>
        <v>1</v>
      </c>
      <c r="I249" s="19">
        <f t="shared" si="39"/>
        <v>0</v>
      </c>
      <c r="J249" s="19">
        <f t="shared" si="39"/>
        <v>0</v>
      </c>
    </row>
    <row r="250" spans="1:10" x14ac:dyDescent="0.25">
      <c r="A250" s="20" t="s">
        <v>444</v>
      </c>
      <c r="B250" s="20" t="s">
        <v>10</v>
      </c>
      <c r="C250" s="20" t="s">
        <v>33</v>
      </c>
      <c r="D250" s="33" t="s">
        <v>445</v>
      </c>
      <c r="E250" s="21">
        <f t="shared" ref="E250:J250" si="40">E276</f>
        <v>1</v>
      </c>
      <c r="F250" s="21">
        <f t="shared" si="40"/>
        <v>117307.4</v>
      </c>
      <c r="G250" s="21">
        <f t="shared" si="40"/>
        <v>117307.4</v>
      </c>
      <c r="H250" s="21">
        <f t="shared" si="40"/>
        <v>1</v>
      </c>
      <c r="I250" s="21">
        <f t="shared" si="40"/>
        <v>0</v>
      </c>
      <c r="J250" s="21">
        <f t="shared" si="40"/>
        <v>0</v>
      </c>
    </row>
    <row r="251" spans="1:10" ht="22.5" x14ac:dyDescent="0.25">
      <c r="A251" s="10" t="s">
        <v>446</v>
      </c>
      <c r="B251" s="11" t="s">
        <v>16</v>
      </c>
      <c r="C251" s="11" t="s">
        <v>33</v>
      </c>
      <c r="D251" s="29" t="s">
        <v>447</v>
      </c>
      <c r="E251" s="12">
        <v>1</v>
      </c>
      <c r="F251" s="12">
        <v>1987.81</v>
      </c>
      <c r="G251" s="13">
        <f t="shared" ref="G251:G276" si="41">ROUND(E251*F251,2)</f>
        <v>1987.81</v>
      </c>
      <c r="H251" s="12">
        <v>1</v>
      </c>
      <c r="I251" s="57">
        <v>0</v>
      </c>
      <c r="J251" s="13">
        <f t="shared" ref="J251:J276" si="42">ROUND(H251*I251,2)</f>
        <v>0</v>
      </c>
    </row>
    <row r="252" spans="1:10" ht="22.5" x14ac:dyDescent="0.25">
      <c r="A252" s="10" t="s">
        <v>448</v>
      </c>
      <c r="B252" s="11" t="s">
        <v>16</v>
      </c>
      <c r="C252" s="11" t="s">
        <v>33</v>
      </c>
      <c r="D252" s="29" t="s">
        <v>449</v>
      </c>
      <c r="E252" s="12">
        <v>1</v>
      </c>
      <c r="F252" s="12">
        <v>6806.26</v>
      </c>
      <c r="G252" s="13">
        <f t="shared" si="41"/>
        <v>6806.26</v>
      </c>
      <c r="H252" s="12">
        <v>1</v>
      </c>
      <c r="I252" s="57">
        <v>0</v>
      </c>
      <c r="J252" s="13">
        <f t="shared" si="42"/>
        <v>0</v>
      </c>
    </row>
    <row r="253" spans="1:10" x14ac:dyDescent="0.25">
      <c r="A253" s="10" t="s">
        <v>450</v>
      </c>
      <c r="B253" s="11" t="s">
        <v>16</v>
      </c>
      <c r="C253" s="11" t="s">
        <v>33</v>
      </c>
      <c r="D253" s="29" t="s">
        <v>451</v>
      </c>
      <c r="E253" s="12">
        <v>5</v>
      </c>
      <c r="F253" s="12">
        <v>2392.73</v>
      </c>
      <c r="G253" s="13">
        <f t="shared" si="41"/>
        <v>11963.65</v>
      </c>
      <c r="H253" s="12">
        <v>5</v>
      </c>
      <c r="I253" s="57">
        <v>0</v>
      </c>
      <c r="J253" s="13">
        <f t="shared" si="42"/>
        <v>0</v>
      </c>
    </row>
    <row r="254" spans="1:10" ht="22.5" x14ac:dyDescent="0.25">
      <c r="A254" s="10" t="s">
        <v>452</v>
      </c>
      <c r="B254" s="11" t="s">
        <v>16</v>
      </c>
      <c r="C254" s="11" t="s">
        <v>33</v>
      </c>
      <c r="D254" s="29" t="s">
        <v>453</v>
      </c>
      <c r="E254" s="12">
        <v>5</v>
      </c>
      <c r="F254" s="12">
        <v>245.06</v>
      </c>
      <c r="G254" s="13">
        <f t="shared" si="41"/>
        <v>1225.3</v>
      </c>
      <c r="H254" s="12">
        <v>5</v>
      </c>
      <c r="I254" s="57">
        <v>0</v>
      </c>
      <c r="J254" s="13">
        <f t="shared" si="42"/>
        <v>0</v>
      </c>
    </row>
    <row r="255" spans="1:10" ht="22.5" x14ac:dyDescent="0.25">
      <c r="A255" s="10" t="s">
        <v>454</v>
      </c>
      <c r="B255" s="11" t="s">
        <v>16</v>
      </c>
      <c r="C255" s="11" t="s">
        <v>33</v>
      </c>
      <c r="D255" s="29" t="s">
        <v>455</v>
      </c>
      <c r="E255" s="12">
        <v>1</v>
      </c>
      <c r="F255" s="12">
        <v>372.46</v>
      </c>
      <c r="G255" s="13">
        <f t="shared" si="41"/>
        <v>372.46</v>
      </c>
      <c r="H255" s="12">
        <v>1</v>
      </c>
      <c r="I255" s="57">
        <v>0</v>
      </c>
      <c r="J255" s="13">
        <f t="shared" si="42"/>
        <v>0</v>
      </c>
    </row>
    <row r="256" spans="1:10" ht="22.5" x14ac:dyDescent="0.25">
      <c r="A256" s="10" t="s">
        <v>456</v>
      </c>
      <c r="B256" s="11" t="s">
        <v>16</v>
      </c>
      <c r="C256" s="11" t="s">
        <v>33</v>
      </c>
      <c r="D256" s="29" t="s">
        <v>457</v>
      </c>
      <c r="E256" s="12">
        <v>1</v>
      </c>
      <c r="F256" s="12">
        <v>714</v>
      </c>
      <c r="G256" s="13">
        <f t="shared" si="41"/>
        <v>714</v>
      </c>
      <c r="H256" s="12">
        <v>1</v>
      </c>
      <c r="I256" s="57">
        <v>0</v>
      </c>
      <c r="J256" s="13">
        <f t="shared" si="42"/>
        <v>0</v>
      </c>
    </row>
    <row r="257" spans="1:10" ht="22.5" x14ac:dyDescent="0.25">
      <c r="A257" s="10" t="s">
        <v>458</v>
      </c>
      <c r="B257" s="11" t="s">
        <v>16</v>
      </c>
      <c r="C257" s="11" t="s">
        <v>33</v>
      </c>
      <c r="D257" s="29" t="s">
        <v>459</v>
      </c>
      <c r="E257" s="12">
        <v>2</v>
      </c>
      <c r="F257" s="12">
        <v>6051.57</v>
      </c>
      <c r="G257" s="13">
        <f t="shared" si="41"/>
        <v>12103.14</v>
      </c>
      <c r="H257" s="12">
        <v>2</v>
      </c>
      <c r="I257" s="57">
        <v>0</v>
      </c>
      <c r="J257" s="13">
        <f t="shared" si="42"/>
        <v>0</v>
      </c>
    </row>
    <row r="258" spans="1:10" ht="22.5" x14ac:dyDescent="0.25">
      <c r="A258" s="10" t="s">
        <v>460</v>
      </c>
      <c r="B258" s="11" t="s">
        <v>16</v>
      </c>
      <c r="C258" s="11" t="s">
        <v>33</v>
      </c>
      <c r="D258" s="29" t="s">
        <v>461</v>
      </c>
      <c r="E258" s="12">
        <v>1</v>
      </c>
      <c r="F258" s="12">
        <v>1181.25</v>
      </c>
      <c r="G258" s="13">
        <f t="shared" si="41"/>
        <v>1181.25</v>
      </c>
      <c r="H258" s="12">
        <v>1</v>
      </c>
      <c r="I258" s="57">
        <v>0</v>
      </c>
      <c r="J258" s="13">
        <f t="shared" si="42"/>
        <v>0</v>
      </c>
    </row>
    <row r="259" spans="1:10" x14ac:dyDescent="0.25">
      <c r="A259" s="10" t="s">
        <v>462</v>
      </c>
      <c r="B259" s="11" t="s">
        <v>16</v>
      </c>
      <c r="C259" s="11" t="s">
        <v>20</v>
      </c>
      <c r="D259" s="29" t="s">
        <v>463</v>
      </c>
      <c r="E259" s="12">
        <v>60</v>
      </c>
      <c r="F259" s="12">
        <v>60.9</v>
      </c>
      <c r="G259" s="13">
        <f t="shared" si="41"/>
        <v>3654</v>
      </c>
      <c r="H259" s="12">
        <v>60</v>
      </c>
      <c r="I259" s="57">
        <v>0</v>
      </c>
      <c r="J259" s="13">
        <f t="shared" si="42"/>
        <v>0</v>
      </c>
    </row>
    <row r="260" spans="1:10" x14ac:dyDescent="0.25">
      <c r="A260" s="10" t="s">
        <v>464</v>
      </c>
      <c r="B260" s="11" t="s">
        <v>16</v>
      </c>
      <c r="C260" s="11" t="s">
        <v>20</v>
      </c>
      <c r="D260" s="29" t="s">
        <v>465</v>
      </c>
      <c r="E260" s="12">
        <v>60</v>
      </c>
      <c r="F260" s="12">
        <v>70.86</v>
      </c>
      <c r="G260" s="13">
        <f t="shared" si="41"/>
        <v>4251.6000000000004</v>
      </c>
      <c r="H260" s="12">
        <v>60</v>
      </c>
      <c r="I260" s="57">
        <v>0</v>
      </c>
      <c r="J260" s="13">
        <f t="shared" si="42"/>
        <v>0</v>
      </c>
    </row>
    <row r="261" spans="1:10" x14ac:dyDescent="0.25">
      <c r="A261" s="10" t="s">
        <v>466</v>
      </c>
      <c r="B261" s="11" t="s">
        <v>16</v>
      </c>
      <c r="C261" s="11" t="s">
        <v>20</v>
      </c>
      <c r="D261" s="29" t="s">
        <v>467</v>
      </c>
      <c r="E261" s="12">
        <v>320</v>
      </c>
      <c r="F261" s="12">
        <v>79.37</v>
      </c>
      <c r="G261" s="13">
        <f t="shared" si="41"/>
        <v>25398.400000000001</v>
      </c>
      <c r="H261" s="12">
        <v>320</v>
      </c>
      <c r="I261" s="57">
        <v>0</v>
      </c>
      <c r="J261" s="13">
        <f t="shared" si="42"/>
        <v>0</v>
      </c>
    </row>
    <row r="262" spans="1:10" ht="22.5" x14ac:dyDescent="0.25">
      <c r="A262" s="10" t="s">
        <v>468</v>
      </c>
      <c r="B262" s="11" t="s">
        <v>16</v>
      </c>
      <c r="C262" s="11" t="s">
        <v>33</v>
      </c>
      <c r="D262" s="29" t="s">
        <v>469</v>
      </c>
      <c r="E262" s="12">
        <v>12</v>
      </c>
      <c r="F262" s="12">
        <v>234.9</v>
      </c>
      <c r="G262" s="13">
        <f t="shared" si="41"/>
        <v>2818.8</v>
      </c>
      <c r="H262" s="12">
        <v>12</v>
      </c>
      <c r="I262" s="57">
        <v>0</v>
      </c>
      <c r="J262" s="13">
        <f t="shared" si="42"/>
        <v>0</v>
      </c>
    </row>
    <row r="263" spans="1:10" x14ac:dyDescent="0.25">
      <c r="A263" s="10" t="s">
        <v>470</v>
      </c>
      <c r="B263" s="11" t="s">
        <v>16</v>
      </c>
      <c r="C263" s="11" t="s">
        <v>33</v>
      </c>
      <c r="D263" s="29" t="s">
        <v>471</v>
      </c>
      <c r="E263" s="12">
        <v>3</v>
      </c>
      <c r="F263" s="12">
        <v>2153.08</v>
      </c>
      <c r="G263" s="13">
        <f t="shared" si="41"/>
        <v>6459.24</v>
      </c>
      <c r="H263" s="12">
        <v>3</v>
      </c>
      <c r="I263" s="57">
        <v>0</v>
      </c>
      <c r="J263" s="13">
        <f t="shared" si="42"/>
        <v>0</v>
      </c>
    </row>
    <row r="264" spans="1:10" x14ac:dyDescent="0.25">
      <c r="A264" s="10" t="s">
        <v>472</v>
      </c>
      <c r="B264" s="11" t="s">
        <v>16</v>
      </c>
      <c r="C264" s="11" t="s">
        <v>33</v>
      </c>
      <c r="D264" s="29" t="s">
        <v>473</v>
      </c>
      <c r="E264" s="12">
        <v>2</v>
      </c>
      <c r="F264" s="12">
        <v>173.88</v>
      </c>
      <c r="G264" s="13">
        <f t="shared" si="41"/>
        <v>347.76</v>
      </c>
      <c r="H264" s="12">
        <v>2</v>
      </c>
      <c r="I264" s="57">
        <v>0</v>
      </c>
      <c r="J264" s="13">
        <f t="shared" si="42"/>
        <v>0</v>
      </c>
    </row>
    <row r="265" spans="1:10" x14ac:dyDescent="0.25">
      <c r="A265" s="10" t="s">
        <v>474</v>
      </c>
      <c r="B265" s="11" t="s">
        <v>16</v>
      </c>
      <c r="C265" s="11" t="s">
        <v>20</v>
      </c>
      <c r="D265" s="29" t="s">
        <v>475</v>
      </c>
      <c r="E265" s="12">
        <v>300</v>
      </c>
      <c r="F265" s="12">
        <v>10.29</v>
      </c>
      <c r="G265" s="13">
        <f t="shared" si="41"/>
        <v>3087</v>
      </c>
      <c r="H265" s="12">
        <v>300</v>
      </c>
      <c r="I265" s="57">
        <v>0</v>
      </c>
      <c r="J265" s="13">
        <f t="shared" si="42"/>
        <v>0</v>
      </c>
    </row>
    <row r="266" spans="1:10" x14ac:dyDescent="0.25">
      <c r="A266" s="10" t="s">
        <v>476</v>
      </c>
      <c r="B266" s="11" t="s">
        <v>16</v>
      </c>
      <c r="C266" s="11" t="s">
        <v>20</v>
      </c>
      <c r="D266" s="29" t="s">
        <v>477</v>
      </c>
      <c r="E266" s="12">
        <v>300</v>
      </c>
      <c r="F266" s="12">
        <v>14.11</v>
      </c>
      <c r="G266" s="13">
        <f t="shared" si="41"/>
        <v>4233</v>
      </c>
      <c r="H266" s="12">
        <v>300</v>
      </c>
      <c r="I266" s="57">
        <v>0</v>
      </c>
      <c r="J266" s="13">
        <f t="shared" si="42"/>
        <v>0</v>
      </c>
    </row>
    <row r="267" spans="1:10" ht="22.5" x14ac:dyDescent="0.25">
      <c r="A267" s="10" t="s">
        <v>478</v>
      </c>
      <c r="B267" s="11" t="s">
        <v>16</v>
      </c>
      <c r="C267" s="11" t="s">
        <v>20</v>
      </c>
      <c r="D267" s="29" t="s">
        <v>479</v>
      </c>
      <c r="E267" s="12">
        <v>200</v>
      </c>
      <c r="F267" s="12">
        <v>12.51</v>
      </c>
      <c r="G267" s="13">
        <f t="shared" si="41"/>
        <v>2502</v>
      </c>
      <c r="H267" s="12">
        <v>200</v>
      </c>
      <c r="I267" s="57">
        <v>0</v>
      </c>
      <c r="J267" s="13">
        <f t="shared" si="42"/>
        <v>0</v>
      </c>
    </row>
    <row r="268" spans="1:10" x14ac:dyDescent="0.25">
      <c r="A268" s="10" t="s">
        <v>480</v>
      </c>
      <c r="B268" s="11" t="s">
        <v>16</v>
      </c>
      <c r="C268" s="11" t="s">
        <v>20</v>
      </c>
      <c r="D268" s="29" t="s">
        <v>481</v>
      </c>
      <c r="E268" s="12">
        <v>600</v>
      </c>
      <c r="F268" s="12">
        <v>7.49</v>
      </c>
      <c r="G268" s="13">
        <f t="shared" si="41"/>
        <v>4494</v>
      </c>
      <c r="H268" s="12">
        <v>600</v>
      </c>
      <c r="I268" s="57">
        <v>0</v>
      </c>
      <c r="J268" s="13">
        <f t="shared" si="42"/>
        <v>0</v>
      </c>
    </row>
    <row r="269" spans="1:10" ht="22.5" x14ac:dyDescent="0.25">
      <c r="A269" s="10" t="s">
        <v>482</v>
      </c>
      <c r="B269" s="11" t="s">
        <v>16</v>
      </c>
      <c r="C269" s="11" t="s">
        <v>33</v>
      </c>
      <c r="D269" s="29" t="s">
        <v>483</v>
      </c>
      <c r="E269" s="12">
        <v>1</v>
      </c>
      <c r="F269" s="12">
        <v>232.79</v>
      </c>
      <c r="G269" s="13">
        <f t="shared" si="41"/>
        <v>232.79</v>
      </c>
      <c r="H269" s="12">
        <v>1</v>
      </c>
      <c r="I269" s="57">
        <v>0</v>
      </c>
      <c r="J269" s="13">
        <f t="shared" si="42"/>
        <v>0</v>
      </c>
    </row>
    <row r="270" spans="1:10" x14ac:dyDescent="0.25">
      <c r="A270" s="10" t="s">
        <v>484</v>
      </c>
      <c r="B270" s="11" t="s">
        <v>16</v>
      </c>
      <c r="C270" s="11" t="s">
        <v>33</v>
      </c>
      <c r="D270" s="29" t="s">
        <v>485</v>
      </c>
      <c r="E270" s="12">
        <v>4</v>
      </c>
      <c r="F270" s="12">
        <v>497.01</v>
      </c>
      <c r="G270" s="13">
        <f t="shared" si="41"/>
        <v>1988.04</v>
      </c>
      <c r="H270" s="12">
        <v>4</v>
      </c>
      <c r="I270" s="57">
        <v>0</v>
      </c>
      <c r="J270" s="13">
        <f t="shared" si="42"/>
        <v>0</v>
      </c>
    </row>
    <row r="271" spans="1:10" x14ac:dyDescent="0.25">
      <c r="A271" s="10" t="s">
        <v>486</v>
      </c>
      <c r="B271" s="11" t="s">
        <v>16</v>
      </c>
      <c r="C271" s="11" t="s">
        <v>33</v>
      </c>
      <c r="D271" s="29" t="s">
        <v>487</v>
      </c>
      <c r="E271" s="12">
        <v>1</v>
      </c>
      <c r="F271" s="12">
        <v>2656.5</v>
      </c>
      <c r="G271" s="13">
        <f t="shared" si="41"/>
        <v>2656.5</v>
      </c>
      <c r="H271" s="12">
        <v>1</v>
      </c>
      <c r="I271" s="57">
        <v>0</v>
      </c>
      <c r="J271" s="13">
        <f t="shared" si="42"/>
        <v>0</v>
      </c>
    </row>
    <row r="272" spans="1:10" x14ac:dyDescent="0.25">
      <c r="A272" s="10" t="s">
        <v>488</v>
      </c>
      <c r="B272" s="11" t="s">
        <v>16</v>
      </c>
      <c r="C272" s="11" t="s">
        <v>33</v>
      </c>
      <c r="D272" s="29" t="s">
        <v>489</v>
      </c>
      <c r="E272" s="12">
        <v>50</v>
      </c>
      <c r="F272" s="12">
        <v>212.67</v>
      </c>
      <c r="G272" s="13">
        <f t="shared" si="41"/>
        <v>10633.5</v>
      </c>
      <c r="H272" s="12">
        <v>50</v>
      </c>
      <c r="I272" s="57">
        <v>0</v>
      </c>
      <c r="J272" s="13">
        <f t="shared" si="42"/>
        <v>0</v>
      </c>
    </row>
    <row r="273" spans="1:10" ht="22.5" x14ac:dyDescent="0.25">
      <c r="A273" s="10" t="s">
        <v>490</v>
      </c>
      <c r="B273" s="11" t="s">
        <v>16</v>
      </c>
      <c r="C273" s="11" t="s">
        <v>33</v>
      </c>
      <c r="D273" s="29" t="s">
        <v>491</v>
      </c>
      <c r="E273" s="12">
        <v>1</v>
      </c>
      <c r="F273" s="12">
        <v>4042.5</v>
      </c>
      <c r="G273" s="13">
        <f t="shared" si="41"/>
        <v>4042.5</v>
      </c>
      <c r="H273" s="12">
        <v>1</v>
      </c>
      <c r="I273" s="57">
        <v>0</v>
      </c>
      <c r="J273" s="13">
        <f t="shared" si="42"/>
        <v>0</v>
      </c>
    </row>
    <row r="274" spans="1:10" x14ac:dyDescent="0.25">
      <c r="A274" s="10" t="s">
        <v>492</v>
      </c>
      <c r="B274" s="11" t="s">
        <v>16</v>
      </c>
      <c r="C274" s="11" t="s">
        <v>20</v>
      </c>
      <c r="D274" s="29" t="s">
        <v>493</v>
      </c>
      <c r="E274" s="12">
        <v>250</v>
      </c>
      <c r="F274" s="12">
        <v>4.6500000000000004</v>
      </c>
      <c r="G274" s="13">
        <f t="shared" si="41"/>
        <v>1162.5</v>
      </c>
      <c r="H274" s="12">
        <v>250</v>
      </c>
      <c r="I274" s="57">
        <v>0</v>
      </c>
      <c r="J274" s="13">
        <f t="shared" si="42"/>
        <v>0</v>
      </c>
    </row>
    <row r="275" spans="1:10" x14ac:dyDescent="0.25">
      <c r="A275" s="10" t="s">
        <v>494</v>
      </c>
      <c r="B275" s="11" t="s">
        <v>16</v>
      </c>
      <c r="C275" s="11" t="s">
        <v>33</v>
      </c>
      <c r="D275" s="29" t="s">
        <v>495</v>
      </c>
      <c r="E275" s="12">
        <v>1</v>
      </c>
      <c r="F275" s="12">
        <v>2991.9</v>
      </c>
      <c r="G275" s="13">
        <f t="shared" si="41"/>
        <v>2991.9</v>
      </c>
      <c r="H275" s="12">
        <v>1</v>
      </c>
      <c r="I275" s="57">
        <v>0</v>
      </c>
      <c r="J275" s="13">
        <f t="shared" si="42"/>
        <v>0</v>
      </c>
    </row>
    <row r="276" spans="1:10" x14ac:dyDescent="0.25">
      <c r="A276" s="14"/>
      <c r="B276" s="14"/>
      <c r="C276" s="14"/>
      <c r="D276" s="30" t="s">
        <v>496</v>
      </c>
      <c r="E276" s="12">
        <v>1</v>
      </c>
      <c r="F276" s="15">
        <f>SUM(G251:G275)</f>
        <v>117307.4</v>
      </c>
      <c r="G276" s="15">
        <f t="shared" si="41"/>
        <v>117307.4</v>
      </c>
      <c r="H276" s="12">
        <v>1</v>
      </c>
      <c r="I276" s="15">
        <f>SUM(J251:J275)</f>
        <v>0</v>
      </c>
      <c r="J276" s="15">
        <f t="shared" si="42"/>
        <v>0</v>
      </c>
    </row>
    <row r="277" spans="1:10" ht="1.1499999999999999" customHeight="1" x14ac:dyDescent="0.25">
      <c r="A277" s="16"/>
      <c r="B277" s="16"/>
      <c r="C277" s="16"/>
      <c r="D277" s="31"/>
      <c r="E277" s="16"/>
      <c r="F277" s="16"/>
      <c r="G277" s="16"/>
      <c r="H277" s="16"/>
      <c r="I277" s="16"/>
      <c r="J277" s="16"/>
    </row>
    <row r="278" spans="1:10" x14ac:dyDescent="0.25">
      <c r="A278" s="20" t="s">
        <v>497</v>
      </c>
      <c r="B278" s="20" t="s">
        <v>10</v>
      </c>
      <c r="C278" s="20" t="s">
        <v>33</v>
      </c>
      <c r="D278" s="33" t="s">
        <v>498</v>
      </c>
      <c r="E278" s="21">
        <f t="shared" ref="E278:J278" si="43">E281</f>
        <v>1</v>
      </c>
      <c r="F278" s="21">
        <f t="shared" si="43"/>
        <v>14894.46</v>
      </c>
      <c r="G278" s="21">
        <f t="shared" si="43"/>
        <v>14894.46</v>
      </c>
      <c r="H278" s="21">
        <f t="shared" si="43"/>
        <v>1</v>
      </c>
      <c r="I278" s="21">
        <f t="shared" si="43"/>
        <v>0</v>
      </c>
      <c r="J278" s="21">
        <f t="shared" si="43"/>
        <v>0</v>
      </c>
    </row>
    <row r="279" spans="1:10" x14ac:dyDescent="0.25">
      <c r="A279" s="10" t="s">
        <v>499</v>
      </c>
      <c r="B279" s="11" t="s">
        <v>16</v>
      </c>
      <c r="C279" s="11" t="s">
        <v>33</v>
      </c>
      <c r="D279" s="29" t="s">
        <v>500</v>
      </c>
      <c r="E279" s="12">
        <v>1</v>
      </c>
      <c r="F279" s="12">
        <v>12515.32</v>
      </c>
      <c r="G279" s="13">
        <f>ROUND(E279*F279,2)</f>
        <v>12515.32</v>
      </c>
      <c r="H279" s="12">
        <v>1</v>
      </c>
      <c r="I279" s="57">
        <v>0</v>
      </c>
      <c r="J279" s="13">
        <f>ROUND(H279*I279,2)</f>
        <v>0</v>
      </c>
    </row>
    <row r="280" spans="1:10" ht="22.5" x14ac:dyDescent="0.25">
      <c r="A280" s="10" t="s">
        <v>501</v>
      </c>
      <c r="B280" s="11" t="s">
        <v>16</v>
      </c>
      <c r="C280" s="11" t="s">
        <v>33</v>
      </c>
      <c r="D280" s="29" t="s">
        <v>502</v>
      </c>
      <c r="E280" s="12">
        <v>1</v>
      </c>
      <c r="F280" s="12">
        <v>2379.14</v>
      </c>
      <c r="G280" s="13">
        <f>ROUND(E280*F280,2)</f>
        <v>2379.14</v>
      </c>
      <c r="H280" s="12">
        <v>1</v>
      </c>
      <c r="I280" s="57">
        <v>0</v>
      </c>
      <c r="J280" s="13">
        <f>ROUND(H280*I280,2)</f>
        <v>0</v>
      </c>
    </row>
    <row r="281" spans="1:10" x14ac:dyDescent="0.25">
      <c r="A281" s="14"/>
      <c r="B281" s="14"/>
      <c r="C281" s="14"/>
      <c r="D281" s="30" t="s">
        <v>503</v>
      </c>
      <c r="E281" s="12">
        <v>1</v>
      </c>
      <c r="F281" s="15">
        <f>SUM(G279:G280)</f>
        <v>14894.46</v>
      </c>
      <c r="G281" s="15">
        <f>ROUND(E281*F281,2)</f>
        <v>14894.46</v>
      </c>
      <c r="H281" s="12">
        <v>1</v>
      </c>
      <c r="I281" s="15">
        <f>SUM(J279:J280)</f>
        <v>0</v>
      </c>
      <c r="J281" s="15">
        <f>ROUND(H281*I281,2)</f>
        <v>0</v>
      </c>
    </row>
    <row r="282" spans="1:10" ht="1.1499999999999999" customHeight="1" x14ac:dyDescent="0.25">
      <c r="A282" s="16"/>
      <c r="B282" s="16"/>
      <c r="C282" s="16"/>
      <c r="D282" s="31"/>
      <c r="E282" s="16"/>
      <c r="F282" s="16"/>
      <c r="G282" s="16"/>
      <c r="H282" s="16"/>
      <c r="I282" s="16"/>
      <c r="J282" s="16"/>
    </row>
    <row r="283" spans="1:10" x14ac:dyDescent="0.25">
      <c r="A283" s="14"/>
      <c r="B283" s="14"/>
      <c r="C283" s="14"/>
      <c r="D283" s="30" t="s">
        <v>504</v>
      </c>
      <c r="E283" s="12">
        <v>1</v>
      </c>
      <c r="F283" s="15">
        <f>G250+G278</f>
        <v>132201.85999999999</v>
      </c>
      <c r="G283" s="15">
        <f>ROUND(E283*F283,2)</f>
        <v>132201.85999999999</v>
      </c>
      <c r="H283" s="12">
        <v>1</v>
      </c>
      <c r="I283" s="15">
        <f>J250+J278</f>
        <v>0</v>
      </c>
      <c r="J283" s="15">
        <f>ROUND(H283*I283,2)</f>
        <v>0</v>
      </c>
    </row>
    <row r="284" spans="1:10" ht="1.1499999999999999" customHeight="1" x14ac:dyDescent="0.25">
      <c r="A284" s="16"/>
      <c r="B284" s="16"/>
      <c r="C284" s="16"/>
      <c r="D284" s="31"/>
      <c r="E284" s="16"/>
      <c r="F284" s="16"/>
      <c r="G284" s="16"/>
      <c r="H284" s="16"/>
      <c r="I284" s="16"/>
      <c r="J284" s="16"/>
    </row>
    <row r="285" spans="1:10" x14ac:dyDescent="0.25">
      <c r="A285" s="18" t="s">
        <v>505</v>
      </c>
      <c r="B285" s="18" t="s">
        <v>10</v>
      </c>
      <c r="C285" s="18" t="s">
        <v>33</v>
      </c>
      <c r="D285" s="32" t="s">
        <v>506</v>
      </c>
      <c r="E285" s="19">
        <f t="shared" ref="E285:J285" si="44">E326</f>
        <v>1</v>
      </c>
      <c r="F285" s="19">
        <f t="shared" si="44"/>
        <v>105422.23</v>
      </c>
      <c r="G285" s="19">
        <f t="shared" si="44"/>
        <v>105422.23</v>
      </c>
      <c r="H285" s="19">
        <f t="shared" si="44"/>
        <v>1</v>
      </c>
      <c r="I285" s="19">
        <f t="shared" si="44"/>
        <v>0</v>
      </c>
      <c r="J285" s="19">
        <f t="shared" si="44"/>
        <v>0</v>
      </c>
    </row>
    <row r="286" spans="1:10" x14ac:dyDescent="0.25">
      <c r="A286" s="20" t="s">
        <v>507</v>
      </c>
      <c r="B286" s="20" t="s">
        <v>10</v>
      </c>
      <c r="C286" s="20" t="s">
        <v>33</v>
      </c>
      <c r="D286" s="33" t="s">
        <v>508</v>
      </c>
      <c r="E286" s="21">
        <f t="shared" ref="E286:J286" si="45">E308</f>
        <v>1</v>
      </c>
      <c r="F286" s="21">
        <f t="shared" si="45"/>
        <v>49439.06</v>
      </c>
      <c r="G286" s="21">
        <f t="shared" si="45"/>
        <v>49439.06</v>
      </c>
      <c r="H286" s="21">
        <f t="shared" si="45"/>
        <v>1</v>
      </c>
      <c r="I286" s="21">
        <f t="shared" si="45"/>
        <v>0</v>
      </c>
      <c r="J286" s="21">
        <f t="shared" si="45"/>
        <v>0</v>
      </c>
    </row>
    <row r="287" spans="1:10" x14ac:dyDescent="0.25">
      <c r="A287" s="10" t="s">
        <v>509</v>
      </c>
      <c r="B287" s="11" t="s">
        <v>16</v>
      </c>
      <c r="C287" s="11" t="s">
        <v>33</v>
      </c>
      <c r="D287" s="29" t="s">
        <v>510</v>
      </c>
      <c r="E287" s="12">
        <v>1</v>
      </c>
      <c r="F287" s="12">
        <v>4577.74</v>
      </c>
      <c r="G287" s="13">
        <f t="shared" ref="G287:G308" si="46">ROUND(E287*F287,2)</f>
        <v>4577.74</v>
      </c>
      <c r="H287" s="12">
        <v>1</v>
      </c>
      <c r="I287" s="57">
        <v>0</v>
      </c>
      <c r="J287" s="13">
        <f t="shared" ref="J287:J308" si="47">ROUND(H287*I287,2)</f>
        <v>0</v>
      </c>
    </row>
    <row r="288" spans="1:10" x14ac:dyDescent="0.25">
      <c r="A288" s="10" t="s">
        <v>511</v>
      </c>
      <c r="B288" s="11" t="s">
        <v>16</v>
      </c>
      <c r="C288" s="11" t="s">
        <v>33</v>
      </c>
      <c r="D288" s="29" t="s">
        <v>512</v>
      </c>
      <c r="E288" s="12">
        <v>1</v>
      </c>
      <c r="F288" s="12">
        <v>1919.11</v>
      </c>
      <c r="G288" s="13">
        <f t="shared" si="46"/>
        <v>1919.11</v>
      </c>
      <c r="H288" s="12">
        <v>1</v>
      </c>
      <c r="I288" s="57">
        <v>0</v>
      </c>
      <c r="J288" s="13">
        <f t="shared" si="47"/>
        <v>0</v>
      </c>
    </row>
    <row r="289" spans="1:10" ht="22.5" x14ac:dyDescent="0.25">
      <c r="A289" s="10" t="s">
        <v>513</v>
      </c>
      <c r="B289" s="11" t="s">
        <v>16</v>
      </c>
      <c r="C289" s="11" t="s">
        <v>33</v>
      </c>
      <c r="D289" s="29" t="s">
        <v>514</v>
      </c>
      <c r="E289" s="12">
        <v>1</v>
      </c>
      <c r="F289" s="12">
        <v>793.24</v>
      </c>
      <c r="G289" s="13">
        <f t="shared" si="46"/>
        <v>793.24</v>
      </c>
      <c r="H289" s="12">
        <v>1</v>
      </c>
      <c r="I289" s="57">
        <v>0</v>
      </c>
      <c r="J289" s="13">
        <f t="shared" si="47"/>
        <v>0</v>
      </c>
    </row>
    <row r="290" spans="1:10" x14ac:dyDescent="0.25">
      <c r="A290" s="10" t="s">
        <v>515</v>
      </c>
      <c r="B290" s="11" t="s">
        <v>16</v>
      </c>
      <c r="C290" s="11" t="s">
        <v>20</v>
      </c>
      <c r="D290" s="29" t="s">
        <v>516</v>
      </c>
      <c r="E290" s="12">
        <v>900</v>
      </c>
      <c r="F290" s="12">
        <v>12.63</v>
      </c>
      <c r="G290" s="13">
        <f t="shared" si="46"/>
        <v>11367</v>
      </c>
      <c r="H290" s="12">
        <v>900</v>
      </c>
      <c r="I290" s="57">
        <v>0</v>
      </c>
      <c r="J290" s="13">
        <f t="shared" si="47"/>
        <v>0</v>
      </c>
    </row>
    <row r="291" spans="1:10" x14ac:dyDescent="0.25">
      <c r="A291" s="10" t="s">
        <v>480</v>
      </c>
      <c r="B291" s="11" t="s">
        <v>16</v>
      </c>
      <c r="C291" s="11" t="s">
        <v>20</v>
      </c>
      <c r="D291" s="29" t="s">
        <v>481</v>
      </c>
      <c r="E291" s="12">
        <v>700</v>
      </c>
      <c r="F291" s="12">
        <v>7.49</v>
      </c>
      <c r="G291" s="13">
        <f t="shared" si="46"/>
        <v>5243</v>
      </c>
      <c r="H291" s="12">
        <v>700</v>
      </c>
      <c r="I291" s="57">
        <v>0</v>
      </c>
      <c r="J291" s="13">
        <f t="shared" si="47"/>
        <v>0</v>
      </c>
    </row>
    <row r="292" spans="1:10" x14ac:dyDescent="0.25">
      <c r="A292" s="10" t="s">
        <v>517</v>
      </c>
      <c r="B292" s="11" t="s">
        <v>16</v>
      </c>
      <c r="C292" s="11" t="s">
        <v>33</v>
      </c>
      <c r="D292" s="29" t="s">
        <v>518</v>
      </c>
      <c r="E292" s="12">
        <v>1</v>
      </c>
      <c r="F292" s="12">
        <v>922.04</v>
      </c>
      <c r="G292" s="13">
        <f t="shared" si="46"/>
        <v>922.04</v>
      </c>
      <c r="H292" s="12">
        <v>1</v>
      </c>
      <c r="I292" s="57">
        <v>0</v>
      </c>
      <c r="J292" s="13">
        <f t="shared" si="47"/>
        <v>0</v>
      </c>
    </row>
    <row r="293" spans="1:10" x14ac:dyDescent="0.25">
      <c r="A293" s="10" t="s">
        <v>519</v>
      </c>
      <c r="B293" s="11" t="s">
        <v>16</v>
      </c>
      <c r="C293" s="11" t="s">
        <v>33</v>
      </c>
      <c r="D293" s="29" t="s">
        <v>520</v>
      </c>
      <c r="E293" s="12">
        <v>2</v>
      </c>
      <c r="F293" s="12">
        <v>923.75</v>
      </c>
      <c r="G293" s="13">
        <f t="shared" si="46"/>
        <v>1847.5</v>
      </c>
      <c r="H293" s="12">
        <v>2</v>
      </c>
      <c r="I293" s="57">
        <v>0</v>
      </c>
      <c r="J293" s="13">
        <f t="shared" si="47"/>
        <v>0</v>
      </c>
    </row>
    <row r="294" spans="1:10" ht="22.5" x14ac:dyDescent="0.25">
      <c r="A294" s="10" t="s">
        <v>521</v>
      </c>
      <c r="B294" s="11" t="s">
        <v>16</v>
      </c>
      <c r="C294" s="11" t="s">
        <v>33</v>
      </c>
      <c r="D294" s="29" t="s">
        <v>522</v>
      </c>
      <c r="E294" s="12">
        <v>2</v>
      </c>
      <c r="F294" s="12">
        <v>460.44</v>
      </c>
      <c r="G294" s="13">
        <f t="shared" si="46"/>
        <v>920.88</v>
      </c>
      <c r="H294" s="12">
        <v>2</v>
      </c>
      <c r="I294" s="57">
        <v>0</v>
      </c>
      <c r="J294" s="13">
        <f t="shared" si="47"/>
        <v>0</v>
      </c>
    </row>
    <row r="295" spans="1:10" ht="22.5" x14ac:dyDescent="0.25">
      <c r="A295" s="10" t="s">
        <v>523</v>
      </c>
      <c r="B295" s="11" t="s">
        <v>16</v>
      </c>
      <c r="C295" s="11" t="s">
        <v>33</v>
      </c>
      <c r="D295" s="29" t="s">
        <v>524</v>
      </c>
      <c r="E295" s="12">
        <v>15</v>
      </c>
      <c r="F295" s="12">
        <v>180.95</v>
      </c>
      <c r="G295" s="13">
        <f t="shared" si="46"/>
        <v>2714.25</v>
      </c>
      <c r="H295" s="12">
        <v>15</v>
      </c>
      <c r="I295" s="57">
        <v>0</v>
      </c>
      <c r="J295" s="13">
        <f t="shared" si="47"/>
        <v>0</v>
      </c>
    </row>
    <row r="296" spans="1:10" ht="22.5" x14ac:dyDescent="0.25">
      <c r="A296" s="10" t="s">
        <v>525</v>
      </c>
      <c r="B296" s="11" t="s">
        <v>16</v>
      </c>
      <c r="C296" s="11" t="s">
        <v>33</v>
      </c>
      <c r="D296" s="29" t="s">
        <v>526</v>
      </c>
      <c r="E296" s="12">
        <v>9</v>
      </c>
      <c r="F296" s="12">
        <v>78.290000000000006</v>
      </c>
      <c r="G296" s="13">
        <f t="shared" si="46"/>
        <v>704.61</v>
      </c>
      <c r="H296" s="12">
        <v>9</v>
      </c>
      <c r="I296" s="57">
        <v>0</v>
      </c>
      <c r="J296" s="13">
        <f t="shared" si="47"/>
        <v>0</v>
      </c>
    </row>
    <row r="297" spans="1:10" x14ac:dyDescent="0.25">
      <c r="A297" s="10" t="s">
        <v>527</v>
      </c>
      <c r="B297" s="11" t="s">
        <v>16</v>
      </c>
      <c r="C297" s="11" t="s">
        <v>33</v>
      </c>
      <c r="D297" s="29" t="s">
        <v>528</v>
      </c>
      <c r="E297" s="12">
        <v>3</v>
      </c>
      <c r="F297" s="12">
        <v>111.78</v>
      </c>
      <c r="G297" s="13">
        <f t="shared" si="46"/>
        <v>335.34</v>
      </c>
      <c r="H297" s="12">
        <v>3</v>
      </c>
      <c r="I297" s="57">
        <v>0</v>
      </c>
      <c r="J297" s="13">
        <f t="shared" si="47"/>
        <v>0</v>
      </c>
    </row>
    <row r="298" spans="1:10" x14ac:dyDescent="0.25">
      <c r="A298" s="10" t="s">
        <v>529</v>
      </c>
      <c r="B298" s="11" t="s">
        <v>16</v>
      </c>
      <c r="C298" s="11" t="s">
        <v>33</v>
      </c>
      <c r="D298" s="29" t="s">
        <v>530</v>
      </c>
      <c r="E298" s="12">
        <v>14</v>
      </c>
      <c r="F298" s="12">
        <v>170.48</v>
      </c>
      <c r="G298" s="13">
        <f t="shared" si="46"/>
        <v>2386.7199999999998</v>
      </c>
      <c r="H298" s="12">
        <v>14</v>
      </c>
      <c r="I298" s="57">
        <v>0</v>
      </c>
      <c r="J298" s="13">
        <f t="shared" si="47"/>
        <v>0</v>
      </c>
    </row>
    <row r="299" spans="1:10" ht="22.5" x14ac:dyDescent="0.25">
      <c r="A299" s="10" t="s">
        <v>531</v>
      </c>
      <c r="B299" s="11" t="s">
        <v>16</v>
      </c>
      <c r="C299" s="11" t="s">
        <v>33</v>
      </c>
      <c r="D299" s="29" t="s">
        <v>532</v>
      </c>
      <c r="E299" s="12">
        <v>2</v>
      </c>
      <c r="F299" s="12">
        <v>812.28</v>
      </c>
      <c r="G299" s="13">
        <f t="shared" si="46"/>
        <v>1624.56</v>
      </c>
      <c r="H299" s="12">
        <v>2</v>
      </c>
      <c r="I299" s="57">
        <v>0</v>
      </c>
      <c r="J299" s="13">
        <f t="shared" si="47"/>
        <v>0</v>
      </c>
    </row>
    <row r="300" spans="1:10" x14ac:dyDescent="0.25">
      <c r="A300" s="10" t="s">
        <v>533</v>
      </c>
      <c r="B300" s="11" t="s">
        <v>16</v>
      </c>
      <c r="C300" s="11" t="s">
        <v>33</v>
      </c>
      <c r="D300" s="29" t="s">
        <v>534</v>
      </c>
      <c r="E300" s="12">
        <v>4</v>
      </c>
      <c r="F300" s="12">
        <v>144.88999999999999</v>
      </c>
      <c r="G300" s="13">
        <f t="shared" si="46"/>
        <v>579.55999999999995</v>
      </c>
      <c r="H300" s="12">
        <v>4</v>
      </c>
      <c r="I300" s="57">
        <v>0</v>
      </c>
      <c r="J300" s="13">
        <f t="shared" si="47"/>
        <v>0</v>
      </c>
    </row>
    <row r="301" spans="1:10" ht="22.5" x14ac:dyDescent="0.25">
      <c r="A301" s="10" t="s">
        <v>535</v>
      </c>
      <c r="B301" s="11" t="s">
        <v>16</v>
      </c>
      <c r="C301" s="11" t="s">
        <v>33</v>
      </c>
      <c r="D301" s="29" t="s">
        <v>536</v>
      </c>
      <c r="E301" s="12">
        <v>1</v>
      </c>
      <c r="F301" s="12">
        <v>963.06</v>
      </c>
      <c r="G301" s="13">
        <f t="shared" si="46"/>
        <v>963.06</v>
      </c>
      <c r="H301" s="12">
        <v>1</v>
      </c>
      <c r="I301" s="57">
        <v>0</v>
      </c>
      <c r="J301" s="13">
        <f t="shared" si="47"/>
        <v>0</v>
      </c>
    </row>
    <row r="302" spans="1:10" x14ac:dyDescent="0.25">
      <c r="A302" s="10" t="s">
        <v>537</v>
      </c>
      <c r="B302" s="11" t="s">
        <v>16</v>
      </c>
      <c r="C302" s="11" t="s">
        <v>33</v>
      </c>
      <c r="D302" s="29" t="s">
        <v>538</v>
      </c>
      <c r="E302" s="12">
        <v>1</v>
      </c>
      <c r="F302" s="12">
        <v>1117.3699999999999</v>
      </c>
      <c r="G302" s="13">
        <f t="shared" si="46"/>
        <v>1117.3699999999999</v>
      </c>
      <c r="H302" s="12">
        <v>1</v>
      </c>
      <c r="I302" s="57">
        <v>0</v>
      </c>
      <c r="J302" s="13">
        <f t="shared" si="47"/>
        <v>0</v>
      </c>
    </row>
    <row r="303" spans="1:10" x14ac:dyDescent="0.25">
      <c r="A303" s="10" t="s">
        <v>539</v>
      </c>
      <c r="B303" s="11" t="s">
        <v>16</v>
      </c>
      <c r="C303" s="11" t="s">
        <v>33</v>
      </c>
      <c r="D303" s="29" t="s">
        <v>540</v>
      </c>
      <c r="E303" s="12">
        <v>1</v>
      </c>
      <c r="F303" s="12">
        <v>4254.08</v>
      </c>
      <c r="G303" s="13">
        <f t="shared" si="46"/>
        <v>4254.08</v>
      </c>
      <c r="H303" s="12">
        <v>1</v>
      </c>
      <c r="I303" s="57">
        <v>0</v>
      </c>
      <c r="J303" s="13">
        <f t="shared" si="47"/>
        <v>0</v>
      </c>
    </row>
    <row r="304" spans="1:10" ht="33.75" x14ac:dyDescent="0.25">
      <c r="A304" s="10" t="s">
        <v>541</v>
      </c>
      <c r="B304" s="11" t="s">
        <v>16</v>
      </c>
      <c r="C304" s="11" t="s">
        <v>33</v>
      </c>
      <c r="D304" s="29" t="s">
        <v>542</v>
      </c>
      <c r="E304" s="12">
        <v>1</v>
      </c>
      <c r="F304" s="12">
        <v>309.2</v>
      </c>
      <c r="G304" s="13">
        <f t="shared" si="46"/>
        <v>309.2</v>
      </c>
      <c r="H304" s="12">
        <v>1</v>
      </c>
      <c r="I304" s="57">
        <v>0</v>
      </c>
      <c r="J304" s="13">
        <f t="shared" si="47"/>
        <v>0</v>
      </c>
    </row>
    <row r="305" spans="1:10" ht="22.5" x14ac:dyDescent="0.25">
      <c r="A305" s="10" t="s">
        <v>543</v>
      </c>
      <c r="B305" s="11" t="s">
        <v>16</v>
      </c>
      <c r="C305" s="11" t="s">
        <v>33</v>
      </c>
      <c r="D305" s="29" t="s">
        <v>544</v>
      </c>
      <c r="E305" s="12">
        <v>7</v>
      </c>
      <c r="F305" s="12">
        <v>67.44</v>
      </c>
      <c r="G305" s="13">
        <f t="shared" si="46"/>
        <v>472.08</v>
      </c>
      <c r="H305" s="12">
        <v>7</v>
      </c>
      <c r="I305" s="57">
        <v>0</v>
      </c>
      <c r="J305" s="13">
        <f t="shared" si="47"/>
        <v>0</v>
      </c>
    </row>
    <row r="306" spans="1:10" ht="22.5" x14ac:dyDescent="0.25">
      <c r="A306" s="10" t="s">
        <v>545</v>
      </c>
      <c r="B306" s="11" t="s">
        <v>16</v>
      </c>
      <c r="C306" s="11" t="s">
        <v>33</v>
      </c>
      <c r="D306" s="29" t="s">
        <v>546</v>
      </c>
      <c r="E306" s="12">
        <v>1</v>
      </c>
      <c r="F306" s="12">
        <v>3950.63</v>
      </c>
      <c r="G306" s="13">
        <f t="shared" si="46"/>
        <v>3950.63</v>
      </c>
      <c r="H306" s="12">
        <v>1</v>
      </c>
      <c r="I306" s="57">
        <v>0</v>
      </c>
      <c r="J306" s="13">
        <f t="shared" si="47"/>
        <v>0</v>
      </c>
    </row>
    <row r="307" spans="1:10" x14ac:dyDescent="0.25">
      <c r="A307" s="10" t="s">
        <v>547</v>
      </c>
      <c r="B307" s="11" t="s">
        <v>16</v>
      </c>
      <c r="C307" s="11" t="s">
        <v>33</v>
      </c>
      <c r="D307" s="29" t="s">
        <v>548</v>
      </c>
      <c r="E307" s="12">
        <v>1</v>
      </c>
      <c r="F307" s="12">
        <v>2437.09</v>
      </c>
      <c r="G307" s="13">
        <f t="shared" si="46"/>
        <v>2437.09</v>
      </c>
      <c r="H307" s="12">
        <v>1</v>
      </c>
      <c r="I307" s="57">
        <v>0</v>
      </c>
      <c r="J307" s="13">
        <f t="shared" si="47"/>
        <v>0</v>
      </c>
    </row>
    <row r="308" spans="1:10" x14ac:dyDescent="0.25">
      <c r="A308" s="14"/>
      <c r="B308" s="14"/>
      <c r="C308" s="14"/>
      <c r="D308" s="30" t="s">
        <v>549</v>
      </c>
      <c r="E308" s="12">
        <v>1</v>
      </c>
      <c r="F308" s="15">
        <f>SUM(G287:G307)</f>
        <v>49439.06</v>
      </c>
      <c r="G308" s="15">
        <f t="shared" si="46"/>
        <v>49439.06</v>
      </c>
      <c r="H308" s="12">
        <v>1</v>
      </c>
      <c r="I308" s="15">
        <f>SUM(J287:J307)</f>
        <v>0</v>
      </c>
      <c r="J308" s="15">
        <f t="shared" si="47"/>
        <v>0</v>
      </c>
    </row>
    <row r="309" spans="1:10" ht="1.1499999999999999" customHeight="1" x14ac:dyDescent="0.25">
      <c r="A309" s="16"/>
      <c r="B309" s="16"/>
      <c r="C309" s="16"/>
      <c r="D309" s="31"/>
      <c r="E309" s="16"/>
      <c r="F309" s="16"/>
      <c r="G309" s="16"/>
      <c r="H309" s="16"/>
      <c r="I309" s="16"/>
      <c r="J309" s="16"/>
    </row>
    <row r="310" spans="1:10" x14ac:dyDescent="0.25">
      <c r="A310" s="20" t="s">
        <v>550</v>
      </c>
      <c r="B310" s="20" t="s">
        <v>10</v>
      </c>
      <c r="C310" s="20" t="s">
        <v>33</v>
      </c>
      <c r="D310" s="33" t="s">
        <v>551</v>
      </c>
      <c r="E310" s="21">
        <f t="shared" ref="E310:J310" si="48">E324</f>
        <v>1</v>
      </c>
      <c r="F310" s="21">
        <f t="shared" si="48"/>
        <v>55983.17</v>
      </c>
      <c r="G310" s="21">
        <f t="shared" si="48"/>
        <v>55983.17</v>
      </c>
      <c r="H310" s="21">
        <f t="shared" si="48"/>
        <v>1</v>
      </c>
      <c r="I310" s="21">
        <f t="shared" si="48"/>
        <v>0</v>
      </c>
      <c r="J310" s="21">
        <f t="shared" si="48"/>
        <v>0</v>
      </c>
    </row>
    <row r="311" spans="1:10" ht="22.5" x14ac:dyDescent="0.25">
      <c r="A311" s="10" t="s">
        <v>552</v>
      </c>
      <c r="B311" s="11" t="s">
        <v>16</v>
      </c>
      <c r="C311" s="11" t="s">
        <v>33</v>
      </c>
      <c r="D311" s="29" t="s">
        <v>553</v>
      </c>
      <c r="E311" s="12">
        <v>9</v>
      </c>
      <c r="F311" s="12">
        <v>2518.9499999999998</v>
      </c>
      <c r="G311" s="13">
        <f t="shared" ref="G311:G324" si="49">ROUND(E311*F311,2)</f>
        <v>22670.55</v>
      </c>
      <c r="H311" s="12">
        <v>9</v>
      </c>
      <c r="I311" s="57">
        <v>0</v>
      </c>
      <c r="J311" s="13">
        <f t="shared" ref="J311:J324" si="50">ROUND(H311*I311,2)</f>
        <v>0</v>
      </c>
    </row>
    <row r="312" spans="1:10" ht="22.5" x14ac:dyDescent="0.25">
      <c r="A312" s="10" t="s">
        <v>554</v>
      </c>
      <c r="B312" s="11" t="s">
        <v>16</v>
      </c>
      <c r="C312" s="11" t="s">
        <v>33</v>
      </c>
      <c r="D312" s="29" t="s">
        <v>555</v>
      </c>
      <c r="E312" s="12">
        <v>9</v>
      </c>
      <c r="F312" s="12">
        <v>304.33</v>
      </c>
      <c r="G312" s="13">
        <f t="shared" si="49"/>
        <v>2738.97</v>
      </c>
      <c r="H312" s="12">
        <v>9</v>
      </c>
      <c r="I312" s="57">
        <v>0</v>
      </c>
      <c r="J312" s="13">
        <f t="shared" si="50"/>
        <v>0</v>
      </c>
    </row>
    <row r="313" spans="1:10" ht="22.5" x14ac:dyDescent="0.25">
      <c r="A313" s="10" t="s">
        <v>556</v>
      </c>
      <c r="B313" s="11" t="s">
        <v>16</v>
      </c>
      <c r="C313" s="11" t="s">
        <v>33</v>
      </c>
      <c r="D313" s="29" t="s">
        <v>557</v>
      </c>
      <c r="E313" s="12">
        <v>4</v>
      </c>
      <c r="F313" s="12">
        <v>209.52</v>
      </c>
      <c r="G313" s="13">
        <f t="shared" si="49"/>
        <v>838.08</v>
      </c>
      <c r="H313" s="12">
        <v>4</v>
      </c>
      <c r="I313" s="57">
        <v>0</v>
      </c>
      <c r="J313" s="13">
        <f t="shared" si="50"/>
        <v>0</v>
      </c>
    </row>
    <row r="314" spans="1:10" ht="22.5" x14ac:dyDescent="0.25">
      <c r="A314" s="10" t="s">
        <v>558</v>
      </c>
      <c r="B314" s="11" t="s">
        <v>16</v>
      </c>
      <c r="C314" s="11" t="s">
        <v>33</v>
      </c>
      <c r="D314" s="29" t="s">
        <v>559</v>
      </c>
      <c r="E314" s="12">
        <v>9</v>
      </c>
      <c r="F314" s="12">
        <v>108.63</v>
      </c>
      <c r="G314" s="13">
        <f t="shared" si="49"/>
        <v>977.67</v>
      </c>
      <c r="H314" s="12">
        <v>9</v>
      </c>
      <c r="I314" s="57">
        <v>0</v>
      </c>
      <c r="J314" s="13">
        <f t="shared" si="50"/>
        <v>0</v>
      </c>
    </row>
    <row r="315" spans="1:10" ht="22.5" x14ac:dyDescent="0.25">
      <c r="A315" s="10" t="s">
        <v>560</v>
      </c>
      <c r="B315" s="11" t="s">
        <v>16</v>
      </c>
      <c r="C315" s="11" t="s">
        <v>20</v>
      </c>
      <c r="D315" s="29" t="s">
        <v>561</v>
      </c>
      <c r="E315" s="12">
        <v>300</v>
      </c>
      <c r="F315" s="12">
        <v>11.57</v>
      </c>
      <c r="G315" s="13">
        <f t="shared" si="49"/>
        <v>3471</v>
      </c>
      <c r="H315" s="12">
        <v>300</v>
      </c>
      <c r="I315" s="57">
        <v>0</v>
      </c>
      <c r="J315" s="13">
        <f t="shared" si="50"/>
        <v>0</v>
      </c>
    </row>
    <row r="316" spans="1:10" ht="22.5" x14ac:dyDescent="0.25">
      <c r="A316" s="10" t="s">
        <v>562</v>
      </c>
      <c r="B316" s="11" t="s">
        <v>16</v>
      </c>
      <c r="C316" s="11" t="s">
        <v>33</v>
      </c>
      <c r="D316" s="29" t="s">
        <v>563</v>
      </c>
      <c r="E316" s="12">
        <v>5</v>
      </c>
      <c r="F316" s="12">
        <v>169.13</v>
      </c>
      <c r="G316" s="13">
        <f t="shared" si="49"/>
        <v>845.65</v>
      </c>
      <c r="H316" s="12">
        <v>5</v>
      </c>
      <c r="I316" s="57">
        <v>0</v>
      </c>
      <c r="J316" s="13">
        <f t="shared" si="50"/>
        <v>0</v>
      </c>
    </row>
    <row r="317" spans="1:10" ht="22.5" x14ac:dyDescent="0.25">
      <c r="A317" s="10" t="s">
        <v>564</v>
      </c>
      <c r="B317" s="11" t="s">
        <v>16</v>
      </c>
      <c r="C317" s="11" t="s">
        <v>20</v>
      </c>
      <c r="D317" s="29" t="s">
        <v>565</v>
      </c>
      <c r="E317" s="12">
        <v>900</v>
      </c>
      <c r="F317" s="12">
        <v>9.5399999999999991</v>
      </c>
      <c r="G317" s="13">
        <f t="shared" si="49"/>
        <v>8586</v>
      </c>
      <c r="H317" s="12">
        <v>900</v>
      </c>
      <c r="I317" s="57">
        <v>0</v>
      </c>
      <c r="J317" s="13">
        <f t="shared" si="50"/>
        <v>0</v>
      </c>
    </row>
    <row r="318" spans="1:10" x14ac:dyDescent="0.25">
      <c r="A318" s="10" t="s">
        <v>480</v>
      </c>
      <c r="B318" s="11" t="s">
        <v>16</v>
      </c>
      <c r="C318" s="11" t="s">
        <v>20</v>
      </c>
      <c r="D318" s="29" t="s">
        <v>481</v>
      </c>
      <c r="E318" s="12">
        <v>600</v>
      </c>
      <c r="F318" s="12">
        <v>7.49</v>
      </c>
      <c r="G318" s="13">
        <f t="shared" si="49"/>
        <v>4494</v>
      </c>
      <c r="H318" s="12">
        <v>600</v>
      </c>
      <c r="I318" s="57">
        <v>0</v>
      </c>
      <c r="J318" s="13">
        <f t="shared" si="50"/>
        <v>0</v>
      </c>
    </row>
    <row r="319" spans="1:10" ht="22.5" x14ac:dyDescent="0.25">
      <c r="A319" s="10" t="s">
        <v>566</v>
      </c>
      <c r="B319" s="11" t="s">
        <v>16</v>
      </c>
      <c r="C319" s="11" t="s">
        <v>20</v>
      </c>
      <c r="D319" s="29" t="s">
        <v>567</v>
      </c>
      <c r="E319" s="12">
        <v>300</v>
      </c>
      <c r="F319" s="12">
        <v>20.149999999999999</v>
      </c>
      <c r="G319" s="13">
        <f t="shared" si="49"/>
        <v>6045</v>
      </c>
      <c r="H319" s="12">
        <v>300</v>
      </c>
      <c r="I319" s="57">
        <v>0</v>
      </c>
      <c r="J319" s="13">
        <f t="shared" si="50"/>
        <v>0</v>
      </c>
    </row>
    <row r="320" spans="1:10" ht="22.5" x14ac:dyDescent="0.25">
      <c r="A320" s="10" t="s">
        <v>568</v>
      </c>
      <c r="B320" s="11" t="s">
        <v>16</v>
      </c>
      <c r="C320" s="11" t="s">
        <v>33</v>
      </c>
      <c r="D320" s="29" t="s">
        <v>569</v>
      </c>
      <c r="E320" s="12">
        <v>1</v>
      </c>
      <c r="F320" s="12">
        <v>790.13</v>
      </c>
      <c r="G320" s="13">
        <f t="shared" si="49"/>
        <v>790.13</v>
      </c>
      <c r="H320" s="12">
        <v>1</v>
      </c>
      <c r="I320" s="57">
        <v>0</v>
      </c>
      <c r="J320" s="13">
        <f t="shared" si="50"/>
        <v>0</v>
      </c>
    </row>
    <row r="321" spans="1:10" x14ac:dyDescent="0.25">
      <c r="A321" s="10" t="s">
        <v>570</v>
      </c>
      <c r="B321" s="11" t="s">
        <v>16</v>
      </c>
      <c r="C321" s="11" t="s">
        <v>33</v>
      </c>
      <c r="D321" s="29" t="s">
        <v>571</v>
      </c>
      <c r="E321" s="12">
        <v>1</v>
      </c>
      <c r="F321" s="12">
        <v>971.66</v>
      </c>
      <c r="G321" s="13">
        <f t="shared" si="49"/>
        <v>971.66</v>
      </c>
      <c r="H321" s="12">
        <v>1</v>
      </c>
      <c r="I321" s="57">
        <v>0</v>
      </c>
      <c r="J321" s="13">
        <f t="shared" si="50"/>
        <v>0</v>
      </c>
    </row>
    <row r="322" spans="1:10" x14ac:dyDescent="0.25">
      <c r="A322" s="10" t="s">
        <v>547</v>
      </c>
      <c r="B322" s="11" t="s">
        <v>16</v>
      </c>
      <c r="C322" s="11" t="s">
        <v>33</v>
      </c>
      <c r="D322" s="29" t="s">
        <v>548</v>
      </c>
      <c r="E322" s="12">
        <v>1</v>
      </c>
      <c r="F322" s="12">
        <v>2437.09</v>
      </c>
      <c r="G322" s="13">
        <f t="shared" si="49"/>
        <v>2437.09</v>
      </c>
      <c r="H322" s="12">
        <v>1</v>
      </c>
      <c r="I322" s="57">
        <v>0</v>
      </c>
      <c r="J322" s="13">
        <f t="shared" si="50"/>
        <v>0</v>
      </c>
    </row>
    <row r="323" spans="1:10" x14ac:dyDescent="0.25">
      <c r="A323" s="10" t="s">
        <v>537</v>
      </c>
      <c r="B323" s="11" t="s">
        <v>16</v>
      </c>
      <c r="C323" s="11" t="s">
        <v>33</v>
      </c>
      <c r="D323" s="29" t="s">
        <v>538</v>
      </c>
      <c r="E323" s="12">
        <v>1</v>
      </c>
      <c r="F323" s="12">
        <v>1117.3699999999999</v>
      </c>
      <c r="G323" s="13">
        <f t="shared" si="49"/>
        <v>1117.3699999999999</v>
      </c>
      <c r="H323" s="12">
        <v>1</v>
      </c>
      <c r="I323" s="57">
        <v>0</v>
      </c>
      <c r="J323" s="13">
        <f t="shared" si="50"/>
        <v>0</v>
      </c>
    </row>
    <row r="324" spans="1:10" x14ac:dyDescent="0.25">
      <c r="A324" s="14"/>
      <c r="B324" s="14"/>
      <c r="C324" s="14"/>
      <c r="D324" s="30" t="s">
        <v>572</v>
      </c>
      <c r="E324" s="12">
        <v>1</v>
      </c>
      <c r="F324" s="15">
        <f>SUM(G311:G323)</f>
        <v>55983.17</v>
      </c>
      <c r="G324" s="15">
        <f t="shared" si="49"/>
        <v>55983.17</v>
      </c>
      <c r="H324" s="12">
        <v>1</v>
      </c>
      <c r="I324" s="15">
        <f>SUM(J311:J323)</f>
        <v>0</v>
      </c>
      <c r="J324" s="15">
        <f t="shared" si="50"/>
        <v>0</v>
      </c>
    </row>
    <row r="325" spans="1:10" ht="1.1499999999999999" customHeight="1" x14ac:dyDescent="0.25">
      <c r="A325" s="16"/>
      <c r="B325" s="16"/>
      <c r="C325" s="16"/>
      <c r="D325" s="31"/>
      <c r="E325" s="16"/>
      <c r="F325" s="16"/>
      <c r="G325" s="16"/>
      <c r="H325" s="16"/>
      <c r="I325" s="16"/>
      <c r="J325" s="16"/>
    </row>
    <row r="326" spans="1:10" x14ac:dyDescent="0.25">
      <c r="A326" s="14"/>
      <c r="B326" s="14"/>
      <c r="C326" s="14"/>
      <c r="D326" s="30" t="s">
        <v>573</v>
      </c>
      <c r="E326" s="12">
        <v>1</v>
      </c>
      <c r="F326" s="15">
        <f>G286+G310</f>
        <v>105422.23</v>
      </c>
      <c r="G326" s="15">
        <f>ROUND(E326*F326,2)</f>
        <v>105422.23</v>
      </c>
      <c r="H326" s="12">
        <v>1</v>
      </c>
      <c r="I326" s="15">
        <f>J286+J310</f>
        <v>0</v>
      </c>
      <c r="J326" s="15">
        <f>ROUND(H326*I326,2)</f>
        <v>0</v>
      </c>
    </row>
    <row r="327" spans="1:10" ht="1.1499999999999999" customHeight="1" x14ac:dyDescent="0.25">
      <c r="A327" s="16"/>
      <c r="B327" s="16"/>
      <c r="C327" s="16"/>
      <c r="D327" s="31"/>
      <c r="E327" s="16"/>
      <c r="F327" s="16"/>
      <c r="G327" s="16"/>
      <c r="H327" s="16"/>
      <c r="I327" s="16"/>
      <c r="J327" s="16"/>
    </row>
    <row r="328" spans="1:10" x14ac:dyDescent="0.25">
      <c r="A328" s="18" t="s">
        <v>574</v>
      </c>
      <c r="B328" s="18" t="s">
        <v>10</v>
      </c>
      <c r="C328" s="18" t="s">
        <v>33</v>
      </c>
      <c r="D328" s="32" t="s">
        <v>575</v>
      </c>
      <c r="E328" s="19">
        <f t="shared" ref="E328:J328" si="51">E335</f>
        <v>1</v>
      </c>
      <c r="F328" s="19">
        <f t="shared" si="51"/>
        <v>31135.69</v>
      </c>
      <c r="G328" s="19">
        <f t="shared" si="51"/>
        <v>31135.69</v>
      </c>
      <c r="H328" s="19">
        <f t="shared" si="51"/>
        <v>1</v>
      </c>
      <c r="I328" s="19">
        <f t="shared" si="51"/>
        <v>0</v>
      </c>
      <c r="J328" s="19">
        <f t="shared" si="51"/>
        <v>0</v>
      </c>
    </row>
    <row r="329" spans="1:10" ht="22.5" x14ac:dyDescent="0.25">
      <c r="A329" s="10" t="s">
        <v>576</v>
      </c>
      <c r="B329" s="11" t="s">
        <v>16</v>
      </c>
      <c r="C329" s="11" t="s">
        <v>20</v>
      </c>
      <c r="D329" s="29" t="s">
        <v>577</v>
      </c>
      <c r="E329" s="12">
        <v>160</v>
      </c>
      <c r="F329" s="12">
        <v>33.61</v>
      </c>
      <c r="G329" s="13">
        <f t="shared" ref="G329:G335" si="52">ROUND(E329*F329,2)</f>
        <v>5377.6</v>
      </c>
      <c r="H329" s="12">
        <v>160</v>
      </c>
      <c r="I329" s="57">
        <v>0</v>
      </c>
      <c r="J329" s="13">
        <f t="shared" ref="J329:J335" si="53">ROUND(H329*I329,2)</f>
        <v>0</v>
      </c>
    </row>
    <row r="330" spans="1:10" ht="22.5" x14ac:dyDescent="0.25">
      <c r="A330" s="10" t="s">
        <v>578</v>
      </c>
      <c r="B330" s="11" t="s">
        <v>16</v>
      </c>
      <c r="C330" s="11" t="s">
        <v>20</v>
      </c>
      <c r="D330" s="29" t="s">
        <v>579</v>
      </c>
      <c r="E330" s="12">
        <v>550</v>
      </c>
      <c r="F330" s="12">
        <v>35.85</v>
      </c>
      <c r="G330" s="13">
        <f t="shared" si="52"/>
        <v>19717.5</v>
      </c>
      <c r="H330" s="12">
        <v>550</v>
      </c>
      <c r="I330" s="57">
        <v>0</v>
      </c>
      <c r="J330" s="13">
        <f t="shared" si="53"/>
        <v>0</v>
      </c>
    </row>
    <row r="331" spans="1:10" ht="22.5" x14ac:dyDescent="0.25">
      <c r="A331" s="10" t="s">
        <v>580</v>
      </c>
      <c r="B331" s="11" t="s">
        <v>16</v>
      </c>
      <c r="C331" s="11" t="s">
        <v>33</v>
      </c>
      <c r="D331" s="29" t="s">
        <v>581</v>
      </c>
      <c r="E331" s="12">
        <v>24</v>
      </c>
      <c r="F331" s="12">
        <v>17.66</v>
      </c>
      <c r="G331" s="13">
        <f t="shared" si="52"/>
        <v>423.84</v>
      </c>
      <c r="H331" s="12">
        <v>24</v>
      </c>
      <c r="I331" s="57">
        <v>0</v>
      </c>
      <c r="J331" s="13">
        <f t="shared" si="53"/>
        <v>0</v>
      </c>
    </row>
    <row r="332" spans="1:10" ht="22.5" x14ac:dyDescent="0.25">
      <c r="A332" s="10" t="s">
        <v>582</v>
      </c>
      <c r="B332" s="11" t="s">
        <v>16</v>
      </c>
      <c r="C332" s="11" t="s">
        <v>33</v>
      </c>
      <c r="D332" s="29" t="s">
        <v>583</v>
      </c>
      <c r="E332" s="12">
        <v>40</v>
      </c>
      <c r="F332" s="12">
        <v>44.88</v>
      </c>
      <c r="G332" s="13">
        <f t="shared" si="52"/>
        <v>1795.2</v>
      </c>
      <c r="H332" s="12">
        <v>40</v>
      </c>
      <c r="I332" s="57">
        <v>0</v>
      </c>
      <c r="J332" s="13">
        <f t="shared" si="53"/>
        <v>0</v>
      </c>
    </row>
    <row r="333" spans="1:10" ht="22.5" x14ac:dyDescent="0.25">
      <c r="A333" s="10" t="s">
        <v>584</v>
      </c>
      <c r="B333" s="11" t="s">
        <v>16</v>
      </c>
      <c r="C333" s="11" t="s">
        <v>33</v>
      </c>
      <c r="D333" s="29" t="s">
        <v>585</v>
      </c>
      <c r="E333" s="12">
        <v>40</v>
      </c>
      <c r="F333" s="12">
        <v>76.56</v>
      </c>
      <c r="G333" s="13">
        <f t="shared" si="52"/>
        <v>3062.4</v>
      </c>
      <c r="H333" s="12">
        <v>40</v>
      </c>
      <c r="I333" s="57">
        <v>0</v>
      </c>
      <c r="J333" s="13">
        <f t="shared" si="53"/>
        <v>0</v>
      </c>
    </row>
    <row r="334" spans="1:10" ht="22.5" x14ac:dyDescent="0.25">
      <c r="A334" s="10" t="s">
        <v>586</v>
      </c>
      <c r="B334" s="11" t="s">
        <v>16</v>
      </c>
      <c r="C334" s="11" t="s">
        <v>33</v>
      </c>
      <c r="D334" s="29" t="s">
        <v>587</v>
      </c>
      <c r="E334" s="12">
        <v>1</v>
      </c>
      <c r="F334" s="12">
        <v>759.15</v>
      </c>
      <c r="G334" s="13">
        <f t="shared" si="52"/>
        <v>759.15</v>
      </c>
      <c r="H334" s="12">
        <v>1</v>
      </c>
      <c r="I334" s="57">
        <v>0</v>
      </c>
      <c r="J334" s="13">
        <f t="shared" si="53"/>
        <v>0</v>
      </c>
    </row>
    <row r="335" spans="1:10" x14ac:dyDescent="0.25">
      <c r="A335" s="14"/>
      <c r="B335" s="14"/>
      <c r="C335" s="14"/>
      <c r="D335" s="30" t="s">
        <v>588</v>
      </c>
      <c r="E335" s="12">
        <v>1</v>
      </c>
      <c r="F335" s="15">
        <f>SUM(G329:G334)</f>
        <v>31135.69</v>
      </c>
      <c r="G335" s="15">
        <f t="shared" si="52"/>
        <v>31135.69</v>
      </c>
      <c r="H335" s="12">
        <v>1</v>
      </c>
      <c r="I335" s="15">
        <f>SUM(J329:J334)</f>
        <v>0</v>
      </c>
      <c r="J335" s="15">
        <f t="shared" si="53"/>
        <v>0</v>
      </c>
    </row>
    <row r="336" spans="1:10" ht="1.1499999999999999" customHeight="1" x14ac:dyDescent="0.25">
      <c r="A336" s="16"/>
      <c r="B336" s="16"/>
      <c r="C336" s="16"/>
      <c r="D336" s="31"/>
      <c r="E336" s="16"/>
      <c r="F336" s="16"/>
      <c r="G336" s="16"/>
      <c r="H336" s="16"/>
      <c r="I336" s="16"/>
      <c r="J336" s="16"/>
    </row>
    <row r="337" spans="1:10" x14ac:dyDescent="0.25">
      <c r="A337" s="18" t="s">
        <v>589</v>
      </c>
      <c r="B337" s="18" t="s">
        <v>10</v>
      </c>
      <c r="C337" s="18" t="s">
        <v>33</v>
      </c>
      <c r="D337" s="32" t="s">
        <v>590</v>
      </c>
      <c r="E337" s="19">
        <f t="shared" ref="E337:J337" si="54">E340</f>
        <v>1</v>
      </c>
      <c r="F337" s="19">
        <f t="shared" si="54"/>
        <v>2579.85</v>
      </c>
      <c r="G337" s="19">
        <f t="shared" si="54"/>
        <v>2579.85</v>
      </c>
      <c r="H337" s="19">
        <f t="shared" si="54"/>
        <v>1</v>
      </c>
      <c r="I337" s="19">
        <f t="shared" si="54"/>
        <v>0</v>
      </c>
      <c r="J337" s="19">
        <f t="shared" si="54"/>
        <v>0</v>
      </c>
    </row>
    <row r="338" spans="1:10" x14ac:dyDescent="0.25">
      <c r="A338" s="10" t="s">
        <v>591</v>
      </c>
      <c r="B338" s="11" t="s">
        <v>16</v>
      </c>
      <c r="C338" s="11" t="s">
        <v>33</v>
      </c>
      <c r="D338" s="29" t="s">
        <v>592</v>
      </c>
      <c r="E338" s="12">
        <v>1</v>
      </c>
      <c r="F338" s="12">
        <v>840</v>
      </c>
      <c r="G338" s="13">
        <f>ROUND(E338*F338,2)</f>
        <v>840</v>
      </c>
      <c r="H338" s="12">
        <v>1</v>
      </c>
      <c r="I338" s="57">
        <v>0</v>
      </c>
      <c r="J338" s="13">
        <f>ROUND(H338*I338,2)</f>
        <v>0</v>
      </c>
    </row>
    <row r="339" spans="1:10" x14ac:dyDescent="0.25">
      <c r="A339" s="10" t="s">
        <v>593</v>
      </c>
      <c r="B339" s="11" t="s">
        <v>16</v>
      </c>
      <c r="C339" s="11" t="s">
        <v>33</v>
      </c>
      <c r="D339" s="29" t="s">
        <v>594</v>
      </c>
      <c r="E339" s="12">
        <v>1</v>
      </c>
      <c r="F339" s="12">
        <v>1739.85</v>
      </c>
      <c r="G339" s="13">
        <f>ROUND(E339*F339,2)</f>
        <v>1739.85</v>
      </c>
      <c r="H339" s="12">
        <v>1</v>
      </c>
      <c r="I339" s="57">
        <v>0</v>
      </c>
      <c r="J339" s="13">
        <f>ROUND(H339*I339,2)</f>
        <v>0</v>
      </c>
    </row>
    <row r="340" spans="1:10" x14ac:dyDescent="0.25">
      <c r="A340" s="14"/>
      <c r="B340" s="14"/>
      <c r="C340" s="14"/>
      <c r="D340" s="30" t="s">
        <v>595</v>
      </c>
      <c r="E340" s="12">
        <v>1</v>
      </c>
      <c r="F340" s="15">
        <f>SUM(G338:G339)</f>
        <v>2579.85</v>
      </c>
      <c r="G340" s="15">
        <f>ROUND(E340*F340,2)</f>
        <v>2579.85</v>
      </c>
      <c r="H340" s="12">
        <v>1</v>
      </c>
      <c r="I340" s="15">
        <f>SUM(J338:J339)</f>
        <v>0</v>
      </c>
      <c r="J340" s="15">
        <f>ROUND(H340*I340,2)</f>
        <v>0</v>
      </c>
    </row>
    <row r="341" spans="1:10" ht="1.1499999999999999" customHeight="1" x14ac:dyDescent="0.25">
      <c r="A341" s="16"/>
      <c r="B341" s="16"/>
      <c r="C341" s="16"/>
      <c r="D341" s="31"/>
      <c r="E341" s="16"/>
      <c r="F341" s="16"/>
      <c r="G341" s="16"/>
      <c r="H341" s="16"/>
      <c r="I341" s="16"/>
      <c r="J341" s="16"/>
    </row>
    <row r="342" spans="1:10" x14ac:dyDescent="0.25">
      <c r="A342" s="14"/>
      <c r="B342" s="14"/>
      <c r="C342" s="14"/>
      <c r="D342" s="30" t="s">
        <v>596</v>
      </c>
      <c r="E342" s="12">
        <v>1</v>
      </c>
      <c r="F342" s="15">
        <f>G249+G285+G328+G337</f>
        <v>271339.63</v>
      </c>
      <c r="G342" s="15">
        <f>ROUND(E342*F342,2)</f>
        <v>271339.63</v>
      </c>
      <c r="H342" s="12">
        <v>1</v>
      </c>
      <c r="I342" s="15">
        <f>J249+J285+J328+J337</f>
        <v>0</v>
      </c>
      <c r="J342" s="15">
        <f>ROUND(H342*I342,2)</f>
        <v>0</v>
      </c>
    </row>
    <row r="343" spans="1:10" ht="1.1499999999999999" customHeight="1" x14ac:dyDescent="0.25">
      <c r="A343" s="16"/>
      <c r="B343" s="16"/>
      <c r="C343" s="16"/>
      <c r="D343" s="31"/>
      <c r="E343" s="16"/>
      <c r="F343" s="16"/>
      <c r="G343" s="16"/>
      <c r="H343" s="16"/>
      <c r="I343" s="16"/>
      <c r="J343" s="16"/>
    </row>
    <row r="344" spans="1:10" x14ac:dyDescent="0.25">
      <c r="A344" s="8" t="s">
        <v>597</v>
      </c>
      <c r="B344" s="8" t="s">
        <v>10</v>
      </c>
      <c r="C344" s="8" t="s">
        <v>11</v>
      </c>
      <c r="D344" s="28" t="s">
        <v>598</v>
      </c>
      <c r="E344" s="9">
        <f t="shared" ref="E344:J344" si="55">E387</f>
        <v>1</v>
      </c>
      <c r="F344" s="9">
        <f t="shared" si="55"/>
        <v>16749.3</v>
      </c>
      <c r="G344" s="9">
        <f t="shared" si="55"/>
        <v>16749.3</v>
      </c>
      <c r="H344" s="9">
        <f t="shared" si="55"/>
        <v>1</v>
      </c>
      <c r="I344" s="9">
        <f t="shared" si="55"/>
        <v>0</v>
      </c>
      <c r="J344" s="9">
        <f t="shared" si="55"/>
        <v>0</v>
      </c>
    </row>
    <row r="345" spans="1:10" x14ac:dyDescent="0.25">
      <c r="A345" s="18" t="s">
        <v>599</v>
      </c>
      <c r="B345" s="18" t="s">
        <v>10</v>
      </c>
      <c r="C345" s="18" t="s">
        <v>11</v>
      </c>
      <c r="D345" s="32" t="s">
        <v>600</v>
      </c>
      <c r="E345" s="19">
        <f t="shared" ref="E345:J345" si="56">E355</f>
        <v>1</v>
      </c>
      <c r="F345" s="19">
        <f t="shared" si="56"/>
        <v>6294.49</v>
      </c>
      <c r="G345" s="19">
        <f t="shared" si="56"/>
        <v>6294.49</v>
      </c>
      <c r="H345" s="19">
        <f t="shared" si="56"/>
        <v>1</v>
      </c>
      <c r="I345" s="19">
        <f t="shared" si="56"/>
        <v>0</v>
      </c>
      <c r="J345" s="19">
        <f t="shared" si="56"/>
        <v>0</v>
      </c>
    </row>
    <row r="346" spans="1:10" ht="22.5" x14ac:dyDescent="0.25">
      <c r="A346" s="10" t="s">
        <v>601</v>
      </c>
      <c r="B346" s="11" t="s">
        <v>16</v>
      </c>
      <c r="C346" s="11" t="s">
        <v>33</v>
      </c>
      <c r="D346" s="29" t="s">
        <v>602</v>
      </c>
      <c r="E346" s="12">
        <v>1</v>
      </c>
      <c r="F346" s="12">
        <v>672</v>
      </c>
      <c r="G346" s="13">
        <f t="shared" ref="G346:G355" si="57">ROUND(E346*F346,2)</f>
        <v>672</v>
      </c>
      <c r="H346" s="12">
        <v>1</v>
      </c>
      <c r="I346" s="57">
        <v>0</v>
      </c>
      <c r="J346" s="13">
        <f t="shared" ref="J346:J355" si="58">ROUND(H346*I346,2)</f>
        <v>0</v>
      </c>
    </row>
    <row r="347" spans="1:10" ht="22.5" x14ac:dyDescent="0.25">
      <c r="A347" s="10" t="s">
        <v>603</v>
      </c>
      <c r="B347" s="11" t="s">
        <v>16</v>
      </c>
      <c r="C347" s="11" t="s">
        <v>33</v>
      </c>
      <c r="D347" s="29" t="s">
        <v>604</v>
      </c>
      <c r="E347" s="12">
        <v>1</v>
      </c>
      <c r="F347" s="12">
        <v>210</v>
      </c>
      <c r="G347" s="13">
        <f t="shared" si="57"/>
        <v>210</v>
      </c>
      <c r="H347" s="12">
        <v>1</v>
      </c>
      <c r="I347" s="57">
        <v>0</v>
      </c>
      <c r="J347" s="13">
        <f t="shared" si="58"/>
        <v>0</v>
      </c>
    </row>
    <row r="348" spans="1:10" x14ac:dyDescent="0.25">
      <c r="A348" s="10" t="s">
        <v>605</v>
      </c>
      <c r="B348" s="11" t="s">
        <v>16</v>
      </c>
      <c r="C348" s="11" t="s">
        <v>33</v>
      </c>
      <c r="D348" s="29" t="s">
        <v>606</v>
      </c>
      <c r="E348" s="12">
        <v>1</v>
      </c>
      <c r="F348" s="12">
        <v>44.96</v>
      </c>
      <c r="G348" s="13">
        <f t="shared" si="57"/>
        <v>44.96</v>
      </c>
      <c r="H348" s="12">
        <v>1</v>
      </c>
      <c r="I348" s="57">
        <v>0</v>
      </c>
      <c r="J348" s="13">
        <f t="shared" si="58"/>
        <v>0</v>
      </c>
    </row>
    <row r="349" spans="1:10" ht="22.5" x14ac:dyDescent="0.25">
      <c r="A349" s="10" t="s">
        <v>607</v>
      </c>
      <c r="B349" s="11" t="s">
        <v>16</v>
      </c>
      <c r="C349" s="11" t="s">
        <v>33</v>
      </c>
      <c r="D349" s="29" t="s">
        <v>608</v>
      </c>
      <c r="E349" s="12">
        <v>2</v>
      </c>
      <c r="F349" s="12">
        <v>44.96</v>
      </c>
      <c r="G349" s="13">
        <f t="shared" si="57"/>
        <v>89.92</v>
      </c>
      <c r="H349" s="12">
        <v>2</v>
      </c>
      <c r="I349" s="57">
        <v>0</v>
      </c>
      <c r="J349" s="13">
        <f t="shared" si="58"/>
        <v>0</v>
      </c>
    </row>
    <row r="350" spans="1:10" ht="22.5" x14ac:dyDescent="0.25">
      <c r="A350" s="10" t="s">
        <v>609</v>
      </c>
      <c r="B350" s="11" t="s">
        <v>16</v>
      </c>
      <c r="C350" s="11" t="s">
        <v>33</v>
      </c>
      <c r="D350" s="29" t="s">
        <v>610</v>
      </c>
      <c r="E350" s="12">
        <v>2</v>
      </c>
      <c r="F350" s="12">
        <v>71.09</v>
      </c>
      <c r="G350" s="13">
        <f t="shared" si="57"/>
        <v>142.18</v>
      </c>
      <c r="H350" s="12">
        <v>2</v>
      </c>
      <c r="I350" s="57">
        <v>0</v>
      </c>
      <c r="J350" s="13">
        <f t="shared" si="58"/>
        <v>0</v>
      </c>
    </row>
    <row r="351" spans="1:10" ht="22.5" x14ac:dyDescent="0.25">
      <c r="A351" s="10" t="s">
        <v>611</v>
      </c>
      <c r="B351" s="11" t="s">
        <v>16</v>
      </c>
      <c r="C351" s="11" t="s">
        <v>33</v>
      </c>
      <c r="D351" s="29" t="s">
        <v>612</v>
      </c>
      <c r="E351" s="12">
        <v>2</v>
      </c>
      <c r="F351" s="12">
        <v>71.09</v>
      </c>
      <c r="G351" s="13">
        <f t="shared" si="57"/>
        <v>142.18</v>
      </c>
      <c r="H351" s="12">
        <v>2</v>
      </c>
      <c r="I351" s="57">
        <v>0</v>
      </c>
      <c r="J351" s="13">
        <f t="shared" si="58"/>
        <v>0</v>
      </c>
    </row>
    <row r="352" spans="1:10" ht="22.5" x14ac:dyDescent="0.25">
      <c r="A352" s="10" t="s">
        <v>613</v>
      </c>
      <c r="B352" s="11" t="s">
        <v>16</v>
      </c>
      <c r="C352" s="11" t="s">
        <v>33</v>
      </c>
      <c r="D352" s="29" t="s">
        <v>614</v>
      </c>
      <c r="E352" s="12">
        <v>1</v>
      </c>
      <c r="F352" s="12">
        <v>1000</v>
      </c>
      <c r="G352" s="13">
        <f t="shared" si="57"/>
        <v>1000</v>
      </c>
      <c r="H352" s="12">
        <v>1</v>
      </c>
      <c r="I352" s="57">
        <v>0</v>
      </c>
      <c r="J352" s="13">
        <f t="shared" si="58"/>
        <v>0</v>
      </c>
    </row>
    <row r="353" spans="1:10" x14ac:dyDescent="0.25">
      <c r="A353" s="10" t="s">
        <v>615</v>
      </c>
      <c r="B353" s="11" t="s">
        <v>16</v>
      </c>
      <c r="C353" s="11" t="s">
        <v>369</v>
      </c>
      <c r="D353" s="29" t="s">
        <v>616</v>
      </c>
      <c r="E353" s="12">
        <v>100</v>
      </c>
      <c r="F353" s="12">
        <v>39.25</v>
      </c>
      <c r="G353" s="13">
        <f t="shared" si="57"/>
        <v>3925</v>
      </c>
      <c r="H353" s="12">
        <v>100</v>
      </c>
      <c r="I353" s="57">
        <v>0</v>
      </c>
      <c r="J353" s="13">
        <f t="shared" si="58"/>
        <v>0</v>
      </c>
    </row>
    <row r="354" spans="1:10" ht="22.5" x14ac:dyDescent="0.25">
      <c r="A354" s="10" t="s">
        <v>617</v>
      </c>
      <c r="B354" s="11" t="s">
        <v>16</v>
      </c>
      <c r="C354" s="11" t="s">
        <v>33</v>
      </c>
      <c r="D354" s="29" t="s">
        <v>618</v>
      </c>
      <c r="E354" s="12">
        <v>1</v>
      </c>
      <c r="F354" s="12">
        <v>68.25</v>
      </c>
      <c r="G354" s="13">
        <f t="shared" si="57"/>
        <v>68.25</v>
      </c>
      <c r="H354" s="12">
        <v>1</v>
      </c>
      <c r="I354" s="57">
        <v>0</v>
      </c>
      <c r="J354" s="13">
        <f t="shared" si="58"/>
        <v>0</v>
      </c>
    </row>
    <row r="355" spans="1:10" x14ac:dyDescent="0.25">
      <c r="A355" s="14"/>
      <c r="B355" s="14"/>
      <c r="C355" s="14"/>
      <c r="D355" s="30" t="s">
        <v>619</v>
      </c>
      <c r="E355" s="12">
        <v>1</v>
      </c>
      <c r="F355" s="15">
        <f>SUM(G346:G354)</f>
        <v>6294.49</v>
      </c>
      <c r="G355" s="15">
        <f t="shared" si="57"/>
        <v>6294.49</v>
      </c>
      <c r="H355" s="12">
        <v>1</v>
      </c>
      <c r="I355" s="15">
        <f>SUM(J346:J354)</f>
        <v>0</v>
      </c>
      <c r="J355" s="15">
        <f t="shared" si="58"/>
        <v>0</v>
      </c>
    </row>
    <row r="356" spans="1:10" ht="1.1499999999999999" customHeight="1" x14ac:dyDescent="0.25">
      <c r="A356" s="16"/>
      <c r="B356" s="16"/>
      <c r="C356" s="16"/>
      <c r="D356" s="31"/>
      <c r="E356" s="16"/>
      <c r="F356" s="16"/>
      <c r="G356" s="16"/>
      <c r="H356" s="16"/>
      <c r="I356" s="16"/>
      <c r="J356" s="16"/>
    </row>
    <row r="357" spans="1:10" x14ac:dyDescent="0.25">
      <c r="A357" s="18" t="s">
        <v>620</v>
      </c>
      <c r="B357" s="18" t="s">
        <v>10</v>
      </c>
      <c r="C357" s="18" t="s">
        <v>11</v>
      </c>
      <c r="D357" s="32" t="s">
        <v>621</v>
      </c>
      <c r="E357" s="19">
        <f t="shared" ref="E357:J357" si="59">E361</f>
        <v>1</v>
      </c>
      <c r="F357" s="19">
        <f t="shared" si="59"/>
        <v>806.88</v>
      </c>
      <c r="G357" s="19">
        <f t="shared" si="59"/>
        <v>806.88</v>
      </c>
      <c r="H357" s="19">
        <f t="shared" si="59"/>
        <v>1</v>
      </c>
      <c r="I357" s="19">
        <f t="shared" si="59"/>
        <v>0</v>
      </c>
      <c r="J357" s="19">
        <f t="shared" si="59"/>
        <v>0</v>
      </c>
    </row>
    <row r="358" spans="1:10" ht="22.5" x14ac:dyDescent="0.25">
      <c r="A358" s="10" t="s">
        <v>622</v>
      </c>
      <c r="B358" s="11" t="s">
        <v>16</v>
      </c>
      <c r="C358" s="11" t="s">
        <v>33</v>
      </c>
      <c r="D358" s="29" t="s">
        <v>623</v>
      </c>
      <c r="E358" s="12">
        <v>1</v>
      </c>
      <c r="F358" s="12">
        <v>672</v>
      </c>
      <c r="G358" s="13">
        <f>ROUND(E358*F358,2)</f>
        <v>672</v>
      </c>
      <c r="H358" s="12">
        <v>1</v>
      </c>
      <c r="I358" s="57">
        <v>0</v>
      </c>
      <c r="J358" s="13">
        <f>ROUND(H358*I358,2)</f>
        <v>0</v>
      </c>
    </row>
    <row r="359" spans="1:10" x14ac:dyDescent="0.25">
      <c r="A359" s="10" t="s">
        <v>624</v>
      </c>
      <c r="B359" s="11" t="s">
        <v>16</v>
      </c>
      <c r="C359" s="11" t="s">
        <v>33</v>
      </c>
      <c r="D359" s="29" t="s">
        <v>606</v>
      </c>
      <c r="E359" s="12">
        <v>1</v>
      </c>
      <c r="F359" s="12">
        <v>44.96</v>
      </c>
      <c r="G359" s="13">
        <f>ROUND(E359*F359,2)</f>
        <v>44.96</v>
      </c>
      <c r="H359" s="12">
        <v>1</v>
      </c>
      <c r="I359" s="57">
        <v>0</v>
      </c>
      <c r="J359" s="13">
        <f>ROUND(H359*I359,2)</f>
        <v>0</v>
      </c>
    </row>
    <row r="360" spans="1:10" ht="22.5" x14ac:dyDescent="0.25">
      <c r="A360" s="10" t="s">
        <v>625</v>
      </c>
      <c r="B360" s="11" t="s">
        <v>16</v>
      </c>
      <c r="C360" s="11" t="s">
        <v>33</v>
      </c>
      <c r="D360" s="29" t="s">
        <v>608</v>
      </c>
      <c r="E360" s="12">
        <v>2</v>
      </c>
      <c r="F360" s="12">
        <v>44.96</v>
      </c>
      <c r="G360" s="13">
        <f>ROUND(E360*F360,2)</f>
        <v>89.92</v>
      </c>
      <c r="H360" s="12">
        <v>2</v>
      </c>
      <c r="I360" s="57">
        <v>0</v>
      </c>
      <c r="J360" s="13">
        <f>ROUND(H360*I360,2)</f>
        <v>0</v>
      </c>
    </row>
    <row r="361" spans="1:10" x14ac:dyDescent="0.25">
      <c r="A361" s="14"/>
      <c r="B361" s="14"/>
      <c r="C361" s="14"/>
      <c r="D361" s="30" t="s">
        <v>626</v>
      </c>
      <c r="E361" s="12">
        <v>1</v>
      </c>
      <c r="F361" s="15">
        <f>SUM(G358:G360)</f>
        <v>806.88</v>
      </c>
      <c r="G361" s="15">
        <f>ROUND(E361*F361,2)</f>
        <v>806.88</v>
      </c>
      <c r="H361" s="12">
        <v>1</v>
      </c>
      <c r="I361" s="15">
        <f>SUM(J358:J360)</f>
        <v>0</v>
      </c>
      <c r="J361" s="15">
        <f>ROUND(H361*I361,2)</f>
        <v>0</v>
      </c>
    </row>
    <row r="362" spans="1:10" ht="1.1499999999999999" customHeight="1" x14ac:dyDescent="0.25">
      <c r="A362" s="16"/>
      <c r="B362" s="16"/>
      <c r="C362" s="16"/>
      <c r="D362" s="31"/>
      <c r="E362" s="16"/>
      <c r="F362" s="16"/>
      <c r="G362" s="16"/>
      <c r="H362" s="16"/>
      <c r="I362" s="16"/>
      <c r="J362" s="16"/>
    </row>
    <row r="363" spans="1:10" x14ac:dyDescent="0.25">
      <c r="A363" s="18" t="s">
        <v>627</v>
      </c>
      <c r="B363" s="18" t="s">
        <v>10</v>
      </c>
      <c r="C363" s="18" t="s">
        <v>11</v>
      </c>
      <c r="D363" s="32" t="s">
        <v>628</v>
      </c>
      <c r="E363" s="19">
        <f t="shared" ref="E363:J363" si="60">E366</f>
        <v>1</v>
      </c>
      <c r="F363" s="19">
        <f t="shared" si="60"/>
        <v>5239.96</v>
      </c>
      <c r="G363" s="19">
        <f t="shared" si="60"/>
        <v>5239.96</v>
      </c>
      <c r="H363" s="19">
        <f t="shared" si="60"/>
        <v>1</v>
      </c>
      <c r="I363" s="19">
        <f t="shared" si="60"/>
        <v>0</v>
      </c>
      <c r="J363" s="19">
        <f t="shared" si="60"/>
        <v>0</v>
      </c>
    </row>
    <row r="364" spans="1:10" ht="22.5" x14ac:dyDescent="0.25">
      <c r="A364" s="10" t="s">
        <v>629</v>
      </c>
      <c r="B364" s="11" t="s">
        <v>16</v>
      </c>
      <c r="C364" s="11" t="s">
        <v>33</v>
      </c>
      <c r="D364" s="29" t="s">
        <v>630</v>
      </c>
      <c r="E364" s="12">
        <v>1</v>
      </c>
      <c r="F364" s="12">
        <v>698.36</v>
      </c>
      <c r="G364" s="13">
        <f>ROUND(E364*F364,2)</f>
        <v>698.36</v>
      </c>
      <c r="H364" s="12">
        <v>1</v>
      </c>
      <c r="I364" s="57">
        <v>0</v>
      </c>
      <c r="J364" s="13">
        <f>ROUND(H364*I364,2)</f>
        <v>0</v>
      </c>
    </row>
    <row r="365" spans="1:10" x14ac:dyDescent="0.25">
      <c r="A365" s="10" t="s">
        <v>631</v>
      </c>
      <c r="B365" s="11" t="s">
        <v>16</v>
      </c>
      <c r="C365" s="11" t="s">
        <v>25</v>
      </c>
      <c r="D365" s="29" t="s">
        <v>632</v>
      </c>
      <c r="E365" s="12">
        <v>20</v>
      </c>
      <c r="F365" s="12">
        <v>227.08</v>
      </c>
      <c r="G365" s="13">
        <f>ROUND(E365*F365,2)</f>
        <v>4541.6000000000004</v>
      </c>
      <c r="H365" s="12">
        <v>20</v>
      </c>
      <c r="I365" s="57">
        <v>0</v>
      </c>
      <c r="J365" s="13">
        <f>ROUND(H365*I365,2)</f>
        <v>0</v>
      </c>
    </row>
    <row r="366" spans="1:10" x14ac:dyDescent="0.25">
      <c r="A366" s="14"/>
      <c r="B366" s="14"/>
      <c r="C366" s="14"/>
      <c r="D366" s="30" t="s">
        <v>633</v>
      </c>
      <c r="E366" s="12">
        <v>1</v>
      </c>
      <c r="F366" s="15">
        <f>SUM(G364:G365)</f>
        <v>5239.96</v>
      </c>
      <c r="G366" s="15">
        <f>ROUND(E366*F366,2)</f>
        <v>5239.96</v>
      </c>
      <c r="H366" s="12">
        <v>1</v>
      </c>
      <c r="I366" s="15">
        <f>SUM(J364:J365)</f>
        <v>0</v>
      </c>
      <c r="J366" s="15">
        <f>ROUND(H366*I366,2)</f>
        <v>0</v>
      </c>
    </row>
    <row r="367" spans="1:10" ht="1.1499999999999999" customHeight="1" x14ac:dyDescent="0.25">
      <c r="A367" s="16"/>
      <c r="B367" s="16"/>
      <c r="C367" s="16"/>
      <c r="D367" s="31"/>
      <c r="E367" s="16"/>
      <c r="F367" s="16"/>
      <c r="G367" s="16"/>
      <c r="H367" s="16"/>
      <c r="I367" s="16"/>
      <c r="J367" s="16"/>
    </row>
    <row r="368" spans="1:10" x14ac:dyDescent="0.25">
      <c r="A368" s="18" t="s">
        <v>634</v>
      </c>
      <c r="B368" s="18" t="s">
        <v>10</v>
      </c>
      <c r="C368" s="18" t="s">
        <v>11</v>
      </c>
      <c r="D368" s="32" t="s">
        <v>635</v>
      </c>
      <c r="E368" s="19">
        <f t="shared" ref="E368:J368" si="61">E376</f>
        <v>1</v>
      </c>
      <c r="F368" s="19">
        <f t="shared" si="61"/>
        <v>3630.22</v>
      </c>
      <c r="G368" s="19">
        <f t="shared" si="61"/>
        <v>3630.22</v>
      </c>
      <c r="H368" s="19">
        <f t="shared" si="61"/>
        <v>1</v>
      </c>
      <c r="I368" s="19">
        <f t="shared" si="61"/>
        <v>0</v>
      </c>
      <c r="J368" s="19">
        <f t="shared" si="61"/>
        <v>0</v>
      </c>
    </row>
    <row r="369" spans="1:10" ht="33.75" x14ac:dyDescent="0.25">
      <c r="A369" s="10" t="s">
        <v>636</v>
      </c>
      <c r="B369" s="11" t="s">
        <v>16</v>
      </c>
      <c r="C369" s="11" t="s">
        <v>33</v>
      </c>
      <c r="D369" s="29" t="s">
        <v>637</v>
      </c>
      <c r="E369" s="12">
        <v>1</v>
      </c>
      <c r="F369" s="12">
        <v>652.19000000000005</v>
      </c>
      <c r="G369" s="13">
        <f t="shared" ref="G369:G376" si="62">ROUND(E369*F369,2)</f>
        <v>652.19000000000005</v>
      </c>
      <c r="H369" s="12">
        <v>1</v>
      </c>
      <c r="I369" s="57">
        <v>0</v>
      </c>
      <c r="J369" s="13">
        <f t="shared" ref="J369:J376" si="63">ROUND(H369*I369,2)</f>
        <v>0</v>
      </c>
    </row>
    <row r="370" spans="1:10" ht="33.75" x14ac:dyDescent="0.25">
      <c r="A370" s="10" t="s">
        <v>638</v>
      </c>
      <c r="B370" s="11" t="s">
        <v>16</v>
      </c>
      <c r="C370" s="11" t="s">
        <v>33</v>
      </c>
      <c r="D370" s="29" t="s">
        <v>639</v>
      </c>
      <c r="E370" s="12">
        <v>1</v>
      </c>
      <c r="F370" s="12">
        <v>847.83</v>
      </c>
      <c r="G370" s="13">
        <f t="shared" si="62"/>
        <v>847.83</v>
      </c>
      <c r="H370" s="12">
        <v>1</v>
      </c>
      <c r="I370" s="57">
        <v>0</v>
      </c>
      <c r="J370" s="13">
        <f t="shared" si="63"/>
        <v>0</v>
      </c>
    </row>
    <row r="371" spans="1:10" ht="22.5" x14ac:dyDescent="0.25">
      <c r="A371" s="10" t="s">
        <v>613</v>
      </c>
      <c r="B371" s="11" t="s">
        <v>16</v>
      </c>
      <c r="C371" s="11" t="s">
        <v>33</v>
      </c>
      <c r="D371" s="29" t="s">
        <v>614</v>
      </c>
      <c r="E371" s="12">
        <v>1</v>
      </c>
      <c r="F371" s="12">
        <v>1000</v>
      </c>
      <c r="G371" s="13">
        <f t="shared" si="62"/>
        <v>1000</v>
      </c>
      <c r="H371" s="12">
        <v>1</v>
      </c>
      <c r="I371" s="57">
        <v>0</v>
      </c>
      <c r="J371" s="13">
        <f t="shared" si="63"/>
        <v>0</v>
      </c>
    </row>
    <row r="372" spans="1:10" ht="22.5" x14ac:dyDescent="0.25">
      <c r="A372" s="10" t="s">
        <v>640</v>
      </c>
      <c r="B372" s="11" t="s">
        <v>16</v>
      </c>
      <c r="C372" s="11" t="s">
        <v>33</v>
      </c>
      <c r="D372" s="29" t="s">
        <v>641</v>
      </c>
      <c r="E372" s="12">
        <v>1</v>
      </c>
      <c r="F372" s="12">
        <v>55.72</v>
      </c>
      <c r="G372" s="13">
        <f t="shared" si="62"/>
        <v>55.72</v>
      </c>
      <c r="H372" s="12">
        <v>1</v>
      </c>
      <c r="I372" s="57">
        <v>0</v>
      </c>
      <c r="J372" s="13">
        <f t="shared" si="63"/>
        <v>0</v>
      </c>
    </row>
    <row r="373" spans="1:10" ht="33.75" x14ac:dyDescent="0.25">
      <c r="A373" s="10" t="s">
        <v>642</v>
      </c>
      <c r="B373" s="11" t="s">
        <v>16</v>
      </c>
      <c r="C373" s="11" t="s">
        <v>20</v>
      </c>
      <c r="D373" s="29" t="s">
        <v>643</v>
      </c>
      <c r="E373" s="12">
        <v>50</v>
      </c>
      <c r="F373" s="12">
        <v>11.47</v>
      </c>
      <c r="G373" s="13">
        <f t="shared" si="62"/>
        <v>573.5</v>
      </c>
      <c r="H373" s="12">
        <v>50</v>
      </c>
      <c r="I373" s="57">
        <v>0</v>
      </c>
      <c r="J373" s="13">
        <f t="shared" si="63"/>
        <v>0</v>
      </c>
    </row>
    <row r="374" spans="1:10" ht="22.5" x14ac:dyDescent="0.25">
      <c r="A374" s="10" t="s">
        <v>644</v>
      </c>
      <c r="B374" s="11" t="s">
        <v>16</v>
      </c>
      <c r="C374" s="11" t="s">
        <v>33</v>
      </c>
      <c r="D374" s="29" t="s">
        <v>645</v>
      </c>
      <c r="E374" s="12">
        <v>1</v>
      </c>
      <c r="F374" s="12">
        <v>131.63999999999999</v>
      </c>
      <c r="G374" s="13">
        <f t="shared" si="62"/>
        <v>131.63999999999999</v>
      </c>
      <c r="H374" s="12">
        <v>1</v>
      </c>
      <c r="I374" s="57">
        <v>0</v>
      </c>
      <c r="J374" s="13">
        <f t="shared" si="63"/>
        <v>0</v>
      </c>
    </row>
    <row r="375" spans="1:10" ht="22.5" x14ac:dyDescent="0.25">
      <c r="A375" s="10" t="s">
        <v>646</v>
      </c>
      <c r="B375" s="11" t="s">
        <v>16</v>
      </c>
      <c r="C375" s="11" t="s">
        <v>33</v>
      </c>
      <c r="D375" s="29" t="s">
        <v>647</v>
      </c>
      <c r="E375" s="12">
        <v>1</v>
      </c>
      <c r="F375" s="12">
        <v>369.34</v>
      </c>
      <c r="G375" s="13">
        <f t="shared" si="62"/>
        <v>369.34</v>
      </c>
      <c r="H375" s="12">
        <v>1</v>
      </c>
      <c r="I375" s="57">
        <v>0</v>
      </c>
      <c r="J375" s="13">
        <f t="shared" si="63"/>
        <v>0</v>
      </c>
    </row>
    <row r="376" spans="1:10" x14ac:dyDescent="0.25">
      <c r="A376" s="14"/>
      <c r="B376" s="14"/>
      <c r="C376" s="14"/>
      <c r="D376" s="30" t="s">
        <v>648</v>
      </c>
      <c r="E376" s="12">
        <v>1</v>
      </c>
      <c r="F376" s="15">
        <f>SUM(G369:G375)</f>
        <v>3630.22</v>
      </c>
      <c r="G376" s="15">
        <f t="shared" si="62"/>
        <v>3630.22</v>
      </c>
      <c r="H376" s="12">
        <v>1</v>
      </c>
      <c r="I376" s="15">
        <f>SUM(J369:J375)</f>
        <v>0</v>
      </c>
      <c r="J376" s="15">
        <f t="shared" si="63"/>
        <v>0</v>
      </c>
    </row>
    <row r="377" spans="1:10" ht="1.1499999999999999" customHeight="1" x14ac:dyDescent="0.25">
      <c r="A377" s="16"/>
      <c r="B377" s="16"/>
      <c r="C377" s="16"/>
      <c r="D377" s="31"/>
      <c r="E377" s="16"/>
      <c r="F377" s="16"/>
      <c r="G377" s="16"/>
      <c r="H377" s="16"/>
      <c r="I377" s="16"/>
      <c r="J377" s="16"/>
    </row>
    <row r="378" spans="1:10" x14ac:dyDescent="0.25">
      <c r="A378" s="18" t="s">
        <v>649</v>
      </c>
      <c r="B378" s="18" t="s">
        <v>10</v>
      </c>
      <c r="C378" s="18" t="s">
        <v>11</v>
      </c>
      <c r="D378" s="32" t="s">
        <v>650</v>
      </c>
      <c r="E378" s="19">
        <f t="shared" ref="E378:J378" si="64">E381</f>
        <v>1</v>
      </c>
      <c r="F378" s="19">
        <f t="shared" si="64"/>
        <v>477.75</v>
      </c>
      <c r="G378" s="19">
        <f t="shared" si="64"/>
        <v>477.75</v>
      </c>
      <c r="H378" s="19">
        <f t="shared" si="64"/>
        <v>1</v>
      </c>
      <c r="I378" s="19">
        <f t="shared" si="64"/>
        <v>0</v>
      </c>
      <c r="J378" s="19">
        <f t="shared" si="64"/>
        <v>0</v>
      </c>
    </row>
    <row r="379" spans="1:10" ht="22.5" x14ac:dyDescent="0.25">
      <c r="A379" s="10" t="s">
        <v>651</v>
      </c>
      <c r="B379" s="11" t="s">
        <v>16</v>
      </c>
      <c r="C379" s="11" t="s">
        <v>33</v>
      </c>
      <c r="D379" s="29" t="s">
        <v>652</v>
      </c>
      <c r="E379" s="12">
        <v>1</v>
      </c>
      <c r="F379" s="12">
        <v>399</v>
      </c>
      <c r="G379" s="13">
        <f>ROUND(E379*F379,2)</f>
        <v>399</v>
      </c>
      <c r="H379" s="12">
        <v>1</v>
      </c>
      <c r="I379" s="57">
        <v>0</v>
      </c>
      <c r="J379" s="13">
        <f>ROUND(H379*I379,2)</f>
        <v>0</v>
      </c>
    </row>
    <row r="380" spans="1:10" x14ac:dyDescent="0.25">
      <c r="A380" s="10" t="s">
        <v>653</v>
      </c>
      <c r="B380" s="11" t="s">
        <v>16</v>
      </c>
      <c r="C380" s="11" t="s">
        <v>33</v>
      </c>
      <c r="D380" s="29" t="s">
        <v>654</v>
      </c>
      <c r="E380" s="12">
        <v>1</v>
      </c>
      <c r="F380" s="12">
        <v>78.75</v>
      </c>
      <c r="G380" s="13">
        <f>ROUND(E380*F380,2)</f>
        <v>78.75</v>
      </c>
      <c r="H380" s="12">
        <v>1</v>
      </c>
      <c r="I380" s="57">
        <v>0</v>
      </c>
      <c r="J380" s="13">
        <f>ROUND(H380*I380,2)</f>
        <v>0</v>
      </c>
    </row>
    <row r="381" spans="1:10" x14ac:dyDescent="0.25">
      <c r="A381" s="14"/>
      <c r="B381" s="14"/>
      <c r="C381" s="14"/>
      <c r="D381" s="30" t="s">
        <v>655</v>
      </c>
      <c r="E381" s="12">
        <v>1</v>
      </c>
      <c r="F381" s="15">
        <f>SUM(G379:G380)</f>
        <v>477.75</v>
      </c>
      <c r="G381" s="15">
        <f>ROUND(E381*F381,2)</f>
        <v>477.75</v>
      </c>
      <c r="H381" s="12">
        <v>1</v>
      </c>
      <c r="I381" s="15">
        <f>SUM(J379:J380)</f>
        <v>0</v>
      </c>
      <c r="J381" s="15">
        <f>ROUND(H381*I381,2)</f>
        <v>0</v>
      </c>
    </row>
    <row r="382" spans="1:10" ht="1.1499999999999999" customHeight="1" x14ac:dyDescent="0.25">
      <c r="A382" s="16"/>
      <c r="B382" s="16"/>
      <c r="C382" s="16"/>
      <c r="D382" s="31"/>
      <c r="E382" s="16"/>
      <c r="F382" s="16"/>
      <c r="G382" s="16"/>
      <c r="H382" s="16"/>
      <c r="I382" s="16"/>
      <c r="J382" s="16"/>
    </row>
    <row r="383" spans="1:10" x14ac:dyDescent="0.25">
      <c r="A383" s="18" t="s">
        <v>656</v>
      </c>
      <c r="B383" s="18" t="s">
        <v>10</v>
      </c>
      <c r="C383" s="18" t="s">
        <v>11</v>
      </c>
      <c r="D383" s="32" t="s">
        <v>657</v>
      </c>
      <c r="E383" s="19">
        <f t="shared" ref="E383:J383" si="65">E385</f>
        <v>1</v>
      </c>
      <c r="F383" s="19">
        <f t="shared" si="65"/>
        <v>300</v>
      </c>
      <c r="G383" s="19">
        <f t="shared" si="65"/>
        <v>300</v>
      </c>
      <c r="H383" s="19">
        <f t="shared" si="65"/>
        <v>1</v>
      </c>
      <c r="I383" s="19">
        <f t="shared" si="65"/>
        <v>0</v>
      </c>
      <c r="J383" s="19">
        <f t="shared" si="65"/>
        <v>0</v>
      </c>
    </row>
    <row r="384" spans="1:10" ht="22.5" x14ac:dyDescent="0.25">
      <c r="A384" s="10" t="s">
        <v>658</v>
      </c>
      <c r="B384" s="11" t="s">
        <v>16</v>
      </c>
      <c r="C384" s="11" t="s">
        <v>33</v>
      </c>
      <c r="D384" s="29" t="s">
        <v>659</v>
      </c>
      <c r="E384" s="12">
        <v>1</v>
      </c>
      <c r="F384" s="12">
        <v>300</v>
      </c>
      <c r="G384" s="13">
        <f>ROUND(E384*F384,2)</f>
        <v>300</v>
      </c>
      <c r="H384" s="12">
        <v>1</v>
      </c>
      <c r="I384" s="57">
        <v>0</v>
      </c>
      <c r="J384" s="13">
        <f>ROUND(H384*I384,2)</f>
        <v>0</v>
      </c>
    </row>
    <row r="385" spans="1:10" x14ac:dyDescent="0.25">
      <c r="A385" s="14"/>
      <c r="B385" s="14"/>
      <c r="C385" s="14"/>
      <c r="D385" s="30" t="s">
        <v>660</v>
      </c>
      <c r="E385" s="12">
        <v>1</v>
      </c>
      <c r="F385" s="15">
        <f>G384</f>
        <v>300</v>
      </c>
      <c r="G385" s="15">
        <f>ROUND(E385*F385,2)</f>
        <v>300</v>
      </c>
      <c r="H385" s="12">
        <v>1</v>
      </c>
      <c r="I385" s="15">
        <f>J384</f>
        <v>0</v>
      </c>
      <c r="J385" s="15">
        <f>ROUND(H385*I385,2)</f>
        <v>0</v>
      </c>
    </row>
    <row r="386" spans="1:10" ht="1.1499999999999999" customHeight="1" x14ac:dyDescent="0.25">
      <c r="A386" s="16"/>
      <c r="B386" s="16"/>
      <c r="C386" s="16"/>
      <c r="D386" s="31"/>
      <c r="E386" s="16"/>
      <c r="F386" s="16"/>
      <c r="G386" s="16"/>
      <c r="H386" s="16"/>
      <c r="I386" s="16"/>
      <c r="J386" s="16"/>
    </row>
    <row r="387" spans="1:10" x14ac:dyDescent="0.25">
      <c r="A387" s="14"/>
      <c r="B387" s="14"/>
      <c r="C387" s="14"/>
      <c r="D387" s="30" t="s">
        <v>661</v>
      </c>
      <c r="E387" s="12">
        <v>1</v>
      </c>
      <c r="F387" s="15">
        <f>G345+G357+G363+G368+G378+G383</f>
        <v>16749.3</v>
      </c>
      <c r="G387" s="15">
        <f>ROUND(E387*F387,2)</f>
        <v>16749.3</v>
      </c>
      <c r="H387" s="12">
        <v>1</v>
      </c>
      <c r="I387" s="15">
        <f>J345+J357+J363+J368+J378+J383</f>
        <v>0</v>
      </c>
      <c r="J387" s="15">
        <f>ROUND(H387*I387,2)</f>
        <v>0</v>
      </c>
    </row>
    <row r="388" spans="1:10" ht="1.1499999999999999" customHeight="1" x14ac:dyDescent="0.25">
      <c r="A388" s="16"/>
      <c r="B388" s="16"/>
      <c r="C388" s="16"/>
      <c r="D388" s="31"/>
      <c r="E388" s="16"/>
      <c r="F388" s="16"/>
      <c r="G388" s="16"/>
      <c r="H388" s="16"/>
      <c r="I388" s="16"/>
      <c r="J388" s="16"/>
    </row>
    <row r="389" spans="1:10" x14ac:dyDescent="0.25">
      <c r="A389" s="8" t="s">
        <v>662</v>
      </c>
      <c r="B389" s="8" t="s">
        <v>10</v>
      </c>
      <c r="C389" s="8" t="s">
        <v>11</v>
      </c>
      <c r="D389" s="28" t="s">
        <v>663</v>
      </c>
      <c r="E389" s="9">
        <f t="shared" ref="E389:J389" si="66">E542</f>
        <v>1</v>
      </c>
      <c r="F389" s="9">
        <f t="shared" si="66"/>
        <v>328257.45</v>
      </c>
      <c r="G389" s="9">
        <f t="shared" si="66"/>
        <v>328257.45</v>
      </c>
      <c r="H389" s="9">
        <f t="shared" si="66"/>
        <v>1</v>
      </c>
      <c r="I389" s="9">
        <f t="shared" si="66"/>
        <v>0</v>
      </c>
      <c r="J389" s="9">
        <f t="shared" si="66"/>
        <v>0</v>
      </c>
    </row>
    <row r="390" spans="1:10" x14ac:dyDescent="0.25">
      <c r="A390" s="18" t="s">
        <v>664</v>
      </c>
      <c r="B390" s="22" t="s">
        <v>10</v>
      </c>
      <c r="C390" s="18" t="s">
        <v>11</v>
      </c>
      <c r="D390" s="32" t="s">
        <v>665</v>
      </c>
      <c r="E390" s="19">
        <f t="shared" ref="E390:J390" si="67">E402</f>
        <v>1</v>
      </c>
      <c r="F390" s="19">
        <f t="shared" si="67"/>
        <v>27100.84</v>
      </c>
      <c r="G390" s="19">
        <f t="shared" si="67"/>
        <v>27100.84</v>
      </c>
      <c r="H390" s="19">
        <f t="shared" si="67"/>
        <v>1</v>
      </c>
      <c r="I390" s="19">
        <f t="shared" si="67"/>
        <v>0</v>
      </c>
      <c r="J390" s="19">
        <f t="shared" si="67"/>
        <v>0</v>
      </c>
    </row>
    <row r="391" spans="1:10" ht="22.5" x14ac:dyDescent="0.25">
      <c r="A391" s="10" t="s">
        <v>666</v>
      </c>
      <c r="B391" s="11" t="s">
        <v>16</v>
      </c>
      <c r="C391" s="11" t="s">
        <v>33</v>
      </c>
      <c r="D391" s="29" t="s">
        <v>667</v>
      </c>
      <c r="E391" s="12">
        <v>21</v>
      </c>
      <c r="F391" s="12">
        <v>243.96</v>
      </c>
      <c r="G391" s="13">
        <f t="shared" ref="G391:G402" si="68">ROUND(E391*F391,2)</f>
        <v>5123.16</v>
      </c>
      <c r="H391" s="12">
        <v>21</v>
      </c>
      <c r="I391" s="57">
        <v>0</v>
      </c>
      <c r="J391" s="13">
        <f t="shared" ref="J391:J402" si="69">ROUND(H391*I391,2)</f>
        <v>0</v>
      </c>
    </row>
    <row r="392" spans="1:10" ht="22.5" x14ac:dyDescent="0.25">
      <c r="A392" s="10" t="s">
        <v>668</v>
      </c>
      <c r="B392" s="11" t="s">
        <v>16</v>
      </c>
      <c r="C392" s="11" t="s">
        <v>33</v>
      </c>
      <c r="D392" s="29" t="s">
        <v>669</v>
      </c>
      <c r="E392" s="12">
        <v>2</v>
      </c>
      <c r="F392" s="12">
        <v>280.70999999999998</v>
      </c>
      <c r="G392" s="13">
        <f t="shared" si="68"/>
        <v>561.41999999999996</v>
      </c>
      <c r="H392" s="12">
        <v>2</v>
      </c>
      <c r="I392" s="57">
        <v>0</v>
      </c>
      <c r="J392" s="13">
        <f t="shared" si="69"/>
        <v>0</v>
      </c>
    </row>
    <row r="393" spans="1:10" ht="22.5" x14ac:dyDescent="0.25">
      <c r="A393" s="10" t="s">
        <v>670</v>
      </c>
      <c r="B393" s="11" t="s">
        <v>16</v>
      </c>
      <c r="C393" s="11" t="s">
        <v>33</v>
      </c>
      <c r="D393" s="29" t="s">
        <v>671</v>
      </c>
      <c r="E393" s="12">
        <v>3</v>
      </c>
      <c r="F393" s="12">
        <v>893.54</v>
      </c>
      <c r="G393" s="13">
        <f t="shared" si="68"/>
        <v>2680.62</v>
      </c>
      <c r="H393" s="12">
        <v>3</v>
      </c>
      <c r="I393" s="57">
        <v>0</v>
      </c>
      <c r="J393" s="13">
        <f t="shared" si="69"/>
        <v>0</v>
      </c>
    </row>
    <row r="394" spans="1:10" x14ac:dyDescent="0.25">
      <c r="A394" s="10" t="s">
        <v>672</v>
      </c>
      <c r="B394" s="11" t="s">
        <v>16</v>
      </c>
      <c r="C394" s="11" t="s">
        <v>33</v>
      </c>
      <c r="D394" s="29" t="s">
        <v>673</v>
      </c>
      <c r="E394" s="12">
        <v>1</v>
      </c>
      <c r="F394" s="12">
        <v>763.96</v>
      </c>
      <c r="G394" s="13">
        <f t="shared" si="68"/>
        <v>763.96</v>
      </c>
      <c r="H394" s="12">
        <v>1</v>
      </c>
      <c r="I394" s="57">
        <v>0</v>
      </c>
      <c r="J394" s="13">
        <f t="shared" si="69"/>
        <v>0</v>
      </c>
    </row>
    <row r="395" spans="1:10" x14ac:dyDescent="0.25">
      <c r="A395" s="10" t="s">
        <v>674</v>
      </c>
      <c r="B395" s="11" t="s">
        <v>16</v>
      </c>
      <c r="C395" s="11" t="s">
        <v>33</v>
      </c>
      <c r="D395" s="29" t="s">
        <v>675</v>
      </c>
      <c r="E395" s="12">
        <v>2</v>
      </c>
      <c r="F395" s="12">
        <v>449.84</v>
      </c>
      <c r="G395" s="13">
        <f t="shared" si="68"/>
        <v>899.68</v>
      </c>
      <c r="H395" s="12">
        <v>2</v>
      </c>
      <c r="I395" s="57">
        <v>0</v>
      </c>
      <c r="J395" s="13">
        <f t="shared" si="69"/>
        <v>0</v>
      </c>
    </row>
    <row r="396" spans="1:10" x14ac:dyDescent="0.25">
      <c r="A396" s="10" t="s">
        <v>676</v>
      </c>
      <c r="B396" s="11" t="s">
        <v>16</v>
      </c>
      <c r="C396" s="11" t="s">
        <v>33</v>
      </c>
      <c r="D396" s="29" t="s">
        <v>677</v>
      </c>
      <c r="E396" s="12">
        <v>1</v>
      </c>
      <c r="F396" s="12">
        <v>520.25</v>
      </c>
      <c r="G396" s="13">
        <f t="shared" si="68"/>
        <v>520.25</v>
      </c>
      <c r="H396" s="12">
        <v>1</v>
      </c>
      <c r="I396" s="57">
        <v>0</v>
      </c>
      <c r="J396" s="13">
        <f t="shared" si="69"/>
        <v>0</v>
      </c>
    </row>
    <row r="397" spans="1:10" x14ac:dyDescent="0.25">
      <c r="A397" s="10" t="s">
        <v>678</v>
      </c>
      <c r="B397" s="11" t="s">
        <v>16</v>
      </c>
      <c r="C397" s="11" t="s">
        <v>20</v>
      </c>
      <c r="D397" s="29" t="s">
        <v>679</v>
      </c>
      <c r="E397" s="12">
        <v>3600</v>
      </c>
      <c r="F397" s="12">
        <v>3.5</v>
      </c>
      <c r="G397" s="13">
        <f t="shared" si="68"/>
        <v>12600</v>
      </c>
      <c r="H397" s="12">
        <v>3600</v>
      </c>
      <c r="I397" s="57">
        <v>0</v>
      </c>
      <c r="J397" s="13">
        <f t="shared" si="69"/>
        <v>0</v>
      </c>
    </row>
    <row r="398" spans="1:10" x14ac:dyDescent="0.25">
      <c r="A398" s="10" t="s">
        <v>680</v>
      </c>
      <c r="B398" s="11" t="s">
        <v>16</v>
      </c>
      <c r="C398" s="11" t="s">
        <v>20</v>
      </c>
      <c r="D398" s="29" t="s">
        <v>681</v>
      </c>
      <c r="E398" s="12">
        <v>275</v>
      </c>
      <c r="F398" s="12">
        <v>3.87</v>
      </c>
      <c r="G398" s="13">
        <f t="shared" si="68"/>
        <v>1064.25</v>
      </c>
      <c r="H398" s="12">
        <v>275</v>
      </c>
      <c r="I398" s="57">
        <v>0</v>
      </c>
      <c r="J398" s="13">
        <f t="shared" si="69"/>
        <v>0</v>
      </c>
    </row>
    <row r="399" spans="1:10" ht="22.5" x14ac:dyDescent="0.25">
      <c r="A399" s="10" t="s">
        <v>682</v>
      </c>
      <c r="B399" s="11" t="s">
        <v>16</v>
      </c>
      <c r="C399" s="11" t="s">
        <v>33</v>
      </c>
      <c r="D399" s="29" t="s">
        <v>683</v>
      </c>
      <c r="E399" s="12">
        <v>1</v>
      </c>
      <c r="F399" s="12">
        <v>1155</v>
      </c>
      <c r="G399" s="13">
        <f t="shared" si="68"/>
        <v>1155</v>
      </c>
      <c r="H399" s="12">
        <v>1</v>
      </c>
      <c r="I399" s="57">
        <v>0</v>
      </c>
      <c r="J399" s="13">
        <f t="shared" si="69"/>
        <v>0</v>
      </c>
    </row>
    <row r="400" spans="1:10" ht="22.5" x14ac:dyDescent="0.25">
      <c r="A400" s="10" t="s">
        <v>684</v>
      </c>
      <c r="B400" s="11" t="s">
        <v>16</v>
      </c>
      <c r="C400" s="11" t="s">
        <v>33</v>
      </c>
      <c r="D400" s="29" t="s">
        <v>685</v>
      </c>
      <c r="E400" s="12">
        <v>1</v>
      </c>
      <c r="F400" s="12">
        <v>1260</v>
      </c>
      <c r="G400" s="13">
        <f t="shared" si="68"/>
        <v>1260</v>
      </c>
      <c r="H400" s="12">
        <v>1</v>
      </c>
      <c r="I400" s="57">
        <v>0</v>
      </c>
      <c r="J400" s="13">
        <f t="shared" si="69"/>
        <v>0</v>
      </c>
    </row>
    <row r="401" spans="1:10" x14ac:dyDescent="0.25">
      <c r="A401" s="10" t="s">
        <v>686</v>
      </c>
      <c r="B401" s="11" t="s">
        <v>16</v>
      </c>
      <c r="C401" s="11" t="s">
        <v>33</v>
      </c>
      <c r="D401" s="29" t="s">
        <v>687</v>
      </c>
      <c r="E401" s="12">
        <v>1</v>
      </c>
      <c r="F401" s="12">
        <v>472.5</v>
      </c>
      <c r="G401" s="13">
        <f t="shared" si="68"/>
        <v>472.5</v>
      </c>
      <c r="H401" s="12">
        <v>1</v>
      </c>
      <c r="I401" s="57">
        <v>0</v>
      </c>
      <c r="J401" s="13">
        <f t="shared" si="69"/>
        <v>0</v>
      </c>
    </row>
    <row r="402" spans="1:10" x14ac:dyDescent="0.25">
      <c r="A402" s="14"/>
      <c r="B402" s="14"/>
      <c r="C402" s="14"/>
      <c r="D402" s="30" t="s">
        <v>688</v>
      </c>
      <c r="E402" s="12">
        <v>1</v>
      </c>
      <c r="F402" s="15">
        <f>SUM(G391:G401)</f>
        <v>27100.84</v>
      </c>
      <c r="G402" s="15">
        <f t="shared" si="68"/>
        <v>27100.84</v>
      </c>
      <c r="H402" s="12">
        <v>1</v>
      </c>
      <c r="I402" s="15">
        <f>SUM(J391:J401)</f>
        <v>0</v>
      </c>
      <c r="J402" s="15">
        <f t="shared" si="69"/>
        <v>0</v>
      </c>
    </row>
    <row r="403" spans="1:10" ht="1.1499999999999999" customHeight="1" x14ac:dyDescent="0.25">
      <c r="A403" s="16"/>
      <c r="B403" s="16"/>
      <c r="C403" s="16"/>
      <c r="D403" s="31"/>
      <c r="E403" s="16"/>
      <c r="F403" s="16"/>
      <c r="G403" s="16"/>
      <c r="H403" s="16"/>
      <c r="I403" s="16"/>
      <c r="J403" s="16"/>
    </row>
    <row r="404" spans="1:10" x14ac:dyDescent="0.25">
      <c r="A404" s="18" t="s">
        <v>689</v>
      </c>
      <c r="B404" s="22" t="s">
        <v>10</v>
      </c>
      <c r="C404" s="18" t="s">
        <v>11</v>
      </c>
      <c r="D404" s="32" t="s">
        <v>690</v>
      </c>
      <c r="E404" s="19">
        <f t="shared" ref="E404:J404" si="70">E413</f>
        <v>1</v>
      </c>
      <c r="F404" s="19">
        <f t="shared" si="70"/>
        <v>14059.46</v>
      </c>
      <c r="G404" s="19">
        <f t="shared" si="70"/>
        <v>14059.46</v>
      </c>
      <c r="H404" s="19">
        <f t="shared" si="70"/>
        <v>1</v>
      </c>
      <c r="I404" s="19">
        <f t="shared" si="70"/>
        <v>0</v>
      </c>
      <c r="J404" s="19">
        <f t="shared" si="70"/>
        <v>0</v>
      </c>
    </row>
    <row r="405" spans="1:10" ht="22.5" x14ac:dyDescent="0.25">
      <c r="A405" s="10" t="s">
        <v>691</v>
      </c>
      <c r="B405" s="11" t="s">
        <v>16</v>
      </c>
      <c r="C405" s="11" t="s">
        <v>33</v>
      </c>
      <c r="D405" s="29" t="s">
        <v>692</v>
      </c>
      <c r="E405" s="12">
        <v>1</v>
      </c>
      <c r="F405" s="12">
        <v>2411.2600000000002</v>
      </c>
      <c r="G405" s="13">
        <f t="shared" ref="G405:G413" si="71">ROUND(E405*F405,2)</f>
        <v>2411.2600000000002</v>
      </c>
      <c r="H405" s="12">
        <v>1</v>
      </c>
      <c r="I405" s="57">
        <v>0</v>
      </c>
      <c r="J405" s="13">
        <f t="shared" ref="J405:J413" si="72">ROUND(H405*I405,2)</f>
        <v>0</v>
      </c>
    </row>
    <row r="406" spans="1:10" x14ac:dyDescent="0.25">
      <c r="A406" s="10" t="s">
        <v>693</v>
      </c>
      <c r="B406" s="11" t="s">
        <v>16</v>
      </c>
      <c r="C406" s="11" t="s">
        <v>33</v>
      </c>
      <c r="D406" s="29" t="s">
        <v>694</v>
      </c>
      <c r="E406" s="12">
        <v>2</v>
      </c>
      <c r="F406" s="12">
        <v>686.74</v>
      </c>
      <c r="G406" s="13">
        <f t="shared" si="71"/>
        <v>1373.48</v>
      </c>
      <c r="H406" s="12">
        <v>2</v>
      </c>
      <c r="I406" s="57">
        <v>0</v>
      </c>
      <c r="J406" s="13">
        <f t="shared" si="72"/>
        <v>0</v>
      </c>
    </row>
    <row r="407" spans="1:10" x14ac:dyDescent="0.25">
      <c r="A407" s="10" t="s">
        <v>695</v>
      </c>
      <c r="B407" s="11" t="s">
        <v>16</v>
      </c>
      <c r="C407" s="11" t="s">
        <v>33</v>
      </c>
      <c r="D407" s="29" t="s">
        <v>696</v>
      </c>
      <c r="E407" s="12">
        <v>5</v>
      </c>
      <c r="F407" s="12">
        <v>137.13999999999999</v>
      </c>
      <c r="G407" s="13">
        <f t="shared" si="71"/>
        <v>685.7</v>
      </c>
      <c r="H407" s="12">
        <v>5</v>
      </c>
      <c r="I407" s="57">
        <v>0</v>
      </c>
      <c r="J407" s="13">
        <f t="shared" si="72"/>
        <v>0</v>
      </c>
    </row>
    <row r="408" spans="1:10" x14ac:dyDescent="0.25">
      <c r="A408" s="10" t="s">
        <v>697</v>
      </c>
      <c r="B408" s="11" t="s">
        <v>16</v>
      </c>
      <c r="C408" s="11" t="s">
        <v>33</v>
      </c>
      <c r="D408" s="29" t="s">
        <v>698</v>
      </c>
      <c r="E408" s="12">
        <v>4</v>
      </c>
      <c r="F408" s="12">
        <v>148.82</v>
      </c>
      <c r="G408" s="13">
        <f t="shared" si="71"/>
        <v>595.28</v>
      </c>
      <c r="H408" s="12">
        <v>4</v>
      </c>
      <c r="I408" s="57">
        <v>0</v>
      </c>
      <c r="J408" s="13">
        <f t="shared" si="72"/>
        <v>0</v>
      </c>
    </row>
    <row r="409" spans="1:10" x14ac:dyDescent="0.25">
      <c r="A409" s="10" t="s">
        <v>699</v>
      </c>
      <c r="B409" s="11" t="s">
        <v>16</v>
      </c>
      <c r="C409" s="11" t="s">
        <v>20</v>
      </c>
      <c r="D409" s="29" t="s">
        <v>700</v>
      </c>
      <c r="E409" s="12">
        <v>1750</v>
      </c>
      <c r="F409" s="12">
        <v>3.31</v>
      </c>
      <c r="G409" s="13">
        <f t="shared" si="71"/>
        <v>5792.5</v>
      </c>
      <c r="H409" s="12">
        <v>1750</v>
      </c>
      <c r="I409" s="57">
        <v>0</v>
      </c>
      <c r="J409" s="13">
        <f t="shared" si="72"/>
        <v>0</v>
      </c>
    </row>
    <row r="410" spans="1:10" x14ac:dyDescent="0.25">
      <c r="A410" s="10" t="s">
        <v>701</v>
      </c>
      <c r="B410" s="11" t="s">
        <v>16</v>
      </c>
      <c r="C410" s="11" t="s">
        <v>33</v>
      </c>
      <c r="D410" s="29" t="s">
        <v>702</v>
      </c>
      <c r="E410" s="12">
        <v>6</v>
      </c>
      <c r="F410" s="12">
        <v>201.04</v>
      </c>
      <c r="G410" s="13">
        <f t="shared" si="71"/>
        <v>1206.24</v>
      </c>
      <c r="H410" s="12">
        <v>6</v>
      </c>
      <c r="I410" s="57">
        <v>0</v>
      </c>
      <c r="J410" s="13">
        <f t="shared" si="72"/>
        <v>0</v>
      </c>
    </row>
    <row r="411" spans="1:10" ht="22.5" x14ac:dyDescent="0.25">
      <c r="A411" s="10" t="s">
        <v>703</v>
      </c>
      <c r="B411" s="11" t="s">
        <v>16</v>
      </c>
      <c r="C411" s="11" t="s">
        <v>33</v>
      </c>
      <c r="D411" s="29" t="s">
        <v>704</v>
      </c>
      <c r="E411" s="12">
        <v>1</v>
      </c>
      <c r="F411" s="12">
        <v>1522.5</v>
      </c>
      <c r="G411" s="13">
        <f t="shared" si="71"/>
        <v>1522.5</v>
      </c>
      <c r="H411" s="12">
        <v>1</v>
      </c>
      <c r="I411" s="57">
        <v>0</v>
      </c>
      <c r="J411" s="13">
        <f t="shared" si="72"/>
        <v>0</v>
      </c>
    </row>
    <row r="412" spans="1:10" ht="22.5" x14ac:dyDescent="0.25">
      <c r="A412" s="10" t="s">
        <v>705</v>
      </c>
      <c r="B412" s="11" t="s">
        <v>16</v>
      </c>
      <c r="C412" s="11" t="s">
        <v>33</v>
      </c>
      <c r="D412" s="29" t="s">
        <v>706</v>
      </c>
      <c r="E412" s="12">
        <v>1</v>
      </c>
      <c r="F412" s="12">
        <v>472.5</v>
      </c>
      <c r="G412" s="13">
        <f t="shared" si="71"/>
        <v>472.5</v>
      </c>
      <c r="H412" s="12">
        <v>1</v>
      </c>
      <c r="I412" s="57">
        <v>0</v>
      </c>
      <c r="J412" s="13">
        <f t="shared" si="72"/>
        <v>0</v>
      </c>
    </row>
    <row r="413" spans="1:10" x14ac:dyDescent="0.25">
      <c r="A413" s="14"/>
      <c r="B413" s="14"/>
      <c r="C413" s="14"/>
      <c r="D413" s="30" t="s">
        <v>707</v>
      </c>
      <c r="E413" s="12">
        <v>1</v>
      </c>
      <c r="F413" s="15">
        <f>SUM(G405:G412)</f>
        <v>14059.46</v>
      </c>
      <c r="G413" s="15">
        <f t="shared" si="71"/>
        <v>14059.46</v>
      </c>
      <c r="H413" s="12">
        <v>1</v>
      </c>
      <c r="I413" s="15">
        <f>SUM(J405:J412)</f>
        <v>0</v>
      </c>
      <c r="J413" s="15">
        <f t="shared" si="72"/>
        <v>0</v>
      </c>
    </row>
    <row r="414" spans="1:10" ht="1.1499999999999999" customHeight="1" x14ac:dyDescent="0.25">
      <c r="A414" s="16"/>
      <c r="B414" s="16"/>
      <c r="C414" s="16"/>
      <c r="D414" s="31"/>
      <c r="E414" s="16"/>
      <c r="F414" s="16"/>
      <c r="G414" s="16"/>
      <c r="H414" s="16"/>
      <c r="I414" s="16"/>
      <c r="J414" s="16"/>
    </row>
    <row r="415" spans="1:10" x14ac:dyDescent="0.25">
      <c r="A415" s="18" t="s">
        <v>708</v>
      </c>
      <c r="B415" s="22" t="s">
        <v>10</v>
      </c>
      <c r="C415" s="18" t="s">
        <v>11</v>
      </c>
      <c r="D415" s="32" t="s">
        <v>709</v>
      </c>
      <c r="E415" s="19">
        <f t="shared" ref="E415:J415" si="73">E424</f>
        <v>1</v>
      </c>
      <c r="F415" s="19">
        <f t="shared" si="73"/>
        <v>29177.55</v>
      </c>
      <c r="G415" s="19">
        <f t="shared" si="73"/>
        <v>29177.55</v>
      </c>
      <c r="H415" s="19">
        <f t="shared" si="73"/>
        <v>1</v>
      </c>
      <c r="I415" s="19">
        <f t="shared" si="73"/>
        <v>0</v>
      </c>
      <c r="J415" s="19">
        <f t="shared" si="73"/>
        <v>0</v>
      </c>
    </row>
    <row r="416" spans="1:10" x14ac:dyDescent="0.25">
      <c r="A416" s="10" t="s">
        <v>710</v>
      </c>
      <c r="B416" s="11" t="s">
        <v>16</v>
      </c>
      <c r="C416" s="11" t="s">
        <v>33</v>
      </c>
      <c r="D416" s="29" t="s">
        <v>711</v>
      </c>
      <c r="E416" s="12">
        <v>14</v>
      </c>
      <c r="F416" s="12">
        <v>154.19999999999999</v>
      </c>
      <c r="G416" s="13">
        <f t="shared" ref="G416:G424" si="74">ROUND(E416*F416,2)</f>
        <v>2158.8000000000002</v>
      </c>
      <c r="H416" s="12">
        <v>14</v>
      </c>
      <c r="I416" s="57">
        <v>0</v>
      </c>
      <c r="J416" s="13">
        <f t="shared" ref="J416:J424" si="75">ROUND(H416*I416,2)</f>
        <v>0</v>
      </c>
    </row>
    <row r="417" spans="1:10" x14ac:dyDescent="0.25">
      <c r="A417" s="10" t="s">
        <v>712</v>
      </c>
      <c r="B417" s="11" t="s">
        <v>16</v>
      </c>
      <c r="C417" s="11" t="s">
        <v>33</v>
      </c>
      <c r="D417" s="29" t="s">
        <v>713</v>
      </c>
      <c r="E417" s="12">
        <v>5</v>
      </c>
      <c r="F417" s="12">
        <v>523.1</v>
      </c>
      <c r="G417" s="13">
        <f t="shared" si="74"/>
        <v>2615.5</v>
      </c>
      <c r="H417" s="12">
        <v>5</v>
      </c>
      <c r="I417" s="57">
        <v>0</v>
      </c>
      <c r="J417" s="13">
        <f t="shared" si="75"/>
        <v>0</v>
      </c>
    </row>
    <row r="418" spans="1:10" x14ac:dyDescent="0.25">
      <c r="A418" s="10" t="s">
        <v>714</v>
      </c>
      <c r="B418" s="11" t="s">
        <v>16</v>
      </c>
      <c r="C418" s="11" t="s">
        <v>33</v>
      </c>
      <c r="D418" s="29" t="s">
        <v>715</v>
      </c>
      <c r="E418" s="12">
        <v>6</v>
      </c>
      <c r="F418" s="12">
        <v>742.85</v>
      </c>
      <c r="G418" s="13">
        <f t="shared" si="74"/>
        <v>4457.1000000000004</v>
      </c>
      <c r="H418" s="12">
        <v>6</v>
      </c>
      <c r="I418" s="57">
        <v>0</v>
      </c>
      <c r="J418" s="13">
        <f t="shared" si="75"/>
        <v>0</v>
      </c>
    </row>
    <row r="419" spans="1:10" ht="22.5" x14ac:dyDescent="0.25">
      <c r="A419" s="10" t="s">
        <v>716</v>
      </c>
      <c r="B419" s="11" t="s">
        <v>16</v>
      </c>
      <c r="C419" s="11" t="s">
        <v>33</v>
      </c>
      <c r="D419" s="29" t="s">
        <v>717</v>
      </c>
      <c r="E419" s="12">
        <v>1</v>
      </c>
      <c r="F419" s="12">
        <v>1989.42</v>
      </c>
      <c r="G419" s="13">
        <f t="shared" si="74"/>
        <v>1989.42</v>
      </c>
      <c r="H419" s="12">
        <v>1</v>
      </c>
      <c r="I419" s="57">
        <v>0</v>
      </c>
      <c r="J419" s="13">
        <f t="shared" si="75"/>
        <v>0</v>
      </c>
    </row>
    <row r="420" spans="1:10" x14ac:dyDescent="0.25">
      <c r="A420" s="10" t="s">
        <v>718</v>
      </c>
      <c r="B420" s="11" t="s">
        <v>16</v>
      </c>
      <c r="C420" s="11" t="s">
        <v>33</v>
      </c>
      <c r="D420" s="29" t="s">
        <v>719</v>
      </c>
      <c r="E420" s="12">
        <v>1</v>
      </c>
      <c r="F420" s="12">
        <v>274.73</v>
      </c>
      <c r="G420" s="13">
        <f t="shared" si="74"/>
        <v>274.73</v>
      </c>
      <c r="H420" s="12">
        <v>1</v>
      </c>
      <c r="I420" s="57">
        <v>0</v>
      </c>
      <c r="J420" s="13">
        <f t="shared" si="75"/>
        <v>0</v>
      </c>
    </row>
    <row r="421" spans="1:10" x14ac:dyDescent="0.25">
      <c r="A421" s="10" t="s">
        <v>720</v>
      </c>
      <c r="B421" s="11" t="s">
        <v>16</v>
      </c>
      <c r="C421" s="11" t="s">
        <v>20</v>
      </c>
      <c r="D421" s="29" t="s">
        <v>721</v>
      </c>
      <c r="E421" s="12">
        <v>2450</v>
      </c>
      <c r="F421" s="12">
        <v>6.48</v>
      </c>
      <c r="G421" s="13">
        <f t="shared" si="74"/>
        <v>15876</v>
      </c>
      <c r="H421" s="12">
        <v>2450</v>
      </c>
      <c r="I421" s="57">
        <v>0</v>
      </c>
      <c r="J421" s="13">
        <f t="shared" si="75"/>
        <v>0</v>
      </c>
    </row>
    <row r="422" spans="1:10" ht="22.5" x14ac:dyDescent="0.25">
      <c r="A422" s="10" t="s">
        <v>722</v>
      </c>
      <c r="B422" s="11" t="s">
        <v>16</v>
      </c>
      <c r="C422" s="11" t="s">
        <v>33</v>
      </c>
      <c r="D422" s="29" t="s">
        <v>723</v>
      </c>
      <c r="E422" s="12">
        <v>1</v>
      </c>
      <c r="F422" s="12">
        <v>336</v>
      </c>
      <c r="G422" s="13">
        <f t="shared" si="74"/>
        <v>336</v>
      </c>
      <c r="H422" s="12">
        <v>1</v>
      </c>
      <c r="I422" s="57">
        <v>0</v>
      </c>
      <c r="J422" s="13">
        <f t="shared" si="75"/>
        <v>0</v>
      </c>
    </row>
    <row r="423" spans="1:10" ht="22.5" x14ac:dyDescent="0.25">
      <c r="A423" s="10" t="s">
        <v>724</v>
      </c>
      <c r="B423" s="11" t="s">
        <v>16</v>
      </c>
      <c r="C423" s="11" t="s">
        <v>33</v>
      </c>
      <c r="D423" s="29" t="s">
        <v>725</v>
      </c>
      <c r="E423" s="12">
        <v>1</v>
      </c>
      <c r="F423" s="12">
        <v>1470</v>
      </c>
      <c r="G423" s="13">
        <f t="shared" si="74"/>
        <v>1470</v>
      </c>
      <c r="H423" s="12">
        <v>1</v>
      </c>
      <c r="I423" s="57">
        <v>0</v>
      </c>
      <c r="J423" s="13">
        <f t="shared" si="75"/>
        <v>0</v>
      </c>
    </row>
    <row r="424" spans="1:10" x14ac:dyDescent="0.25">
      <c r="A424" s="14"/>
      <c r="B424" s="14"/>
      <c r="C424" s="14"/>
      <c r="D424" s="30" t="s">
        <v>726</v>
      </c>
      <c r="E424" s="12">
        <v>1</v>
      </c>
      <c r="F424" s="15">
        <f>SUM(G416:G423)</f>
        <v>29177.55</v>
      </c>
      <c r="G424" s="15">
        <f t="shared" si="74"/>
        <v>29177.55</v>
      </c>
      <c r="H424" s="12">
        <v>1</v>
      </c>
      <c r="I424" s="15">
        <f>SUM(J416:J423)</f>
        <v>0</v>
      </c>
      <c r="J424" s="15">
        <f t="shared" si="75"/>
        <v>0</v>
      </c>
    </row>
    <row r="425" spans="1:10" ht="1.1499999999999999" customHeight="1" x14ac:dyDescent="0.25">
      <c r="A425" s="16"/>
      <c r="B425" s="16"/>
      <c r="C425" s="16"/>
      <c r="D425" s="31"/>
      <c r="E425" s="16"/>
      <c r="F425" s="16"/>
      <c r="G425" s="16"/>
      <c r="H425" s="16"/>
      <c r="I425" s="16"/>
      <c r="J425" s="16"/>
    </row>
    <row r="426" spans="1:10" x14ac:dyDescent="0.25">
      <c r="A426" s="18" t="s">
        <v>727</v>
      </c>
      <c r="B426" s="22" t="s">
        <v>10</v>
      </c>
      <c r="C426" s="18" t="s">
        <v>11</v>
      </c>
      <c r="D426" s="32" t="s">
        <v>728</v>
      </c>
      <c r="E426" s="19">
        <f t="shared" ref="E426:J426" si="76">E444</f>
        <v>1</v>
      </c>
      <c r="F426" s="19">
        <f t="shared" si="76"/>
        <v>99353.81</v>
      </c>
      <c r="G426" s="19">
        <f t="shared" si="76"/>
        <v>99353.81</v>
      </c>
      <c r="H426" s="19">
        <f t="shared" si="76"/>
        <v>1</v>
      </c>
      <c r="I426" s="19">
        <f t="shared" si="76"/>
        <v>0</v>
      </c>
      <c r="J426" s="19">
        <f t="shared" si="76"/>
        <v>0</v>
      </c>
    </row>
    <row r="427" spans="1:10" x14ac:dyDescent="0.25">
      <c r="A427" s="10" t="s">
        <v>729</v>
      </c>
      <c r="B427" s="23" t="s">
        <v>16</v>
      </c>
      <c r="C427" s="11" t="s">
        <v>33</v>
      </c>
      <c r="D427" s="29" t="s">
        <v>730</v>
      </c>
      <c r="E427" s="12">
        <v>1</v>
      </c>
      <c r="F427" s="12">
        <v>787.5</v>
      </c>
      <c r="G427" s="13">
        <f t="shared" ref="G427:G444" si="77">ROUND(E427*F427,2)</f>
        <v>787.5</v>
      </c>
      <c r="H427" s="12">
        <v>1</v>
      </c>
      <c r="I427" s="57">
        <v>0</v>
      </c>
      <c r="J427" s="13">
        <f t="shared" ref="J427:J444" si="78">ROUND(H427*I427,2)</f>
        <v>0</v>
      </c>
    </row>
    <row r="428" spans="1:10" x14ac:dyDescent="0.25">
      <c r="A428" s="10" t="s">
        <v>731</v>
      </c>
      <c r="B428" s="23" t="s">
        <v>16</v>
      </c>
      <c r="C428" s="11" t="s">
        <v>33</v>
      </c>
      <c r="D428" s="29" t="s">
        <v>732</v>
      </c>
      <c r="E428" s="12">
        <v>4</v>
      </c>
      <c r="F428" s="12">
        <v>147</v>
      </c>
      <c r="G428" s="13">
        <f t="shared" si="77"/>
        <v>588</v>
      </c>
      <c r="H428" s="12">
        <v>4</v>
      </c>
      <c r="I428" s="57">
        <v>0</v>
      </c>
      <c r="J428" s="13">
        <f t="shared" si="78"/>
        <v>0</v>
      </c>
    </row>
    <row r="429" spans="1:10" x14ac:dyDescent="0.25">
      <c r="A429" s="10" t="s">
        <v>733</v>
      </c>
      <c r="B429" s="23" t="s">
        <v>16</v>
      </c>
      <c r="C429" s="11" t="s">
        <v>33</v>
      </c>
      <c r="D429" s="29" t="s">
        <v>734</v>
      </c>
      <c r="E429" s="12">
        <v>4</v>
      </c>
      <c r="F429" s="12">
        <v>441</v>
      </c>
      <c r="G429" s="13">
        <f t="shared" si="77"/>
        <v>1764</v>
      </c>
      <c r="H429" s="12">
        <v>4</v>
      </c>
      <c r="I429" s="57">
        <v>0</v>
      </c>
      <c r="J429" s="13">
        <f t="shared" si="78"/>
        <v>0</v>
      </c>
    </row>
    <row r="430" spans="1:10" x14ac:dyDescent="0.25">
      <c r="A430" s="10" t="s">
        <v>735</v>
      </c>
      <c r="B430" s="23" t="s">
        <v>16</v>
      </c>
      <c r="C430" s="11" t="s">
        <v>33</v>
      </c>
      <c r="D430" s="29" t="s">
        <v>736</v>
      </c>
      <c r="E430" s="12">
        <v>1</v>
      </c>
      <c r="F430" s="12">
        <v>220.5</v>
      </c>
      <c r="G430" s="13">
        <f t="shared" si="77"/>
        <v>220.5</v>
      </c>
      <c r="H430" s="12">
        <v>1</v>
      </c>
      <c r="I430" s="57">
        <v>0</v>
      </c>
      <c r="J430" s="13">
        <f t="shared" si="78"/>
        <v>0</v>
      </c>
    </row>
    <row r="431" spans="1:10" x14ac:dyDescent="0.25">
      <c r="A431" s="10" t="s">
        <v>737</v>
      </c>
      <c r="B431" s="11" t="s">
        <v>16</v>
      </c>
      <c r="C431" s="11" t="s">
        <v>33</v>
      </c>
      <c r="D431" s="29" t="s">
        <v>738</v>
      </c>
      <c r="E431" s="12">
        <v>4</v>
      </c>
      <c r="F431" s="12">
        <v>510.7</v>
      </c>
      <c r="G431" s="13">
        <f t="shared" si="77"/>
        <v>2042.8</v>
      </c>
      <c r="H431" s="12">
        <v>4</v>
      </c>
      <c r="I431" s="57">
        <v>0</v>
      </c>
      <c r="J431" s="13">
        <f t="shared" si="78"/>
        <v>0</v>
      </c>
    </row>
    <row r="432" spans="1:10" x14ac:dyDescent="0.25">
      <c r="A432" s="10" t="s">
        <v>739</v>
      </c>
      <c r="B432" s="11" t="s">
        <v>16</v>
      </c>
      <c r="C432" s="11" t="s">
        <v>33</v>
      </c>
      <c r="D432" s="29" t="s">
        <v>740</v>
      </c>
      <c r="E432" s="12">
        <v>4</v>
      </c>
      <c r="F432" s="12">
        <v>7204.26</v>
      </c>
      <c r="G432" s="13">
        <f t="shared" si="77"/>
        <v>28817.040000000001</v>
      </c>
      <c r="H432" s="12">
        <v>4</v>
      </c>
      <c r="I432" s="57">
        <v>0</v>
      </c>
      <c r="J432" s="13">
        <f t="shared" si="78"/>
        <v>0</v>
      </c>
    </row>
    <row r="433" spans="1:10" x14ac:dyDescent="0.25">
      <c r="A433" s="10" t="s">
        <v>741</v>
      </c>
      <c r="B433" s="11" t="s">
        <v>16</v>
      </c>
      <c r="C433" s="11" t="s">
        <v>33</v>
      </c>
      <c r="D433" s="29" t="s">
        <v>742</v>
      </c>
      <c r="E433" s="12">
        <v>4</v>
      </c>
      <c r="F433" s="12">
        <v>1296.02</v>
      </c>
      <c r="G433" s="13">
        <f t="shared" si="77"/>
        <v>5184.08</v>
      </c>
      <c r="H433" s="12">
        <v>4</v>
      </c>
      <c r="I433" s="57">
        <v>0</v>
      </c>
      <c r="J433" s="13">
        <f t="shared" si="78"/>
        <v>0</v>
      </c>
    </row>
    <row r="434" spans="1:10" x14ac:dyDescent="0.25">
      <c r="A434" s="10" t="s">
        <v>743</v>
      </c>
      <c r="B434" s="11" t="s">
        <v>16</v>
      </c>
      <c r="C434" s="11" t="s">
        <v>33</v>
      </c>
      <c r="D434" s="29" t="s">
        <v>744</v>
      </c>
      <c r="E434" s="12">
        <v>4</v>
      </c>
      <c r="F434" s="12">
        <v>124.08</v>
      </c>
      <c r="G434" s="13">
        <f t="shared" si="77"/>
        <v>496.32</v>
      </c>
      <c r="H434" s="12">
        <v>4</v>
      </c>
      <c r="I434" s="57">
        <v>0</v>
      </c>
      <c r="J434" s="13">
        <f t="shared" si="78"/>
        <v>0</v>
      </c>
    </row>
    <row r="435" spans="1:10" x14ac:dyDescent="0.25">
      <c r="A435" s="10" t="s">
        <v>745</v>
      </c>
      <c r="B435" s="11" t="s">
        <v>16</v>
      </c>
      <c r="C435" s="11" t="s">
        <v>33</v>
      </c>
      <c r="D435" s="29" t="s">
        <v>746</v>
      </c>
      <c r="E435" s="12">
        <v>4</v>
      </c>
      <c r="F435" s="12">
        <v>6902.07</v>
      </c>
      <c r="G435" s="13">
        <f t="shared" si="77"/>
        <v>27608.28</v>
      </c>
      <c r="H435" s="12">
        <v>4</v>
      </c>
      <c r="I435" s="57">
        <v>0</v>
      </c>
      <c r="J435" s="13">
        <f t="shared" si="78"/>
        <v>0</v>
      </c>
    </row>
    <row r="436" spans="1:10" x14ac:dyDescent="0.25">
      <c r="A436" s="10" t="s">
        <v>747</v>
      </c>
      <c r="B436" s="11" t="s">
        <v>16</v>
      </c>
      <c r="C436" s="11" t="s">
        <v>33</v>
      </c>
      <c r="D436" s="29" t="s">
        <v>748</v>
      </c>
      <c r="E436" s="12">
        <v>1</v>
      </c>
      <c r="F436" s="12">
        <v>4904.3900000000003</v>
      </c>
      <c r="G436" s="13">
        <f t="shared" si="77"/>
        <v>4904.3900000000003</v>
      </c>
      <c r="H436" s="12">
        <v>1</v>
      </c>
      <c r="I436" s="57">
        <v>0</v>
      </c>
      <c r="J436" s="13">
        <f t="shared" si="78"/>
        <v>0</v>
      </c>
    </row>
    <row r="437" spans="1:10" ht="22.5" x14ac:dyDescent="0.25">
      <c r="A437" s="10" t="s">
        <v>749</v>
      </c>
      <c r="B437" s="23" t="s">
        <v>16</v>
      </c>
      <c r="C437" s="11" t="s">
        <v>33</v>
      </c>
      <c r="D437" s="29" t="s">
        <v>750</v>
      </c>
      <c r="E437" s="12">
        <v>3</v>
      </c>
      <c r="F437" s="12">
        <v>472.5</v>
      </c>
      <c r="G437" s="13">
        <f t="shared" si="77"/>
        <v>1417.5</v>
      </c>
      <c r="H437" s="12">
        <v>3</v>
      </c>
      <c r="I437" s="57">
        <v>0</v>
      </c>
      <c r="J437" s="13">
        <f t="shared" si="78"/>
        <v>0</v>
      </c>
    </row>
    <row r="438" spans="1:10" x14ac:dyDescent="0.25">
      <c r="A438" s="10" t="s">
        <v>751</v>
      </c>
      <c r="B438" s="23" t="s">
        <v>16</v>
      </c>
      <c r="C438" s="11" t="s">
        <v>33</v>
      </c>
      <c r="D438" s="29" t="s">
        <v>752</v>
      </c>
      <c r="E438" s="12">
        <v>4</v>
      </c>
      <c r="F438" s="12">
        <v>3545.85</v>
      </c>
      <c r="G438" s="13">
        <f t="shared" si="77"/>
        <v>14183.4</v>
      </c>
      <c r="H438" s="12">
        <v>4</v>
      </c>
      <c r="I438" s="57">
        <v>0</v>
      </c>
      <c r="J438" s="13">
        <f t="shared" si="78"/>
        <v>0</v>
      </c>
    </row>
    <row r="439" spans="1:10" x14ac:dyDescent="0.25">
      <c r="A439" s="10" t="s">
        <v>753</v>
      </c>
      <c r="B439" s="11" t="s">
        <v>16</v>
      </c>
      <c r="C439" s="11" t="s">
        <v>33</v>
      </c>
      <c r="D439" s="29" t="s">
        <v>754</v>
      </c>
      <c r="E439" s="12">
        <v>1</v>
      </c>
      <c r="F439" s="12">
        <v>1785</v>
      </c>
      <c r="G439" s="13">
        <f t="shared" si="77"/>
        <v>1785</v>
      </c>
      <c r="H439" s="12">
        <v>1</v>
      </c>
      <c r="I439" s="57">
        <v>0</v>
      </c>
      <c r="J439" s="13">
        <f t="shared" si="78"/>
        <v>0</v>
      </c>
    </row>
    <row r="440" spans="1:10" x14ac:dyDescent="0.25">
      <c r="A440" s="10" t="s">
        <v>755</v>
      </c>
      <c r="B440" s="11" t="s">
        <v>16</v>
      </c>
      <c r="C440" s="11" t="s">
        <v>20</v>
      </c>
      <c r="D440" s="29" t="s">
        <v>756</v>
      </c>
      <c r="E440" s="12">
        <v>375</v>
      </c>
      <c r="F440" s="12">
        <v>8.4</v>
      </c>
      <c r="G440" s="13">
        <f t="shared" si="77"/>
        <v>3150</v>
      </c>
      <c r="H440" s="12">
        <v>375</v>
      </c>
      <c r="I440" s="57">
        <v>0</v>
      </c>
      <c r="J440" s="13">
        <f t="shared" si="78"/>
        <v>0</v>
      </c>
    </row>
    <row r="441" spans="1:10" ht="22.5" x14ac:dyDescent="0.25">
      <c r="A441" s="10" t="s">
        <v>757</v>
      </c>
      <c r="B441" s="11" t="s">
        <v>16</v>
      </c>
      <c r="C441" s="11" t="s">
        <v>33</v>
      </c>
      <c r="D441" s="29" t="s">
        <v>758</v>
      </c>
      <c r="E441" s="12">
        <v>1</v>
      </c>
      <c r="F441" s="12">
        <v>1522.5</v>
      </c>
      <c r="G441" s="13">
        <f t="shared" si="77"/>
        <v>1522.5</v>
      </c>
      <c r="H441" s="12">
        <v>1</v>
      </c>
      <c r="I441" s="57">
        <v>0</v>
      </c>
      <c r="J441" s="13">
        <f t="shared" si="78"/>
        <v>0</v>
      </c>
    </row>
    <row r="442" spans="1:10" x14ac:dyDescent="0.25">
      <c r="A442" s="10" t="s">
        <v>759</v>
      </c>
      <c r="B442" s="23" t="s">
        <v>16</v>
      </c>
      <c r="C442" s="11" t="s">
        <v>33</v>
      </c>
      <c r="D442" s="29" t="s">
        <v>760</v>
      </c>
      <c r="E442" s="12">
        <v>4</v>
      </c>
      <c r="F442" s="12">
        <v>1155</v>
      </c>
      <c r="G442" s="13">
        <f t="shared" si="77"/>
        <v>4620</v>
      </c>
      <c r="H442" s="12">
        <v>4</v>
      </c>
      <c r="I442" s="57">
        <v>0</v>
      </c>
      <c r="J442" s="13">
        <f t="shared" si="78"/>
        <v>0</v>
      </c>
    </row>
    <row r="443" spans="1:10" x14ac:dyDescent="0.25">
      <c r="A443" s="10" t="s">
        <v>761</v>
      </c>
      <c r="B443" s="11" t="s">
        <v>16</v>
      </c>
      <c r="C443" s="11" t="s">
        <v>33</v>
      </c>
      <c r="D443" s="29" t="s">
        <v>762</v>
      </c>
      <c r="E443" s="12">
        <v>1</v>
      </c>
      <c r="F443" s="12">
        <v>262.5</v>
      </c>
      <c r="G443" s="13">
        <f t="shared" si="77"/>
        <v>262.5</v>
      </c>
      <c r="H443" s="12">
        <v>1</v>
      </c>
      <c r="I443" s="57">
        <v>0</v>
      </c>
      <c r="J443" s="13">
        <f t="shared" si="78"/>
        <v>0</v>
      </c>
    </row>
    <row r="444" spans="1:10" x14ac:dyDescent="0.25">
      <c r="A444" s="14"/>
      <c r="B444" s="14"/>
      <c r="C444" s="14"/>
      <c r="D444" s="30" t="s">
        <v>763</v>
      </c>
      <c r="E444" s="12">
        <v>1</v>
      </c>
      <c r="F444" s="15">
        <f>SUM(G427:G443)</f>
        <v>99353.81</v>
      </c>
      <c r="G444" s="15">
        <f t="shared" si="77"/>
        <v>99353.81</v>
      </c>
      <c r="H444" s="12">
        <v>1</v>
      </c>
      <c r="I444" s="15">
        <f>SUM(J427:J443)</f>
        <v>0</v>
      </c>
      <c r="J444" s="15">
        <f t="shared" si="78"/>
        <v>0</v>
      </c>
    </row>
    <row r="445" spans="1:10" ht="1.1499999999999999" customHeight="1" x14ac:dyDescent="0.25">
      <c r="A445" s="16"/>
      <c r="B445" s="16"/>
      <c r="C445" s="16"/>
      <c r="D445" s="31"/>
      <c r="E445" s="16"/>
      <c r="F445" s="16"/>
      <c r="G445" s="16"/>
      <c r="H445" s="16"/>
      <c r="I445" s="16"/>
      <c r="J445" s="16"/>
    </row>
    <row r="446" spans="1:10" x14ac:dyDescent="0.25">
      <c r="A446" s="18" t="s">
        <v>764</v>
      </c>
      <c r="B446" s="22" t="s">
        <v>10</v>
      </c>
      <c r="C446" s="18" t="s">
        <v>11</v>
      </c>
      <c r="D446" s="32" t="s">
        <v>765</v>
      </c>
      <c r="E446" s="19">
        <f t="shared" ref="E446:J446" si="79">E452</f>
        <v>1</v>
      </c>
      <c r="F446" s="19">
        <f t="shared" si="79"/>
        <v>8397.93</v>
      </c>
      <c r="G446" s="19">
        <f t="shared" si="79"/>
        <v>8397.93</v>
      </c>
      <c r="H446" s="19">
        <f t="shared" si="79"/>
        <v>1</v>
      </c>
      <c r="I446" s="19">
        <f t="shared" si="79"/>
        <v>0</v>
      </c>
      <c r="J446" s="19">
        <f t="shared" si="79"/>
        <v>0</v>
      </c>
    </row>
    <row r="447" spans="1:10" ht="22.5" x14ac:dyDescent="0.25">
      <c r="A447" s="10" t="s">
        <v>766</v>
      </c>
      <c r="B447" s="11" t="s">
        <v>16</v>
      </c>
      <c r="C447" s="11" t="s">
        <v>33</v>
      </c>
      <c r="D447" s="29" t="s">
        <v>767</v>
      </c>
      <c r="E447" s="12">
        <v>1</v>
      </c>
      <c r="F447" s="12">
        <v>2453.33</v>
      </c>
      <c r="G447" s="13">
        <f t="shared" ref="G447:G452" si="80">ROUND(E447*F447,2)</f>
        <v>2453.33</v>
      </c>
      <c r="H447" s="12">
        <v>1</v>
      </c>
      <c r="I447" s="57">
        <v>0</v>
      </c>
      <c r="J447" s="13">
        <f t="shared" ref="J447:J452" si="81">ROUND(H447*I447,2)</f>
        <v>0</v>
      </c>
    </row>
    <row r="448" spans="1:10" ht="22.5" x14ac:dyDescent="0.25">
      <c r="A448" s="10" t="s">
        <v>768</v>
      </c>
      <c r="B448" s="11" t="s">
        <v>16</v>
      </c>
      <c r="C448" s="11" t="s">
        <v>33</v>
      </c>
      <c r="D448" s="29" t="s">
        <v>769</v>
      </c>
      <c r="E448" s="12">
        <v>5</v>
      </c>
      <c r="F448" s="12">
        <v>543.16999999999996</v>
      </c>
      <c r="G448" s="13">
        <f t="shared" si="80"/>
        <v>2715.85</v>
      </c>
      <c r="H448" s="12">
        <v>5</v>
      </c>
      <c r="I448" s="57">
        <v>0</v>
      </c>
      <c r="J448" s="13">
        <f t="shared" si="81"/>
        <v>0</v>
      </c>
    </row>
    <row r="449" spans="1:10" ht="22.5" x14ac:dyDescent="0.25">
      <c r="A449" s="10" t="s">
        <v>770</v>
      </c>
      <c r="B449" s="11" t="s">
        <v>16</v>
      </c>
      <c r="C449" s="11" t="s">
        <v>33</v>
      </c>
      <c r="D449" s="29" t="s">
        <v>771</v>
      </c>
      <c r="E449" s="12">
        <v>1</v>
      </c>
      <c r="F449" s="12">
        <v>787.5</v>
      </c>
      <c r="G449" s="13">
        <f t="shared" si="80"/>
        <v>787.5</v>
      </c>
      <c r="H449" s="12">
        <v>1</v>
      </c>
      <c r="I449" s="57">
        <v>0</v>
      </c>
      <c r="J449" s="13">
        <f t="shared" si="81"/>
        <v>0</v>
      </c>
    </row>
    <row r="450" spans="1:10" x14ac:dyDescent="0.25">
      <c r="A450" s="10" t="s">
        <v>772</v>
      </c>
      <c r="B450" s="11" t="s">
        <v>16</v>
      </c>
      <c r="C450" s="11" t="s">
        <v>33</v>
      </c>
      <c r="D450" s="29" t="s">
        <v>773</v>
      </c>
      <c r="E450" s="12">
        <v>1</v>
      </c>
      <c r="F450" s="12">
        <v>787.5</v>
      </c>
      <c r="G450" s="13">
        <f t="shared" si="80"/>
        <v>787.5</v>
      </c>
      <c r="H450" s="12">
        <v>1</v>
      </c>
      <c r="I450" s="57">
        <v>0</v>
      </c>
      <c r="J450" s="13">
        <f t="shared" si="81"/>
        <v>0</v>
      </c>
    </row>
    <row r="451" spans="1:10" ht="22.5" x14ac:dyDescent="0.25">
      <c r="A451" s="10" t="s">
        <v>774</v>
      </c>
      <c r="B451" s="11" t="s">
        <v>16</v>
      </c>
      <c r="C451" s="11" t="s">
        <v>33</v>
      </c>
      <c r="D451" s="29" t="s">
        <v>775</v>
      </c>
      <c r="E451" s="12">
        <v>1</v>
      </c>
      <c r="F451" s="12">
        <v>1653.75</v>
      </c>
      <c r="G451" s="13">
        <f t="shared" si="80"/>
        <v>1653.75</v>
      </c>
      <c r="H451" s="12">
        <v>1</v>
      </c>
      <c r="I451" s="57">
        <v>0</v>
      </c>
      <c r="J451" s="13">
        <f t="shared" si="81"/>
        <v>0</v>
      </c>
    </row>
    <row r="452" spans="1:10" x14ac:dyDescent="0.25">
      <c r="A452" s="14"/>
      <c r="B452" s="14"/>
      <c r="C452" s="14"/>
      <c r="D452" s="30" t="s">
        <v>776</v>
      </c>
      <c r="E452" s="12">
        <v>1</v>
      </c>
      <c r="F452" s="15">
        <f>SUM(G447:G451)</f>
        <v>8397.93</v>
      </c>
      <c r="G452" s="15">
        <f t="shared" si="80"/>
        <v>8397.93</v>
      </c>
      <c r="H452" s="12">
        <v>1</v>
      </c>
      <c r="I452" s="15">
        <f>SUM(J447:J451)</f>
        <v>0</v>
      </c>
      <c r="J452" s="15">
        <f t="shared" si="81"/>
        <v>0</v>
      </c>
    </row>
    <row r="453" spans="1:10" ht="1.1499999999999999" customHeight="1" x14ac:dyDescent="0.25">
      <c r="A453" s="16"/>
      <c r="B453" s="16"/>
      <c r="C453" s="16"/>
      <c r="D453" s="31"/>
      <c r="E453" s="16"/>
      <c r="F453" s="16"/>
      <c r="G453" s="16"/>
      <c r="H453" s="16"/>
      <c r="I453" s="16"/>
      <c r="J453" s="16"/>
    </row>
    <row r="454" spans="1:10" ht="22.5" x14ac:dyDescent="0.25">
      <c r="A454" s="18" t="s">
        <v>777</v>
      </c>
      <c r="B454" s="22" t="s">
        <v>10</v>
      </c>
      <c r="C454" s="18" t="s">
        <v>11</v>
      </c>
      <c r="D454" s="32" t="s">
        <v>778</v>
      </c>
      <c r="E454" s="19">
        <f t="shared" ref="E454:J454" si="82">E474</f>
        <v>1</v>
      </c>
      <c r="F454" s="19">
        <f t="shared" si="82"/>
        <v>31171.55</v>
      </c>
      <c r="G454" s="19">
        <f t="shared" si="82"/>
        <v>31171.55</v>
      </c>
      <c r="H454" s="19">
        <f t="shared" si="82"/>
        <v>1</v>
      </c>
      <c r="I454" s="19">
        <f t="shared" si="82"/>
        <v>0</v>
      </c>
      <c r="J454" s="19">
        <f t="shared" si="82"/>
        <v>0</v>
      </c>
    </row>
    <row r="455" spans="1:10" x14ac:dyDescent="0.25">
      <c r="A455" s="20" t="s">
        <v>779</v>
      </c>
      <c r="B455" s="20" t="s">
        <v>10</v>
      </c>
      <c r="C455" s="20" t="s">
        <v>11</v>
      </c>
      <c r="D455" s="33" t="s">
        <v>780</v>
      </c>
      <c r="E455" s="21">
        <f t="shared" ref="E455:J455" si="83">E466</f>
        <v>1</v>
      </c>
      <c r="F455" s="21">
        <f t="shared" si="83"/>
        <v>21321.16</v>
      </c>
      <c r="G455" s="21">
        <f t="shared" si="83"/>
        <v>21321.16</v>
      </c>
      <c r="H455" s="21">
        <f t="shared" si="83"/>
        <v>1</v>
      </c>
      <c r="I455" s="21">
        <f t="shared" si="83"/>
        <v>0</v>
      </c>
      <c r="J455" s="21">
        <f t="shared" si="83"/>
        <v>0</v>
      </c>
    </row>
    <row r="456" spans="1:10" ht="22.5" x14ac:dyDescent="0.25">
      <c r="A456" s="10" t="s">
        <v>781</v>
      </c>
      <c r="B456" s="11" t="s">
        <v>16</v>
      </c>
      <c r="C456" s="11" t="s">
        <v>33</v>
      </c>
      <c r="D456" s="29" t="s">
        <v>782</v>
      </c>
      <c r="E456" s="12">
        <v>2</v>
      </c>
      <c r="F456" s="12">
        <v>630.89</v>
      </c>
      <c r="G456" s="13">
        <f t="shared" ref="G456:G466" si="84">ROUND(E456*F456,2)</f>
        <v>1261.78</v>
      </c>
      <c r="H456" s="12">
        <v>2</v>
      </c>
      <c r="I456" s="57">
        <v>0</v>
      </c>
      <c r="J456" s="13">
        <f t="shared" ref="J456:J466" si="85">ROUND(H456*I456,2)</f>
        <v>0</v>
      </c>
    </row>
    <row r="457" spans="1:10" x14ac:dyDescent="0.25">
      <c r="A457" s="10" t="s">
        <v>783</v>
      </c>
      <c r="B457" s="11" t="s">
        <v>16</v>
      </c>
      <c r="C457" s="11" t="s">
        <v>33</v>
      </c>
      <c r="D457" s="29" t="s">
        <v>784</v>
      </c>
      <c r="E457" s="12">
        <v>1</v>
      </c>
      <c r="F457" s="12">
        <v>203.97</v>
      </c>
      <c r="G457" s="13">
        <f t="shared" si="84"/>
        <v>203.97</v>
      </c>
      <c r="H457" s="12">
        <v>1</v>
      </c>
      <c r="I457" s="57">
        <v>0</v>
      </c>
      <c r="J457" s="13">
        <f t="shared" si="85"/>
        <v>0</v>
      </c>
    </row>
    <row r="458" spans="1:10" x14ac:dyDescent="0.25">
      <c r="A458" s="10" t="s">
        <v>785</v>
      </c>
      <c r="B458" s="11" t="s">
        <v>16</v>
      </c>
      <c r="C458" s="11" t="s">
        <v>33</v>
      </c>
      <c r="D458" s="29" t="s">
        <v>786</v>
      </c>
      <c r="E458" s="12">
        <v>3</v>
      </c>
      <c r="F458" s="12">
        <v>2981.98</v>
      </c>
      <c r="G458" s="13">
        <f t="shared" si="84"/>
        <v>8945.94</v>
      </c>
      <c r="H458" s="12">
        <v>3</v>
      </c>
      <c r="I458" s="57">
        <v>0</v>
      </c>
      <c r="J458" s="13">
        <f t="shared" si="85"/>
        <v>0</v>
      </c>
    </row>
    <row r="459" spans="1:10" x14ac:dyDescent="0.25">
      <c r="A459" s="10" t="s">
        <v>787</v>
      </c>
      <c r="B459" s="11" t="s">
        <v>16</v>
      </c>
      <c r="C459" s="11" t="s">
        <v>33</v>
      </c>
      <c r="D459" s="29" t="s">
        <v>788</v>
      </c>
      <c r="E459" s="12">
        <v>3</v>
      </c>
      <c r="F459" s="12">
        <v>515.77</v>
      </c>
      <c r="G459" s="13">
        <f t="shared" si="84"/>
        <v>1547.31</v>
      </c>
      <c r="H459" s="12">
        <v>3</v>
      </c>
      <c r="I459" s="57">
        <v>0</v>
      </c>
      <c r="J459" s="13">
        <f t="shared" si="85"/>
        <v>0</v>
      </c>
    </row>
    <row r="460" spans="1:10" x14ac:dyDescent="0.25">
      <c r="A460" s="10" t="s">
        <v>789</v>
      </c>
      <c r="B460" s="11" t="s">
        <v>16</v>
      </c>
      <c r="C460" s="11" t="s">
        <v>33</v>
      </c>
      <c r="D460" s="29" t="s">
        <v>790</v>
      </c>
      <c r="E460" s="12">
        <v>3</v>
      </c>
      <c r="F460" s="12">
        <v>47.66</v>
      </c>
      <c r="G460" s="13">
        <f t="shared" si="84"/>
        <v>142.97999999999999</v>
      </c>
      <c r="H460" s="12">
        <v>3</v>
      </c>
      <c r="I460" s="57">
        <v>0</v>
      </c>
      <c r="J460" s="13">
        <f t="shared" si="85"/>
        <v>0</v>
      </c>
    </row>
    <row r="461" spans="1:10" ht="22.5" x14ac:dyDescent="0.25">
      <c r="A461" s="10" t="s">
        <v>791</v>
      </c>
      <c r="B461" s="11" t="s">
        <v>16</v>
      </c>
      <c r="C461" s="11" t="s">
        <v>33</v>
      </c>
      <c r="D461" s="29" t="s">
        <v>792</v>
      </c>
      <c r="E461" s="12">
        <v>3</v>
      </c>
      <c r="F461" s="12">
        <v>917.06</v>
      </c>
      <c r="G461" s="13">
        <f t="shared" si="84"/>
        <v>2751.18</v>
      </c>
      <c r="H461" s="12">
        <v>3</v>
      </c>
      <c r="I461" s="57">
        <v>0</v>
      </c>
      <c r="J461" s="13">
        <f t="shared" si="85"/>
        <v>0</v>
      </c>
    </row>
    <row r="462" spans="1:10" x14ac:dyDescent="0.25">
      <c r="A462" s="10" t="s">
        <v>793</v>
      </c>
      <c r="B462" s="11" t="s">
        <v>16</v>
      </c>
      <c r="C462" s="11" t="s">
        <v>33</v>
      </c>
      <c r="D462" s="29" t="s">
        <v>794</v>
      </c>
      <c r="E462" s="12">
        <v>3</v>
      </c>
      <c r="F462" s="12">
        <v>498.75</v>
      </c>
      <c r="G462" s="13">
        <f t="shared" si="84"/>
        <v>1496.25</v>
      </c>
      <c r="H462" s="12">
        <v>3</v>
      </c>
      <c r="I462" s="57">
        <v>0</v>
      </c>
      <c r="J462" s="13">
        <f t="shared" si="85"/>
        <v>0</v>
      </c>
    </row>
    <row r="463" spans="1:10" x14ac:dyDescent="0.25">
      <c r="A463" s="10" t="s">
        <v>795</v>
      </c>
      <c r="B463" s="11" t="s">
        <v>16</v>
      </c>
      <c r="C463" s="11" t="s">
        <v>33</v>
      </c>
      <c r="D463" s="29" t="s">
        <v>796</v>
      </c>
      <c r="E463" s="12">
        <v>3</v>
      </c>
      <c r="F463" s="12">
        <v>367.5</v>
      </c>
      <c r="G463" s="13">
        <f t="shared" si="84"/>
        <v>1102.5</v>
      </c>
      <c r="H463" s="12">
        <v>3</v>
      </c>
      <c r="I463" s="57">
        <v>0</v>
      </c>
      <c r="J463" s="13">
        <f t="shared" si="85"/>
        <v>0</v>
      </c>
    </row>
    <row r="464" spans="1:10" x14ac:dyDescent="0.25">
      <c r="A464" s="10" t="s">
        <v>797</v>
      </c>
      <c r="B464" s="11" t="s">
        <v>16</v>
      </c>
      <c r="C464" s="11" t="s">
        <v>33</v>
      </c>
      <c r="D464" s="29" t="s">
        <v>798</v>
      </c>
      <c r="E464" s="12">
        <v>3</v>
      </c>
      <c r="F464" s="12">
        <v>1181.25</v>
      </c>
      <c r="G464" s="13">
        <f t="shared" si="84"/>
        <v>3543.75</v>
      </c>
      <c r="H464" s="12">
        <v>3</v>
      </c>
      <c r="I464" s="57">
        <v>0</v>
      </c>
      <c r="J464" s="13">
        <f t="shared" si="85"/>
        <v>0</v>
      </c>
    </row>
    <row r="465" spans="1:10" x14ac:dyDescent="0.25">
      <c r="A465" s="10" t="s">
        <v>799</v>
      </c>
      <c r="B465" s="11" t="s">
        <v>16</v>
      </c>
      <c r="C465" s="11" t="s">
        <v>33</v>
      </c>
      <c r="D465" s="29" t="s">
        <v>800</v>
      </c>
      <c r="E465" s="12">
        <v>1</v>
      </c>
      <c r="F465" s="12">
        <v>325.5</v>
      </c>
      <c r="G465" s="13">
        <f t="shared" si="84"/>
        <v>325.5</v>
      </c>
      <c r="H465" s="12">
        <v>1</v>
      </c>
      <c r="I465" s="57">
        <v>0</v>
      </c>
      <c r="J465" s="13">
        <f t="shared" si="85"/>
        <v>0</v>
      </c>
    </row>
    <row r="466" spans="1:10" x14ac:dyDescent="0.25">
      <c r="A466" s="14"/>
      <c r="B466" s="14"/>
      <c r="C466" s="14"/>
      <c r="D466" s="30" t="s">
        <v>801</v>
      </c>
      <c r="E466" s="12">
        <v>1</v>
      </c>
      <c r="F466" s="15">
        <f>SUM(G456:G465)</f>
        <v>21321.16</v>
      </c>
      <c r="G466" s="15">
        <f t="shared" si="84"/>
        <v>21321.16</v>
      </c>
      <c r="H466" s="12">
        <v>1</v>
      </c>
      <c r="I466" s="15">
        <f>SUM(J456:J465)</f>
        <v>0</v>
      </c>
      <c r="J466" s="15">
        <f t="shared" si="85"/>
        <v>0</v>
      </c>
    </row>
    <row r="467" spans="1:10" ht="1.1499999999999999" customHeight="1" x14ac:dyDescent="0.25">
      <c r="A467" s="16"/>
      <c r="B467" s="16"/>
      <c r="C467" s="16"/>
      <c r="D467" s="31"/>
      <c r="E467" s="16"/>
      <c r="F467" s="16"/>
      <c r="G467" s="16"/>
      <c r="H467" s="16"/>
      <c r="I467" s="16"/>
      <c r="J467" s="16"/>
    </row>
    <row r="468" spans="1:10" x14ac:dyDescent="0.25">
      <c r="A468" s="20" t="s">
        <v>802</v>
      </c>
      <c r="B468" s="20" t="s">
        <v>10</v>
      </c>
      <c r="C468" s="20" t="s">
        <v>11</v>
      </c>
      <c r="D468" s="33" t="s">
        <v>803</v>
      </c>
      <c r="E468" s="21">
        <f t="shared" ref="E468:J468" si="86">E472</f>
        <v>1</v>
      </c>
      <c r="F468" s="21">
        <f t="shared" si="86"/>
        <v>9850.39</v>
      </c>
      <c r="G468" s="21">
        <f t="shared" si="86"/>
        <v>9850.39</v>
      </c>
      <c r="H468" s="21">
        <f t="shared" si="86"/>
        <v>1</v>
      </c>
      <c r="I468" s="21">
        <f t="shared" si="86"/>
        <v>0</v>
      </c>
      <c r="J468" s="21">
        <f t="shared" si="86"/>
        <v>0</v>
      </c>
    </row>
    <row r="469" spans="1:10" x14ac:dyDescent="0.25">
      <c r="A469" s="10" t="s">
        <v>804</v>
      </c>
      <c r="B469" s="11" t="s">
        <v>16</v>
      </c>
      <c r="C469" s="11" t="s">
        <v>33</v>
      </c>
      <c r="D469" s="29" t="s">
        <v>805</v>
      </c>
      <c r="E469" s="12">
        <v>1</v>
      </c>
      <c r="F469" s="12">
        <v>8800.0499999999993</v>
      </c>
      <c r="G469" s="13">
        <f>ROUND(E469*F469,2)</f>
        <v>8800.0499999999993</v>
      </c>
      <c r="H469" s="12">
        <v>1</v>
      </c>
      <c r="I469" s="57">
        <v>0</v>
      </c>
      <c r="J469" s="13">
        <f>ROUND(H469*I469,2)</f>
        <v>0</v>
      </c>
    </row>
    <row r="470" spans="1:10" x14ac:dyDescent="0.25">
      <c r="A470" s="10" t="s">
        <v>806</v>
      </c>
      <c r="B470" s="11" t="s">
        <v>16</v>
      </c>
      <c r="C470" s="11" t="s">
        <v>33</v>
      </c>
      <c r="D470" s="29" t="s">
        <v>796</v>
      </c>
      <c r="E470" s="12">
        <v>1</v>
      </c>
      <c r="F470" s="12">
        <v>797.5</v>
      </c>
      <c r="G470" s="13">
        <f>ROUND(E470*F470,2)</f>
        <v>797.5</v>
      </c>
      <c r="H470" s="12">
        <v>1</v>
      </c>
      <c r="I470" s="57">
        <v>0</v>
      </c>
      <c r="J470" s="13">
        <f>ROUND(H470*I470,2)</f>
        <v>0</v>
      </c>
    </row>
    <row r="471" spans="1:10" x14ac:dyDescent="0.25">
      <c r="A471" s="10" t="s">
        <v>807</v>
      </c>
      <c r="B471" s="11" t="s">
        <v>16</v>
      </c>
      <c r="C471" s="11" t="s">
        <v>33</v>
      </c>
      <c r="D471" s="29" t="s">
        <v>800</v>
      </c>
      <c r="E471" s="12">
        <v>1</v>
      </c>
      <c r="F471" s="12">
        <v>252.84</v>
      </c>
      <c r="G471" s="13">
        <f>ROUND(E471*F471,2)</f>
        <v>252.84</v>
      </c>
      <c r="H471" s="12">
        <v>1</v>
      </c>
      <c r="I471" s="57">
        <v>0</v>
      </c>
      <c r="J471" s="13">
        <f>ROUND(H471*I471,2)</f>
        <v>0</v>
      </c>
    </row>
    <row r="472" spans="1:10" x14ac:dyDescent="0.25">
      <c r="A472" s="14"/>
      <c r="B472" s="14"/>
      <c r="C472" s="14"/>
      <c r="D472" s="30" t="s">
        <v>808</v>
      </c>
      <c r="E472" s="12">
        <v>1</v>
      </c>
      <c r="F472" s="15">
        <f>SUM(G469:G471)</f>
        <v>9850.39</v>
      </c>
      <c r="G472" s="15">
        <f>ROUND(E472*F472,2)</f>
        <v>9850.39</v>
      </c>
      <c r="H472" s="12">
        <v>1</v>
      </c>
      <c r="I472" s="15">
        <f>SUM(J469:J471)</f>
        <v>0</v>
      </c>
      <c r="J472" s="15">
        <f>ROUND(H472*I472,2)</f>
        <v>0</v>
      </c>
    </row>
    <row r="473" spans="1:10" ht="1.1499999999999999" customHeight="1" x14ac:dyDescent="0.25">
      <c r="A473" s="16"/>
      <c r="B473" s="16"/>
      <c r="C473" s="16"/>
      <c r="D473" s="31"/>
      <c r="E473" s="16"/>
      <c r="F473" s="16"/>
      <c r="G473" s="16"/>
      <c r="H473" s="16"/>
      <c r="I473" s="16"/>
      <c r="J473" s="16"/>
    </row>
    <row r="474" spans="1:10" x14ac:dyDescent="0.25">
      <c r="A474" s="14"/>
      <c r="B474" s="14"/>
      <c r="C474" s="14"/>
      <c r="D474" s="30" t="s">
        <v>809</v>
      </c>
      <c r="E474" s="12">
        <v>1</v>
      </c>
      <c r="F474" s="15">
        <f>G455+G468</f>
        <v>31171.55</v>
      </c>
      <c r="G474" s="15">
        <f>ROUND(E474*F474,2)</f>
        <v>31171.55</v>
      </c>
      <c r="H474" s="12">
        <v>1</v>
      </c>
      <c r="I474" s="15">
        <f>J455+J468</f>
        <v>0</v>
      </c>
      <c r="J474" s="15">
        <f>ROUND(H474*I474,2)</f>
        <v>0</v>
      </c>
    </row>
    <row r="475" spans="1:10" ht="1.1499999999999999" customHeight="1" x14ac:dyDescent="0.25">
      <c r="A475" s="16"/>
      <c r="B475" s="16"/>
      <c r="C475" s="16"/>
      <c r="D475" s="31"/>
      <c r="E475" s="16"/>
      <c r="F475" s="16"/>
      <c r="G475" s="16"/>
      <c r="H475" s="16"/>
      <c r="I475" s="16"/>
      <c r="J475" s="16"/>
    </row>
    <row r="476" spans="1:10" x14ac:dyDescent="0.25">
      <c r="A476" s="18" t="s">
        <v>810</v>
      </c>
      <c r="B476" s="22" t="s">
        <v>10</v>
      </c>
      <c r="C476" s="18" t="s">
        <v>11</v>
      </c>
      <c r="D476" s="32" t="s">
        <v>811</v>
      </c>
      <c r="E476" s="19">
        <f t="shared" ref="E476:J476" si="87">E486</f>
        <v>1</v>
      </c>
      <c r="F476" s="19">
        <f t="shared" si="87"/>
        <v>39250.949999999997</v>
      </c>
      <c r="G476" s="19">
        <f t="shared" si="87"/>
        <v>39250.949999999997</v>
      </c>
      <c r="H476" s="19">
        <f t="shared" si="87"/>
        <v>1</v>
      </c>
      <c r="I476" s="19">
        <f t="shared" si="87"/>
        <v>0</v>
      </c>
      <c r="J476" s="19">
        <f t="shared" si="87"/>
        <v>0</v>
      </c>
    </row>
    <row r="477" spans="1:10" x14ac:dyDescent="0.25">
      <c r="A477" s="10" t="s">
        <v>812</v>
      </c>
      <c r="B477" s="11" t="s">
        <v>16</v>
      </c>
      <c r="C477" s="11" t="s">
        <v>33</v>
      </c>
      <c r="D477" s="29" t="s">
        <v>813</v>
      </c>
      <c r="E477" s="12">
        <v>4</v>
      </c>
      <c r="F477" s="12">
        <v>803.71</v>
      </c>
      <c r="G477" s="13">
        <f t="shared" ref="G477:G486" si="88">ROUND(E477*F477,2)</f>
        <v>3214.84</v>
      </c>
      <c r="H477" s="12">
        <v>4</v>
      </c>
      <c r="I477" s="57">
        <v>0</v>
      </c>
      <c r="J477" s="13">
        <f t="shared" ref="J477:J486" si="89">ROUND(H477*I477,2)</f>
        <v>0</v>
      </c>
    </row>
    <row r="478" spans="1:10" x14ac:dyDescent="0.25">
      <c r="A478" s="10" t="s">
        <v>814</v>
      </c>
      <c r="B478" s="11" t="s">
        <v>16</v>
      </c>
      <c r="C478" s="11" t="s">
        <v>33</v>
      </c>
      <c r="D478" s="29" t="s">
        <v>815</v>
      </c>
      <c r="E478" s="12">
        <v>1</v>
      </c>
      <c r="F478" s="12">
        <v>188.74</v>
      </c>
      <c r="G478" s="13">
        <f t="shared" si="88"/>
        <v>188.74</v>
      </c>
      <c r="H478" s="12">
        <v>1</v>
      </c>
      <c r="I478" s="57">
        <v>0</v>
      </c>
      <c r="J478" s="13">
        <f t="shared" si="89"/>
        <v>0</v>
      </c>
    </row>
    <row r="479" spans="1:10" x14ac:dyDescent="0.25">
      <c r="A479" s="10" t="s">
        <v>816</v>
      </c>
      <c r="B479" s="11" t="s">
        <v>16</v>
      </c>
      <c r="C479" s="11" t="s">
        <v>33</v>
      </c>
      <c r="D479" s="29" t="s">
        <v>817</v>
      </c>
      <c r="E479" s="12">
        <v>2</v>
      </c>
      <c r="F479" s="12">
        <v>3576.54</v>
      </c>
      <c r="G479" s="13">
        <f t="shared" si="88"/>
        <v>7153.08</v>
      </c>
      <c r="H479" s="12">
        <v>2</v>
      </c>
      <c r="I479" s="57">
        <v>0</v>
      </c>
      <c r="J479" s="13">
        <f t="shared" si="89"/>
        <v>0</v>
      </c>
    </row>
    <row r="480" spans="1:10" x14ac:dyDescent="0.25">
      <c r="A480" s="10" t="s">
        <v>818</v>
      </c>
      <c r="B480" s="11" t="s">
        <v>16</v>
      </c>
      <c r="C480" s="11" t="s">
        <v>33</v>
      </c>
      <c r="D480" s="29" t="s">
        <v>819</v>
      </c>
      <c r="E480" s="12">
        <v>1</v>
      </c>
      <c r="F480" s="12">
        <v>5066.6499999999996</v>
      </c>
      <c r="G480" s="13">
        <f t="shared" si="88"/>
        <v>5066.6499999999996</v>
      </c>
      <c r="H480" s="12">
        <v>1</v>
      </c>
      <c r="I480" s="57">
        <v>0</v>
      </c>
      <c r="J480" s="13">
        <f t="shared" si="89"/>
        <v>0</v>
      </c>
    </row>
    <row r="481" spans="1:10" x14ac:dyDescent="0.25">
      <c r="A481" s="10" t="s">
        <v>820</v>
      </c>
      <c r="B481" s="11" t="s">
        <v>16</v>
      </c>
      <c r="C481" s="11" t="s">
        <v>33</v>
      </c>
      <c r="D481" s="29" t="s">
        <v>821</v>
      </c>
      <c r="E481" s="12">
        <v>4</v>
      </c>
      <c r="F481" s="12">
        <v>3739.95</v>
      </c>
      <c r="G481" s="13">
        <f t="shared" si="88"/>
        <v>14959.8</v>
      </c>
      <c r="H481" s="12">
        <v>4</v>
      </c>
      <c r="I481" s="57">
        <v>0</v>
      </c>
      <c r="J481" s="13">
        <f t="shared" si="89"/>
        <v>0</v>
      </c>
    </row>
    <row r="482" spans="1:10" x14ac:dyDescent="0.25">
      <c r="A482" s="10" t="s">
        <v>822</v>
      </c>
      <c r="B482" s="11" t="s">
        <v>16</v>
      </c>
      <c r="C482" s="11" t="s">
        <v>20</v>
      </c>
      <c r="D482" s="29" t="s">
        <v>823</v>
      </c>
      <c r="E482" s="12">
        <v>750</v>
      </c>
      <c r="F482" s="12">
        <v>5.48</v>
      </c>
      <c r="G482" s="13">
        <f t="shared" si="88"/>
        <v>4110</v>
      </c>
      <c r="H482" s="12">
        <v>750</v>
      </c>
      <c r="I482" s="57">
        <v>0</v>
      </c>
      <c r="J482" s="13">
        <f t="shared" si="89"/>
        <v>0</v>
      </c>
    </row>
    <row r="483" spans="1:10" x14ac:dyDescent="0.25">
      <c r="A483" s="10" t="s">
        <v>824</v>
      </c>
      <c r="B483" s="11" t="s">
        <v>16</v>
      </c>
      <c r="C483" s="11" t="s">
        <v>20</v>
      </c>
      <c r="D483" s="29" t="s">
        <v>825</v>
      </c>
      <c r="E483" s="12">
        <v>750</v>
      </c>
      <c r="F483" s="12">
        <v>4.6900000000000004</v>
      </c>
      <c r="G483" s="13">
        <f t="shared" si="88"/>
        <v>3517.5</v>
      </c>
      <c r="H483" s="12">
        <v>750</v>
      </c>
      <c r="I483" s="57">
        <v>0</v>
      </c>
      <c r="J483" s="13">
        <f t="shared" si="89"/>
        <v>0</v>
      </c>
    </row>
    <row r="484" spans="1:10" ht="22.5" x14ac:dyDescent="0.25">
      <c r="A484" s="10" t="s">
        <v>826</v>
      </c>
      <c r="B484" s="11" t="s">
        <v>16</v>
      </c>
      <c r="C484" s="11" t="s">
        <v>33</v>
      </c>
      <c r="D484" s="29" t="s">
        <v>827</v>
      </c>
      <c r="E484" s="12">
        <v>1</v>
      </c>
      <c r="F484" s="12">
        <v>787.5</v>
      </c>
      <c r="G484" s="13">
        <f t="shared" si="88"/>
        <v>787.5</v>
      </c>
      <c r="H484" s="12">
        <v>1</v>
      </c>
      <c r="I484" s="57">
        <v>0</v>
      </c>
      <c r="J484" s="13">
        <f t="shared" si="89"/>
        <v>0</v>
      </c>
    </row>
    <row r="485" spans="1:10" ht="22.5" x14ac:dyDescent="0.25">
      <c r="A485" s="10" t="s">
        <v>828</v>
      </c>
      <c r="B485" s="11" t="s">
        <v>16</v>
      </c>
      <c r="C485" s="11" t="s">
        <v>33</v>
      </c>
      <c r="D485" s="29" t="s">
        <v>829</v>
      </c>
      <c r="E485" s="12">
        <v>1</v>
      </c>
      <c r="F485" s="12">
        <v>252.84</v>
      </c>
      <c r="G485" s="13">
        <f t="shared" si="88"/>
        <v>252.84</v>
      </c>
      <c r="H485" s="12">
        <v>1</v>
      </c>
      <c r="I485" s="57">
        <v>0</v>
      </c>
      <c r="J485" s="13">
        <f t="shared" si="89"/>
        <v>0</v>
      </c>
    </row>
    <row r="486" spans="1:10" x14ac:dyDescent="0.25">
      <c r="A486" s="14"/>
      <c r="B486" s="14"/>
      <c r="C486" s="14"/>
      <c r="D486" s="30" t="s">
        <v>830</v>
      </c>
      <c r="E486" s="12">
        <v>1</v>
      </c>
      <c r="F486" s="15">
        <f>SUM(G477:G485)</f>
        <v>39250.949999999997</v>
      </c>
      <c r="G486" s="15">
        <f t="shared" si="88"/>
        <v>39250.949999999997</v>
      </c>
      <c r="H486" s="12">
        <v>1</v>
      </c>
      <c r="I486" s="15">
        <f>SUM(J477:J485)</f>
        <v>0</v>
      </c>
      <c r="J486" s="15">
        <f t="shared" si="89"/>
        <v>0</v>
      </c>
    </row>
    <row r="487" spans="1:10" ht="1.1499999999999999" customHeight="1" x14ac:dyDescent="0.25">
      <c r="A487" s="16"/>
      <c r="B487" s="16"/>
      <c r="C487" s="16"/>
      <c r="D487" s="31"/>
      <c r="E487" s="16"/>
      <c r="F487" s="16"/>
      <c r="G487" s="16"/>
      <c r="H487" s="16"/>
      <c r="I487" s="16"/>
      <c r="J487" s="16"/>
    </row>
    <row r="488" spans="1:10" x14ac:dyDescent="0.25">
      <c r="A488" s="18" t="s">
        <v>831</v>
      </c>
      <c r="B488" s="18" t="s">
        <v>10</v>
      </c>
      <c r="C488" s="18" t="s">
        <v>11</v>
      </c>
      <c r="D488" s="32" t="s">
        <v>832</v>
      </c>
      <c r="E488" s="19">
        <f t="shared" ref="E488:J488" si="90">E491</f>
        <v>1</v>
      </c>
      <c r="F488" s="19">
        <f t="shared" si="90"/>
        <v>2920.51</v>
      </c>
      <c r="G488" s="19">
        <f t="shared" si="90"/>
        <v>2920.51</v>
      </c>
      <c r="H488" s="19">
        <f t="shared" si="90"/>
        <v>1</v>
      </c>
      <c r="I488" s="19">
        <f t="shared" si="90"/>
        <v>0</v>
      </c>
      <c r="J488" s="19">
        <f t="shared" si="90"/>
        <v>0</v>
      </c>
    </row>
    <row r="489" spans="1:10" x14ac:dyDescent="0.25">
      <c r="A489" s="10" t="s">
        <v>833</v>
      </c>
      <c r="B489" s="11" t="s">
        <v>16</v>
      </c>
      <c r="C489" s="11" t="s">
        <v>33</v>
      </c>
      <c r="D489" s="29" t="s">
        <v>834</v>
      </c>
      <c r="E489" s="12">
        <v>1</v>
      </c>
      <c r="F489" s="12">
        <v>2555.11</v>
      </c>
      <c r="G489" s="13">
        <f>ROUND(E489*F489,2)</f>
        <v>2555.11</v>
      </c>
      <c r="H489" s="12">
        <v>1</v>
      </c>
      <c r="I489" s="57">
        <v>0</v>
      </c>
      <c r="J489" s="13">
        <f>ROUND(H489*I489,2)</f>
        <v>0</v>
      </c>
    </row>
    <row r="490" spans="1:10" x14ac:dyDescent="0.25">
      <c r="A490" s="10" t="s">
        <v>835</v>
      </c>
      <c r="B490" s="11" t="s">
        <v>16</v>
      </c>
      <c r="C490" s="11" t="s">
        <v>33</v>
      </c>
      <c r="D490" s="29" t="s">
        <v>836</v>
      </c>
      <c r="E490" s="12">
        <v>1</v>
      </c>
      <c r="F490" s="12">
        <v>365.4</v>
      </c>
      <c r="G490" s="13">
        <f>ROUND(E490*F490,2)</f>
        <v>365.4</v>
      </c>
      <c r="H490" s="12">
        <v>1</v>
      </c>
      <c r="I490" s="57">
        <v>0</v>
      </c>
      <c r="J490" s="13">
        <f>ROUND(H490*I490,2)</f>
        <v>0</v>
      </c>
    </row>
    <row r="491" spans="1:10" x14ac:dyDescent="0.25">
      <c r="A491" s="14"/>
      <c r="B491" s="14"/>
      <c r="C491" s="14"/>
      <c r="D491" s="30" t="s">
        <v>837</v>
      </c>
      <c r="E491" s="12">
        <v>1</v>
      </c>
      <c r="F491" s="15">
        <f>SUM(G489:G490)</f>
        <v>2920.51</v>
      </c>
      <c r="G491" s="15">
        <f>ROUND(E491*F491,2)</f>
        <v>2920.51</v>
      </c>
      <c r="H491" s="12">
        <v>1</v>
      </c>
      <c r="I491" s="15">
        <f>SUM(J489:J490)</f>
        <v>0</v>
      </c>
      <c r="J491" s="15">
        <f>ROUND(H491*I491,2)</f>
        <v>0</v>
      </c>
    </row>
    <row r="492" spans="1:10" ht="1.1499999999999999" customHeight="1" x14ac:dyDescent="0.25">
      <c r="A492" s="16"/>
      <c r="B492" s="16"/>
      <c r="C492" s="16"/>
      <c r="D492" s="31"/>
      <c r="E492" s="16"/>
      <c r="F492" s="16"/>
      <c r="G492" s="16"/>
      <c r="H492" s="16"/>
      <c r="I492" s="16"/>
      <c r="J492" s="16"/>
    </row>
    <row r="493" spans="1:10" x14ac:dyDescent="0.25">
      <c r="A493" s="18" t="s">
        <v>838</v>
      </c>
      <c r="B493" s="22" t="s">
        <v>10</v>
      </c>
      <c r="C493" s="18" t="s">
        <v>11</v>
      </c>
      <c r="D493" s="32" t="s">
        <v>839</v>
      </c>
      <c r="E493" s="19">
        <f t="shared" ref="E493:J493" si="91">E499</f>
        <v>1</v>
      </c>
      <c r="F493" s="19">
        <f t="shared" si="91"/>
        <v>21333.75</v>
      </c>
      <c r="G493" s="19">
        <f t="shared" si="91"/>
        <v>21333.75</v>
      </c>
      <c r="H493" s="19">
        <f t="shared" si="91"/>
        <v>1</v>
      </c>
      <c r="I493" s="19">
        <f t="shared" si="91"/>
        <v>0</v>
      </c>
      <c r="J493" s="19">
        <f t="shared" si="91"/>
        <v>0</v>
      </c>
    </row>
    <row r="494" spans="1:10" x14ac:dyDescent="0.25">
      <c r="A494" s="10" t="s">
        <v>840</v>
      </c>
      <c r="B494" s="11" t="s">
        <v>16</v>
      </c>
      <c r="C494" s="11" t="s">
        <v>33</v>
      </c>
      <c r="D494" s="29" t="s">
        <v>841</v>
      </c>
      <c r="E494" s="12">
        <v>1</v>
      </c>
      <c r="F494" s="12">
        <v>2362.5</v>
      </c>
      <c r="G494" s="13">
        <f t="shared" ref="G494:G499" si="92">ROUND(E494*F494,2)</f>
        <v>2362.5</v>
      </c>
      <c r="H494" s="12">
        <v>1</v>
      </c>
      <c r="I494" s="57">
        <v>0</v>
      </c>
      <c r="J494" s="13">
        <f t="shared" ref="J494:J499" si="93">ROUND(H494*I494,2)</f>
        <v>0</v>
      </c>
    </row>
    <row r="495" spans="1:10" x14ac:dyDescent="0.25">
      <c r="A495" s="10" t="s">
        <v>842</v>
      </c>
      <c r="B495" s="11" t="s">
        <v>16</v>
      </c>
      <c r="C495" s="11" t="s">
        <v>20</v>
      </c>
      <c r="D495" s="29" t="s">
        <v>843</v>
      </c>
      <c r="E495" s="12">
        <v>375</v>
      </c>
      <c r="F495" s="12">
        <v>37.5</v>
      </c>
      <c r="G495" s="13">
        <f t="shared" si="92"/>
        <v>14062.5</v>
      </c>
      <c r="H495" s="12">
        <v>375</v>
      </c>
      <c r="I495" s="57">
        <v>0</v>
      </c>
      <c r="J495" s="13">
        <f t="shared" si="93"/>
        <v>0</v>
      </c>
    </row>
    <row r="496" spans="1:10" x14ac:dyDescent="0.25">
      <c r="A496" s="10" t="s">
        <v>844</v>
      </c>
      <c r="B496" s="11" t="s">
        <v>16</v>
      </c>
      <c r="C496" s="11" t="s">
        <v>33</v>
      </c>
      <c r="D496" s="29" t="s">
        <v>845</v>
      </c>
      <c r="E496" s="12">
        <v>1</v>
      </c>
      <c r="F496" s="12">
        <v>2572.5</v>
      </c>
      <c r="G496" s="13">
        <f t="shared" si="92"/>
        <v>2572.5</v>
      </c>
      <c r="H496" s="12">
        <v>1</v>
      </c>
      <c r="I496" s="57">
        <v>0</v>
      </c>
      <c r="J496" s="13">
        <f t="shared" si="93"/>
        <v>0</v>
      </c>
    </row>
    <row r="497" spans="1:10" x14ac:dyDescent="0.25">
      <c r="A497" s="10" t="s">
        <v>846</v>
      </c>
      <c r="B497" s="11" t="s">
        <v>16</v>
      </c>
      <c r="C497" s="11" t="s">
        <v>33</v>
      </c>
      <c r="D497" s="29" t="s">
        <v>847</v>
      </c>
      <c r="E497" s="12">
        <v>1</v>
      </c>
      <c r="F497" s="12">
        <v>2073.75</v>
      </c>
      <c r="G497" s="13">
        <f t="shared" si="92"/>
        <v>2073.75</v>
      </c>
      <c r="H497" s="12">
        <v>1</v>
      </c>
      <c r="I497" s="57">
        <v>0</v>
      </c>
      <c r="J497" s="13">
        <f t="shared" si="93"/>
        <v>0</v>
      </c>
    </row>
    <row r="498" spans="1:10" ht="22.5" x14ac:dyDescent="0.25">
      <c r="A498" s="10" t="s">
        <v>848</v>
      </c>
      <c r="B498" s="11" t="s">
        <v>16</v>
      </c>
      <c r="C498" s="11" t="s">
        <v>33</v>
      </c>
      <c r="D498" s="29" t="s">
        <v>849</v>
      </c>
      <c r="E498" s="12">
        <v>1</v>
      </c>
      <c r="F498" s="12">
        <v>262.5</v>
      </c>
      <c r="G498" s="13">
        <f t="shared" si="92"/>
        <v>262.5</v>
      </c>
      <c r="H498" s="12">
        <v>1</v>
      </c>
      <c r="I498" s="57">
        <v>0</v>
      </c>
      <c r="J498" s="13">
        <f t="shared" si="93"/>
        <v>0</v>
      </c>
    </row>
    <row r="499" spans="1:10" x14ac:dyDescent="0.25">
      <c r="A499" s="14"/>
      <c r="B499" s="14"/>
      <c r="C499" s="14"/>
      <c r="D499" s="30" t="s">
        <v>850</v>
      </c>
      <c r="E499" s="12">
        <v>1</v>
      </c>
      <c r="F499" s="15">
        <f>SUM(G494:G498)</f>
        <v>21333.75</v>
      </c>
      <c r="G499" s="15">
        <f t="shared" si="92"/>
        <v>21333.75</v>
      </c>
      <c r="H499" s="12">
        <v>1</v>
      </c>
      <c r="I499" s="15">
        <f>SUM(J494:J498)</f>
        <v>0</v>
      </c>
      <c r="J499" s="15">
        <f t="shared" si="93"/>
        <v>0</v>
      </c>
    </row>
    <row r="500" spans="1:10" ht="1.1499999999999999" customHeight="1" x14ac:dyDescent="0.25">
      <c r="A500" s="16"/>
      <c r="B500" s="16"/>
      <c r="C500" s="16"/>
      <c r="D500" s="31"/>
      <c r="E500" s="16"/>
      <c r="F500" s="16"/>
      <c r="G500" s="16"/>
      <c r="H500" s="16"/>
      <c r="I500" s="16"/>
      <c r="J500" s="16"/>
    </row>
    <row r="501" spans="1:10" x14ac:dyDescent="0.25">
      <c r="A501" s="18" t="s">
        <v>851</v>
      </c>
      <c r="B501" s="22" t="s">
        <v>10</v>
      </c>
      <c r="C501" s="18" t="s">
        <v>11</v>
      </c>
      <c r="D501" s="32" t="s">
        <v>852</v>
      </c>
      <c r="E501" s="19">
        <f t="shared" ref="E501:J501" si="94">E507</f>
        <v>1</v>
      </c>
      <c r="F501" s="19">
        <f t="shared" si="94"/>
        <v>9899.27</v>
      </c>
      <c r="G501" s="19">
        <f t="shared" si="94"/>
        <v>9899.27</v>
      </c>
      <c r="H501" s="19">
        <f t="shared" si="94"/>
        <v>1</v>
      </c>
      <c r="I501" s="19">
        <f t="shared" si="94"/>
        <v>0</v>
      </c>
      <c r="J501" s="19">
        <f t="shared" si="94"/>
        <v>0</v>
      </c>
    </row>
    <row r="502" spans="1:10" ht="22.5" x14ac:dyDescent="0.25">
      <c r="A502" s="10" t="s">
        <v>853</v>
      </c>
      <c r="B502" s="11" t="s">
        <v>16</v>
      </c>
      <c r="C502" s="11" t="s">
        <v>33</v>
      </c>
      <c r="D502" s="29" t="s">
        <v>854</v>
      </c>
      <c r="E502" s="12">
        <v>1</v>
      </c>
      <c r="F502" s="12">
        <v>3622.5</v>
      </c>
      <c r="G502" s="13">
        <f t="shared" ref="G502:G507" si="95">ROUND(E502*F502,2)</f>
        <v>3622.5</v>
      </c>
      <c r="H502" s="12">
        <v>1</v>
      </c>
      <c r="I502" s="57">
        <v>0</v>
      </c>
      <c r="J502" s="13">
        <f t="shared" ref="J502:J507" si="96">ROUND(H502*I502,2)</f>
        <v>0</v>
      </c>
    </row>
    <row r="503" spans="1:10" x14ac:dyDescent="0.25">
      <c r="A503" s="10" t="s">
        <v>855</v>
      </c>
      <c r="B503" s="11" t="s">
        <v>16</v>
      </c>
      <c r="C503" s="11" t="s">
        <v>20</v>
      </c>
      <c r="D503" s="29" t="s">
        <v>856</v>
      </c>
      <c r="E503" s="12">
        <v>750</v>
      </c>
      <c r="F503" s="12">
        <v>5.46</v>
      </c>
      <c r="G503" s="13">
        <f t="shared" si="95"/>
        <v>4095</v>
      </c>
      <c r="H503" s="12">
        <v>750</v>
      </c>
      <c r="I503" s="57">
        <v>0</v>
      </c>
      <c r="J503" s="13">
        <f t="shared" si="96"/>
        <v>0</v>
      </c>
    </row>
    <row r="504" spans="1:10" x14ac:dyDescent="0.25">
      <c r="A504" s="10" t="s">
        <v>857</v>
      </c>
      <c r="B504" s="11" t="s">
        <v>16</v>
      </c>
      <c r="C504" s="11" t="s">
        <v>33</v>
      </c>
      <c r="D504" s="29" t="s">
        <v>858</v>
      </c>
      <c r="E504" s="12">
        <v>1</v>
      </c>
      <c r="F504" s="12">
        <v>685.52</v>
      </c>
      <c r="G504" s="13">
        <f t="shared" si="95"/>
        <v>685.52</v>
      </c>
      <c r="H504" s="12">
        <v>1</v>
      </c>
      <c r="I504" s="57">
        <v>0</v>
      </c>
      <c r="J504" s="13">
        <f t="shared" si="96"/>
        <v>0</v>
      </c>
    </row>
    <row r="505" spans="1:10" x14ac:dyDescent="0.25">
      <c r="A505" s="10" t="s">
        <v>859</v>
      </c>
      <c r="B505" s="11" t="s">
        <v>16</v>
      </c>
      <c r="C505" s="11" t="s">
        <v>33</v>
      </c>
      <c r="D505" s="29" t="s">
        <v>860</v>
      </c>
      <c r="E505" s="12">
        <v>1</v>
      </c>
      <c r="F505" s="12">
        <v>1207.5</v>
      </c>
      <c r="G505" s="13">
        <f t="shared" si="95"/>
        <v>1207.5</v>
      </c>
      <c r="H505" s="12">
        <v>1</v>
      </c>
      <c r="I505" s="57">
        <v>0</v>
      </c>
      <c r="J505" s="13">
        <f t="shared" si="96"/>
        <v>0</v>
      </c>
    </row>
    <row r="506" spans="1:10" x14ac:dyDescent="0.25">
      <c r="A506" s="10" t="s">
        <v>861</v>
      </c>
      <c r="B506" s="11" t="s">
        <v>16</v>
      </c>
      <c r="C506" s="11" t="s">
        <v>33</v>
      </c>
      <c r="D506" s="29" t="s">
        <v>862</v>
      </c>
      <c r="E506" s="12">
        <v>1</v>
      </c>
      <c r="F506" s="12">
        <v>288.75</v>
      </c>
      <c r="G506" s="13">
        <f t="shared" si="95"/>
        <v>288.75</v>
      </c>
      <c r="H506" s="12">
        <v>1</v>
      </c>
      <c r="I506" s="57">
        <v>0</v>
      </c>
      <c r="J506" s="13">
        <f t="shared" si="96"/>
        <v>0</v>
      </c>
    </row>
    <row r="507" spans="1:10" x14ac:dyDescent="0.25">
      <c r="A507" s="14"/>
      <c r="B507" s="14"/>
      <c r="C507" s="14"/>
      <c r="D507" s="30" t="s">
        <v>863</v>
      </c>
      <c r="E507" s="12">
        <v>1</v>
      </c>
      <c r="F507" s="15">
        <f>SUM(G502:G506)</f>
        <v>9899.27</v>
      </c>
      <c r="G507" s="15">
        <f t="shared" si="95"/>
        <v>9899.27</v>
      </c>
      <c r="H507" s="12">
        <v>1</v>
      </c>
      <c r="I507" s="15">
        <f>SUM(J502:J506)</f>
        <v>0</v>
      </c>
      <c r="J507" s="15">
        <f t="shared" si="96"/>
        <v>0</v>
      </c>
    </row>
    <row r="508" spans="1:10" ht="1.1499999999999999" customHeight="1" x14ac:dyDescent="0.25">
      <c r="A508" s="16"/>
      <c r="B508" s="16"/>
      <c r="C508" s="16"/>
      <c r="D508" s="31"/>
      <c r="E508" s="16"/>
      <c r="F508" s="16"/>
      <c r="G508" s="16"/>
      <c r="H508" s="16"/>
      <c r="I508" s="16"/>
      <c r="J508" s="16"/>
    </row>
    <row r="509" spans="1:10" x14ac:dyDescent="0.25">
      <c r="A509" s="18" t="s">
        <v>864</v>
      </c>
      <c r="B509" s="22" t="s">
        <v>10</v>
      </c>
      <c r="C509" s="18" t="s">
        <v>11</v>
      </c>
      <c r="D509" s="32" t="s">
        <v>865</v>
      </c>
      <c r="E509" s="19">
        <f t="shared" ref="E509:J509" si="97">E512</f>
        <v>1</v>
      </c>
      <c r="F509" s="19">
        <f t="shared" si="97"/>
        <v>16857.580000000002</v>
      </c>
      <c r="G509" s="19">
        <f t="shared" si="97"/>
        <v>16857.580000000002</v>
      </c>
      <c r="H509" s="19">
        <f t="shared" si="97"/>
        <v>1</v>
      </c>
      <c r="I509" s="19">
        <f t="shared" si="97"/>
        <v>0</v>
      </c>
      <c r="J509" s="19">
        <f t="shared" si="97"/>
        <v>0</v>
      </c>
    </row>
    <row r="510" spans="1:10" ht="22.5" x14ac:dyDescent="0.25">
      <c r="A510" s="10" t="s">
        <v>866</v>
      </c>
      <c r="B510" s="11" t="s">
        <v>16</v>
      </c>
      <c r="C510" s="11" t="s">
        <v>33</v>
      </c>
      <c r="D510" s="29" t="s">
        <v>867</v>
      </c>
      <c r="E510" s="12">
        <v>1</v>
      </c>
      <c r="F510" s="12">
        <v>3592.58</v>
      </c>
      <c r="G510" s="13">
        <f>ROUND(E510*F510,2)</f>
        <v>3592.58</v>
      </c>
      <c r="H510" s="12">
        <v>1</v>
      </c>
      <c r="I510" s="57">
        <v>0</v>
      </c>
      <c r="J510" s="13">
        <f>ROUND(H510*I510,2)</f>
        <v>0</v>
      </c>
    </row>
    <row r="511" spans="1:10" x14ac:dyDescent="0.25">
      <c r="A511" s="10" t="s">
        <v>868</v>
      </c>
      <c r="B511" s="11" t="s">
        <v>16</v>
      </c>
      <c r="C511" s="11" t="s">
        <v>20</v>
      </c>
      <c r="D511" s="29" t="s">
        <v>869</v>
      </c>
      <c r="E511" s="12">
        <v>1750</v>
      </c>
      <c r="F511" s="12">
        <v>7.58</v>
      </c>
      <c r="G511" s="13">
        <f>ROUND(E511*F511,2)</f>
        <v>13265</v>
      </c>
      <c r="H511" s="12">
        <v>1750</v>
      </c>
      <c r="I511" s="57">
        <v>0</v>
      </c>
      <c r="J511" s="13">
        <f>ROUND(H511*I511,2)</f>
        <v>0</v>
      </c>
    </row>
    <row r="512" spans="1:10" x14ac:dyDescent="0.25">
      <c r="A512" s="14"/>
      <c r="B512" s="14"/>
      <c r="C512" s="14"/>
      <c r="D512" s="30" t="s">
        <v>870</v>
      </c>
      <c r="E512" s="12">
        <v>1</v>
      </c>
      <c r="F512" s="15">
        <f>SUM(G510:G511)</f>
        <v>16857.580000000002</v>
      </c>
      <c r="G512" s="15">
        <f>ROUND(E512*F512,2)</f>
        <v>16857.580000000002</v>
      </c>
      <c r="H512" s="12">
        <v>1</v>
      </c>
      <c r="I512" s="15">
        <f>SUM(J510:J511)</f>
        <v>0</v>
      </c>
      <c r="J512" s="15">
        <f>ROUND(H512*I512,2)</f>
        <v>0</v>
      </c>
    </row>
    <row r="513" spans="1:10" ht="1.1499999999999999" customHeight="1" x14ac:dyDescent="0.25">
      <c r="A513" s="16"/>
      <c r="B513" s="16"/>
      <c r="C513" s="16"/>
      <c r="D513" s="31"/>
      <c r="E513" s="16"/>
      <c r="F513" s="16"/>
      <c r="G513" s="16"/>
      <c r="H513" s="16"/>
      <c r="I513" s="16"/>
      <c r="J513" s="16"/>
    </row>
    <row r="514" spans="1:10" x14ac:dyDescent="0.25">
      <c r="A514" s="18" t="s">
        <v>871</v>
      </c>
      <c r="B514" s="18" t="s">
        <v>10</v>
      </c>
      <c r="C514" s="18" t="s">
        <v>11</v>
      </c>
      <c r="D514" s="32" t="s">
        <v>872</v>
      </c>
      <c r="E514" s="19">
        <f t="shared" ref="E514:J514" si="98">E517</f>
        <v>1</v>
      </c>
      <c r="F514" s="19">
        <f t="shared" si="98"/>
        <v>2624.01</v>
      </c>
      <c r="G514" s="19">
        <f t="shared" si="98"/>
        <v>2624.01</v>
      </c>
      <c r="H514" s="19">
        <f t="shared" si="98"/>
        <v>1</v>
      </c>
      <c r="I514" s="19">
        <f t="shared" si="98"/>
        <v>0</v>
      </c>
      <c r="J514" s="19">
        <f t="shared" si="98"/>
        <v>0</v>
      </c>
    </row>
    <row r="515" spans="1:10" ht="22.5" x14ac:dyDescent="0.25">
      <c r="A515" s="10" t="s">
        <v>873</v>
      </c>
      <c r="B515" s="11" t="s">
        <v>16</v>
      </c>
      <c r="C515" s="11" t="s">
        <v>33</v>
      </c>
      <c r="D515" s="29" t="s">
        <v>874</v>
      </c>
      <c r="E515" s="12">
        <v>1</v>
      </c>
      <c r="F515" s="12">
        <v>479.01</v>
      </c>
      <c r="G515" s="13">
        <f>ROUND(E515*F515,2)</f>
        <v>479.01</v>
      </c>
      <c r="H515" s="12">
        <v>1</v>
      </c>
      <c r="I515" s="57">
        <v>0</v>
      </c>
      <c r="J515" s="13">
        <f>ROUND(H515*I515,2)</f>
        <v>0</v>
      </c>
    </row>
    <row r="516" spans="1:10" ht="22.5" x14ac:dyDescent="0.25">
      <c r="A516" s="10" t="s">
        <v>875</v>
      </c>
      <c r="B516" s="11" t="s">
        <v>16</v>
      </c>
      <c r="C516" s="11" t="s">
        <v>20</v>
      </c>
      <c r="D516" s="29" t="s">
        <v>876</v>
      </c>
      <c r="E516" s="12">
        <v>125</v>
      </c>
      <c r="F516" s="12">
        <v>17.16</v>
      </c>
      <c r="G516" s="13">
        <f>ROUND(E516*F516,2)</f>
        <v>2145</v>
      </c>
      <c r="H516" s="12">
        <v>125</v>
      </c>
      <c r="I516" s="57">
        <v>0</v>
      </c>
      <c r="J516" s="13">
        <f>ROUND(H516*I516,2)</f>
        <v>0</v>
      </c>
    </row>
    <row r="517" spans="1:10" x14ac:dyDescent="0.25">
      <c r="A517" s="14"/>
      <c r="B517" s="14"/>
      <c r="C517" s="14"/>
      <c r="D517" s="30" t="s">
        <v>877</v>
      </c>
      <c r="E517" s="12">
        <v>1</v>
      </c>
      <c r="F517" s="15">
        <f>SUM(G515:G516)</f>
        <v>2624.01</v>
      </c>
      <c r="G517" s="15">
        <f>ROUND(E517*F517,2)</f>
        <v>2624.01</v>
      </c>
      <c r="H517" s="12">
        <v>1</v>
      </c>
      <c r="I517" s="15">
        <f>SUM(J515:J516)</f>
        <v>0</v>
      </c>
      <c r="J517" s="15">
        <f>ROUND(H517*I517,2)</f>
        <v>0</v>
      </c>
    </row>
    <row r="518" spans="1:10" ht="1.1499999999999999" customHeight="1" x14ac:dyDescent="0.25">
      <c r="A518" s="16"/>
      <c r="B518" s="16"/>
      <c r="C518" s="16"/>
      <c r="D518" s="31"/>
      <c r="E518" s="16"/>
      <c r="F518" s="16"/>
      <c r="G518" s="16"/>
      <c r="H518" s="16"/>
      <c r="I518" s="16"/>
      <c r="J518" s="16"/>
    </row>
    <row r="519" spans="1:10" ht="22.5" x14ac:dyDescent="0.25">
      <c r="A519" s="18" t="s">
        <v>878</v>
      </c>
      <c r="B519" s="22" t="s">
        <v>10</v>
      </c>
      <c r="C519" s="18" t="s">
        <v>11</v>
      </c>
      <c r="D519" s="32" t="s">
        <v>879</v>
      </c>
      <c r="E519" s="19">
        <f t="shared" ref="E519:J519" si="99">E529</f>
        <v>1</v>
      </c>
      <c r="F519" s="19">
        <f t="shared" si="99"/>
        <v>21181.9</v>
      </c>
      <c r="G519" s="19">
        <f t="shared" si="99"/>
        <v>21181.9</v>
      </c>
      <c r="H519" s="19">
        <f t="shared" si="99"/>
        <v>1</v>
      </c>
      <c r="I519" s="19">
        <f t="shared" si="99"/>
        <v>0</v>
      </c>
      <c r="J519" s="19">
        <f t="shared" si="99"/>
        <v>0</v>
      </c>
    </row>
    <row r="520" spans="1:10" ht="33.75" x14ac:dyDescent="0.25">
      <c r="A520" s="10" t="s">
        <v>880</v>
      </c>
      <c r="B520" s="11" t="s">
        <v>16</v>
      </c>
      <c r="C520" s="11" t="s">
        <v>33</v>
      </c>
      <c r="D520" s="29" t="s">
        <v>881</v>
      </c>
      <c r="E520" s="12">
        <v>1</v>
      </c>
      <c r="F520" s="12">
        <v>2887.5</v>
      </c>
      <c r="G520" s="13">
        <f t="shared" ref="G520:G529" si="100">ROUND(E520*F520,2)</f>
        <v>2887.5</v>
      </c>
      <c r="H520" s="12">
        <v>1</v>
      </c>
      <c r="I520" s="57">
        <v>0</v>
      </c>
      <c r="J520" s="13">
        <f t="shared" ref="J520:J529" si="101">ROUND(H520*I520,2)</f>
        <v>0</v>
      </c>
    </row>
    <row r="521" spans="1:10" ht="22.5" x14ac:dyDescent="0.25">
      <c r="A521" s="10" t="s">
        <v>882</v>
      </c>
      <c r="B521" s="11" t="s">
        <v>16</v>
      </c>
      <c r="C521" s="11" t="s">
        <v>33</v>
      </c>
      <c r="D521" s="29" t="s">
        <v>883</v>
      </c>
      <c r="E521" s="12">
        <v>1</v>
      </c>
      <c r="F521" s="12">
        <v>3276</v>
      </c>
      <c r="G521" s="13">
        <f t="shared" si="100"/>
        <v>3276</v>
      </c>
      <c r="H521" s="12">
        <v>1</v>
      </c>
      <c r="I521" s="57">
        <v>0</v>
      </c>
      <c r="J521" s="13">
        <f t="shared" si="101"/>
        <v>0</v>
      </c>
    </row>
    <row r="522" spans="1:10" x14ac:dyDescent="0.25">
      <c r="A522" s="10" t="s">
        <v>884</v>
      </c>
      <c r="B522" s="11" t="s">
        <v>16</v>
      </c>
      <c r="C522" s="11" t="s">
        <v>20</v>
      </c>
      <c r="D522" s="29" t="s">
        <v>885</v>
      </c>
      <c r="E522" s="12">
        <v>20</v>
      </c>
      <c r="F522" s="12">
        <v>53.07</v>
      </c>
      <c r="G522" s="13">
        <f t="shared" si="100"/>
        <v>1061.4000000000001</v>
      </c>
      <c r="H522" s="12">
        <v>20</v>
      </c>
      <c r="I522" s="57">
        <v>0</v>
      </c>
      <c r="J522" s="13">
        <f t="shared" si="101"/>
        <v>0</v>
      </c>
    </row>
    <row r="523" spans="1:10" x14ac:dyDescent="0.25">
      <c r="A523" s="10" t="s">
        <v>886</v>
      </c>
      <c r="B523" s="11" t="s">
        <v>16</v>
      </c>
      <c r="C523" s="11" t="s">
        <v>20</v>
      </c>
      <c r="D523" s="29" t="s">
        <v>887</v>
      </c>
      <c r="E523" s="12">
        <v>20</v>
      </c>
      <c r="F523" s="12">
        <v>16.98</v>
      </c>
      <c r="G523" s="13">
        <f t="shared" si="100"/>
        <v>339.6</v>
      </c>
      <c r="H523" s="12">
        <v>20</v>
      </c>
      <c r="I523" s="57">
        <v>0</v>
      </c>
      <c r="J523" s="13">
        <f t="shared" si="101"/>
        <v>0</v>
      </c>
    </row>
    <row r="524" spans="1:10" ht="22.5" x14ac:dyDescent="0.25">
      <c r="A524" s="10" t="s">
        <v>888</v>
      </c>
      <c r="B524" s="11" t="s">
        <v>16</v>
      </c>
      <c r="C524" s="11" t="s">
        <v>20</v>
      </c>
      <c r="D524" s="29" t="s">
        <v>889</v>
      </c>
      <c r="E524" s="12">
        <v>250</v>
      </c>
      <c r="F524" s="12">
        <v>7.6</v>
      </c>
      <c r="G524" s="13">
        <f t="shared" si="100"/>
        <v>1900</v>
      </c>
      <c r="H524" s="12">
        <v>250</v>
      </c>
      <c r="I524" s="57">
        <v>0</v>
      </c>
      <c r="J524" s="13">
        <f t="shared" si="101"/>
        <v>0</v>
      </c>
    </row>
    <row r="525" spans="1:10" ht="22.5" x14ac:dyDescent="0.25">
      <c r="A525" s="10" t="s">
        <v>890</v>
      </c>
      <c r="B525" s="11" t="s">
        <v>16</v>
      </c>
      <c r="C525" s="11" t="s">
        <v>20</v>
      </c>
      <c r="D525" s="29" t="s">
        <v>891</v>
      </c>
      <c r="E525" s="12">
        <v>375</v>
      </c>
      <c r="F525" s="12">
        <v>9.82</v>
      </c>
      <c r="G525" s="13">
        <f t="shared" si="100"/>
        <v>3682.5</v>
      </c>
      <c r="H525" s="12">
        <v>375</v>
      </c>
      <c r="I525" s="57">
        <v>0</v>
      </c>
      <c r="J525" s="13">
        <f t="shared" si="101"/>
        <v>0</v>
      </c>
    </row>
    <row r="526" spans="1:10" ht="22.5" x14ac:dyDescent="0.25">
      <c r="A526" s="10" t="s">
        <v>892</v>
      </c>
      <c r="B526" s="11" t="s">
        <v>16</v>
      </c>
      <c r="C526" s="11" t="s">
        <v>20</v>
      </c>
      <c r="D526" s="29" t="s">
        <v>893</v>
      </c>
      <c r="E526" s="12">
        <v>450</v>
      </c>
      <c r="F526" s="12">
        <v>10.75</v>
      </c>
      <c r="G526" s="13">
        <f t="shared" si="100"/>
        <v>4837.5</v>
      </c>
      <c r="H526" s="12">
        <v>450</v>
      </c>
      <c r="I526" s="57">
        <v>0</v>
      </c>
      <c r="J526" s="13">
        <f t="shared" si="101"/>
        <v>0</v>
      </c>
    </row>
    <row r="527" spans="1:10" x14ac:dyDescent="0.25">
      <c r="A527" s="10" t="s">
        <v>894</v>
      </c>
      <c r="B527" s="11" t="s">
        <v>16</v>
      </c>
      <c r="C527" s="11" t="s">
        <v>20</v>
      </c>
      <c r="D527" s="29" t="s">
        <v>895</v>
      </c>
      <c r="E527" s="12">
        <v>150</v>
      </c>
      <c r="F527" s="12">
        <v>13.06</v>
      </c>
      <c r="G527" s="13">
        <f t="shared" si="100"/>
        <v>1959</v>
      </c>
      <c r="H527" s="12">
        <v>150</v>
      </c>
      <c r="I527" s="57">
        <v>0</v>
      </c>
      <c r="J527" s="13">
        <f t="shared" si="101"/>
        <v>0</v>
      </c>
    </row>
    <row r="528" spans="1:10" x14ac:dyDescent="0.25">
      <c r="A528" s="10" t="s">
        <v>680</v>
      </c>
      <c r="B528" s="11" t="s">
        <v>16</v>
      </c>
      <c r="C528" s="11" t="s">
        <v>20</v>
      </c>
      <c r="D528" s="29" t="s">
        <v>681</v>
      </c>
      <c r="E528" s="12">
        <v>320</v>
      </c>
      <c r="F528" s="12">
        <v>3.87</v>
      </c>
      <c r="G528" s="13">
        <f t="shared" si="100"/>
        <v>1238.4000000000001</v>
      </c>
      <c r="H528" s="12">
        <v>320</v>
      </c>
      <c r="I528" s="57">
        <v>0</v>
      </c>
      <c r="J528" s="13">
        <f t="shared" si="101"/>
        <v>0</v>
      </c>
    </row>
    <row r="529" spans="1:10" x14ac:dyDescent="0.25">
      <c r="A529" s="14"/>
      <c r="B529" s="14"/>
      <c r="C529" s="14"/>
      <c r="D529" s="30" t="s">
        <v>896</v>
      </c>
      <c r="E529" s="12">
        <v>1</v>
      </c>
      <c r="F529" s="15">
        <f>SUM(G520:G528)</f>
        <v>21181.9</v>
      </c>
      <c r="G529" s="15">
        <f t="shared" si="100"/>
        <v>21181.9</v>
      </c>
      <c r="H529" s="12">
        <v>1</v>
      </c>
      <c r="I529" s="15">
        <f>SUM(J520:J528)</f>
        <v>0</v>
      </c>
      <c r="J529" s="15">
        <f t="shared" si="101"/>
        <v>0</v>
      </c>
    </row>
    <row r="530" spans="1:10" ht="1.1499999999999999" customHeight="1" x14ac:dyDescent="0.25">
      <c r="A530" s="16"/>
      <c r="B530" s="16"/>
      <c r="C530" s="16"/>
      <c r="D530" s="31"/>
      <c r="E530" s="16"/>
      <c r="F530" s="16"/>
      <c r="G530" s="16"/>
      <c r="H530" s="16"/>
      <c r="I530" s="16"/>
      <c r="J530" s="16"/>
    </row>
    <row r="531" spans="1:10" x14ac:dyDescent="0.25">
      <c r="A531" s="18" t="s">
        <v>897</v>
      </c>
      <c r="B531" s="22" t="s">
        <v>10</v>
      </c>
      <c r="C531" s="18" t="s">
        <v>11</v>
      </c>
      <c r="D531" s="32" t="s">
        <v>898</v>
      </c>
      <c r="E531" s="19">
        <f t="shared" ref="E531:J531" si="102">E534</f>
        <v>1</v>
      </c>
      <c r="F531" s="19">
        <f t="shared" si="102"/>
        <v>1811.57</v>
      </c>
      <c r="G531" s="19">
        <f t="shared" si="102"/>
        <v>1811.57</v>
      </c>
      <c r="H531" s="19">
        <f t="shared" si="102"/>
        <v>1</v>
      </c>
      <c r="I531" s="19">
        <f t="shared" si="102"/>
        <v>0</v>
      </c>
      <c r="J531" s="19">
        <f t="shared" si="102"/>
        <v>0</v>
      </c>
    </row>
    <row r="532" spans="1:10" x14ac:dyDescent="0.25">
      <c r="A532" s="10" t="s">
        <v>899</v>
      </c>
      <c r="B532" s="11" t="s">
        <v>16</v>
      </c>
      <c r="C532" s="11" t="s">
        <v>33</v>
      </c>
      <c r="D532" s="29" t="s">
        <v>900</v>
      </c>
      <c r="E532" s="12">
        <v>1</v>
      </c>
      <c r="F532" s="12">
        <v>1280.8699999999999</v>
      </c>
      <c r="G532" s="13">
        <f>ROUND(E532*F532,2)</f>
        <v>1280.8699999999999</v>
      </c>
      <c r="H532" s="12">
        <v>1</v>
      </c>
      <c r="I532" s="57">
        <v>0</v>
      </c>
      <c r="J532" s="13">
        <f>ROUND(H532*I532,2)</f>
        <v>0</v>
      </c>
    </row>
    <row r="533" spans="1:10" x14ac:dyDescent="0.25">
      <c r="A533" s="10" t="s">
        <v>884</v>
      </c>
      <c r="B533" s="11" t="s">
        <v>16</v>
      </c>
      <c r="C533" s="11" t="s">
        <v>20</v>
      </c>
      <c r="D533" s="29" t="s">
        <v>885</v>
      </c>
      <c r="E533" s="12">
        <v>10</v>
      </c>
      <c r="F533" s="12">
        <v>53.07</v>
      </c>
      <c r="G533" s="13">
        <f>ROUND(E533*F533,2)</f>
        <v>530.70000000000005</v>
      </c>
      <c r="H533" s="12">
        <v>10</v>
      </c>
      <c r="I533" s="57">
        <v>0</v>
      </c>
      <c r="J533" s="13">
        <f>ROUND(H533*I533,2)</f>
        <v>0</v>
      </c>
    </row>
    <row r="534" spans="1:10" x14ac:dyDescent="0.25">
      <c r="A534" s="14"/>
      <c r="B534" s="14"/>
      <c r="C534" s="14"/>
      <c r="D534" s="30" t="s">
        <v>901</v>
      </c>
      <c r="E534" s="12">
        <v>1</v>
      </c>
      <c r="F534" s="15">
        <f>SUM(G532:G533)</f>
        <v>1811.57</v>
      </c>
      <c r="G534" s="15">
        <f>ROUND(E534*F534,2)</f>
        <v>1811.57</v>
      </c>
      <c r="H534" s="12">
        <v>1</v>
      </c>
      <c r="I534" s="15">
        <f>SUM(J532:J533)</f>
        <v>0</v>
      </c>
      <c r="J534" s="15">
        <f>ROUND(H534*I534,2)</f>
        <v>0</v>
      </c>
    </row>
    <row r="535" spans="1:10" ht="1.1499999999999999" customHeight="1" x14ac:dyDescent="0.25">
      <c r="A535" s="16"/>
      <c r="B535" s="16"/>
      <c r="C535" s="16"/>
      <c r="D535" s="31"/>
      <c r="E535" s="16"/>
      <c r="F535" s="16"/>
      <c r="G535" s="16"/>
      <c r="H535" s="16"/>
      <c r="I535" s="16"/>
      <c r="J535" s="16"/>
    </row>
    <row r="536" spans="1:10" x14ac:dyDescent="0.25">
      <c r="A536" s="18" t="s">
        <v>902</v>
      </c>
      <c r="B536" s="18" t="s">
        <v>10</v>
      </c>
      <c r="C536" s="18" t="s">
        <v>11</v>
      </c>
      <c r="D536" s="32" t="s">
        <v>590</v>
      </c>
      <c r="E536" s="19">
        <f t="shared" ref="E536:J536" si="103">E540</f>
        <v>1</v>
      </c>
      <c r="F536" s="19">
        <f t="shared" si="103"/>
        <v>3116.77</v>
      </c>
      <c r="G536" s="19">
        <f t="shared" si="103"/>
        <v>3116.77</v>
      </c>
      <c r="H536" s="19">
        <f t="shared" si="103"/>
        <v>1</v>
      </c>
      <c r="I536" s="19">
        <f t="shared" si="103"/>
        <v>0</v>
      </c>
      <c r="J536" s="19">
        <f t="shared" si="103"/>
        <v>0</v>
      </c>
    </row>
    <row r="537" spans="1:10" ht="45" x14ac:dyDescent="0.25">
      <c r="A537" s="10" t="s">
        <v>903</v>
      </c>
      <c r="B537" s="11" t="s">
        <v>16</v>
      </c>
      <c r="C537" s="11" t="s">
        <v>33</v>
      </c>
      <c r="D537" s="29" t="s">
        <v>904</v>
      </c>
      <c r="E537" s="12">
        <v>1</v>
      </c>
      <c r="F537" s="12">
        <v>813.75</v>
      </c>
      <c r="G537" s="13">
        <f>ROUND(E537*F537,2)</f>
        <v>813.75</v>
      </c>
      <c r="H537" s="12">
        <v>1</v>
      </c>
      <c r="I537" s="57">
        <v>0</v>
      </c>
      <c r="J537" s="13">
        <f>ROUND(H537*I537,2)</f>
        <v>0</v>
      </c>
    </row>
    <row r="538" spans="1:10" x14ac:dyDescent="0.25">
      <c r="A538" s="10" t="s">
        <v>905</v>
      </c>
      <c r="B538" s="11" t="s">
        <v>16</v>
      </c>
      <c r="C538" s="11" t="s">
        <v>33</v>
      </c>
      <c r="D538" s="29" t="s">
        <v>906</v>
      </c>
      <c r="E538" s="12">
        <v>2</v>
      </c>
      <c r="F538" s="12">
        <v>697.41</v>
      </c>
      <c r="G538" s="13">
        <f>ROUND(E538*F538,2)</f>
        <v>1394.82</v>
      </c>
      <c r="H538" s="12">
        <v>2</v>
      </c>
      <c r="I538" s="57">
        <v>0</v>
      </c>
      <c r="J538" s="13">
        <f>ROUND(H538*I538,2)</f>
        <v>0</v>
      </c>
    </row>
    <row r="539" spans="1:10" x14ac:dyDescent="0.25">
      <c r="A539" s="10" t="s">
        <v>907</v>
      </c>
      <c r="B539" s="11" t="s">
        <v>16</v>
      </c>
      <c r="C539" s="11" t="s">
        <v>33</v>
      </c>
      <c r="D539" s="29" t="s">
        <v>908</v>
      </c>
      <c r="E539" s="12">
        <v>2</v>
      </c>
      <c r="F539" s="12">
        <v>454.1</v>
      </c>
      <c r="G539" s="13">
        <f>ROUND(E539*F539,2)</f>
        <v>908.2</v>
      </c>
      <c r="H539" s="12">
        <v>2</v>
      </c>
      <c r="I539" s="57">
        <v>0</v>
      </c>
      <c r="J539" s="13">
        <f>ROUND(H539*I539,2)</f>
        <v>0</v>
      </c>
    </row>
    <row r="540" spans="1:10" x14ac:dyDescent="0.25">
      <c r="A540" s="14"/>
      <c r="B540" s="14"/>
      <c r="C540" s="14"/>
      <c r="D540" s="30" t="s">
        <v>909</v>
      </c>
      <c r="E540" s="12">
        <v>1</v>
      </c>
      <c r="F540" s="15">
        <f>SUM(G537:G539)</f>
        <v>3116.77</v>
      </c>
      <c r="G540" s="15">
        <f>ROUND(E540*F540,2)</f>
        <v>3116.77</v>
      </c>
      <c r="H540" s="12">
        <v>1</v>
      </c>
      <c r="I540" s="15">
        <f>SUM(J537:J539)</f>
        <v>0</v>
      </c>
      <c r="J540" s="15">
        <f>ROUND(H540*I540,2)</f>
        <v>0</v>
      </c>
    </row>
    <row r="541" spans="1:10" ht="1.1499999999999999" customHeight="1" x14ac:dyDescent="0.25">
      <c r="A541" s="16"/>
      <c r="B541" s="16"/>
      <c r="C541" s="16"/>
      <c r="D541" s="31"/>
      <c r="E541" s="16"/>
      <c r="F541" s="16"/>
      <c r="G541" s="16"/>
      <c r="H541" s="16"/>
      <c r="I541" s="16"/>
      <c r="J541" s="16"/>
    </row>
    <row r="542" spans="1:10" x14ac:dyDescent="0.25">
      <c r="A542" s="14"/>
      <c r="B542" s="14"/>
      <c r="C542" s="14"/>
      <c r="D542" s="30" t="s">
        <v>910</v>
      </c>
      <c r="E542" s="12">
        <v>1</v>
      </c>
      <c r="F542" s="15">
        <f>G390+G404+G415+G426+G446+G454+G476+G488+G493+G501+G509+G514+G519+G531+G536</f>
        <v>328257.45</v>
      </c>
      <c r="G542" s="15">
        <f>ROUND(E542*F542,2)</f>
        <v>328257.45</v>
      </c>
      <c r="H542" s="12">
        <v>1</v>
      </c>
      <c r="I542" s="15">
        <f>J390+J404+J415+J426+J446+J454+J476+J488+J493+J501+J509+J514+J519+J531+J536</f>
        <v>0</v>
      </c>
      <c r="J542" s="15">
        <f>ROUND(H542*I542,2)</f>
        <v>0</v>
      </c>
    </row>
    <row r="543" spans="1:10" ht="1.1499999999999999" customHeight="1" x14ac:dyDescent="0.25">
      <c r="A543" s="16"/>
      <c r="B543" s="16"/>
      <c r="C543" s="16"/>
      <c r="D543" s="31"/>
      <c r="E543" s="16"/>
      <c r="F543" s="16"/>
      <c r="G543" s="16"/>
      <c r="H543" s="16"/>
      <c r="I543" s="16"/>
      <c r="J543" s="16"/>
    </row>
    <row r="544" spans="1:10" x14ac:dyDescent="0.25">
      <c r="A544" s="8" t="s">
        <v>911</v>
      </c>
      <c r="B544" s="8" t="s">
        <v>10</v>
      </c>
      <c r="C544" s="8" t="s">
        <v>11</v>
      </c>
      <c r="D544" s="28" t="s">
        <v>912</v>
      </c>
      <c r="E544" s="9">
        <f t="shared" ref="E544:J544" si="104">E560</f>
        <v>1</v>
      </c>
      <c r="F544" s="9">
        <f t="shared" si="104"/>
        <v>37514.78</v>
      </c>
      <c r="G544" s="9">
        <f t="shared" si="104"/>
        <v>37514.78</v>
      </c>
      <c r="H544" s="9">
        <f t="shared" si="104"/>
        <v>1</v>
      </c>
      <c r="I544" s="9">
        <f t="shared" si="104"/>
        <v>0</v>
      </c>
      <c r="J544" s="9">
        <f t="shared" si="104"/>
        <v>0</v>
      </c>
    </row>
    <row r="545" spans="1:10" x14ac:dyDescent="0.25">
      <c r="A545" s="18" t="s">
        <v>913</v>
      </c>
      <c r="B545" s="18" t="s">
        <v>10</v>
      </c>
      <c r="C545" s="18" t="s">
        <v>11</v>
      </c>
      <c r="D545" s="32" t="s">
        <v>914</v>
      </c>
      <c r="E545" s="19">
        <f t="shared" ref="E545:J545" si="105">E548</f>
        <v>1</v>
      </c>
      <c r="F545" s="19">
        <f t="shared" si="105"/>
        <v>15099.84</v>
      </c>
      <c r="G545" s="19">
        <f t="shared" si="105"/>
        <v>15099.84</v>
      </c>
      <c r="H545" s="19">
        <f t="shared" si="105"/>
        <v>1</v>
      </c>
      <c r="I545" s="19">
        <f t="shared" si="105"/>
        <v>0</v>
      </c>
      <c r="J545" s="19">
        <f t="shared" si="105"/>
        <v>0</v>
      </c>
    </row>
    <row r="546" spans="1:10" ht="22.5" x14ac:dyDescent="0.25">
      <c r="A546" s="10" t="s">
        <v>915</v>
      </c>
      <c r="B546" s="11" t="s">
        <v>16</v>
      </c>
      <c r="C546" s="11" t="s">
        <v>421</v>
      </c>
      <c r="D546" s="29" t="s">
        <v>916</v>
      </c>
      <c r="E546" s="12">
        <v>16</v>
      </c>
      <c r="F546" s="12">
        <v>719.75</v>
      </c>
      <c r="G546" s="13">
        <f>ROUND(E546*F546,2)</f>
        <v>11516</v>
      </c>
      <c r="H546" s="12">
        <v>16</v>
      </c>
      <c r="I546" s="57">
        <v>0</v>
      </c>
      <c r="J546" s="13">
        <f>ROUND(H546*I546,2)</f>
        <v>0</v>
      </c>
    </row>
    <row r="547" spans="1:10" ht="22.5" x14ac:dyDescent="0.25">
      <c r="A547" s="10" t="s">
        <v>917</v>
      </c>
      <c r="B547" s="11" t="s">
        <v>16</v>
      </c>
      <c r="C547" s="11" t="s">
        <v>421</v>
      </c>
      <c r="D547" s="29" t="s">
        <v>918</v>
      </c>
      <c r="E547" s="12">
        <v>16</v>
      </c>
      <c r="F547" s="12">
        <v>223.99</v>
      </c>
      <c r="G547" s="13">
        <f>ROUND(E547*F547,2)</f>
        <v>3583.84</v>
      </c>
      <c r="H547" s="12">
        <v>16</v>
      </c>
      <c r="I547" s="57">
        <v>0</v>
      </c>
      <c r="J547" s="13">
        <f>ROUND(H547*I547,2)</f>
        <v>0</v>
      </c>
    </row>
    <row r="548" spans="1:10" x14ac:dyDescent="0.25">
      <c r="A548" s="14"/>
      <c r="B548" s="14"/>
      <c r="C548" s="14"/>
      <c r="D548" s="30" t="s">
        <v>919</v>
      </c>
      <c r="E548" s="12">
        <v>1</v>
      </c>
      <c r="F548" s="15">
        <f>SUM(G546:G547)</f>
        <v>15099.84</v>
      </c>
      <c r="G548" s="15">
        <f>ROUND(E548*F548,2)</f>
        <v>15099.84</v>
      </c>
      <c r="H548" s="12">
        <v>1</v>
      </c>
      <c r="I548" s="15">
        <f>SUM(J546:J547)</f>
        <v>0</v>
      </c>
      <c r="J548" s="15">
        <f>ROUND(H548*I548,2)</f>
        <v>0</v>
      </c>
    </row>
    <row r="549" spans="1:10" ht="1.1499999999999999" customHeight="1" x14ac:dyDescent="0.25">
      <c r="A549" s="16"/>
      <c r="B549" s="16"/>
      <c r="C549" s="16"/>
      <c r="D549" s="31"/>
      <c r="E549" s="16"/>
      <c r="F549" s="16"/>
      <c r="G549" s="16"/>
      <c r="H549" s="16"/>
      <c r="I549" s="16"/>
      <c r="J549" s="16"/>
    </row>
    <row r="550" spans="1:10" x14ac:dyDescent="0.25">
      <c r="A550" s="18" t="s">
        <v>920</v>
      </c>
      <c r="B550" s="18" t="s">
        <v>10</v>
      </c>
      <c r="C550" s="18" t="s">
        <v>11</v>
      </c>
      <c r="D550" s="32" t="s">
        <v>921</v>
      </c>
      <c r="E550" s="19">
        <f t="shared" ref="E550:J550" si="106">E558</f>
        <v>1</v>
      </c>
      <c r="F550" s="19">
        <f t="shared" si="106"/>
        <v>22414.94</v>
      </c>
      <c r="G550" s="19">
        <f t="shared" si="106"/>
        <v>22414.94</v>
      </c>
      <c r="H550" s="19">
        <f t="shared" si="106"/>
        <v>1</v>
      </c>
      <c r="I550" s="19">
        <f t="shared" si="106"/>
        <v>0</v>
      </c>
      <c r="J550" s="19">
        <f t="shared" si="106"/>
        <v>0</v>
      </c>
    </row>
    <row r="551" spans="1:10" ht="33.75" x14ac:dyDescent="0.25">
      <c r="A551" s="10" t="s">
        <v>922</v>
      </c>
      <c r="B551" s="11" t="s">
        <v>16</v>
      </c>
      <c r="C551" s="11" t="s">
        <v>421</v>
      </c>
      <c r="D551" s="29" t="s">
        <v>923</v>
      </c>
      <c r="E551" s="12">
        <v>15</v>
      </c>
      <c r="F551" s="12">
        <v>202</v>
      </c>
      <c r="G551" s="13">
        <f t="shared" ref="G551:G558" si="107">ROUND(E551*F551,2)</f>
        <v>3030</v>
      </c>
      <c r="H551" s="12">
        <v>15</v>
      </c>
      <c r="I551" s="57">
        <v>0</v>
      </c>
      <c r="J551" s="13">
        <f t="shared" ref="J551:J558" si="108">ROUND(H551*I551,2)</f>
        <v>0</v>
      </c>
    </row>
    <row r="552" spans="1:10" ht="22.5" x14ac:dyDescent="0.25">
      <c r="A552" s="10" t="s">
        <v>924</v>
      </c>
      <c r="B552" s="11" t="s">
        <v>16</v>
      </c>
      <c r="C552" s="11" t="s">
        <v>421</v>
      </c>
      <c r="D552" s="29" t="s">
        <v>925</v>
      </c>
      <c r="E552" s="12">
        <v>8</v>
      </c>
      <c r="F552" s="12">
        <v>274.05</v>
      </c>
      <c r="G552" s="13">
        <f t="shared" si="107"/>
        <v>2192.4</v>
      </c>
      <c r="H552" s="12">
        <v>8</v>
      </c>
      <c r="I552" s="57">
        <v>0</v>
      </c>
      <c r="J552" s="13">
        <f t="shared" si="108"/>
        <v>0</v>
      </c>
    </row>
    <row r="553" spans="1:10" ht="22.5" x14ac:dyDescent="0.25">
      <c r="A553" s="10" t="s">
        <v>926</v>
      </c>
      <c r="B553" s="11" t="s">
        <v>16</v>
      </c>
      <c r="C553" s="11" t="s">
        <v>421</v>
      </c>
      <c r="D553" s="29" t="s">
        <v>927</v>
      </c>
      <c r="E553" s="12">
        <v>5</v>
      </c>
      <c r="F553" s="12">
        <v>202</v>
      </c>
      <c r="G553" s="13">
        <f t="shared" si="107"/>
        <v>1010</v>
      </c>
      <c r="H553" s="12">
        <v>5</v>
      </c>
      <c r="I553" s="57">
        <v>0</v>
      </c>
      <c r="J553" s="13">
        <f t="shared" si="108"/>
        <v>0</v>
      </c>
    </row>
    <row r="554" spans="1:10" ht="22.5" x14ac:dyDescent="0.25">
      <c r="A554" s="10" t="s">
        <v>928</v>
      </c>
      <c r="B554" s="11" t="s">
        <v>16</v>
      </c>
      <c r="C554" s="11" t="s">
        <v>421</v>
      </c>
      <c r="D554" s="29" t="s">
        <v>929</v>
      </c>
      <c r="E554" s="12">
        <v>2</v>
      </c>
      <c r="F554" s="12">
        <v>274.05</v>
      </c>
      <c r="G554" s="13">
        <f t="shared" si="107"/>
        <v>548.1</v>
      </c>
      <c r="H554" s="12">
        <v>2</v>
      </c>
      <c r="I554" s="57">
        <v>0</v>
      </c>
      <c r="J554" s="13">
        <f t="shared" si="108"/>
        <v>0</v>
      </c>
    </row>
    <row r="555" spans="1:10" ht="22.5" x14ac:dyDescent="0.25">
      <c r="A555" s="10" t="s">
        <v>930</v>
      </c>
      <c r="B555" s="11" t="s">
        <v>16</v>
      </c>
      <c r="C555" s="11" t="s">
        <v>421</v>
      </c>
      <c r="D555" s="29" t="s">
        <v>931</v>
      </c>
      <c r="E555" s="12">
        <v>6</v>
      </c>
      <c r="F555" s="12">
        <v>800</v>
      </c>
      <c r="G555" s="13">
        <f t="shared" si="107"/>
        <v>4800</v>
      </c>
      <c r="H555" s="12">
        <v>6</v>
      </c>
      <c r="I555" s="57">
        <v>0</v>
      </c>
      <c r="J555" s="13">
        <f t="shared" si="108"/>
        <v>0</v>
      </c>
    </row>
    <row r="556" spans="1:10" x14ac:dyDescent="0.25">
      <c r="A556" s="10" t="s">
        <v>932</v>
      </c>
      <c r="B556" s="11" t="s">
        <v>16</v>
      </c>
      <c r="C556" s="11" t="s">
        <v>421</v>
      </c>
      <c r="D556" s="29" t="s">
        <v>933</v>
      </c>
      <c r="E556" s="12">
        <v>2</v>
      </c>
      <c r="F556" s="12">
        <v>2307.2199999999998</v>
      </c>
      <c r="G556" s="13">
        <f t="shared" si="107"/>
        <v>4614.4399999999996</v>
      </c>
      <c r="H556" s="12">
        <v>2</v>
      </c>
      <c r="I556" s="57">
        <v>0</v>
      </c>
      <c r="J556" s="13">
        <f t="shared" si="108"/>
        <v>0</v>
      </c>
    </row>
    <row r="557" spans="1:10" ht="22.5" x14ac:dyDescent="0.25">
      <c r="A557" s="10" t="s">
        <v>934</v>
      </c>
      <c r="B557" s="11" t="s">
        <v>16</v>
      </c>
      <c r="C557" s="11" t="s">
        <v>421</v>
      </c>
      <c r="D557" s="29" t="s">
        <v>935</v>
      </c>
      <c r="E557" s="12">
        <v>2</v>
      </c>
      <c r="F557" s="12">
        <v>3110</v>
      </c>
      <c r="G557" s="13">
        <f t="shared" si="107"/>
        <v>6220</v>
      </c>
      <c r="H557" s="12">
        <v>2</v>
      </c>
      <c r="I557" s="57">
        <v>0</v>
      </c>
      <c r="J557" s="13">
        <f t="shared" si="108"/>
        <v>0</v>
      </c>
    </row>
    <row r="558" spans="1:10" x14ac:dyDescent="0.25">
      <c r="A558" s="14"/>
      <c r="B558" s="14"/>
      <c r="C558" s="14"/>
      <c r="D558" s="30" t="s">
        <v>936</v>
      </c>
      <c r="E558" s="12">
        <v>1</v>
      </c>
      <c r="F558" s="15">
        <f>SUM(G551:G557)</f>
        <v>22414.94</v>
      </c>
      <c r="G558" s="15">
        <f t="shared" si="107"/>
        <v>22414.94</v>
      </c>
      <c r="H558" s="12">
        <v>1</v>
      </c>
      <c r="I558" s="15">
        <f>SUM(J551:J557)</f>
        <v>0</v>
      </c>
      <c r="J558" s="15">
        <f t="shared" si="108"/>
        <v>0</v>
      </c>
    </row>
    <row r="559" spans="1:10" ht="1.1499999999999999" customHeight="1" x14ac:dyDescent="0.25">
      <c r="A559" s="16"/>
      <c r="B559" s="16"/>
      <c r="C559" s="16"/>
      <c r="D559" s="31"/>
      <c r="E559" s="16"/>
      <c r="F559" s="16"/>
      <c r="G559" s="16"/>
      <c r="H559" s="16"/>
      <c r="I559" s="16"/>
      <c r="J559" s="16"/>
    </row>
    <row r="560" spans="1:10" x14ac:dyDescent="0.25">
      <c r="A560" s="14"/>
      <c r="B560" s="14"/>
      <c r="C560" s="14"/>
      <c r="D560" s="30" t="s">
        <v>937</v>
      </c>
      <c r="E560" s="12">
        <v>1</v>
      </c>
      <c r="F560" s="15">
        <f>G545+G550</f>
        <v>37514.78</v>
      </c>
      <c r="G560" s="15">
        <f>ROUND(E560*F560,2)</f>
        <v>37514.78</v>
      </c>
      <c r="H560" s="12">
        <v>1</v>
      </c>
      <c r="I560" s="15">
        <f>J545+J550</f>
        <v>0</v>
      </c>
      <c r="J560" s="15">
        <f>ROUND(H560*I560,2)</f>
        <v>0</v>
      </c>
    </row>
    <row r="561" spans="1:10" ht="1.1499999999999999" customHeight="1" x14ac:dyDescent="0.25">
      <c r="A561" s="16"/>
      <c r="B561" s="16"/>
      <c r="C561" s="16"/>
      <c r="D561" s="31"/>
      <c r="E561" s="16"/>
      <c r="F561" s="16"/>
      <c r="G561" s="16"/>
      <c r="H561" s="16"/>
      <c r="I561" s="16"/>
      <c r="J561" s="16"/>
    </row>
    <row r="562" spans="1:10" x14ac:dyDescent="0.25">
      <c r="A562" s="8" t="s">
        <v>938</v>
      </c>
      <c r="B562" s="8" t="s">
        <v>10</v>
      </c>
      <c r="C562" s="8" t="s">
        <v>11</v>
      </c>
      <c r="D562" s="28" t="s">
        <v>939</v>
      </c>
      <c r="E562" s="9">
        <f t="shared" ref="E562:J562" si="109">E695</f>
        <v>1</v>
      </c>
      <c r="F562" s="9">
        <f t="shared" si="109"/>
        <v>565115.36</v>
      </c>
      <c r="G562" s="9">
        <f t="shared" si="109"/>
        <v>565115.36</v>
      </c>
      <c r="H562" s="9">
        <f t="shared" si="109"/>
        <v>1</v>
      </c>
      <c r="I562" s="9">
        <f t="shared" si="109"/>
        <v>39253.199999999997</v>
      </c>
      <c r="J562" s="9">
        <f t="shared" si="109"/>
        <v>39253.199999999997</v>
      </c>
    </row>
    <row r="563" spans="1:10" x14ac:dyDescent="0.25">
      <c r="A563" s="18" t="s">
        <v>940</v>
      </c>
      <c r="B563" s="18" t="s">
        <v>10</v>
      </c>
      <c r="C563" s="18" t="s">
        <v>11</v>
      </c>
      <c r="D563" s="32" t="s">
        <v>941</v>
      </c>
      <c r="E563" s="19">
        <f t="shared" ref="E563:J563" si="110">E580</f>
        <v>1</v>
      </c>
      <c r="F563" s="19">
        <f t="shared" si="110"/>
        <v>53711.89</v>
      </c>
      <c r="G563" s="19">
        <f t="shared" si="110"/>
        <v>53711.89</v>
      </c>
      <c r="H563" s="19">
        <f t="shared" si="110"/>
        <v>1</v>
      </c>
      <c r="I563" s="19">
        <f t="shared" si="110"/>
        <v>0</v>
      </c>
      <c r="J563" s="19">
        <f t="shared" si="110"/>
        <v>0</v>
      </c>
    </row>
    <row r="564" spans="1:10" x14ac:dyDescent="0.25">
      <c r="A564" s="10" t="s">
        <v>942</v>
      </c>
      <c r="B564" s="11" t="s">
        <v>16</v>
      </c>
      <c r="C564" s="11" t="s">
        <v>421</v>
      </c>
      <c r="D564" s="29" t="s">
        <v>943</v>
      </c>
      <c r="E564" s="12">
        <v>1</v>
      </c>
      <c r="F564" s="12">
        <v>6835.71</v>
      </c>
      <c r="G564" s="13">
        <f t="shared" ref="G564:G580" si="111">ROUND(E564*F564,2)</f>
        <v>6835.71</v>
      </c>
      <c r="H564" s="12">
        <v>1</v>
      </c>
      <c r="I564" s="57">
        <v>0</v>
      </c>
      <c r="J564" s="13">
        <f t="shared" ref="J564:J580" si="112">ROUND(H564*I564,2)</f>
        <v>0</v>
      </c>
    </row>
    <row r="565" spans="1:10" x14ac:dyDescent="0.25">
      <c r="A565" s="10" t="s">
        <v>944</v>
      </c>
      <c r="B565" s="11" t="s">
        <v>16</v>
      </c>
      <c r="C565" s="11" t="s">
        <v>421</v>
      </c>
      <c r="D565" s="29" t="s">
        <v>945</v>
      </c>
      <c r="E565" s="12">
        <v>1</v>
      </c>
      <c r="F565" s="12">
        <v>21287.96</v>
      </c>
      <c r="G565" s="13">
        <f t="shared" si="111"/>
        <v>21287.96</v>
      </c>
      <c r="H565" s="12">
        <v>1</v>
      </c>
      <c r="I565" s="57">
        <v>0</v>
      </c>
      <c r="J565" s="13">
        <f t="shared" si="112"/>
        <v>0</v>
      </c>
    </row>
    <row r="566" spans="1:10" x14ac:dyDescent="0.25">
      <c r="A566" s="10" t="s">
        <v>946</v>
      </c>
      <c r="B566" s="11" t="s">
        <v>16</v>
      </c>
      <c r="C566" s="11" t="s">
        <v>421</v>
      </c>
      <c r="D566" s="29" t="s">
        <v>947</v>
      </c>
      <c r="E566" s="12">
        <v>2</v>
      </c>
      <c r="F566" s="12">
        <v>2224.48</v>
      </c>
      <c r="G566" s="13">
        <f t="shared" si="111"/>
        <v>4448.96</v>
      </c>
      <c r="H566" s="12">
        <v>2</v>
      </c>
      <c r="I566" s="57">
        <v>0</v>
      </c>
      <c r="J566" s="13">
        <f t="shared" si="112"/>
        <v>0</v>
      </c>
    </row>
    <row r="567" spans="1:10" ht="22.5" x14ac:dyDescent="0.25">
      <c r="A567" s="10" t="s">
        <v>948</v>
      </c>
      <c r="B567" s="11" t="s">
        <v>16</v>
      </c>
      <c r="C567" s="11" t="s">
        <v>20</v>
      </c>
      <c r="D567" s="29" t="s">
        <v>949</v>
      </c>
      <c r="E567" s="12">
        <v>80</v>
      </c>
      <c r="F567" s="12">
        <v>37.79</v>
      </c>
      <c r="G567" s="13">
        <f t="shared" si="111"/>
        <v>3023.2</v>
      </c>
      <c r="H567" s="12">
        <v>80</v>
      </c>
      <c r="I567" s="57">
        <v>0</v>
      </c>
      <c r="J567" s="13">
        <f t="shared" si="112"/>
        <v>0</v>
      </c>
    </row>
    <row r="568" spans="1:10" ht="22.5" x14ac:dyDescent="0.25">
      <c r="A568" s="10" t="s">
        <v>950</v>
      </c>
      <c r="B568" s="11" t="s">
        <v>16</v>
      </c>
      <c r="C568" s="11" t="s">
        <v>20</v>
      </c>
      <c r="D568" s="29" t="s">
        <v>951</v>
      </c>
      <c r="E568" s="12">
        <v>100</v>
      </c>
      <c r="F568" s="12">
        <v>5.4</v>
      </c>
      <c r="G568" s="13">
        <f t="shared" si="111"/>
        <v>540</v>
      </c>
      <c r="H568" s="12">
        <v>100</v>
      </c>
      <c r="I568" s="57">
        <v>0</v>
      </c>
      <c r="J568" s="13">
        <f t="shared" si="112"/>
        <v>0</v>
      </c>
    </row>
    <row r="569" spans="1:10" ht="22.5" x14ac:dyDescent="0.25">
      <c r="A569" s="10" t="s">
        <v>952</v>
      </c>
      <c r="B569" s="11" t="s">
        <v>16</v>
      </c>
      <c r="C569" s="11" t="s">
        <v>20</v>
      </c>
      <c r="D569" s="29" t="s">
        <v>953</v>
      </c>
      <c r="E569" s="12">
        <v>100</v>
      </c>
      <c r="F569" s="12">
        <v>10.25</v>
      </c>
      <c r="G569" s="13">
        <f t="shared" si="111"/>
        <v>1025</v>
      </c>
      <c r="H569" s="12">
        <v>100</v>
      </c>
      <c r="I569" s="57">
        <v>0</v>
      </c>
      <c r="J569" s="13">
        <f t="shared" si="112"/>
        <v>0</v>
      </c>
    </row>
    <row r="570" spans="1:10" ht="22.5" x14ac:dyDescent="0.25">
      <c r="A570" s="10" t="s">
        <v>954</v>
      </c>
      <c r="B570" s="11" t="s">
        <v>16</v>
      </c>
      <c r="C570" s="11" t="s">
        <v>20</v>
      </c>
      <c r="D570" s="29" t="s">
        <v>955</v>
      </c>
      <c r="E570" s="12">
        <v>155</v>
      </c>
      <c r="F570" s="12">
        <v>14.68</v>
      </c>
      <c r="G570" s="13">
        <f t="shared" si="111"/>
        <v>2275.4</v>
      </c>
      <c r="H570" s="12">
        <v>155</v>
      </c>
      <c r="I570" s="57">
        <v>0</v>
      </c>
      <c r="J570" s="13">
        <f t="shared" si="112"/>
        <v>0</v>
      </c>
    </row>
    <row r="571" spans="1:10" x14ac:dyDescent="0.25">
      <c r="A571" s="10" t="s">
        <v>956</v>
      </c>
      <c r="B571" s="11" t="s">
        <v>16</v>
      </c>
      <c r="C571" s="11" t="s">
        <v>20</v>
      </c>
      <c r="D571" s="29" t="s">
        <v>957</v>
      </c>
      <c r="E571" s="12">
        <v>600</v>
      </c>
      <c r="F571" s="12">
        <v>4.6399999999999997</v>
      </c>
      <c r="G571" s="13">
        <f t="shared" si="111"/>
        <v>2784</v>
      </c>
      <c r="H571" s="12">
        <v>600</v>
      </c>
      <c r="I571" s="57">
        <v>0</v>
      </c>
      <c r="J571" s="13">
        <f t="shared" si="112"/>
        <v>0</v>
      </c>
    </row>
    <row r="572" spans="1:10" x14ac:dyDescent="0.25">
      <c r="A572" s="10" t="s">
        <v>958</v>
      </c>
      <c r="B572" s="11" t="s">
        <v>16</v>
      </c>
      <c r="C572" s="11" t="s">
        <v>20</v>
      </c>
      <c r="D572" s="29" t="s">
        <v>959</v>
      </c>
      <c r="E572" s="12">
        <v>810</v>
      </c>
      <c r="F572" s="12">
        <v>6.74</v>
      </c>
      <c r="G572" s="13">
        <f t="shared" si="111"/>
        <v>5459.4</v>
      </c>
      <c r="H572" s="12">
        <v>810</v>
      </c>
      <c r="I572" s="57">
        <v>0</v>
      </c>
      <c r="J572" s="13">
        <f t="shared" si="112"/>
        <v>0</v>
      </c>
    </row>
    <row r="573" spans="1:10" x14ac:dyDescent="0.25">
      <c r="A573" s="10" t="s">
        <v>960</v>
      </c>
      <c r="B573" s="11" t="s">
        <v>16</v>
      </c>
      <c r="C573" s="11" t="s">
        <v>421</v>
      </c>
      <c r="D573" s="29" t="s">
        <v>961</v>
      </c>
      <c r="E573" s="12">
        <v>2</v>
      </c>
      <c r="F573" s="12">
        <v>116.79</v>
      </c>
      <c r="G573" s="13">
        <f t="shared" si="111"/>
        <v>233.58</v>
      </c>
      <c r="H573" s="12">
        <v>2</v>
      </c>
      <c r="I573" s="57">
        <v>0</v>
      </c>
      <c r="J573" s="13">
        <f t="shared" si="112"/>
        <v>0</v>
      </c>
    </row>
    <row r="574" spans="1:10" x14ac:dyDescent="0.25">
      <c r="A574" s="10" t="s">
        <v>962</v>
      </c>
      <c r="B574" s="11" t="s">
        <v>16</v>
      </c>
      <c r="C574" s="11" t="s">
        <v>421</v>
      </c>
      <c r="D574" s="29" t="s">
        <v>963</v>
      </c>
      <c r="E574" s="12">
        <v>2</v>
      </c>
      <c r="F574" s="12">
        <v>132.54</v>
      </c>
      <c r="G574" s="13">
        <f t="shared" si="111"/>
        <v>265.08</v>
      </c>
      <c r="H574" s="12">
        <v>2</v>
      </c>
      <c r="I574" s="57">
        <v>0</v>
      </c>
      <c r="J574" s="13">
        <f t="shared" si="112"/>
        <v>0</v>
      </c>
    </row>
    <row r="575" spans="1:10" x14ac:dyDescent="0.25">
      <c r="A575" s="10" t="s">
        <v>964</v>
      </c>
      <c r="B575" s="11" t="s">
        <v>16</v>
      </c>
      <c r="C575" s="11" t="s">
        <v>421</v>
      </c>
      <c r="D575" s="29" t="s">
        <v>965</v>
      </c>
      <c r="E575" s="12">
        <v>12</v>
      </c>
      <c r="F575" s="12">
        <v>94.13</v>
      </c>
      <c r="G575" s="13">
        <f t="shared" si="111"/>
        <v>1129.56</v>
      </c>
      <c r="H575" s="12">
        <v>12</v>
      </c>
      <c r="I575" s="57">
        <v>0</v>
      </c>
      <c r="J575" s="13">
        <f t="shared" si="112"/>
        <v>0</v>
      </c>
    </row>
    <row r="576" spans="1:10" x14ac:dyDescent="0.25">
      <c r="A576" s="10" t="s">
        <v>966</v>
      </c>
      <c r="B576" s="11" t="s">
        <v>16</v>
      </c>
      <c r="C576" s="11" t="s">
        <v>421</v>
      </c>
      <c r="D576" s="29" t="s">
        <v>967</v>
      </c>
      <c r="E576" s="12">
        <v>20</v>
      </c>
      <c r="F576" s="12">
        <v>15.75</v>
      </c>
      <c r="G576" s="13">
        <f t="shared" si="111"/>
        <v>315</v>
      </c>
      <c r="H576" s="12">
        <v>20</v>
      </c>
      <c r="I576" s="57">
        <v>0</v>
      </c>
      <c r="J576" s="13">
        <f t="shared" si="112"/>
        <v>0</v>
      </c>
    </row>
    <row r="577" spans="1:10" x14ac:dyDescent="0.25">
      <c r="A577" s="10" t="s">
        <v>968</v>
      </c>
      <c r="B577" s="11" t="s">
        <v>16</v>
      </c>
      <c r="C577" s="11" t="s">
        <v>421</v>
      </c>
      <c r="D577" s="29" t="s">
        <v>969</v>
      </c>
      <c r="E577" s="12">
        <v>20</v>
      </c>
      <c r="F577" s="12">
        <v>2.2400000000000002</v>
      </c>
      <c r="G577" s="13">
        <f t="shared" si="111"/>
        <v>44.8</v>
      </c>
      <c r="H577" s="12">
        <v>20</v>
      </c>
      <c r="I577" s="57">
        <v>0</v>
      </c>
      <c r="J577" s="13">
        <f t="shared" si="112"/>
        <v>0</v>
      </c>
    </row>
    <row r="578" spans="1:10" x14ac:dyDescent="0.25">
      <c r="A578" s="10" t="s">
        <v>970</v>
      </c>
      <c r="B578" s="11" t="s">
        <v>16</v>
      </c>
      <c r="C578" s="11" t="s">
        <v>33</v>
      </c>
      <c r="D578" s="29" t="s">
        <v>971</v>
      </c>
      <c r="E578" s="12">
        <v>28</v>
      </c>
      <c r="F578" s="12">
        <v>81.12</v>
      </c>
      <c r="G578" s="13">
        <f t="shared" si="111"/>
        <v>2271.36</v>
      </c>
      <c r="H578" s="12">
        <v>28</v>
      </c>
      <c r="I578" s="57">
        <v>0</v>
      </c>
      <c r="J578" s="13">
        <f t="shared" si="112"/>
        <v>0</v>
      </c>
    </row>
    <row r="579" spans="1:10" x14ac:dyDescent="0.25">
      <c r="A579" s="10" t="s">
        <v>972</v>
      </c>
      <c r="B579" s="11" t="s">
        <v>16</v>
      </c>
      <c r="C579" s="11" t="s">
        <v>33</v>
      </c>
      <c r="D579" s="29" t="s">
        <v>973</v>
      </c>
      <c r="E579" s="12">
        <v>12</v>
      </c>
      <c r="F579" s="12">
        <v>147.74</v>
      </c>
      <c r="G579" s="13">
        <f t="shared" si="111"/>
        <v>1772.88</v>
      </c>
      <c r="H579" s="12">
        <v>12</v>
      </c>
      <c r="I579" s="57">
        <v>0</v>
      </c>
      <c r="J579" s="13">
        <f t="shared" si="112"/>
        <v>0</v>
      </c>
    </row>
    <row r="580" spans="1:10" x14ac:dyDescent="0.25">
      <c r="A580" s="14"/>
      <c r="B580" s="14"/>
      <c r="C580" s="14"/>
      <c r="D580" s="30" t="s">
        <v>974</v>
      </c>
      <c r="E580" s="12">
        <v>1</v>
      </c>
      <c r="F580" s="15">
        <f>SUM(G564:G579)</f>
        <v>53711.89</v>
      </c>
      <c r="G580" s="15">
        <f t="shared" si="111"/>
        <v>53711.89</v>
      </c>
      <c r="H580" s="12">
        <v>1</v>
      </c>
      <c r="I580" s="15">
        <f>SUM(J564:J579)</f>
        <v>0</v>
      </c>
      <c r="J580" s="15">
        <f t="shared" si="112"/>
        <v>0</v>
      </c>
    </row>
    <row r="581" spans="1:10" ht="1.1499999999999999" customHeight="1" x14ac:dyDescent="0.25">
      <c r="A581" s="16"/>
      <c r="B581" s="16"/>
      <c r="C581" s="16"/>
      <c r="D581" s="31"/>
      <c r="E581" s="16"/>
      <c r="F581" s="16"/>
      <c r="G581" s="16"/>
      <c r="H581" s="16"/>
      <c r="I581" s="16"/>
      <c r="J581" s="16"/>
    </row>
    <row r="582" spans="1:10" x14ac:dyDescent="0.25">
      <c r="A582" s="18" t="s">
        <v>975</v>
      </c>
      <c r="B582" s="18" t="s">
        <v>10</v>
      </c>
      <c r="C582" s="18" t="s">
        <v>11</v>
      </c>
      <c r="D582" s="32" t="s">
        <v>976</v>
      </c>
      <c r="E582" s="19">
        <f t="shared" ref="E582:J582" si="113">E686</f>
        <v>1</v>
      </c>
      <c r="F582" s="19">
        <f t="shared" si="113"/>
        <v>502262.06</v>
      </c>
      <c r="G582" s="19">
        <f t="shared" si="113"/>
        <v>502262.06</v>
      </c>
      <c r="H582" s="19">
        <f t="shared" si="113"/>
        <v>1</v>
      </c>
      <c r="I582" s="19">
        <f t="shared" si="113"/>
        <v>39253.199999999997</v>
      </c>
      <c r="J582" s="19">
        <f t="shared" si="113"/>
        <v>39253.199999999997</v>
      </c>
    </row>
    <row r="583" spans="1:10" x14ac:dyDescent="0.25">
      <c r="A583" s="20" t="s">
        <v>977</v>
      </c>
      <c r="B583" s="20" t="s">
        <v>10</v>
      </c>
      <c r="C583" s="20" t="s">
        <v>11</v>
      </c>
      <c r="D583" s="33" t="s">
        <v>978</v>
      </c>
      <c r="E583" s="21">
        <f t="shared" ref="E583:J583" si="114">E589</f>
        <v>1</v>
      </c>
      <c r="F583" s="21">
        <f t="shared" si="114"/>
        <v>23554.400000000001</v>
      </c>
      <c r="G583" s="21">
        <f t="shared" si="114"/>
        <v>23554.400000000001</v>
      </c>
      <c r="H583" s="21">
        <f t="shared" si="114"/>
        <v>1</v>
      </c>
      <c r="I583" s="21">
        <f t="shared" si="114"/>
        <v>0</v>
      </c>
      <c r="J583" s="21">
        <f t="shared" si="114"/>
        <v>0</v>
      </c>
    </row>
    <row r="584" spans="1:10" ht="22.5" x14ac:dyDescent="0.25">
      <c r="A584" s="10" t="s">
        <v>979</v>
      </c>
      <c r="B584" s="11" t="s">
        <v>16</v>
      </c>
      <c r="C584" s="11" t="s">
        <v>421</v>
      </c>
      <c r="D584" s="29" t="s">
        <v>980</v>
      </c>
      <c r="E584" s="12">
        <v>1</v>
      </c>
      <c r="F584" s="12">
        <v>3925.32</v>
      </c>
      <c r="G584" s="13">
        <f t="shared" ref="G584:G589" si="115">ROUND(E584*F584,2)</f>
        <v>3925.32</v>
      </c>
      <c r="H584" s="12">
        <v>1</v>
      </c>
      <c r="I584" s="57">
        <v>0</v>
      </c>
      <c r="J584" s="13">
        <f t="shared" ref="J584:J589" si="116">ROUND(H584*I584,2)</f>
        <v>0</v>
      </c>
    </row>
    <row r="585" spans="1:10" x14ac:dyDescent="0.25">
      <c r="A585" s="10" t="s">
        <v>981</v>
      </c>
      <c r="B585" s="11" t="s">
        <v>16</v>
      </c>
      <c r="C585" s="11" t="s">
        <v>421</v>
      </c>
      <c r="D585" s="29" t="s">
        <v>982</v>
      </c>
      <c r="E585" s="12">
        <v>2</v>
      </c>
      <c r="F585" s="12">
        <v>3925.32</v>
      </c>
      <c r="G585" s="13">
        <f t="shared" si="115"/>
        <v>7850.64</v>
      </c>
      <c r="H585" s="12">
        <v>2</v>
      </c>
      <c r="I585" s="57">
        <v>0</v>
      </c>
      <c r="J585" s="13">
        <f t="shared" si="116"/>
        <v>0</v>
      </c>
    </row>
    <row r="586" spans="1:10" x14ac:dyDescent="0.25">
      <c r="A586" s="10" t="s">
        <v>983</v>
      </c>
      <c r="B586" s="11" t="s">
        <v>16</v>
      </c>
      <c r="C586" s="11" t="s">
        <v>20</v>
      </c>
      <c r="D586" s="29" t="s">
        <v>984</v>
      </c>
      <c r="E586" s="12">
        <v>4740</v>
      </c>
      <c r="F586" s="12">
        <v>1.9</v>
      </c>
      <c r="G586" s="13">
        <f t="shared" si="115"/>
        <v>9006</v>
      </c>
      <c r="H586" s="12">
        <v>4740</v>
      </c>
      <c r="I586" s="57">
        <v>0</v>
      </c>
      <c r="J586" s="13">
        <f t="shared" si="116"/>
        <v>0</v>
      </c>
    </row>
    <row r="587" spans="1:10" ht="22.5" x14ac:dyDescent="0.25">
      <c r="A587" s="10" t="s">
        <v>985</v>
      </c>
      <c r="B587" s="11" t="s">
        <v>16</v>
      </c>
      <c r="C587" s="11" t="s">
        <v>33</v>
      </c>
      <c r="D587" s="29" t="s">
        <v>986</v>
      </c>
      <c r="E587" s="12">
        <v>1</v>
      </c>
      <c r="F587" s="12">
        <v>568.64</v>
      </c>
      <c r="G587" s="13">
        <f t="shared" si="115"/>
        <v>568.64</v>
      </c>
      <c r="H587" s="12">
        <v>1</v>
      </c>
      <c r="I587" s="57">
        <v>0</v>
      </c>
      <c r="J587" s="13">
        <f t="shared" si="116"/>
        <v>0</v>
      </c>
    </row>
    <row r="588" spans="1:10" ht="22.5" x14ac:dyDescent="0.25">
      <c r="A588" s="10" t="s">
        <v>987</v>
      </c>
      <c r="B588" s="11" t="s">
        <v>16</v>
      </c>
      <c r="C588" s="11" t="s">
        <v>33</v>
      </c>
      <c r="D588" s="29" t="s">
        <v>988</v>
      </c>
      <c r="E588" s="12">
        <v>20</v>
      </c>
      <c r="F588" s="12">
        <v>110.19</v>
      </c>
      <c r="G588" s="13">
        <f t="shared" si="115"/>
        <v>2203.8000000000002</v>
      </c>
      <c r="H588" s="12">
        <v>20</v>
      </c>
      <c r="I588" s="57">
        <v>0</v>
      </c>
      <c r="J588" s="13">
        <f t="shared" si="116"/>
        <v>0</v>
      </c>
    </row>
    <row r="589" spans="1:10" x14ac:dyDescent="0.25">
      <c r="A589" s="14"/>
      <c r="B589" s="14"/>
      <c r="C589" s="14"/>
      <c r="D589" s="30" t="s">
        <v>989</v>
      </c>
      <c r="E589" s="12">
        <v>1</v>
      </c>
      <c r="F589" s="15">
        <f>SUM(G584:G588)</f>
        <v>23554.400000000001</v>
      </c>
      <c r="G589" s="15">
        <f t="shared" si="115"/>
        <v>23554.400000000001</v>
      </c>
      <c r="H589" s="12">
        <v>1</v>
      </c>
      <c r="I589" s="15">
        <f>SUM(J584:J588)</f>
        <v>0</v>
      </c>
      <c r="J589" s="15">
        <f t="shared" si="116"/>
        <v>0</v>
      </c>
    </row>
    <row r="590" spans="1:10" ht="1.1499999999999999" customHeight="1" x14ac:dyDescent="0.25">
      <c r="A590" s="16"/>
      <c r="B590" s="16"/>
      <c r="C590" s="16"/>
      <c r="D590" s="31"/>
      <c r="E590" s="16"/>
      <c r="F590" s="16"/>
      <c r="G590" s="16"/>
      <c r="H590" s="16"/>
      <c r="I590" s="16"/>
      <c r="J590" s="16"/>
    </row>
    <row r="591" spans="1:10" x14ac:dyDescent="0.25">
      <c r="A591" s="20" t="s">
        <v>990</v>
      </c>
      <c r="B591" s="20" t="s">
        <v>10</v>
      </c>
      <c r="C591" s="20" t="s">
        <v>11</v>
      </c>
      <c r="D591" s="33" t="s">
        <v>991</v>
      </c>
      <c r="E591" s="21">
        <f t="shared" ref="E591:J591" si="117">E618</f>
        <v>1</v>
      </c>
      <c r="F591" s="21">
        <f t="shared" si="117"/>
        <v>164780.99</v>
      </c>
      <c r="G591" s="21">
        <f t="shared" si="117"/>
        <v>164780.99</v>
      </c>
      <c r="H591" s="21">
        <f t="shared" si="117"/>
        <v>1</v>
      </c>
      <c r="I591" s="21">
        <f t="shared" si="117"/>
        <v>0</v>
      </c>
      <c r="J591" s="21">
        <f t="shared" si="117"/>
        <v>0</v>
      </c>
    </row>
    <row r="592" spans="1:10" ht="22.5" x14ac:dyDescent="0.25">
      <c r="A592" s="10" t="s">
        <v>992</v>
      </c>
      <c r="B592" s="11" t="s">
        <v>16</v>
      </c>
      <c r="C592" s="11" t="s">
        <v>421</v>
      </c>
      <c r="D592" s="29" t="s">
        <v>993</v>
      </c>
      <c r="E592" s="12">
        <v>1</v>
      </c>
      <c r="F592" s="12">
        <v>1137.28</v>
      </c>
      <c r="G592" s="13">
        <f t="shared" ref="G592:G618" si="118">ROUND(E592*F592,2)</f>
        <v>1137.28</v>
      </c>
      <c r="H592" s="12">
        <v>1</v>
      </c>
      <c r="I592" s="57">
        <v>0</v>
      </c>
      <c r="J592" s="13">
        <f t="shared" ref="J592:J618" si="119">ROUND(H592*I592,2)</f>
        <v>0</v>
      </c>
    </row>
    <row r="593" spans="1:10" ht="22.5" x14ac:dyDescent="0.25">
      <c r="A593" s="10" t="s">
        <v>994</v>
      </c>
      <c r="B593" s="11" t="s">
        <v>16</v>
      </c>
      <c r="C593" s="11" t="s">
        <v>421</v>
      </c>
      <c r="D593" s="29" t="s">
        <v>995</v>
      </c>
      <c r="E593" s="12">
        <v>2</v>
      </c>
      <c r="F593" s="12">
        <v>2756.25</v>
      </c>
      <c r="G593" s="13">
        <f t="shared" si="118"/>
        <v>5512.5</v>
      </c>
      <c r="H593" s="12">
        <v>2</v>
      </c>
      <c r="I593" s="57">
        <v>0</v>
      </c>
      <c r="J593" s="13">
        <f t="shared" si="119"/>
        <v>0</v>
      </c>
    </row>
    <row r="594" spans="1:10" x14ac:dyDescent="0.25">
      <c r="A594" s="10" t="s">
        <v>996</v>
      </c>
      <c r="B594" s="11" t="s">
        <v>16</v>
      </c>
      <c r="C594" s="11" t="s">
        <v>421</v>
      </c>
      <c r="D594" s="29" t="s">
        <v>997</v>
      </c>
      <c r="E594" s="12">
        <v>1</v>
      </c>
      <c r="F594" s="12">
        <v>67759.73</v>
      </c>
      <c r="G594" s="13">
        <f t="shared" si="118"/>
        <v>67759.73</v>
      </c>
      <c r="H594" s="12">
        <v>1</v>
      </c>
      <c r="I594" s="57">
        <v>0</v>
      </c>
      <c r="J594" s="13">
        <f t="shared" si="119"/>
        <v>0</v>
      </c>
    </row>
    <row r="595" spans="1:10" ht="33.75" x14ac:dyDescent="0.25">
      <c r="A595" s="10" t="s">
        <v>998</v>
      </c>
      <c r="B595" s="11" t="s">
        <v>16</v>
      </c>
      <c r="C595" s="11" t="s">
        <v>421</v>
      </c>
      <c r="D595" s="29" t="s">
        <v>999</v>
      </c>
      <c r="E595" s="12">
        <v>1</v>
      </c>
      <c r="F595" s="12">
        <v>8555.49</v>
      </c>
      <c r="G595" s="13">
        <f t="shared" si="118"/>
        <v>8555.49</v>
      </c>
      <c r="H595" s="12">
        <v>1</v>
      </c>
      <c r="I595" s="57">
        <v>0</v>
      </c>
      <c r="J595" s="13">
        <f t="shared" si="119"/>
        <v>0</v>
      </c>
    </row>
    <row r="596" spans="1:10" x14ac:dyDescent="0.25">
      <c r="A596" s="10" t="s">
        <v>1000</v>
      </c>
      <c r="B596" s="11" t="s">
        <v>16</v>
      </c>
      <c r="C596" s="11" t="s">
        <v>421</v>
      </c>
      <c r="D596" s="29" t="s">
        <v>1001</v>
      </c>
      <c r="E596" s="12">
        <v>1</v>
      </c>
      <c r="F596" s="12">
        <v>4376.3999999999996</v>
      </c>
      <c r="G596" s="13">
        <f t="shared" si="118"/>
        <v>4376.3999999999996</v>
      </c>
      <c r="H596" s="12">
        <v>1</v>
      </c>
      <c r="I596" s="57">
        <v>0</v>
      </c>
      <c r="J596" s="13">
        <f t="shared" si="119"/>
        <v>0</v>
      </c>
    </row>
    <row r="597" spans="1:10" ht="22.5" x14ac:dyDescent="0.25">
      <c r="A597" s="10" t="s">
        <v>1002</v>
      </c>
      <c r="B597" s="11" t="s">
        <v>16</v>
      </c>
      <c r="C597" s="11" t="s">
        <v>421</v>
      </c>
      <c r="D597" s="29" t="s">
        <v>1003</v>
      </c>
      <c r="E597" s="12">
        <v>1</v>
      </c>
      <c r="F597" s="12">
        <v>8469.49</v>
      </c>
      <c r="G597" s="13">
        <f t="shared" si="118"/>
        <v>8469.49</v>
      </c>
      <c r="H597" s="12">
        <v>1</v>
      </c>
      <c r="I597" s="57">
        <v>0</v>
      </c>
      <c r="J597" s="13">
        <f t="shared" si="119"/>
        <v>0</v>
      </c>
    </row>
    <row r="598" spans="1:10" ht="22.5" x14ac:dyDescent="0.25">
      <c r="A598" s="10" t="s">
        <v>1004</v>
      </c>
      <c r="B598" s="11" t="s">
        <v>16</v>
      </c>
      <c r="C598" s="11" t="s">
        <v>421</v>
      </c>
      <c r="D598" s="29" t="s">
        <v>1005</v>
      </c>
      <c r="E598" s="12">
        <v>1</v>
      </c>
      <c r="F598" s="12">
        <v>3552.26</v>
      </c>
      <c r="G598" s="13">
        <f t="shared" si="118"/>
        <v>3552.26</v>
      </c>
      <c r="H598" s="12">
        <v>1</v>
      </c>
      <c r="I598" s="57">
        <v>0</v>
      </c>
      <c r="J598" s="13">
        <f t="shared" si="119"/>
        <v>0</v>
      </c>
    </row>
    <row r="599" spans="1:10" ht="22.5" x14ac:dyDescent="0.25">
      <c r="A599" s="10" t="s">
        <v>1006</v>
      </c>
      <c r="B599" s="11" t="s">
        <v>16</v>
      </c>
      <c r="C599" s="11" t="s">
        <v>421</v>
      </c>
      <c r="D599" s="29" t="s">
        <v>1007</v>
      </c>
      <c r="E599" s="12">
        <v>1</v>
      </c>
      <c r="F599" s="12">
        <v>376.26</v>
      </c>
      <c r="G599" s="13">
        <f t="shared" si="118"/>
        <v>376.26</v>
      </c>
      <c r="H599" s="12">
        <v>1</v>
      </c>
      <c r="I599" s="57">
        <v>0</v>
      </c>
      <c r="J599" s="13">
        <f t="shared" si="119"/>
        <v>0</v>
      </c>
    </row>
    <row r="600" spans="1:10" ht="22.5" x14ac:dyDescent="0.25">
      <c r="A600" s="10" t="s">
        <v>1008</v>
      </c>
      <c r="B600" s="11" t="s">
        <v>16</v>
      </c>
      <c r="C600" s="11" t="s">
        <v>421</v>
      </c>
      <c r="D600" s="29" t="s">
        <v>1009</v>
      </c>
      <c r="E600" s="12">
        <v>1</v>
      </c>
      <c r="F600" s="12">
        <v>18258.8</v>
      </c>
      <c r="G600" s="13">
        <f t="shared" si="118"/>
        <v>18258.8</v>
      </c>
      <c r="H600" s="12">
        <v>1</v>
      </c>
      <c r="I600" s="57">
        <v>0</v>
      </c>
      <c r="J600" s="13">
        <f t="shared" si="119"/>
        <v>0</v>
      </c>
    </row>
    <row r="601" spans="1:10" x14ac:dyDescent="0.25">
      <c r="A601" s="10" t="s">
        <v>1010</v>
      </c>
      <c r="B601" s="11" t="s">
        <v>16</v>
      </c>
      <c r="C601" s="11" t="s">
        <v>421</v>
      </c>
      <c r="D601" s="29" t="s">
        <v>1011</v>
      </c>
      <c r="E601" s="12">
        <v>2</v>
      </c>
      <c r="F601" s="12">
        <v>6462.25</v>
      </c>
      <c r="G601" s="13">
        <f t="shared" si="118"/>
        <v>12924.5</v>
      </c>
      <c r="H601" s="12">
        <v>2</v>
      </c>
      <c r="I601" s="57">
        <v>0</v>
      </c>
      <c r="J601" s="13">
        <f t="shared" si="119"/>
        <v>0</v>
      </c>
    </row>
    <row r="602" spans="1:10" x14ac:dyDescent="0.25">
      <c r="A602" s="10" t="s">
        <v>1012</v>
      </c>
      <c r="B602" s="11" t="s">
        <v>16</v>
      </c>
      <c r="C602" s="11" t="s">
        <v>421</v>
      </c>
      <c r="D602" s="29" t="s">
        <v>1013</v>
      </c>
      <c r="E602" s="12">
        <v>2</v>
      </c>
      <c r="F602" s="12">
        <v>5930.4</v>
      </c>
      <c r="G602" s="13">
        <f t="shared" si="118"/>
        <v>11860.8</v>
      </c>
      <c r="H602" s="12">
        <v>2</v>
      </c>
      <c r="I602" s="57">
        <v>0</v>
      </c>
      <c r="J602" s="13">
        <f t="shared" si="119"/>
        <v>0</v>
      </c>
    </row>
    <row r="603" spans="1:10" ht="22.5" x14ac:dyDescent="0.25">
      <c r="A603" s="10" t="s">
        <v>1014</v>
      </c>
      <c r="B603" s="11" t="s">
        <v>16</v>
      </c>
      <c r="C603" s="11" t="s">
        <v>421</v>
      </c>
      <c r="D603" s="29" t="s">
        <v>1015</v>
      </c>
      <c r="E603" s="12">
        <v>1</v>
      </c>
      <c r="F603" s="12">
        <v>709.59</v>
      </c>
      <c r="G603" s="13">
        <f t="shared" si="118"/>
        <v>709.59</v>
      </c>
      <c r="H603" s="12">
        <v>1</v>
      </c>
      <c r="I603" s="57">
        <v>0</v>
      </c>
      <c r="J603" s="13">
        <f t="shared" si="119"/>
        <v>0</v>
      </c>
    </row>
    <row r="604" spans="1:10" ht="22.5" x14ac:dyDescent="0.25">
      <c r="A604" s="10" t="s">
        <v>1016</v>
      </c>
      <c r="B604" s="11" t="s">
        <v>16</v>
      </c>
      <c r="C604" s="11" t="s">
        <v>421</v>
      </c>
      <c r="D604" s="29" t="s">
        <v>1017</v>
      </c>
      <c r="E604" s="12">
        <v>1</v>
      </c>
      <c r="F604" s="12">
        <v>2100</v>
      </c>
      <c r="G604" s="13">
        <f t="shared" si="118"/>
        <v>2100</v>
      </c>
      <c r="H604" s="12">
        <v>1</v>
      </c>
      <c r="I604" s="57">
        <v>0</v>
      </c>
      <c r="J604" s="13">
        <f t="shared" si="119"/>
        <v>0</v>
      </c>
    </row>
    <row r="605" spans="1:10" ht="22.5" x14ac:dyDescent="0.25">
      <c r="A605" s="10" t="s">
        <v>1018</v>
      </c>
      <c r="B605" s="11" t="s">
        <v>16</v>
      </c>
      <c r="C605" s="11" t="s">
        <v>421</v>
      </c>
      <c r="D605" s="29" t="s">
        <v>1019</v>
      </c>
      <c r="E605" s="12">
        <v>1</v>
      </c>
      <c r="F605" s="12">
        <v>7195.93</v>
      </c>
      <c r="G605" s="13">
        <f t="shared" si="118"/>
        <v>7195.93</v>
      </c>
      <c r="H605" s="12">
        <v>1</v>
      </c>
      <c r="I605" s="57">
        <v>0</v>
      </c>
      <c r="J605" s="13">
        <f t="shared" si="119"/>
        <v>0</v>
      </c>
    </row>
    <row r="606" spans="1:10" x14ac:dyDescent="0.25">
      <c r="A606" s="10" t="s">
        <v>1020</v>
      </c>
      <c r="B606" s="11" t="s">
        <v>16</v>
      </c>
      <c r="C606" s="11" t="s">
        <v>421</v>
      </c>
      <c r="D606" s="29" t="s">
        <v>1021</v>
      </c>
      <c r="E606" s="12">
        <v>2</v>
      </c>
      <c r="F606" s="12">
        <v>1962.66</v>
      </c>
      <c r="G606" s="13">
        <f t="shared" si="118"/>
        <v>3925.32</v>
      </c>
      <c r="H606" s="12">
        <v>2</v>
      </c>
      <c r="I606" s="57">
        <v>0</v>
      </c>
      <c r="J606" s="13">
        <f t="shared" si="119"/>
        <v>0</v>
      </c>
    </row>
    <row r="607" spans="1:10" x14ac:dyDescent="0.25">
      <c r="A607" s="10" t="s">
        <v>1022</v>
      </c>
      <c r="B607" s="11" t="s">
        <v>16</v>
      </c>
      <c r="C607" s="11" t="s">
        <v>421</v>
      </c>
      <c r="D607" s="29" t="s">
        <v>1023</v>
      </c>
      <c r="E607" s="12">
        <v>1</v>
      </c>
      <c r="F607" s="12">
        <v>744.05</v>
      </c>
      <c r="G607" s="13">
        <f t="shared" si="118"/>
        <v>744.05</v>
      </c>
      <c r="H607" s="12">
        <v>1</v>
      </c>
      <c r="I607" s="57">
        <v>0</v>
      </c>
      <c r="J607" s="13">
        <f t="shared" si="119"/>
        <v>0</v>
      </c>
    </row>
    <row r="608" spans="1:10" ht="22.5" x14ac:dyDescent="0.25">
      <c r="A608" s="10" t="s">
        <v>1024</v>
      </c>
      <c r="B608" s="11" t="s">
        <v>16</v>
      </c>
      <c r="C608" s="11" t="s">
        <v>421</v>
      </c>
      <c r="D608" s="29" t="s">
        <v>1025</v>
      </c>
      <c r="E608" s="12">
        <v>4</v>
      </c>
      <c r="F608" s="12">
        <v>378.81</v>
      </c>
      <c r="G608" s="13">
        <f t="shared" si="118"/>
        <v>1515.24</v>
      </c>
      <c r="H608" s="12">
        <v>4</v>
      </c>
      <c r="I608" s="57">
        <v>0</v>
      </c>
      <c r="J608" s="13">
        <f t="shared" si="119"/>
        <v>0</v>
      </c>
    </row>
    <row r="609" spans="1:10" ht="22.5" x14ac:dyDescent="0.25">
      <c r="A609" s="10" t="s">
        <v>1026</v>
      </c>
      <c r="B609" s="11" t="s">
        <v>16</v>
      </c>
      <c r="C609" s="11" t="s">
        <v>421</v>
      </c>
      <c r="D609" s="29" t="s">
        <v>1027</v>
      </c>
      <c r="E609" s="12">
        <v>8</v>
      </c>
      <c r="F609" s="12">
        <v>80.48</v>
      </c>
      <c r="G609" s="13">
        <f t="shared" si="118"/>
        <v>643.84</v>
      </c>
      <c r="H609" s="12">
        <v>8</v>
      </c>
      <c r="I609" s="57">
        <v>0</v>
      </c>
      <c r="J609" s="13">
        <f t="shared" si="119"/>
        <v>0</v>
      </c>
    </row>
    <row r="610" spans="1:10" x14ac:dyDescent="0.25">
      <c r="A610" s="10" t="s">
        <v>1028</v>
      </c>
      <c r="B610" s="11" t="s">
        <v>16</v>
      </c>
      <c r="C610" s="11" t="s">
        <v>421</v>
      </c>
      <c r="D610" s="29" t="s">
        <v>1029</v>
      </c>
      <c r="E610" s="12">
        <v>1</v>
      </c>
      <c r="F610" s="12">
        <v>482.3</v>
      </c>
      <c r="G610" s="13">
        <f t="shared" si="118"/>
        <v>482.3</v>
      </c>
      <c r="H610" s="12">
        <v>1</v>
      </c>
      <c r="I610" s="57">
        <v>0</v>
      </c>
      <c r="J610" s="13">
        <f t="shared" si="119"/>
        <v>0</v>
      </c>
    </row>
    <row r="611" spans="1:10" x14ac:dyDescent="0.25">
      <c r="A611" s="10" t="s">
        <v>1030</v>
      </c>
      <c r="B611" s="11" t="s">
        <v>16</v>
      </c>
      <c r="C611" s="11" t="s">
        <v>421</v>
      </c>
      <c r="D611" s="29" t="s">
        <v>1031</v>
      </c>
      <c r="E611" s="12">
        <v>2</v>
      </c>
      <c r="F611" s="12">
        <v>131.22999999999999</v>
      </c>
      <c r="G611" s="13">
        <f t="shared" si="118"/>
        <v>262.45999999999998</v>
      </c>
      <c r="H611" s="12">
        <v>2</v>
      </c>
      <c r="I611" s="57">
        <v>0</v>
      </c>
      <c r="J611" s="13">
        <f t="shared" si="119"/>
        <v>0</v>
      </c>
    </row>
    <row r="612" spans="1:10" x14ac:dyDescent="0.25">
      <c r="A612" s="10" t="s">
        <v>1032</v>
      </c>
      <c r="B612" s="11" t="s">
        <v>16</v>
      </c>
      <c r="C612" s="11" t="s">
        <v>421</v>
      </c>
      <c r="D612" s="29" t="s">
        <v>1033</v>
      </c>
      <c r="E612" s="12">
        <v>1</v>
      </c>
      <c r="F612" s="12">
        <v>131.22999999999999</v>
      </c>
      <c r="G612" s="13">
        <f t="shared" si="118"/>
        <v>131.22999999999999</v>
      </c>
      <c r="H612" s="12">
        <v>1</v>
      </c>
      <c r="I612" s="57">
        <v>0</v>
      </c>
      <c r="J612" s="13">
        <f t="shared" si="119"/>
        <v>0</v>
      </c>
    </row>
    <row r="613" spans="1:10" x14ac:dyDescent="0.25">
      <c r="A613" s="10" t="s">
        <v>1034</v>
      </c>
      <c r="B613" s="11" t="s">
        <v>16</v>
      </c>
      <c r="C613" s="11" t="s">
        <v>421</v>
      </c>
      <c r="D613" s="29" t="s">
        <v>1035</v>
      </c>
      <c r="E613" s="12">
        <v>4</v>
      </c>
      <c r="F613" s="12">
        <v>621.47</v>
      </c>
      <c r="G613" s="13">
        <f t="shared" si="118"/>
        <v>2485.88</v>
      </c>
      <c r="H613" s="12">
        <v>4</v>
      </c>
      <c r="I613" s="57">
        <v>0</v>
      </c>
      <c r="J613" s="13">
        <f t="shared" si="119"/>
        <v>0</v>
      </c>
    </row>
    <row r="614" spans="1:10" x14ac:dyDescent="0.25">
      <c r="A614" s="10" t="s">
        <v>1036</v>
      </c>
      <c r="B614" s="11" t="s">
        <v>16</v>
      </c>
      <c r="C614" s="11" t="s">
        <v>421</v>
      </c>
      <c r="D614" s="29" t="s">
        <v>1037</v>
      </c>
      <c r="E614" s="12">
        <v>1</v>
      </c>
      <c r="F614" s="12">
        <v>373.47</v>
      </c>
      <c r="G614" s="13">
        <f t="shared" si="118"/>
        <v>373.47</v>
      </c>
      <c r="H614" s="12">
        <v>1</v>
      </c>
      <c r="I614" s="57">
        <v>0</v>
      </c>
      <c r="J614" s="13">
        <f t="shared" si="119"/>
        <v>0</v>
      </c>
    </row>
    <row r="615" spans="1:10" x14ac:dyDescent="0.25">
      <c r="A615" s="10" t="s">
        <v>1038</v>
      </c>
      <c r="B615" s="11" t="s">
        <v>16</v>
      </c>
      <c r="C615" s="11" t="s">
        <v>421</v>
      </c>
      <c r="D615" s="29" t="s">
        <v>1039</v>
      </c>
      <c r="E615" s="12">
        <v>1</v>
      </c>
      <c r="F615" s="12">
        <v>170.52</v>
      </c>
      <c r="G615" s="13">
        <f t="shared" si="118"/>
        <v>170.52</v>
      </c>
      <c r="H615" s="12">
        <v>1</v>
      </c>
      <c r="I615" s="57">
        <v>0</v>
      </c>
      <c r="J615" s="13">
        <f t="shared" si="119"/>
        <v>0</v>
      </c>
    </row>
    <row r="616" spans="1:10" ht="22.5" x14ac:dyDescent="0.25">
      <c r="A616" s="10" t="s">
        <v>1040</v>
      </c>
      <c r="B616" s="11" t="s">
        <v>16</v>
      </c>
      <c r="C616" s="11" t="s">
        <v>421</v>
      </c>
      <c r="D616" s="29" t="s">
        <v>1041</v>
      </c>
      <c r="E616" s="12">
        <v>1</v>
      </c>
      <c r="F616" s="12">
        <v>687.08</v>
      </c>
      <c r="G616" s="13">
        <f t="shared" si="118"/>
        <v>687.08</v>
      </c>
      <c r="H616" s="12">
        <v>1</v>
      </c>
      <c r="I616" s="57">
        <v>0</v>
      </c>
      <c r="J616" s="13">
        <f t="shared" si="119"/>
        <v>0</v>
      </c>
    </row>
    <row r="617" spans="1:10" ht="22.5" x14ac:dyDescent="0.25">
      <c r="A617" s="10" t="s">
        <v>1042</v>
      </c>
      <c r="B617" s="11" t="s">
        <v>16</v>
      </c>
      <c r="C617" s="11" t="s">
        <v>421</v>
      </c>
      <c r="D617" s="29" t="s">
        <v>1043</v>
      </c>
      <c r="E617" s="12">
        <v>1</v>
      </c>
      <c r="F617" s="12">
        <v>570.57000000000005</v>
      </c>
      <c r="G617" s="13">
        <f t="shared" si="118"/>
        <v>570.57000000000005</v>
      </c>
      <c r="H617" s="12">
        <v>1</v>
      </c>
      <c r="I617" s="57">
        <v>0</v>
      </c>
      <c r="J617" s="13">
        <f t="shared" si="119"/>
        <v>0</v>
      </c>
    </row>
    <row r="618" spans="1:10" x14ac:dyDescent="0.25">
      <c r="A618" s="14"/>
      <c r="B618" s="14"/>
      <c r="C618" s="14"/>
      <c r="D618" s="30" t="s">
        <v>1044</v>
      </c>
      <c r="E618" s="12">
        <v>1</v>
      </c>
      <c r="F618" s="15">
        <f>SUM(G592:G617)</f>
        <v>164780.99</v>
      </c>
      <c r="G618" s="15">
        <f t="shared" si="118"/>
        <v>164780.99</v>
      </c>
      <c r="H618" s="12">
        <v>1</v>
      </c>
      <c r="I618" s="15">
        <f>SUM(J592:J617)</f>
        <v>0</v>
      </c>
      <c r="J618" s="15">
        <f t="shared" si="119"/>
        <v>0</v>
      </c>
    </row>
    <row r="619" spans="1:10" ht="1.1499999999999999" customHeight="1" x14ac:dyDescent="0.25">
      <c r="A619" s="16"/>
      <c r="B619" s="16"/>
      <c r="C619" s="16"/>
      <c r="D619" s="31"/>
      <c r="E619" s="16"/>
      <c r="F619" s="16"/>
      <c r="G619" s="16"/>
      <c r="H619" s="16"/>
      <c r="I619" s="16"/>
      <c r="J619" s="16"/>
    </row>
    <row r="620" spans="1:10" x14ac:dyDescent="0.25">
      <c r="A620" s="20" t="s">
        <v>1045</v>
      </c>
      <c r="B620" s="20" t="s">
        <v>10</v>
      </c>
      <c r="C620" s="20" t="s">
        <v>11</v>
      </c>
      <c r="D620" s="33" t="s">
        <v>1046</v>
      </c>
      <c r="E620" s="21">
        <f t="shared" ref="E620:J620" si="120">E623</f>
        <v>1</v>
      </c>
      <c r="F620" s="21">
        <f t="shared" si="120"/>
        <v>14641.53</v>
      </c>
      <c r="G620" s="21">
        <f t="shared" si="120"/>
        <v>14641.53</v>
      </c>
      <c r="H620" s="21">
        <f t="shared" si="120"/>
        <v>1</v>
      </c>
      <c r="I620" s="21">
        <f t="shared" si="120"/>
        <v>0</v>
      </c>
      <c r="J620" s="21">
        <f t="shared" si="120"/>
        <v>0</v>
      </c>
    </row>
    <row r="621" spans="1:10" ht="22.5" x14ac:dyDescent="0.25">
      <c r="A621" s="10" t="s">
        <v>1047</v>
      </c>
      <c r="B621" s="11" t="s">
        <v>16</v>
      </c>
      <c r="C621" s="11" t="s">
        <v>421</v>
      </c>
      <c r="D621" s="29" t="s">
        <v>1048</v>
      </c>
      <c r="E621" s="12">
        <v>1</v>
      </c>
      <c r="F621" s="12">
        <v>2289</v>
      </c>
      <c r="G621" s="13">
        <f>ROUND(E621*F621,2)</f>
        <v>2289</v>
      </c>
      <c r="H621" s="12">
        <v>1</v>
      </c>
      <c r="I621" s="57">
        <v>0</v>
      </c>
      <c r="J621" s="13">
        <f>ROUND(H621*I621,2)</f>
        <v>0</v>
      </c>
    </row>
    <row r="622" spans="1:10" ht="22.5" x14ac:dyDescent="0.25">
      <c r="A622" s="10" t="s">
        <v>1049</v>
      </c>
      <c r="B622" s="11" t="s">
        <v>16</v>
      </c>
      <c r="C622" s="11" t="s">
        <v>421</v>
      </c>
      <c r="D622" s="29" t="s">
        <v>1050</v>
      </c>
      <c r="E622" s="12">
        <v>1</v>
      </c>
      <c r="F622" s="12">
        <v>12352.53</v>
      </c>
      <c r="G622" s="13">
        <f>ROUND(E622*F622,2)</f>
        <v>12352.53</v>
      </c>
      <c r="H622" s="12">
        <v>1</v>
      </c>
      <c r="I622" s="57">
        <v>0</v>
      </c>
      <c r="J622" s="13">
        <f>ROUND(H622*I622,2)</f>
        <v>0</v>
      </c>
    </row>
    <row r="623" spans="1:10" x14ac:dyDescent="0.25">
      <c r="A623" s="14"/>
      <c r="B623" s="14"/>
      <c r="C623" s="14"/>
      <c r="D623" s="30" t="s">
        <v>1051</v>
      </c>
      <c r="E623" s="12">
        <v>1</v>
      </c>
      <c r="F623" s="15">
        <f>SUM(G621:G622)</f>
        <v>14641.53</v>
      </c>
      <c r="G623" s="15">
        <f>ROUND(E623*F623,2)</f>
        <v>14641.53</v>
      </c>
      <c r="H623" s="12">
        <v>1</v>
      </c>
      <c r="I623" s="15">
        <f>SUM(J621:J622)</f>
        <v>0</v>
      </c>
      <c r="J623" s="15">
        <f>ROUND(H623*I623,2)</f>
        <v>0</v>
      </c>
    </row>
    <row r="624" spans="1:10" ht="1.1499999999999999" customHeight="1" x14ac:dyDescent="0.25">
      <c r="A624" s="16"/>
      <c r="B624" s="16"/>
      <c r="C624" s="16"/>
      <c r="D624" s="31"/>
      <c r="E624" s="16"/>
      <c r="F624" s="16"/>
      <c r="G624" s="16"/>
      <c r="H624" s="16"/>
      <c r="I624" s="16"/>
      <c r="J624" s="16"/>
    </row>
    <row r="625" spans="1:10" x14ac:dyDescent="0.25">
      <c r="A625" s="20" t="s">
        <v>1052</v>
      </c>
      <c r="B625" s="20" t="s">
        <v>10</v>
      </c>
      <c r="C625" s="20" t="s">
        <v>11</v>
      </c>
      <c r="D625" s="33" t="s">
        <v>1053</v>
      </c>
      <c r="E625" s="21">
        <f t="shared" ref="E625:J625" si="121">E635</f>
        <v>1</v>
      </c>
      <c r="F625" s="21">
        <f t="shared" si="121"/>
        <v>3722.25</v>
      </c>
      <c r="G625" s="21">
        <f t="shared" si="121"/>
        <v>3722.25</v>
      </c>
      <c r="H625" s="21">
        <f t="shared" si="121"/>
        <v>1</v>
      </c>
      <c r="I625" s="21">
        <f t="shared" si="121"/>
        <v>0</v>
      </c>
      <c r="J625" s="21">
        <f t="shared" si="121"/>
        <v>0</v>
      </c>
    </row>
    <row r="626" spans="1:10" x14ac:dyDescent="0.25">
      <c r="A626" s="10" t="s">
        <v>1054</v>
      </c>
      <c r="B626" s="11" t="s">
        <v>16</v>
      </c>
      <c r="C626" s="11" t="s">
        <v>20</v>
      </c>
      <c r="D626" s="29" t="s">
        <v>1055</v>
      </c>
      <c r="E626" s="12">
        <v>25</v>
      </c>
      <c r="F626" s="12">
        <v>32.89</v>
      </c>
      <c r="G626" s="13">
        <f t="shared" ref="G626:G635" si="122">ROUND(E626*F626,2)</f>
        <v>822.25</v>
      </c>
      <c r="H626" s="12">
        <v>25</v>
      </c>
      <c r="I626" s="57">
        <v>0</v>
      </c>
      <c r="J626" s="13">
        <f t="shared" ref="J626:J635" si="123">ROUND(H626*I626,2)</f>
        <v>0</v>
      </c>
    </row>
    <row r="627" spans="1:10" x14ac:dyDescent="0.25">
      <c r="A627" s="10" t="s">
        <v>1056</v>
      </c>
      <c r="B627" s="11" t="s">
        <v>16</v>
      </c>
      <c r="C627" s="11" t="s">
        <v>20</v>
      </c>
      <c r="D627" s="29" t="s">
        <v>1057</v>
      </c>
      <c r="E627" s="12">
        <v>25</v>
      </c>
      <c r="F627" s="12">
        <v>31.38</v>
      </c>
      <c r="G627" s="13">
        <f t="shared" si="122"/>
        <v>784.5</v>
      </c>
      <c r="H627" s="12">
        <v>25</v>
      </c>
      <c r="I627" s="57">
        <v>0</v>
      </c>
      <c r="J627" s="13">
        <f t="shared" si="123"/>
        <v>0</v>
      </c>
    </row>
    <row r="628" spans="1:10" ht="22.5" x14ac:dyDescent="0.25">
      <c r="A628" s="10" t="s">
        <v>1058</v>
      </c>
      <c r="B628" s="11" t="s">
        <v>16</v>
      </c>
      <c r="C628" s="11" t="s">
        <v>20</v>
      </c>
      <c r="D628" s="29" t="s">
        <v>1059</v>
      </c>
      <c r="E628" s="12">
        <v>25</v>
      </c>
      <c r="F628" s="12">
        <v>49.82</v>
      </c>
      <c r="G628" s="13">
        <f t="shared" si="122"/>
        <v>1245.5</v>
      </c>
      <c r="H628" s="12">
        <v>25</v>
      </c>
      <c r="I628" s="57">
        <v>0</v>
      </c>
      <c r="J628" s="13">
        <f t="shared" si="123"/>
        <v>0</v>
      </c>
    </row>
    <row r="629" spans="1:10" x14ac:dyDescent="0.25">
      <c r="A629" s="10" t="s">
        <v>1060</v>
      </c>
      <c r="B629" s="11" t="s">
        <v>16</v>
      </c>
      <c r="C629" s="11" t="s">
        <v>20</v>
      </c>
      <c r="D629" s="29" t="s">
        <v>1061</v>
      </c>
      <c r="E629" s="12">
        <v>25</v>
      </c>
      <c r="F629" s="12">
        <v>5.21</v>
      </c>
      <c r="G629" s="13">
        <f t="shared" si="122"/>
        <v>130.25</v>
      </c>
      <c r="H629" s="12">
        <v>25</v>
      </c>
      <c r="I629" s="57">
        <v>0</v>
      </c>
      <c r="J629" s="13">
        <f t="shared" si="123"/>
        <v>0</v>
      </c>
    </row>
    <row r="630" spans="1:10" x14ac:dyDescent="0.25">
      <c r="A630" s="10" t="s">
        <v>1062</v>
      </c>
      <c r="B630" s="11" t="s">
        <v>16</v>
      </c>
      <c r="C630" s="11" t="s">
        <v>20</v>
      </c>
      <c r="D630" s="29" t="s">
        <v>1063</v>
      </c>
      <c r="E630" s="12">
        <v>25</v>
      </c>
      <c r="F630" s="12">
        <v>5.28</v>
      </c>
      <c r="G630" s="13">
        <f t="shared" si="122"/>
        <v>132</v>
      </c>
      <c r="H630" s="12">
        <v>25</v>
      </c>
      <c r="I630" s="57">
        <v>0</v>
      </c>
      <c r="J630" s="13">
        <f t="shared" si="123"/>
        <v>0</v>
      </c>
    </row>
    <row r="631" spans="1:10" x14ac:dyDescent="0.25">
      <c r="A631" s="10" t="s">
        <v>1064</v>
      </c>
      <c r="B631" s="11" t="s">
        <v>16</v>
      </c>
      <c r="C631" s="11" t="s">
        <v>20</v>
      </c>
      <c r="D631" s="29" t="s">
        <v>1065</v>
      </c>
      <c r="E631" s="12">
        <v>25</v>
      </c>
      <c r="F631" s="12">
        <v>5.87</v>
      </c>
      <c r="G631" s="13">
        <f t="shared" si="122"/>
        <v>146.75</v>
      </c>
      <c r="H631" s="12">
        <v>25</v>
      </c>
      <c r="I631" s="57">
        <v>0</v>
      </c>
      <c r="J631" s="13">
        <f t="shared" si="123"/>
        <v>0</v>
      </c>
    </row>
    <row r="632" spans="1:10" x14ac:dyDescent="0.25">
      <c r="A632" s="10" t="s">
        <v>1066</v>
      </c>
      <c r="B632" s="11" t="s">
        <v>16</v>
      </c>
      <c r="C632" s="11" t="s">
        <v>20</v>
      </c>
      <c r="D632" s="29" t="s">
        <v>1067</v>
      </c>
      <c r="E632" s="12">
        <v>25</v>
      </c>
      <c r="F632" s="12">
        <v>6.13</v>
      </c>
      <c r="G632" s="13">
        <f t="shared" si="122"/>
        <v>153.25</v>
      </c>
      <c r="H632" s="12">
        <v>25</v>
      </c>
      <c r="I632" s="57">
        <v>0</v>
      </c>
      <c r="J632" s="13">
        <f t="shared" si="123"/>
        <v>0</v>
      </c>
    </row>
    <row r="633" spans="1:10" x14ac:dyDescent="0.25">
      <c r="A633" s="10" t="s">
        <v>1068</v>
      </c>
      <c r="B633" s="11" t="s">
        <v>16</v>
      </c>
      <c r="C633" s="11" t="s">
        <v>20</v>
      </c>
      <c r="D633" s="29" t="s">
        <v>1069</v>
      </c>
      <c r="E633" s="12">
        <v>25</v>
      </c>
      <c r="F633" s="12">
        <v>6.13</v>
      </c>
      <c r="G633" s="13">
        <f t="shared" si="122"/>
        <v>153.25</v>
      </c>
      <c r="H633" s="12">
        <v>25</v>
      </c>
      <c r="I633" s="57">
        <v>0</v>
      </c>
      <c r="J633" s="13">
        <f t="shared" si="123"/>
        <v>0</v>
      </c>
    </row>
    <row r="634" spans="1:10" x14ac:dyDescent="0.25">
      <c r="A634" s="10" t="s">
        <v>1070</v>
      </c>
      <c r="B634" s="11" t="s">
        <v>16</v>
      </c>
      <c r="C634" s="11" t="s">
        <v>20</v>
      </c>
      <c r="D634" s="29" t="s">
        <v>1071</v>
      </c>
      <c r="E634" s="12">
        <v>25</v>
      </c>
      <c r="F634" s="12">
        <v>6.18</v>
      </c>
      <c r="G634" s="13">
        <f t="shared" si="122"/>
        <v>154.5</v>
      </c>
      <c r="H634" s="12">
        <v>25</v>
      </c>
      <c r="I634" s="57">
        <v>0</v>
      </c>
      <c r="J634" s="13">
        <f t="shared" si="123"/>
        <v>0</v>
      </c>
    </row>
    <row r="635" spans="1:10" x14ac:dyDescent="0.25">
      <c r="A635" s="14"/>
      <c r="B635" s="14"/>
      <c r="C635" s="14"/>
      <c r="D635" s="30" t="s">
        <v>1072</v>
      </c>
      <c r="E635" s="12">
        <v>1</v>
      </c>
      <c r="F635" s="15">
        <f>SUM(G626:G634)</f>
        <v>3722.25</v>
      </c>
      <c r="G635" s="15">
        <f t="shared" si="122"/>
        <v>3722.25</v>
      </c>
      <c r="H635" s="12">
        <v>1</v>
      </c>
      <c r="I635" s="15">
        <f>SUM(J626:J634)</f>
        <v>0</v>
      </c>
      <c r="J635" s="15">
        <f t="shared" si="123"/>
        <v>0</v>
      </c>
    </row>
    <row r="636" spans="1:10" ht="1.1499999999999999" customHeight="1" x14ac:dyDescent="0.25">
      <c r="A636" s="16"/>
      <c r="B636" s="16"/>
      <c r="C636" s="16"/>
      <c r="D636" s="31"/>
      <c r="E636" s="16"/>
      <c r="F636" s="16"/>
      <c r="G636" s="16"/>
      <c r="H636" s="16"/>
      <c r="I636" s="16"/>
      <c r="J636" s="16"/>
    </row>
    <row r="637" spans="1:10" x14ac:dyDescent="0.25">
      <c r="A637" s="20" t="s">
        <v>1073</v>
      </c>
      <c r="B637" s="20" t="s">
        <v>10</v>
      </c>
      <c r="C637" s="20" t="s">
        <v>11</v>
      </c>
      <c r="D637" s="33" t="s">
        <v>1074</v>
      </c>
      <c r="E637" s="21">
        <f t="shared" ref="E637:J637" si="124">E658</f>
        <v>1</v>
      </c>
      <c r="F637" s="21">
        <f t="shared" si="124"/>
        <v>93059.85</v>
      </c>
      <c r="G637" s="21">
        <f t="shared" si="124"/>
        <v>93059.85</v>
      </c>
      <c r="H637" s="21">
        <f t="shared" si="124"/>
        <v>1</v>
      </c>
      <c r="I637" s="21">
        <f t="shared" si="124"/>
        <v>0</v>
      </c>
      <c r="J637" s="21">
        <f t="shared" si="124"/>
        <v>0</v>
      </c>
    </row>
    <row r="638" spans="1:10" ht="22.5" x14ac:dyDescent="0.25">
      <c r="A638" s="10" t="s">
        <v>1075</v>
      </c>
      <c r="B638" s="11" t="s">
        <v>16</v>
      </c>
      <c r="C638" s="11" t="s">
        <v>20</v>
      </c>
      <c r="D638" s="29" t="s">
        <v>1076</v>
      </c>
      <c r="E638" s="12">
        <v>10</v>
      </c>
      <c r="F638" s="12">
        <v>59.14</v>
      </c>
      <c r="G638" s="13">
        <f t="shared" ref="G638:G658" si="125">ROUND(E638*F638,2)</f>
        <v>591.4</v>
      </c>
      <c r="H638" s="12">
        <v>10</v>
      </c>
      <c r="I638" s="57">
        <v>0</v>
      </c>
      <c r="J638" s="13">
        <f t="shared" ref="J638:J658" si="126">ROUND(H638*I638,2)</f>
        <v>0</v>
      </c>
    </row>
    <row r="639" spans="1:10" x14ac:dyDescent="0.25">
      <c r="A639" s="10" t="s">
        <v>1077</v>
      </c>
      <c r="B639" s="11" t="s">
        <v>16</v>
      </c>
      <c r="C639" s="11" t="s">
        <v>20</v>
      </c>
      <c r="D639" s="29" t="s">
        <v>1078</v>
      </c>
      <c r="E639" s="12">
        <v>40</v>
      </c>
      <c r="F639" s="12">
        <v>22</v>
      </c>
      <c r="G639" s="13">
        <f t="shared" si="125"/>
        <v>880</v>
      </c>
      <c r="H639" s="12">
        <v>40</v>
      </c>
      <c r="I639" s="57">
        <v>0</v>
      </c>
      <c r="J639" s="13">
        <f t="shared" si="126"/>
        <v>0</v>
      </c>
    </row>
    <row r="640" spans="1:10" x14ac:dyDescent="0.25">
      <c r="A640" s="10" t="s">
        <v>1079</v>
      </c>
      <c r="B640" s="11" t="s">
        <v>16</v>
      </c>
      <c r="C640" s="11" t="s">
        <v>20</v>
      </c>
      <c r="D640" s="29" t="s">
        <v>1080</v>
      </c>
      <c r="E640" s="12">
        <v>1800</v>
      </c>
      <c r="F640" s="12">
        <v>15.06</v>
      </c>
      <c r="G640" s="13">
        <f t="shared" si="125"/>
        <v>27108</v>
      </c>
      <c r="H640" s="12">
        <v>1800</v>
      </c>
      <c r="I640" s="57">
        <v>0</v>
      </c>
      <c r="J640" s="13">
        <f t="shared" si="126"/>
        <v>0</v>
      </c>
    </row>
    <row r="641" spans="1:10" x14ac:dyDescent="0.25">
      <c r="A641" s="10" t="s">
        <v>1081</v>
      </c>
      <c r="B641" s="11" t="s">
        <v>16</v>
      </c>
      <c r="C641" s="11" t="s">
        <v>20</v>
      </c>
      <c r="D641" s="29" t="s">
        <v>1082</v>
      </c>
      <c r="E641" s="12">
        <v>600</v>
      </c>
      <c r="F641" s="12">
        <v>12.63</v>
      </c>
      <c r="G641" s="13">
        <f t="shared" si="125"/>
        <v>7578</v>
      </c>
      <c r="H641" s="12">
        <v>600</v>
      </c>
      <c r="I641" s="57">
        <v>0</v>
      </c>
      <c r="J641" s="13">
        <f t="shared" si="126"/>
        <v>0</v>
      </c>
    </row>
    <row r="642" spans="1:10" x14ac:dyDescent="0.25">
      <c r="A642" s="10" t="s">
        <v>1083</v>
      </c>
      <c r="B642" s="11" t="s">
        <v>16</v>
      </c>
      <c r="C642" s="11" t="s">
        <v>20</v>
      </c>
      <c r="D642" s="29" t="s">
        <v>1084</v>
      </c>
      <c r="E642" s="12">
        <v>600</v>
      </c>
      <c r="F642" s="12">
        <v>10.65</v>
      </c>
      <c r="G642" s="13">
        <f t="shared" si="125"/>
        <v>6390</v>
      </c>
      <c r="H642" s="12">
        <v>600</v>
      </c>
      <c r="I642" s="57">
        <v>0</v>
      </c>
      <c r="J642" s="13">
        <f t="shared" si="126"/>
        <v>0</v>
      </c>
    </row>
    <row r="643" spans="1:10" x14ac:dyDescent="0.25">
      <c r="A643" s="10" t="s">
        <v>1085</v>
      </c>
      <c r="B643" s="11" t="s">
        <v>16</v>
      </c>
      <c r="C643" s="11" t="s">
        <v>20</v>
      </c>
      <c r="D643" s="29" t="s">
        <v>1086</v>
      </c>
      <c r="E643" s="12">
        <v>50</v>
      </c>
      <c r="F643" s="12">
        <v>18.32</v>
      </c>
      <c r="G643" s="13">
        <f t="shared" si="125"/>
        <v>916</v>
      </c>
      <c r="H643" s="12">
        <v>50</v>
      </c>
      <c r="I643" s="57">
        <v>0</v>
      </c>
      <c r="J643" s="13">
        <f t="shared" si="126"/>
        <v>0</v>
      </c>
    </row>
    <row r="644" spans="1:10" x14ac:dyDescent="0.25">
      <c r="A644" s="10" t="s">
        <v>1087</v>
      </c>
      <c r="B644" s="11" t="s">
        <v>16</v>
      </c>
      <c r="C644" s="11" t="s">
        <v>20</v>
      </c>
      <c r="D644" s="29" t="s">
        <v>1088</v>
      </c>
      <c r="E644" s="12">
        <v>100</v>
      </c>
      <c r="F644" s="12">
        <v>3.98</v>
      </c>
      <c r="G644" s="13">
        <f t="shared" si="125"/>
        <v>398</v>
      </c>
      <c r="H644" s="12">
        <v>100</v>
      </c>
      <c r="I644" s="57">
        <v>0</v>
      </c>
      <c r="J644" s="13">
        <f t="shared" si="126"/>
        <v>0</v>
      </c>
    </row>
    <row r="645" spans="1:10" x14ac:dyDescent="0.25">
      <c r="A645" s="10" t="s">
        <v>956</v>
      </c>
      <c r="B645" s="11" t="s">
        <v>16</v>
      </c>
      <c r="C645" s="11" t="s">
        <v>20</v>
      </c>
      <c r="D645" s="29" t="s">
        <v>957</v>
      </c>
      <c r="E645" s="12">
        <v>100</v>
      </c>
      <c r="F645" s="12">
        <v>4.6399999999999997</v>
      </c>
      <c r="G645" s="13">
        <f t="shared" si="125"/>
        <v>464</v>
      </c>
      <c r="H645" s="12">
        <v>100</v>
      </c>
      <c r="I645" s="57">
        <v>0</v>
      </c>
      <c r="J645" s="13">
        <f t="shared" si="126"/>
        <v>0</v>
      </c>
    </row>
    <row r="646" spans="1:10" x14ac:dyDescent="0.25">
      <c r="A646" s="10" t="s">
        <v>958</v>
      </c>
      <c r="B646" s="11" t="s">
        <v>16</v>
      </c>
      <c r="C646" s="11" t="s">
        <v>20</v>
      </c>
      <c r="D646" s="29" t="s">
        <v>959</v>
      </c>
      <c r="E646" s="12">
        <v>10</v>
      </c>
      <c r="F646" s="12">
        <v>6.74</v>
      </c>
      <c r="G646" s="13">
        <f t="shared" si="125"/>
        <v>67.400000000000006</v>
      </c>
      <c r="H646" s="12">
        <v>10</v>
      </c>
      <c r="I646" s="57">
        <v>0</v>
      </c>
      <c r="J646" s="13">
        <f t="shared" si="126"/>
        <v>0</v>
      </c>
    </row>
    <row r="647" spans="1:10" x14ac:dyDescent="0.25">
      <c r="A647" s="10" t="s">
        <v>1089</v>
      </c>
      <c r="B647" s="11" t="s">
        <v>16</v>
      </c>
      <c r="C647" s="11" t="s">
        <v>20</v>
      </c>
      <c r="D647" s="29" t="s">
        <v>1090</v>
      </c>
      <c r="E647" s="12">
        <v>4620</v>
      </c>
      <c r="F647" s="12">
        <v>8.43</v>
      </c>
      <c r="G647" s="13">
        <f t="shared" si="125"/>
        <v>38946.6</v>
      </c>
      <c r="H647" s="12">
        <v>4620</v>
      </c>
      <c r="I647" s="57">
        <v>0</v>
      </c>
      <c r="J647" s="13">
        <f t="shared" si="126"/>
        <v>0</v>
      </c>
    </row>
    <row r="648" spans="1:10" x14ac:dyDescent="0.25">
      <c r="A648" s="10" t="s">
        <v>1091</v>
      </c>
      <c r="B648" s="11" t="s">
        <v>16</v>
      </c>
      <c r="C648" s="11" t="s">
        <v>20</v>
      </c>
      <c r="D648" s="29" t="s">
        <v>1092</v>
      </c>
      <c r="E648" s="12">
        <v>10</v>
      </c>
      <c r="F648" s="12">
        <v>10.8</v>
      </c>
      <c r="G648" s="13">
        <f t="shared" si="125"/>
        <v>108</v>
      </c>
      <c r="H648" s="12">
        <v>10</v>
      </c>
      <c r="I648" s="57">
        <v>0</v>
      </c>
      <c r="J648" s="13">
        <f t="shared" si="126"/>
        <v>0</v>
      </c>
    </row>
    <row r="649" spans="1:10" x14ac:dyDescent="0.25">
      <c r="A649" s="10" t="s">
        <v>1093</v>
      </c>
      <c r="B649" s="11" t="s">
        <v>16</v>
      </c>
      <c r="C649" s="11" t="s">
        <v>20</v>
      </c>
      <c r="D649" s="29" t="s">
        <v>1094</v>
      </c>
      <c r="E649" s="12">
        <v>10</v>
      </c>
      <c r="F649" s="12">
        <v>14.85</v>
      </c>
      <c r="G649" s="13">
        <f t="shared" si="125"/>
        <v>148.5</v>
      </c>
      <c r="H649" s="12">
        <v>10</v>
      </c>
      <c r="I649" s="57">
        <v>0</v>
      </c>
      <c r="J649" s="13">
        <f t="shared" si="126"/>
        <v>0</v>
      </c>
    </row>
    <row r="650" spans="1:10" ht="22.5" x14ac:dyDescent="0.25">
      <c r="A650" s="10" t="s">
        <v>1095</v>
      </c>
      <c r="B650" s="11" t="s">
        <v>16</v>
      </c>
      <c r="C650" s="11" t="s">
        <v>20</v>
      </c>
      <c r="D650" s="29" t="s">
        <v>1096</v>
      </c>
      <c r="E650" s="12">
        <v>10</v>
      </c>
      <c r="F650" s="12">
        <v>4.76</v>
      </c>
      <c r="G650" s="13">
        <f t="shared" si="125"/>
        <v>47.6</v>
      </c>
      <c r="H650" s="12">
        <v>10</v>
      </c>
      <c r="I650" s="57">
        <v>0</v>
      </c>
      <c r="J650" s="13">
        <f t="shared" si="126"/>
        <v>0</v>
      </c>
    </row>
    <row r="651" spans="1:10" ht="22.5" x14ac:dyDescent="0.25">
      <c r="A651" s="10" t="s">
        <v>1097</v>
      </c>
      <c r="B651" s="11" t="s">
        <v>16</v>
      </c>
      <c r="C651" s="11" t="s">
        <v>20</v>
      </c>
      <c r="D651" s="29" t="s">
        <v>1098</v>
      </c>
      <c r="E651" s="12">
        <v>110</v>
      </c>
      <c r="F651" s="12">
        <v>5.4</v>
      </c>
      <c r="G651" s="13">
        <f t="shared" si="125"/>
        <v>594</v>
      </c>
      <c r="H651" s="12">
        <v>110</v>
      </c>
      <c r="I651" s="57">
        <v>0</v>
      </c>
      <c r="J651" s="13">
        <f t="shared" si="126"/>
        <v>0</v>
      </c>
    </row>
    <row r="652" spans="1:10" ht="22.5" x14ac:dyDescent="0.25">
      <c r="A652" s="10" t="s">
        <v>1099</v>
      </c>
      <c r="B652" s="11" t="s">
        <v>16</v>
      </c>
      <c r="C652" s="11" t="s">
        <v>20</v>
      </c>
      <c r="D652" s="29" t="s">
        <v>1100</v>
      </c>
      <c r="E652" s="12">
        <v>10</v>
      </c>
      <c r="F652" s="12">
        <v>8.09</v>
      </c>
      <c r="G652" s="13">
        <f t="shared" si="125"/>
        <v>80.900000000000006</v>
      </c>
      <c r="H652" s="12">
        <v>10</v>
      </c>
      <c r="I652" s="57">
        <v>0</v>
      </c>
      <c r="J652" s="13">
        <f t="shared" si="126"/>
        <v>0</v>
      </c>
    </row>
    <row r="653" spans="1:10" ht="22.5" x14ac:dyDescent="0.25">
      <c r="A653" s="10" t="s">
        <v>952</v>
      </c>
      <c r="B653" s="11" t="s">
        <v>16</v>
      </c>
      <c r="C653" s="11" t="s">
        <v>20</v>
      </c>
      <c r="D653" s="29" t="s">
        <v>953</v>
      </c>
      <c r="E653" s="12">
        <v>15</v>
      </c>
      <c r="F653" s="12">
        <v>10.25</v>
      </c>
      <c r="G653" s="13">
        <f t="shared" si="125"/>
        <v>153.75</v>
      </c>
      <c r="H653" s="12">
        <v>15</v>
      </c>
      <c r="I653" s="57">
        <v>0</v>
      </c>
      <c r="J653" s="13">
        <f t="shared" si="126"/>
        <v>0</v>
      </c>
    </row>
    <row r="654" spans="1:10" ht="22.5" x14ac:dyDescent="0.25">
      <c r="A654" s="10" t="s">
        <v>954</v>
      </c>
      <c r="B654" s="11" t="s">
        <v>16</v>
      </c>
      <c r="C654" s="11" t="s">
        <v>20</v>
      </c>
      <c r="D654" s="29" t="s">
        <v>955</v>
      </c>
      <c r="E654" s="12">
        <v>10</v>
      </c>
      <c r="F654" s="12">
        <v>14.68</v>
      </c>
      <c r="G654" s="13">
        <f t="shared" si="125"/>
        <v>146.80000000000001</v>
      </c>
      <c r="H654" s="12">
        <v>10</v>
      </c>
      <c r="I654" s="57">
        <v>0</v>
      </c>
      <c r="J654" s="13">
        <f t="shared" si="126"/>
        <v>0</v>
      </c>
    </row>
    <row r="655" spans="1:10" ht="22.5" x14ac:dyDescent="0.25">
      <c r="A655" s="10" t="s">
        <v>1101</v>
      </c>
      <c r="B655" s="11" t="s">
        <v>16</v>
      </c>
      <c r="C655" s="11" t="s">
        <v>20</v>
      </c>
      <c r="D655" s="29" t="s">
        <v>1102</v>
      </c>
      <c r="E655" s="12">
        <v>10</v>
      </c>
      <c r="F655" s="12">
        <v>19.18</v>
      </c>
      <c r="G655" s="13">
        <f t="shared" si="125"/>
        <v>191.8</v>
      </c>
      <c r="H655" s="12">
        <v>10</v>
      </c>
      <c r="I655" s="57">
        <v>0</v>
      </c>
      <c r="J655" s="13">
        <f t="shared" si="126"/>
        <v>0</v>
      </c>
    </row>
    <row r="656" spans="1:10" ht="22.5" x14ac:dyDescent="0.25">
      <c r="A656" s="10" t="s">
        <v>1103</v>
      </c>
      <c r="B656" s="11" t="s">
        <v>16</v>
      </c>
      <c r="C656" s="11" t="s">
        <v>20</v>
      </c>
      <c r="D656" s="29" t="s">
        <v>1104</v>
      </c>
      <c r="E656" s="12">
        <v>80</v>
      </c>
      <c r="F656" s="12">
        <v>9.57</v>
      </c>
      <c r="G656" s="13">
        <f t="shared" si="125"/>
        <v>765.6</v>
      </c>
      <c r="H656" s="12">
        <v>80</v>
      </c>
      <c r="I656" s="57">
        <v>0</v>
      </c>
      <c r="J656" s="13">
        <f t="shared" si="126"/>
        <v>0</v>
      </c>
    </row>
    <row r="657" spans="1:10" ht="22.5" x14ac:dyDescent="0.25">
      <c r="A657" s="10" t="s">
        <v>1105</v>
      </c>
      <c r="B657" s="11" t="s">
        <v>16</v>
      </c>
      <c r="C657" s="11" t="s">
        <v>1106</v>
      </c>
      <c r="D657" s="29" t="s">
        <v>1107</v>
      </c>
      <c r="E657" s="12">
        <v>150</v>
      </c>
      <c r="F657" s="12">
        <v>49.89</v>
      </c>
      <c r="G657" s="13">
        <f t="shared" si="125"/>
        <v>7483.5</v>
      </c>
      <c r="H657" s="12">
        <v>150</v>
      </c>
      <c r="I657" s="57">
        <v>0</v>
      </c>
      <c r="J657" s="13">
        <f t="shared" si="126"/>
        <v>0</v>
      </c>
    </row>
    <row r="658" spans="1:10" x14ac:dyDescent="0.25">
      <c r="A658" s="14"/>
      <c r="B658" s="14"/>
      <c r="C658" s="14"/>
      <c r="D658" s="30" t="s">
        <v>1108</v>
      </c>
      <c r="E658" s="12">
        <v>1</v>
      </c>
      <c r="F658" s="15">
        <f>SUM(G638:G657)</f>
        <v>93059.85</v>
      </c>
      <c r="G658" s="15">
        <f t="shared" si="125"/>
        <v>93059.85</v>
      </c>
      <c r="H658" s="12">
        <v>1</v>
      </c>
      <c r="I658" s="15">
        <f>SUM(J638:J657)</f>
        <v>0</v>
      </c>
      <c r="J658" s="15">
        <f t="shared" si="126"/>
        <v>0</v>
      </c>
    </row>
    <row r="659" spans="1:10" ht="1.1499999999999999" customHeight="1" x14ac:dyDescent="0.25">
      <c r="A659" s="16"/>
      <c r="B659" s="16"/>
      <c r="C659" s="16"/>
      <c r="D659" s="31"/>
      <c r="E659" s="16"/>
      <c r="F659" s="16"/>
      <c r="G659" s="16"/>
      <c r="H659" s="16"/>
      <c r="I659" s="16"/>
      <c r="J659" s="16"/>
    </row>
    <row r="660" spans="1:10" x14ac:dyDescent="0.25">
      <c r="A660" s="20" t="s">
        <v>1109</v>
      </c>
      <c r="B660" s="20" t="s">
        <v>10</v>
      </c>
      <c r="C660" s="20" t="s">
        <v>11</v>
      </c>
      <c r="D660" s="33" t="s">
        <v>1110</v>
      </c>
      <c r="E660" s="21">
        <f t="shared" ref="E660:J660" si="127">E672</f>
        <v>1</v>
      </c>
      <c r="F660" s="21">
        <f t="shared" si="127"/>
        <v>150183.04000000001</v>
      </c>
      <c r="G660" s="21">
        <f t="shared" si="127"/>
        <v>150183.04000000001</v>
      </c>
      <c r="H660" s="21">
        <f t="shared" si="127"/>
        <v>1</v>
      </c>
      <c r="I660" s="21">
        <f t="shared" si="127"/>
        <v>0</v>
      </c>
      <c r="J660" s="21">
        <f t="shared" si="127"/>
        <v>0</v>
      </c>
    </row>
    <row r="661" spans="1:10" ht="22.5" x14ac:dyDescent="0.25">
      <c r="A661" s="10" t="s">
        <v>1111</v>
      </c>
      <c r="B661" s="11" t="s">
        <v>16</v>
      </c>
      <c r="C661" s="11" t="s">
        <v>421</v>
      </c>
      <c r="D661" s="29" t="s">
        <v>1112</v>
      </c>
      <c r="E661" s="12">
        <v>91</v>
      </c>
      <c r="F661" s="12">
        <v>86.22</v>
      </c>
      <c r="G661" s="13">
        <f t="shared" ref="G661:G672" si="128">ROUND(E661*F661,2)</f>
        <v>7846.02</v>
      </c>
      <c r="H661" s="12">
        <v>91</v>
      </c>
      <c r="I661" s="57">
        <v>0</v>
      </c>
      <c r="J661" s="13">
        <f t="shared" ref="J661:J672" si="129">ROUND(H661*I661,2)</f>
        <v>0</v>
      </c>
    </row>
    <row r="662" spans="1:10" x14ac:dyDescent="0.25">
      <c r="A662" s="10" t="s">
        <v>1113</v>
      </c>
      <c r="B662" s="11" t="s">
        <v>16</v>
      </c>
      <c r="C662" s="11" t="s">
        <v>33</v>
      </c>
      <c r="D662" s="29" t="s">
        <v>1114</v>
      </c>
      <c r="E662" s="12">
        <v>4</v>
      </c>
      <c r="F662" s="12">
        <v>165.12</v>
      </c>
      <c r="G662" s="13">
        <f t="shared" si="128"/>
        <v>660.48</v>
      </c>
      <c r="H662" s="12">
        <v>4</v>
      </c>
      <c r="I662" s="57">
        <v>0</v>
      </c>
      <c r="J662" s="13">
        <f t="shared" si="129"/>
        <v>0</v>
      </c>
    </row>
    <row r="663" spans="1:10" ht="33.75" x14ac:dyDescent="0.25">
      <c r="A663" s="10" t="s">
        <v>1115</v>
      </c>
      <c r="B663" s="11" t="s">
        <v>16</v>
      </c>
      <c r="C663" s="11" t="s">
        <v>20</v>
      </c>
      <c r="D663" s="29" t="s">
        <v>1116</v>
      </c>
      <c r="E663" s="12">
        <v>426.7</v>
      </c>
      <c r="F663" s="12">
        <v>265.82</v>
      </c>
      <c r="G663" s="13">
        <f t="shared" si="128"/>
        <v>113425.39</v>
      </c>
      <c r="H663" s="12">
        <v>426.7</v>
      </c>
      <c r="I663" s="57">
        <v>0</v>
      </c>
      <c r="J663" s="13">
        <f t="shared" si="129"/>
        <v>0</v>
      </c>
    </row>
    <row r="664" spans="1:10" ht="33.75" x14ac:dyDescent="0.25">
      <c r="A664" s="10" t="s">
        <v>1117</v>
      </c>
      <c r="B664" s="11" t="s">
        <v>16</v>
      </c>
      <c r="C664" s="11" t="s">
        <v>421</v>
      </c>
      <c r="D664" s="29" t="s">
        <v>1118</v>
      </c>
      <c r="E664" s="12">
        <v>45.8</v>
      </c>
      <c r="F664" s="12">
        <v>47.25</v>
      </c>
      <c r="G664" s="13">
        <f t="shared" si="128"/>
        <v>2164.0500000000002</v>
      </c>
      <c r="H664" s="12">
        <v>45.8</v>
      </c>
      <c r="I664" s="57">
        <v>0</v>
      </c>
      <c r="J664" s="13">
        <f t="shared" si="129"/>
        <v>0</v>
      </c>
    </row>
    <row r="665" spans="1:10" x14ac:dyDescent="0.25">
      <c r="A665" s="10" t="s">
        <v>1119</v>
      </c>
      <c r="B665" s="11" t="s">
        <v>16</v>
      </c>
      <c r="C665" s="11" t="s">
        <v>421</v>
      </c>
      <c r="D665" s="29" t="s">
        <v>1120</v>
      </c>
      <c r="E665" s="12">
        <v>8</v>
      </c>
      <c r="F665" s="12">
        <v>31.07</v>
      </c>
      <c r="G665" s="13">
        <f t="shared" si="128"/>
        <v>248.56</v>
      </c>
      <c r="H665" s="12">
        <v>8</v>
      </c>
      <c r="I665" s="57">
        <v>0</v>
      </c>
      <c r="J665" s="13">
        <f t="shared" si="129"/>
        <v>0</v>
      </c>
    </row>
    <row r="666" spans="1:10" x14ac:dyDescent="0.25">
      <c r="A666" s="10" t="s">
        <v>1121</v>
      </c>
      <c r="B666" s="11" t="s">
        <v>16</v>
      </c>
      <c r="C666" s="11" t="s">
        <v>33</v>
      </c>
      <c r="D666" s="29" t="s">
        <v>1122</v>
      </c>
      <c r="E666" s="12">
        <v>3</v>
      </c>
      <c r="F666" s="12">
        <v>154.72999999999999</v>
      </c>
      <c r="G666" s="13">
        <f t="shared" si="128"/>
        <v>464.19</v>
      </c>
      <c r="H666" s="12">
        <v>3</v>
      </c>
      <c r="I666" s="57">
        <v>0</v>
      </c>
      <c r="J666" s="13">
        <f t="shared" si="129"/>
        <v>0</v>
      </c>
    </row>
    <row r="667" spans="1:10" x14ac:dyDescent="0.25">
      <c r="A667" s="10" t="s">
        <v>1123</v>
      </c>
      <c r="B667" s="11" t="s">
        <v>16</v>
      </c>
      <c r="C667" s="11" t="s">
        <v>33</v>
      </c>
      <c r="D667" s="29" t="s">
        <v>1124</v>
      </c>
      <c r="E667" s="12">
        <v>1</v>
      </c>
      <c r="F667" s="12">
        <v>96.98</v>
      </c>
      <c r="G667" s="13">
        <f t="shared" si="128"/>
        <v>96.98</v>
      </c>
      <c r="H667" s="12">
        <v>1</v>
      </c>
      <c r="I667" s="57">
        <v>0</v>
      </c>
      <c r="J667" s="13">
        <f t="shared" si="129"/>
        <v>0</v>
      </c>
    </row>
    <row r="668" spans="1:10" x14ac:dyDescent="0.25">
      <c r="A668" s="10" t="s">
        <v>1125</v>
      </c>
      <c r="B668" s="11" t="s">
        <v>16</v>
      </c>
      <c r="C668" s="11" t="s">
        <v>33</v>
      </c>
      <c r="D668" s="29" t="s">
        <v>1126</v>
      </c>
      <c r="E668" s="12">
        <v>5</v>
      </c>
      <c r="F668" s="12">
        <v>132.41999999999999</v>
      </c>
      <c r="G668" s="13">
        <f t="shared" si="128"/>
        <v>662.1</v>
      </c>
      <c r="H668" s="12">
        <v>5</v>
      </c>
      <c r="I668" s="57">
        <v>0</v>
      </c>
      <c r="J668" s="13">
        <f t="shared" si="129"/>
        <v>0</v>
      </c>
    </row>
    <row r="669" spans="1:10" x14ac:dyDescent="0.25">
      <c r="A669" s="10" t="s">
        <v>1127</v>
      </c>
      <c r="B669" s="11" t="s">
        <v>16</v>
      </c>
      <c r="C669" s="11" t="s">
        <v>33</v>
      </c>
      <c r="D669" s="29" t="s">
        <v>1128</v>
      </c>
      <c r="E669" s="12">
        <v>1</v>
      </c>
      <c r="F669" s="12">
        <v>83.07</v>
      </c>
      <c r="G669" s="13">
        <f t="shared" si="128"/>
        <v>83.07</v>
      </c>
      <c r="H669" s="12">
        <v>1</v>
      </c>
      <c r="I669" s="57">
        <v>0</v>
      </c>
      <c r="J669" s="13">
        <f t="shared" si="129"/>
        <v>0</v>
      </c>
    </row>
    <row r="670" spans="1:10" x14ac:dyDescent="0.25">
      <c r="A670" s="10" t="s">
        <v>1129</v>
      </c>
      <c r="B670" s="11" t="s">
        <v>16</v>
      </c>
      <c r="C670" s="11" t="s">
        <v>421</v>
      </c>
      <c r="D670" s="29" t="s">
        <v>1130</v>
      </c>
      <c r="E670" s="12">
        <v>1</v>
      </c>
      <c r="F670" s="12">
        <v>3150</v>
      </c>
      <c r="G670" s="13">
        <f t="shared" si="128"/>
        <v>3150</v>
      </c>
      <c r="H670" s="12">
        <v>1</v>
      </c>
      <c r="I670" s="57">
        <v>0</v>
      </c>
      <c r="J670" s="13">
        <f t="shared" si="129"/>
        <v>0</v>
      </c>
    </row>
    <row r="671" spans="1:10" x14ac:dyDescent="0.25">
      <c r="A671" s="10" t="s">
        <v>1131</v>
      </c>
      <c r="B671" s="11" t="s">
        <v>16</v>
      </c>
      <c r="C671" s="11" t="s">
        <v>421</v>
      </c>
      <c r="D671" s="29" t="s">
        <v>1132</v>
      </c>
      <c r="E671" s="12">
        <v>1</v>
      </c>
      <c r="F671" s="12">
        <v>21382.2</v>
      </c>
      <c r="G671" s="13">
        <f t="shared" si="128"/>
        <v>21382.2</v>
      </c>
      <c r="H671" s="12">
        <v>1</v>
      </c>
      <c r="I671" s="57">
        <v>0</v>
      </c>
      <c r="J671" s="13">
        <f t="shared" si="129"/>
        <v>0</v>
      </c>
    </row>
    <row r="672" spans="1:10" x14ac:dyDescent="0.25">
      <c r="A672" s="14"/>
      <c r="B672" s="14"/>
      <c r="C672" s="14"/>
      <c r="D672" s="30" t="s">
        <v>1133</v>
      </c>
      <c r="E672" s="12">
        <v>1</v>
      </c>
      <c r="F672" s="15">
        <f>SUM(G661:G671)</f>
        <v>150183.04000000001</v>
      </c>
      <c r="G672" s="15">
        <f t="shared" si="128"/>
        <v>150183.04000000001</v>
      </c>
      <c r="H672" s="12">
        <v>1</v>
      </c>
      <c r="I672" s="15">
        <f>SUM(J661:J671)</f>
        <v>0</v>
      </c>
      <c r="J672" s="15">
        <f t="shared" si="129"/>
        <v>0</v>
      </c>
    </row>
    <row r="673" spans="1:10" ht="1.1499999999999999" customHeight="1" x14ac:dyDescent="0.25">
      <c r="A673" s="16"/>
      <c r="B673" s="16"/>
      <c r="C673" s="16"/>
      <c r="D673" s="31"/>
      <c r="E673" s="16"/>
      <c r="F673" s="16"/>
      <c r="G673" s="16"/>
      <c r="H673" s="16"/>
      <c r="I673" s="16"/>
      <c r="J673" s="16"/>
    </row>
    <row r="674" spans="1:10" x14ac:dyDescent="0.25">
      <c r="A674" s="20" t="s">
        <v>1134</v>
      </c>
      <c r="B674" s="20" t="s">
        <v>10</v>
      </c>
      <c r="C674" s="20" t="s">
        <v>11</v>
      </c>
      <c r="D674" s="33" t="s">
        <v>1135</v>
      </c>
      <c r="E674" s="21">
        <f t="shared" ref="E674:J674" si="130">E677</f>
        <v>1</v>
      </c>
      <c r="F674" s="21">
        <f t="shared" si="130"/>
        <v>100.65</v>
      </c>
      <c r="G674" s="21">
        <f t="shared" si="130"/>
        <v>100.65</v>
      </c>
      <c r="H674" s="21">
        <f t="shared" si="130"/>
        <v>1</v>
      </c>
      <c r="I674" s="21">
        <f t="shared" si="130"/>
        <v>0</v>
      </c>
      <c r="J674" s="21">
        <f t="shared" si="130"/>
        <v>0</v>
      </c>
    </row>
    <row r="675" spans="1:10" ht="22.5" x14ac:dyDescent="0.25">
      <c r="A675" s="10" t="s">
        <v>1136</v>
      </c>
      <c r="B675" s="11" t="s">
        <v>16</v>
      </c>
      <c r="C675" s="11" t="s">
        <v>421</v>
      </c>
      <c r="D675" s="29" t="s">
        <v>1137</v>
      </c>
      <c r="E675" s="12">
        <v>1</v>
      </c>
      <c r="F675" s="12">
        <v>41.58</v>
      </c>
      <c r="G675" s="13">
        <f>ROUND(E675*F675,2)</f>
        <v>41.58</v>
      </c>
      <c r="H675" s="12">
        <v>1</v>
      </c>
      <c r="I675" s="57">
        <v>0</v>
      </c>
      <c r="J675" s="13">
        <f>ROUND(H675*I675,2)</f>
        <v>0</v>
      </c>
    </row>
    <row r="676" spans="1:10" x14ac:dyDescent="0.25">
      <c r="A676" s="10" t="s">
        <v>1138</v>
      </c>
      <c r="B676" s="11" t="s">
        <v>16</v>
      </c>
      <c r="C676" s="11" t="s">
        <v>421</v>
      </c>
      <c r="D676" s="29" t="s">
        <v>1139</v>
      </c>
      <c r="E676" s="12">
        <v>1</v>
      </c>
      <c r="F676" s="12">
        <v>59.07</v>
      </c>
      <c r="G676" s="13">
        <f>ROUND(E676*F676,2)</f>
        <v>59.07</v>
      </c>
      <c r="H676" s="12">
        <v>1</v>
      </c>
      <c r="I676" s="57">
        <v>0</v>
      </c>
      <c r="J676" s="13">
        <f>ROUND(H676*I676,2)</f>
        <v>0</v>
      </c>
    </row>
    <row r="677" spans="1:10" x14ac:dyDescent="0.25">
      <c r="A677" s="14"/>
      <c r="B677" s="14"/>
      <c r="C677" s="14"/>
      <c r="D677" s="30" t="s">
        <v>1140</v>
      </c>
      <c r="E677" s="12">
        <v>1</v>
      </c>
      <c r="F677" s="15">
        <f>SUM(G675:G676)</f>
        <v>100.65</v>
      </c>
      <c r="G677" s="15">
        <f>ROUND(E677*F677,2)</f>
        <v>100.65</v>
      </c>
      <c r="H677" s="12">
        <v>1</v>
      </c>
      <c r="I677" s="15">
        <f>SUM(J675:J676)</f>
        <v>0</v>
      </c>
      <c r="J677" s="15">
        <f>ROUND(H677*I677,2)</f>
        <v>0</v>
      </c>
    </row>
    <row r="678" spans="1:10" ht="1.1499999999999999" customHeight="1" x14ac:dyDescent="0.25">
      <c r="A678" s="16"/>
      <c r="B678" s="16"/>
      <c r="C678" s="16"/>
      <c r="D678" s="31"/>
      <c r="E678" s="16"/>
      <c r="F678" s="16"/>
      <c r="G678" s="16"/>
      <c r="H678" s="16"/>
      <c r="I678" s="16"/>
      <c r="J678" s="16"/>
    </row>
    <row r="679" spans="1:10" x14ac:dyDescent="0.25">
      <c r="A679" s="20" t="s">
        <v>1141</v>
      </c>
      <c r="B679" s="20" t="s">
        <v>10</v>
      </c>
      <c r="C679" s="20" t="s">
        <v>11</v>
      </c>
      <c r="D679" s="33" t="s">
        <v>590</v>
      </c>
      <c r="E679" s="21">
        <f t="shared" ref="E679:J679" si="131">E684</f>
        <v>1</v>
      </c>
      <c r="F679" s="21">
        <f t="shared" si="131"/>
        <v>52219.35</v>
      </c>
      <c r="G679" s="21">
        <f t="shared" si="131"/>
        <v>52219.35</v>
      </c>
      <c r="H679" s="21">
        <f t="shared" si="131"/>
        <v>1</v>
      </c>
      <c r="I679" s="21">
        <f t="shared" si="131"/>
        <v>39253.199999999997</v>
      </c>
      <c r="J679" s="21">
        <f t="shared" si="131"/>
        <v>39253.199999999997</v>
      </c>
    </row>
    <row r="680" spans="1:10" x14ac:dyDescent="0.25">
      <c r="A680" s="10" t="s">
        <v>1142</v>
      </c>
      <c r="B680" s="11" t="s">
        <v>16</v>
      </c>
      <c r="C680" s="11" t="s">
        <v>11</v>
      </c>
      <c r="D680" s="29" t="s">
        <v>1143</v>
      </c>
      <c r="E680" s="12">
        <v>1</v>
      </c>
      <c r="F680" s="12">
        <v>6624.45</v>
      </c>
      <c r="G680" s="13">
        <f>ROUND(E680*F680,2)</f>
        <v>6624.45</v>
      </c>
      <c r="H680" s="12">
        <v>1</v>
      </c>
      <c r="I680" s="57">
        <v>0</v>
      </c>
      <c r="J680" s="13">
        <f>ROUND(H680*I680,2)</f>
        <v>0</v>
      </c>
    </row>
    <row r="681" spans="1:10" x14ac:dyDescent="0.25">
      <c r="A681" s="10" t="s">
        <v>1144</v>
      </c>
      <c r="B681" s="11" t="s">
        <v>16</v>
      </c>
      <c r="C681" s="11" t="s">
        <v>421</v>
      </c>
      <c r="D681" s="29" t="s">
        <v>1145</v>
      </c>
      <c r="E681" s="12">
        <v>1</v>
      </c>
      <c r="F681" s="12">
        <v>39253.199999999997</v>
      </c>
      <c r="G681" s="13">
        <f>ROUND(E681*F681,2)</f>
        <v>39253.199999999997</v>
      </c>
      <c r="H681" s="12">
        <v>1</v>
      </c>
      <c r="I681" s="58">
        <v>39253.199999999997</v>
      </c>
      <c r="J681" s="13">
        <f>ROUND(H681*I681,2)</f>
        <v>39253.199999999997</v>
      </c>
    </row>
    <row r="682" spans="1:10" x14ac:dyDescent="0.25">
      <c r="A682" s="10" t="s">
        <v>1146</v>
      </c>
      <c r="B682" s="11" t="s">
        <v>16</v>
      </c>
      <c r="C682" s="11" t="s">
        <v>421</v>
      </c>
      <c r="D682" s="29" t="s">
        <v>1147</v>
      </c>
      <c r="E682" s="12">
        <v>2</v>
      </c>
      <c r="F682" s="12">
        <v>1181.1300000000001</v>
      </c>
      <c r="G682" s="13">
        <f>ROUND(E682*F682,2)</f>
        <v>2362.2600000000002</v>
      </c>
      <c r="H682" s="12">
        <v>2</v>
      </c>
      <c r="I682" s="57">
        <v>0</v>
      </c>
      <c r="J682" s="13">
        <f>ROUND(H682*I682,2)</f>
        <v>0</v>
      </c>
    </row>
    <row r="683" spans="1:10" x14ac:dyDescent="0.25">
      <c r="A683" s="10" t="s">
        <v>1148</v>
      </c>
      <c r="B683" s="11" t="s">
        <v>16</v>
      </c>
      <c r="C683" s="11" t="s">
        <v>421</v>
      </c>
      <c r="D683" s="29" t="s">
        <v>1149</v>
      </c>
      <c r="E683" s="12">
        <v>2</v>
      </c>
      <c r="F683" s="12">
        <v>1989.72</v>
      </c>
      <c r="G683" s="13">
        <f>ROUND(E683*F683,2)</f>
        <v>3979.44</v>
      </c>
      <c r="H683" s="12">
        <v>2</v>
      </c>
      <c r="I683" s="57">
        <v>0</v>
      </c>
      <c r="J683" s="13">
        <f>ROUND(H683*I683,2)</f>
        <v>0</v>
      </c>
    </row>
    <row r="684" spans="1:10" x14ac:dyDescent="0.25">
      <c r="A684" s="14"/>
      <c r="B684" s="14"/>
      <c r="C684" s="14"/>
      <c r="D684" s="30" t="s">
        <v>1150</v>
      </c>
      <c r="E684" s="12">
        <v>1</v>
      </c>
      <c r="F684" s="15">
        <f>SUM(G680:G683)</f>
        <v>52219.35</v>
      </c>
      <c r="G684" s="15">
        <f>ROUND(E684*F684,2)</f>
        <v>52219.35</v>
      </c>
      <c r="H684" s="12">
        <v>1</v>
      </c>
      <c r="I684" s="15">
        <f>SUM(J680:J683)</f>
        <v>39253.199999999997</v>
      </c>
      <c r="J684" s="15">
        <f>ROUND(H684*I684,2)</f>
        <v>39253.199999999997</v>
      </c>
    </row>
    <row r="685" spans="1:10" ht="1.1499999999999999" customHeight="1" x14ac:dyDescent="0.25">
      <c r="A685" s="16"/>
      <c r="B685" s="16"/>
      <c r="C685" s="16"/>
      <c r="D685" s="31"/>
      <c r="E685" s="16"/>
      <c r="F685" s="16"/>
      <c r="G685" s="16"/>
      <c r="H685" s="16"/>
      <c r="I685" s="16"/>
      <c r="J685" s="16"/>
    </row>
    <row r="686" spans="1:10" x14ac:dyDescent="0.25">
      <c r="A686" s="14"/>
      <c r="B686" s="14"/>
      <c r="C686" s="14"/>
      <c r="D686" s="30" t="s">
        <v>1151</v>
      </c>
      <c r="E686" s="12">
        <v>1</v>
      </c>
      <c r="F686" s="15">
        <f>G583+G591+G620+G625+G637+G660+G674+G679</f>
        <v>502262.06</v>
      </c>
      <c r="G686" s="15">
        <f>ROUND(E686*F686,2)</f>
        <v>502262.06</v>
      </c>
      <c r="H686" s="12">
        <v>1</v>
      </c>
      <c r="I686" s="15">
        <f>J583+J591+J620+J625+J637+J660+J674+J679</f>
        <v>39253.199999999997</v>
      </c>
      <c r="J686" s="15">
        <f>ROUND(H686*I686,2)</f>
        <v>39253.199999999997</v>
      </c>
    </row>
    <row r="687" spans="1:10" ht="1.1499999999999999" customHeight="1" x14ac:dyDescent="0.25">
      <c r="A687" s="16"/>
      <c r="B687" s="16"/>
      <c r="C687" s="16"/>
      <c r="D687" s="31"/>
      <c r="E687" s="16"/>
      <c r="F687" s="16"/>
      <c r="G687" s="16"/>
      <c r="H687" s="16"/>
      <c r="I687" s="16"/>
      <c r="J687" s="16"/>
    </row>
    <row r="688" spans="1:10" ht="22.5" x14ac:dyDescent="0.25">
      <c r="A688" s="18" t="s">
        <v>1152</v>
      </c>
      <c r="B688" s="18" t="s">
        <v>10</v>
      </c>
      <c r="C688" s="18" t="s">
        <v>11</v>
      </c>
      <c r="D688" s="32" t="s">
        <v>1153</v>
      </c>
      <c r="E688" s="19">
        <f t="shared" ref="E688:J688" si="132">E693</f>
        <v>1</v>
      </c>
      <c r="F688" s="19">
        <f t="shared" si="132"/>
        <v>9141.41</v>
      </c>
      <c r="G688" s="19">
        <f t="shared" si="132"/>
        <v>9141.41</v>
      </c>
      <c r="H688" s="19">
        <f t="shared" si="132"/>
        <v>1</v>
      </c>
      <c r="I688" s="19">
        <f t="shared" si="132"/>
        <v>0</v>
      </c>
      <c r="J688" s="19">
        <f t="shared" si="132"/>
        <v>0</v>
      </c>
    </row>
    <row r="689" spans="1:10" ht="22.5" x14ac:dyDescent="0.25">
      <c r="A689" s="10" t="s">
        <v>1154</v>
      </c>
      <c r="B689" s="11" t="s">
        <v>16</v>
      </c>
      <c r="C689" s="11" t="s">
        <v>421</v>
      </c>
      <c r="D689" s="29" t="s">
        <v>1155</v>
      </c>
      <c r="E689" s="12">
        <v>2</v>
      </c>
      <c r="F689" s="12">
        <v>2827.65</v>
      </c>
      <c r="G689" s="13">
        <f>ROUND(E689*F689,2)</f>
        <v>5655.3</v>
      </c>
      <c r="H689" s="12">
        <v>2</v>
      </c>
      <c r="I689" s="57">
        <v>0</v>
      </c>
      <c r="J689" s="13">
        <f>ROUND(H689*I689,2)</f>
        <v>0</v>
      </c>
    </row>
    <row r="690" spans="1:10" ht="22.5" x14ac:dyDescent="0.25">
      <c r="A690" s="10" t="s">
        <v>1156</v>
      </c>
      <c r="B690" s="11" t="s">
        <v>16</v>
      </c>
      <c r="C690" s="11" t="s">
        <v>421</v>
      </c>
      <c r="D690" s="29" t="s">
        <v>1157</v>
      </c>
      <c r="E690" s="12">
        <v>1</v>
      </c>
      <c r="F690" s="12">
        <v>2093.2800000000002</v>
      </c>
      <c r="G690" s="13">
        <f>ROUND(E690*F690,2)</f>
        <v>2093.2800000000002</v>
      </c>
      <c r="H690" s="12">
        <v>1</v>
      </c>
      <c r="I690" s="57">
        <v>0</v>
      </c>
      <c r="J690" s="13">
        <f>ROUND(H690*I690,2)</f>
        <v>0</v>
      </c>
    </row>
    <row r="691" spans="1:10" ht="22.5" x14ac:dyDescent="0.25">
      <c r="A691" s="10" t="s">
        <v>1158</v>
      </c>
      <c r="B691" s="11" t="s">
        <v>16</v>
      </c>
      <c r="C691" s="11" t="s">
        <v>421</v>
      </c>
      <c r="D691" s="29" t="s">
        <v>1159</v>
      </c>
      <c r="E691" s="12">
        <v>2</v>
      </c>
      <c r="F691" s="12">
        <v>262.5</v>
      </c>
      <c r="G691" s="13">
        <f>ROUND(E691*F691,2)</f>
        <v>525</v>
      </c>
      <c r="H691" s="12">
        <v>2</v>
      </c>
      <c r="I691" s="57">
        <v>0</v>
      </c>
      <c r="J691" s="13">
        <f>ROUND(H691*I691,2)</f>
        <v>0</v>
      </c>
    </row>
    <row r="692" spans="1:10" ht="22.5" x14ac:dyDescent="0.25">
      <c r="A692" s="10" t="s">
        <v>1160</v>
      </c>
      <c r="B692" s="11" t="s">
        <v>16</v>
      </c>
      <c r="C692" s="11" t="s">
        <v>421</v>
      </c>
      <c r="D692" s="29" t="s">
        <v>1161</v>
      </c>
      <c r="E692" s="12">
        <v>1</v>
      </c>
      <c r="F692" s="12">
        <v>867.83</v>
      </c>
      <c r="G692" s="13">
        <f>ROUND(E692*F692,2)</f>
        <v>867.83</v>
      </c>
      <c r="H692" s="12">
        <v>1</v>
      </c>
      <c r="I692" s="57">
        <v>0</v>
      </c>
      <c r="J692" s="13">
        <f>ROUND(H692*I692,2)</f>
        <v>0</v>
      </c>
    </row>
    <row r="693" spans="1:10" x14ac:dyDescent="0.25">
      <c r="A693" s="14"/>
      <c r="B693" s="14"/>
      <c r="C693" s="14"/>
      <c r="D693" s="30" t="s">
        <v>1162</v>
      </c>
      <c r="E693" s="12">
        <v>1</v>
      </c>
      <c r="F693" s="15">
        <f>SUM(G689:G692)</f>
        <v>9141.41</v>
      </c>
      <c r="G693" s="15">
        <f>ROUND(E693*F693,2)</f>
        <v>9141.41</v>
      </c>
      <c r="H693" s="12">
        <v>1</v>
      </c>
      <c r="I693" s="15">
        <f>SUM(J689:J692)</f>
        <v>0</v>
      </c>
      <c r="J693" s="15">
        <f>ROUND(H693*I693,2)</f>
        <v>0</v>
      </c>
    </row>
    <row r="694" spans="1:10" ht="1.1499999999999999" customHeight="1" x14ac:dyDescent="0.25">
      <c r="A694" s="16"/>
      <c r="B694" s="16"/>
      <c r="C694" s="16"/>
      <c r="D694" s="31"/>
      <c r="E694" s="16"/>
      <c r="F694" s="16"/>
      <c r="G694" s="16"/>
      <c r="H694" s="16"/>
      <c r="I694" s="16"/>
      <c r="J694" s="16"/>
    </row>
    <row r="695" spans="1:10" x14ac:dyDescent="0.25">
      <c r="A695" s="14"/>
      <c r="B695" s="14"/>
      <c r="C695" s="14"/>
      <c r="D695" s="30" t="s">
        <v>1163</v>
      </c>
      <c r="E695" s="12">
        <v>1</v>
      </c>
      <c r="F695" s="15">
        <f>G563+G582+G688</f>
        <v>565115.36</v>
      </c>
      <c r="G695" s="15">
        <f>ROUND(E695*F695,2)</f>
        <v>565115.36</v>
      </c>
      <c r="H695" s="12">
        <v>1</v>
      </c>
      <c r="I695" s="15">
        <f>J563+J582+J688</f>
        <v>39253.199999999997</v>
      </c>
      <c r="J695" s="15">
        <f>ROUND(H695*I695,2)</f>
        <v>39253.199999999997</v>
      </c>
    </row>
    <row r="696" spans="1:10" ht="1.1499999999999999" customHeight="1" x14ac:dyDescent="0.25">
      <c r="A696" s="16"/>
      <c r="B696" s="16"/>
      <c r="C696" s="16"/>
      <c r="D696" s="31"/>
      <c r="E696" s="16"/>
      <c r="F696" s="16"/>
      <c r="G696" s="16"/>
      <c r="H696" s="16"/>
      <c r="I696" s="16"/>
      <c r="J696" s="16"/>
    </row>
    <row r="697" spans="1:10" x14ac:dyDescent="0.25">
      <c r="A697" s="14"/>
      <c r="B697" s="14"/>
      <c r="C697" s="14"/>
      <c r="D697" s="30" t="s">
        <v>1164</v>
      </c>
      <c r="E697" s="17">
        <v>1</v>
      </c>
      <c r="F697" s="15">
        <f>G248+G344+G389+G544+G562</f>
        <v>1218976.52</v>
      </c>
      <c r="G697" s="15">
        <f>ROUND(E697*F697,2)</f>
        <v>1218976.52</v>
      </c>
      <c r="H697" s="17">
        <v>1</v>
      </c>
      <c r="I697" s="15">
        <f>J248+J344+J389+J544+J562</f>
        <v>39253.199999999997</v>
      </c>
      <c r="J697" s="15">
        <f>ROUND(H697*I697,2)</f>
        <v>39253.199999999997</v>
      </c>
    </row>
    <row r="698" spans="1:10" ht="1.1499999999999999" customHeight="1" x14ac:dyDescent="0.25">
      <c r="A698" s="16"/>
      <c r="B698" s="16"/>
      <c r="C698" s="16"/>
      <c r="D698" s="31"/>
      <c r="E698" s="16"/>
      <c r="F698" s="16"/>
      <c r="G698" s="16"/>
      <c r="H698" s="16"/>
      <c r="I698" s="16"/>
      <c r="J698" s="16"/>
    </row>
    <row r="699" spans="1:10" x14ac:dyDescent="0.25">
      <c r="A699" s="5" t="s">
        <v>1165</v>
      </c>
      <c r="B699" s="5" t="s">
        <v>10</v>
      </c>
      <c r="C699" s="5" t="s">
        <v>11</v>
      </c>
      <c r="D699" s="27" t="s">
        <v>1166</v>
      </c>
      <c r="E699" s="6">
        <f t="shared" ref="E699:J699" si="133">E750</f>
        <v>1</v>
      </c>
      <c r="F699" s="7">
        <f t="shared" si="133"/>
        <v>116872.14</v>
      </c>
      <c r="G699" s="7">
        <f t="shared" si="133"/>
        <v>116872.14</v>
      </c>
      <c r="H699" s="6">
        <f t="shared" si="133"/>
        <v>1</v>
      </c>
      <c r="I699" s="7">
        <f t="shared" si="133"/>
        <v>0</v>
      </c>
      <c r="J699" s="7">
        <f t="shared" si="133"/>
        <v>0</v>
      </c>
    </row>
    <row r="700" spans="1:10" x14ac:dyDescent="0.25">
      <c r="A700" s="8" t="s">
        <v>1167</v>
      </c>
      <c r="B700" s="8" t="s">
        <v>10</v>
      </c>
      <c r="C700" s="8" t="s">
        <v>11</v>
      </c>
      <c r="D700" s="28" t="s">
        <v>1168</v>
      </c>
      <c r="E700" s="9">
        <f t="shared" ref="E700:J700" si="134">E707</f>
        <v>1</v>
      </c>
      <c r="F700" s="9">
        <f t="shared" si="134"/>
        <v>44879.17</v>
      </c>
      <c r="G700" s="9">
        <f t="shared" si="134"/>
        <v>44879.17</v>
      </c>
      <c r="H700" s="9">
        <f t="shared" si="134"/>
        <v>1</v>
      </c>
      <c r="I700" s="9">
        <f t="shared" si="134"/>
        <v>0</v>
      </c>
      <c r="J700" s="9">
        <f t="shared" si="134"/>
        <v>0</v>
      </c>
    </row>
    <row r="701" spans="1:10" ht="22.5" x14ac:dyDescent="0.25">
      <c r="A701" s="10" t="s">
        <v>1169</v>
      </c>
      <c r="B701" s="11" t="s">
        <v>16</v>
      </c>
      <c r="C701" s="11" t="s">
        <v>25</v>
      </c>
      <c r="D701" s="29" t="s">
        <v>1170</v>
      </c>
      <c r="E701" s="12">
        <v>451.16</v>
      </c>
      <c r="F701" s="12">
        <v>21.18</v>
      </c>
      <c r="G701" s="13">
        <f t="shared" ref="G701:G707" si="135">ROUND(E701*F701,2)</f>
        <v>9555.57</v>
      </c>
      <c r="H701" s="12">
        <v>451.16</v>
      </c>
      <c r="I701" s="57">
        <v>0</v>
      </c>
      <c r="J701" s="13">
        <f t="shared" ref="J701:J707" si="136">ROUND(H701*I701,2)</f>
        <v>0</v>
      </c>
    </row>
    <row r="702" spans="1:10" ht="33.75" x14ac:dyDescent="0.25">
      <c r="A702" s="10" t="s">
        <v>1171</v>
      </c>
      <c r="B702" s="11" t="s">
        <v>16</v>
      </c>
      <c r="C702" s="11" t="s">
        <v>25</v>
      </c>
      <c r="D702" s="29" t="s">
        <v>1172</v>
      </c>
      <c r="E702" s="12">
        <v>298.45999999999998</v>
      </c>
      <c r="F702" s="12">
        <v>69.7</v>
      </c>
      <c r="G702" s="13">
        <f t="shared" si="135"/>
        <v>20802.66</v>
      </c>
      <c r="H702" s="12">
        <v>298.45999999999998</v>
      </c>
      <c r="I702" s="57">
        <v>0</v>
      </c>
      <c r="J702" s="13">
        <f t="shared" si="136"/>
        <v>0</v>
      </c>
    </row>
    <row r="703" spans="1:10" ht="33.75" x14ac:dyDescent="0.25">
      <c r="A703" s="10" t="s">
        <v>1173</v>
      </c>
      <c r="B703" s="11" t="s">
        <v>16</v>
      </c>
      <c r="C703" s="11" t="s">
        <v>25</v>
      </c>
      <c r="D703" s="29" t="s">
        <v>1174</v>
      </c>
      <c r="E703" s="12">
        <v>4.5</v>
      </c>
      <c r="F703" s="12">
        <v>70.48</v>
      </c>
      <c r="G703" s="13">
        <f t="shared" si="135"/>
        <v>317.16000000000003</v>
      </c>
      <c r="H703" s="12">
        <v>4.5</v>
      </c>
      <c r="I703" s="57">
        <v>0</v>
      </c>
      <c r="J703" s="13">
        <f t="shared" si="136"/>
        <v>0</v>
      </c>
    </row>
    <row r="704" spans="1:10" ht="33.75" x14ac:dyDescent="0.25">
      <c r="A704" s="10" t="s">
        <v>1175</v>
      </c>
      <c r="B704" s="11" t="s">
        <v>16</v>
      </c>
      <c r="C704" s="11" t="s">
        <v>25</v>
      </c>
      <c r="D704" s="29" t="s">
        <v>1176</v>
      </c>
      <c r="E704" s="12">
        <v>33</v>
      </c>
      <c r="F704" s="12">
        <v>89.21</v>
      </c>
      <c r="G704" s="13">
        <f t="shared" si="135"/>
        <v>2943.93</v>
      </c>
      <c r="H704" s="12">
        <v>33</v>
      </c>
      <c r="I704" s="57">
        <v>0</v>
      </c>
      <c r="J704" s="13">
        <f t="shared" si="136"/>
        <v>0</v>
      </c>
    </row>
    <row r="705" spans="1:10" ht="33.75" x14ac:dyDescent="0.25">
      <c r="A705" s="10" t="s">
        <v>1177</v>
      </c>
      <c r="B705" s="11" t="s">
        <v>16</v>
      </c>
      <c r="C705" s="11" t="s">
        <v>25</v>
      </c>
      <c r="D705" s="29" t="s">
        <v>1178</v>
      </c>
      <c r="E705" s="12">
        <v>15.2</v>
      </c>
      <c r="F705" s="12">
        <v>89.99</v>
      </c>
      <c r="G705" s="13">
        <f t="shared" si="135"/>
        <v>1367.85</v>
      </c>
      <c r="H705" s="12">
        <v>15.2</v>
      </c>
      <c r="I705" s="57">
        <v>0</v>
      </c>
      <c r="J705" s="13">
        <f t="shared" si="136"/>
        <v>0</v>
      </c>
    </row>
    <row r="706" spans="1:10" ht="33.75" x14ac:dyDescent="0.25">
      <c r="A706" s="10" t="s">
        <v>1179</v>
      </c>
      <c r="B706" s="11" t="s">
        <v>16</v>
      </c>
      <c r="C706" s="11" t="s">
        <v>25</v>
      </c>
      <c r="D706" s="29" t="s">
        <v>1180</v>
      </c>
      <c r="E706" s="12">
        <v>100</v>
      </c>
      <c r="F706" s="12">
        <v>98.92</v>
      </c>
      <c r="G706" s="13">
        <f t="shared" si="135"/>
        <v>9892</v>
      </c>
      <c r="H706" s="12">
        <v>100</v>
      </c>
      <c r="I706" s="57">
        <v>0</v>
      </c>
      <c r="J706" s="13">
        <f t="shared" si="136"/>
        <v>0</v>
      </c>
    </row>
    <row r="707" spans="1:10" x14ac:dyDescent="0.25">
      <c r="A707" s="14"/>
      <c r="B707" s="14"/>
      <c r="C707" s="14"/>
      <c r="D707" s="30" t="s">
        <v>1181</v>
      </c>
      <c r="E707" s="12">
        <v>1</v>
      </c>
      <c r="F707" s="15">
        <f>SUM(G701:G706)</f>
        <v>44879.17</v>
      </c>
      <c r="G707" s="15">
        <f t="shared" si="135"/>
        <v>44879.17</v>
      </c>
      <c r="H707" s="12">
        <v>1</v>
      </c>
      <c r="I707" s="15">
        <f>SUM(J701:J706)</f>
        <v>0</v>
      </c>
      <c r="J707" s="15">
        <f t="shared" si="136"/>
        <v>0</v>
      </c>
    </row>
    <row r="708" spans="1:10" ht="1.1499999999999999" customHeight="1" x14ac:dyDescent="0.25">
      <c r="A708" s="16"/>
      <c r="B708" s="16"/>
      <c r="C708" s="16"/>
      <c r="D708" s="31"/>
      <c r="E708" s="16"/>
      <c r="F708" s="16"/>
      <c r="G708" s="16"/>
      <c r="H708" s="16"/>
      <c r="I708" s="16"/>
      <c r="J708" s="16"/>
    </row>
    <row r="709" spans="1:10" x14ac:dyDescent="0.25">
      <c r="A709" s="8" t="s">
        <v>1182</v>
      </c>
      <c r="B709" s="8" t="s">
        <v>10</v>
      </c>
      <c r="C709" s="8" t="s">
        <v>11</v>
      </c>
      <c r="D709" s="28" t="s">
        <v>1183</v>
      </c>
      <c r="E709" s="9">
        <f t="shared" ref="E709:J709" si="137">E714</f>
        <v>1</v>
      </c>
      <c r="F709" s="9">
        <f t="shared" si="137"/>
        <v>37360.339999999997</v>
      </c>
      <c r="G709" s="9">
        <f t="shared" si="137"/>
        <v>37360.339999999997</v>
      </c>
      <c r="H709" s="9">
        <f t="shared" si="137"/>
        <v>1</v>
      </c>
      <c r="I709" s="9">
        <f t="shared" si="137"/>
        <v>0</v>
      </c>
      <c r="J709" s="9">
        <f t="shared" si="137"/>
        <v>0</v>
      </c>
    </row>
    <row r="710" spans="1:10" x14ac:dyDescent="0.25">
      <c r="A710" s="10" t="s">
        <v>1184</v>
      </c>
      <c r="B710" s="11" t="s">
        <v>16</v>
      </c>
      <c r="C710" s="11" t="s">
        <v>421</v>
      </c>
      <c r="D710" s="29" t="s">
        <v>1185</v>
      </c>
      <c r="E710" s="12">
        <v>1</v>
      </c>
      <c r="F710" s="12">
        <v>78.39</v>
      </c>
      <c r="G710" s="13">
        <f>ROUND(E710*F710,2)</f>
        <v>78.39</v>
      </c>
      <c r="H710" s="12">
        <v>1</v>
      </c>
      <c r="I710" s="57">
        <v>0</v>
      </c>
      <c r="J710" s="13">
        <f>ROUND(H710*I710,2)</f>
        <v>0</v>
      </c>
    </row>
    <row r="711" spans="1:10" ht="22.5" x14ac:dyDescent="0.25">
      <c r="A711" s="10" t="s">
        <v>1186</v>
      </c>
      <c r="B711" s="11" t="s">
        <v>16</v>
      </c>
      <c r="C711" s="11" t="s">
        <v>421</v>
      </c>
      <c r="D711" s="29" t="s">
        <v>1187</v>
      </c>
      <c r="E711" s="12">
        <v>1</v>
      </c>
      <c r="F711" s="12">
        <v>78.39</v>
      </c>
      <c r="G711" s="13">
        <f>ROUND(E711*F711,2)</f>
        <v>78.39</v>
      </c>
      <c r="H711" s="12">
        <v>1</v>
      </c>
      <c r="I711" s="57">
        <v>0</v>
      </c>
      <c r="J711" s="13">
        <f>ROUND(H711*I711,2)</f>
        <v>0</v>
      </c>
    </row>
    <row r="712" spans="1:10" ht="22.5" x14ac:dyDescent="0.25">
      <c r="A712" s="10" t="s">
        <v>1188</v>
      </c>
      <c r="B712" s="11" t="s">
        <v>16</v>
      </c>
      <c r="C712" s="11" t="s">
        <v>421</v>
      </c>
      <c r="D712" s="29" t="s">
        <v>1189</v>
      </c>
      <c r="E712" s="12">
        <v>2</v>
      </c>
      <c r="F712" s="12">
        <v>1631.7</v>
      </c>
      <c r="G712" s="13">
        <f>ROUND(E712*F712,2)</f>
        <v>3263.4</v>
      </c>
      <c r="H712" s="12">
        <v>2</v>
      </c>
      <c r="I712" s="57">
        <v>0</v>
      </c>
      <c r="J712" s="13">
        <f>ROUND(H712*I712,2)</f>
        <v>0</v>
      </c>
    </row>
    <row r="713" spans="1:10" ht="22.5" x14ac:dyDescent="0.25">
      <c r="A713" s="10" t="s">
        <v>1190</v>
      </c>
      <c r="B713" s="11" t="s">
        <v>16</v>
      </c>
      <c r="C713" s="11" t="s">
        <v>20</v>
      </c>
      <c r="D713" s="29" t="s">
        <v>1191</v>
      </c>
      <c r="E713" s="12">
        <v>136</v>
      </c>
      <c r="F713" s="12">
        <v>249.56</v>
      </c>
      <c r="G713" s="13">
        <f>ROUND(E713*F713,2)</f>
        <v>33940.160000000003</v>
      </c>
      <c r="H713" s="12">
        <v>136</v>
      </c>
      <c r="I713" s="57">
        <v>0</v>
      </c>
      <c r="J713" s="13">
        <f>ROUND(H713*I713,2)</f>
        <v>0</v>
      </c>
    </row>
    <row r="714" spans="1:10" x14ac:dyDescent="0.25">
      <c r="A714" s="14"/>
      <c r="B714" s="14"/>
      <c r="C714" s="14"/>
      <c r="D714" s="30" t="s">
        <v>1192</v>
      </c>
      <c r="E714" s="12">
        <v>1</v>
      </c>
      <c r="F714" s="15">
        <f>SUM(G710:G713)</f>
        <v>37360.339999999997</v>
      </c>
      <c r="G714" s="15">
        <f>ROUND(E714*F714,2)</f>
        <v>37360.339999999997</v>
      </c>
      <c r="H714" s="12">
        <v>1</v>
      </c>
      <c r="I714" s="15">
        <f>SUM(J710:J713)</f>
        <v>0</v>
      </c>
      <c r="J714" s="15">
        <f>ROUND(H714*I714,2)</f>
        <v>0</v>
      </c>
    </row>
    <row r="715" spans="1:10" ht="1.1499999999999999" customHeight="1" x14ac:dyDescent="0.25">
      <c r="A715" s="16"/>
      <c r="B715" s="16"/>
      <c r="C715" s="16"/>
      <c r="D715" s="31"/>
      <c r="E715" s="16"/>
      <c r="F715" s="16"/>
      <c r="G715" s="16"/>
      <c r="H715" s="16"/>
      <c r="I715" s="16"/>
      <c r="J715" s="16"/>
    </row>
    <row r="716" spans="1:10" x14ac:dyDescent="0.25">
      <c r="A716" s="8" t="s">
        <v>1193</v>
      </c>
      <c r="B716" s="8" t="s">
        <v>10</v>
      </c>
      <c r="C716" s="8" t="s">
        <v>11</v>
      </c>
      <c r="D716" s="28" t="s">
        <v>314</v>
      </c>
      <c r="E716" s="9">
        <f t="shared" ref="E716:J716" si="138">E723</f>
        <v>1</v>
      </c>
      <c r="F716" s="9">
        <f t="shared" si="138"/>
        <v>5824.14</v>
      </c>
      <c r="G716" s="9">
        <f t="shared" si="138"/>
        <v>5824.14</v>
      </c>
      <c r="H716" s="9">
        <f t="shared" si="138"/>
        <v>1</v>
      </c>
      <c r="I716" s="9">
        <f t="shared" si="138"/>
        <v>0</v>
      </c>
      <c r="J716" s="9">
        <f t="shared" si="138"/>
        <v>0</v>
      </c>
    </row>
    <row r="717" spans="1:10" x14ac:dyDescent="0.25">
      <c r="A717" s="10" t="s">
        <v>1194</v>
      </c>
      <c r="B717" s="11" t="s">
        <v>16</v>
      </c>
      <c r="C717" s="11" t="s">
        <v>20</v>
      </c>
      <c r="D717" s="29" t="s">
        <v>1195</v>
      </c>
      <c r="E717" s="12">
        <v>10</v>
      </c>
      <c r="F717" s="12">
        <v>17.02</v>
      </c>
      <c r="G717" s="13">
        <f t="shared" ref="G717:G723" si="139">ROUND(E717*F717,2)</f>
        <v>170.2</v>
      </c>
      <c r="H717" s="12">
        <v>10</v>
      </c>
      <c r="I717" s="57">
        <v>0</v>
      </c>
      <c r="J717" s="13">
        <f t="shared" ref="J717:J723" si="140">ROUND(H717*I717,2)</f>
        <v>0</v>
      </c>
    </row>
    <row r="718" spans="1:10" x14ac:dyDescent="0.25">
      <c r="A718" s="10" t="s">
        <v>1196</v>
      </c>
      <c r="B718" s="11" t="s">
        <v>16</v>
      </c>
      <c r="C718" s="11" t="s">
        <v>20</v>
      </c>
      <c r="D718" s="29" t="s">
        <v>1197</v>
      </c>
      <c r="E718" s="12">
        <v>136</v>
      </c>
      <c r="F718" s="12">
        <v>19.68</v>
      </c>
      <c r="G718" s="13">
        <f t="shared" si="139"/>
        <v>2676.48</v>
      </c>
      <c r="H718" s="12">
        <v>136</v>
      </c>
      <c r="I718" s="57">
        <v>0</v>
      </c>
      <c r="J718" s="13">
        <f t="shared" si="140"/>
        <v>0</v>
      </c>
    </row>
    <row r="719" spans="1:10" x14ac:dyDescent="0.25">
      <c r="A719" s="10" t="s">
        <v>1198</v>
      </c>
      <c r="B719" s="11" t="s">
        <v>16</v>
      </c>
      <c r="C719" s="11" t="s">
        <v>33</v>
      </c>
      <c r="D719" s="29" t="s">
        <v>1199</v>
      </c>
      <c r="E719" s="12">
        <v>8</v>
      </c>
      <c r="F719" s="12">
        <v>17.7</v>
      </c>
      <c r="G719" s="13">
        <f t="shared" si="139"/>
        <v>141.6</v>
      </c>
      <c r="H719" s="12">
        <v>8</v>
      </c>
      <c r="I719" s="57">
        <v>0</v>
      </c>
      <c r="J719" s="13">
        <f t="shared" si="140"/>
        <v>0</v>
      </c>
    </row>
    <row r="720" spans="1:10" x14ac:dyDescent="0.25">
      <c r="A720" s="10" t="s">
        <v>1200</v>
      </c>
      <c r="B720" s="11" t="s">
        <v>16</v>
      </c>
      <c r="C720" s="11" t="s">
        <v>20</v>
      </c>
      <c r="D720" s="29" t="s">
        <v>1201</v>
      </c>
      <c r="E720" s="12">
        <v>154</v>
      </c>
      <c r="F720" s="12">
        <v>16.14</v>
      </c>
      <c r="G720" s="13">
        <f t="shared" si="139"/>
        <v>2485.56</v>
      </c>
      <c r="H720" s="12">
        <v>154</v>
      </c>
      <c r="I720" s="57">
        <v>0</v>
      </c>
      <c r="J720" s="13">
        <f t="shared" si="140"/>
        <v>0</v>
      </c>
    </row>
    <row r="721" spans="1:10" ht="22.5" x14ac:dyDescent="0.25">
      <c r="A721" s="10" t="s">
        <v>1202</v>
      </c>
      <c r="B721" s="11" t="s">
        <v>16</v>
      </c>
      <c r="C721" s="11" t="s">
        <v>421</v>
      </c>
      <c r="D721" s="29" t="s">
        <v>1203</v>
      </c>
      <c r="E721" s="12">
        <v>2</v>
      </c>
      <c r="F721" s="12">
        <v>19.61</v>
      </c>
      <c r="G721" s="13">
        <f t="shared" si="139"/>
        <v>39.22</v>
      </c>
      <c r="H721" s="12">
        <v>2</v>
      </c>
      <c r="I721" s="57">
        <v>0</v>
      </c>
      <c r="J721" s="13">
        <f t="shared" si="140"/>
        <v>0</v>
      </c>
    </row>
    <row r="722" spans="1:10" ht="22.5" x14ac:dyDescent="0.25">
      <c r="A722" s="10" t="s">
        <v>1204</v>
      </c>
      <c r="B722" s="11" t="s">
        <v>16</v>
      </c>
      <c r="C722" s="11" t="s">
        <v>421</v>
      </c>
      <c r="D722" s="29" t="s">
        <v>1205</v>
      </c>
      <c r="E722" s="12">
        <v>2</v>
      </c>
      <c r="F722" s="12">
        <v>155.54</v>
      </c>
      <c r="G722" s="13">
        <f t="shared" si="139"/>
        <v>311.08</v>
      </c>
      <c r="H722" s="12">
        <v>2</v>
      </c>
      <c r="I722" s="57">
        <v>0</v>
      </c>
      <c r="J722" s="13">
        <f t="shared" si="140"/>
        <v>0</v>
      </c>
    </row>
    <row r="723" spans="1:10" x14ac:dyDescent="0.25">
      <c r="A723" s="14"/>
      <c r="B723" s="14"/>
      <c r="C723" s="14"/>
      <c r="D723" s="30" t="s">
        <v>1206</v>
      </c>
      <c r="E723" s="12">
        <v>1</v>
      </c>
      <c r="F723" s="15">
        <f>SUM(G717:G722)</f>
        <v>5824.14</v>
      </c>
      <c r="G723" s="15">
        <f t="shared" si="139"/>
        <v>5824.14</v>
      </c>
      <c r="H723" s="12">
        <v>1</v>
      </c>
      <c r="I723" s="15">
        <f>SUM(J717:J722)</f>
        <v>0</v>
      </c>
      <c r="J723" s="15">
        <f t="shared" si="140"/>
        <v>0</v>
      </c>
    </row>
    <row r="724" spans="1:10" ht="1.1499999999999999" customHeight="1" x14ac:dyDescent="0.25">
      <c r="A724" s="16"/>
      <c r="B724" s="16"/>
      <c r="C724" s="16"/>
      <c r="D724" s="31"/>
      <c r="E724" s="16"/>
      <c r="F724" s="16"/>
      <c r="G724" s="16"/>
      <c r="H724" s="16"/>
      <c r="I724" s="16"/>
      <c r="J724" s="16"/>
    </row>
    <row r="725" spans="1:10" x14ac:dyDescent="0.25">
      <c r="A725" s="8" t="s">
        <v>1207</v>
      </c>
      <c r="B725" s="8" t="s">
        <v>10</v>
      </c>
      <c r="C725" s="8" t="s">
        <v>11</v>
      </c>
      <c r="D725" s="28" t="s">
        <v>1208</v>
      </c>
      <c r="E725" s="9">
        <f t="shared" ref="E725:J725" si="141">E727</f>
        <v>1</v>
      </c>
      <c r="F725" s="9">
        <f t="shared" si="141"/>
        <v>1624.5</v>
      </c>
      <c r="G725" s="9">
        <f t="shared" si="141"/>
        <v>1624.5</v>
      </c>
      <c r="H725" s="9">
        <f t="shared" si="141"/>
        <v>1</v>
      </c>
      <c r="I725" s="9">
        <f t="shared" si="141"/>
        <v>0</v>
      </c>
      <c r="J725" s="9">
        <f t="shared" si="141"/>
        <v>0</v>
      </c>
    </row>
    <row r="726" spans="1:10" ht="22.5" x14ac:dyDescent="0.25">
      <c r="A726" s="10" t="s">
        <v>1209</v>
      </c>
      <c r="B726" s="11" t="s">
        <v>16</v>
      </c>
      <c r="C726" s="11" t="s">
        <v>20</v>
      </c>
      <c r="D726" s="29" t="s">
        <v>1210</v>
      </c>
      <c r="E726" s="12">
        <v>225</v>
      </c>
      <c r="F726" s="12">
        <v>7.22</v>
      </c>
      <c r="G726" s="13">
        <f>ROUND(E726*F726,2)</f>
        <v>1624.5</v>
      </c>
      <c r="H726" s="12">
        <v>225</v>
      </c>
      <c r="I726" s="57">
        <v>0</v>
      </c>
      <c r="J726" s="13">
        <f>ROUND(H726*I726,2)</f>
        <v>0</v>
      </c>
    </row>
    <row r="727" spans="1:10" x14ac:dyDescent="0.25">
      <c r="A727" s="14"/>
      <c r="B727" s="14"/>
      <c r="C727" s="14"/>
      <c r="D727" s="30" t="s">
        <v>1211</v>
      </c>
      <c r="E727" s="12">
        <v>1</v>
      </c>
      <c r="F727" s="15">
        <f>G726</f>
        <v>1624.5</v>
      </c>
      <c r="G727" s="15">
        <f>ROUND(E727*F727,2)</f>
        <v>1624.5</v>
      </c>
      <c r="H727" s="12">
        <v>1</v>
      </c>
      <c r="I727" s="15">
        <f>J726</f>
        <v>0</v>
      </c>
      <c r="J727" s="15">
        <f>ROUND(H727*I727,2)</f>
        <v>0</v>
      </c>
    </row>
    <row r="728" spans="1:10" ht="1.1499999999999999" customHeight="1" x14ac:dyDescent="0.25">
      <c r="A728" s="16"/>
      <c r="B728" s="16"/>
      <c r="C728" s="16"/>
      <c r="D728" s="31"/>
      <c r="E728" s="16"/>
      <c r="F728" s="16"/>
      <c r="G728" s="16"/>
      <c r="H728" s="16"/>
      <c r="I728" s="16"/>
      <c r="J728" s="16"/>
    </row>
    <row r="729" spans="1:10" x14ac:dyDescent="0.25">
      <c r="A729" s="8" t="s">
        <v>1212</v>
      </c>
      <c r="B729" s="8" t="s">
        <v>10</v>
      </c>
      <c r="C729" s="8" t="s">
        <v>11</v>
      </c>
      <c r="D729" s="28" t="s">
        <v>1213</v>
      </c>
      <c r="E729" s="9">
        <f t="shared" ref="E729:J729" si="142">E732</f>
        <v>1</v>
      </c>
      <c r="F729" s="9">
        <f t="shared" si="142"/>
        <v>13801.63</v>
      </c>
      <c r="G729" s="9">
        <f t="shared" si="142"/>
        <v>13801.63</v>
      </c>
      <c r="H729" s="9">
        <f t="shared" si="142"/>
        <v>1</v>
      </c>
      <c r="I729" s="9">
        <f t="shared" si="142"/>
        <v>0</v>
      </c>
      <c r="J729" s="9">
        <f t="shared" si="142"/>
        <v>0</v>
      </c>
    </row>
    <row r="730" spans="1:10" ht="22.5" x14ac:dyDescent="0.25">
      <c r="A730" s="10" t="s">
        <v>1214</v>
      </c>
      <c r="B730" s="11" t="s">
        <v>16</v>
      </c>
      <c r="C730" s="11" t="s">
        <v>33</v>
      </c>
      <c r="D730" s="29" t="s">
        <v>1215</v>
      </c>
      <c r="E730" s="12">
        <v>6</v>
      </c>
      <c r="F730" s="12">
        <v>1146</v>
      </c>
      <c r="G730" s="13">
        <f>ROUND(E730*F730,2)</f>
        <v>6876</v>
      </c>
      <c r="H730" s="12">
        <v>6</v>
      </c>
      <c r="I730" s="57">
        <v>0</v>
      </c>
      <c r="J730" s="13">
        <f>ROUND(H730*I730,2)</f>
        <v>0</v>
      </c>
    </row>
    <row r="731" spans="1:10" ht="22.5" x14ac:dyDescent="0.25">
      <c r="A731" s="10" t="s">
        <v>1216</v>
      </c>
      <c r="B731" s="11" t="s">
        <v>16</v>
      </c>
      <c r="C731" s="11" t="s">
        <v>20</v>
      </c>
      <c r="D731" s="29" t="s">
        <v>1217</v>
      </c>
      <c r="E731" s="12">
        <v>437.5</v>
      </c>
      <c r="F731" s="12">
        <v>15.83</v>
      </c>
      <c r="G731" s="13">
        <f>ROUND(E731*F731,2)</f>
        <v>6925.63</v>
      </c>
      <c r="H731" s="12">
        <v>437.5</v>
      </c>
      <c r="I731" s="57">
        <v>0</v>
      </c>
      <c r="J731" s="13">
        <f>ROUND(H731*I731,2)</f>
        <v>0</v>
      </c>
    </row>
    <row r="732" spans="1:10" x14ac:dyDescent="0.25">
      <c r="A732" s="14"/>
      <c r="B732" s="14"/>
      <c r="C732" s="14"/>
      <c r="D732" s="30" t="s">
        <v>1218</v>
      </c>
      <c r="E732" s="12">
        <v>1</v>
      </c>
      <c r="F732" s="15">
        <f>SUM(G730:G731)</f>
        <v>13801.63</v>
      </c>
      <c r="G732" s="15">
        <f>ROUND(E732*F732,2)</f>
        <v>13801.63</v>
      </c>
      <c r="H732" s="12">
        <v>1</v>
      </c>
      <c r="I732" s="15">
        <f>SUM(J730:J731)</f>
        <v>0</v>
      </c>
      <c r="J732" s="15">
        <f>ROUND(H732*I732,2)</f>
        <v>0</v>
      </c>
    </row>
    <row r="733" spans="1:10" ht="1.1499999999999999" customHeight="1" x14ac:dyDescent="0.25">
      <c r="A733" s="16"/>
      <c r="B733" s="16"/>
      <c r="C733" s="16"/>
      <c r="D733" s="31"/>
      <c r="E733" s="16"/>
      <c r="F733" s="16"/>
      <c r="G733" s="16"/>
      <c r="H733" s="16"/>
      <c r="I733" s="16"/>
      <c r="J733" s="16"/>
    </row>
    <row r="734" spans="1:10" x14ac:dyDescent="0.25">
      <c r="A734" s="8" t="s">
        <v>1219</v>
      </c>
      <c r="B734" s="8" t="s">
        <v>10</v>
      </c>
      <c r="C734" s="8" t="s">
        <v>11</v>
      </c>
      <c r="D734" s="28" t="s">
        <v>1220</v>
      </c>
      <c r="E734" s="9">
        <f t="shared" ref="E734:J734" si="143">E737</f>
        <v>1</v>
      </c>
      <c r="F734" s="9">
        <f t="shared" si="143"/>
        <v>766.2</v>
      </c>
      <c r="G734" s="9">
        <f t="shared" si="143"/>
        <v>766.2</v>
      </c>
      <c r="H734" s="9">
        <f t="shared" si="143"/>
        <v>1</v>
      </c>
      <c r="I734" s="9">
        <f t="shared" si="143"/>
        <v>0</v>
      </c>
      <c r="J734" s="9">
        <f t="shared" si="143"/>
        <v>0</v>
      </c>
    </row>
    <row r="735" spans="1:10" ht="22.5" x14ac:dyDescent="0.25">
      <c r="A735" s="10" t="s">
        <v>1221</v>
      </c>
      <c r="B735" s="11" t="s">
        <v>16</v>
      </c>
      <c r="C735" s="11" t="s">
        <v>25</v>
      </c>
      <c r="D735" s="29" t="s">
        <v>1222</v>
      </c>
      <c r="E735" s="12">
        <v>20</v>
      </c>
      <c r="F735" s="12">
        <v>3</v>
      </c>
      <c r="G735" s="13">
        <f>ROUND(E735*F735,2)</f>
        <v>60</v>
      </c>
      <c r="H735" s="12">
        <v>20</v>
      </c>
      <c r="I735" s="57">
        <v>0</v>
      </c>
      <c r="J735" s="13">
        <f>ROUND(H735*I735,2)</f>
        <v>0</v>
      </c>
    </row>
    <row r="736" spans="1:10" ht="22.5" x14ac:dyDescent="0.25">
      <c r="A736" s="10" t="s">
        <v>1223</v>
      </c>
      <c r="B736" s="11" t="s">
        <v>16</v>
      </c>
      <c r="C736" s="11" t="s">
        <v>25</v>
      </c>
      <c r="D736" s="29" t="s">
        <v>1224</v>
      </c>
      <c r="E736" s="12">
        <v>20</v>
      </c>
      <c r="F736" s="12">
        <v>35.31</v>
      </c>
      <c r="G736" s="13">
        <f>ROUND(E736*F736,2)</f>
        <v>706.2</v>
      </c>
      <c r="H736" s="12">
        <v>20</v>
      </c>
      <c r="I736" s="57">
        <v>0</v>
      </c>
      <c r="J736" s="13">
        <f>ROUND(H736*I736,2)</f>
        <v>0</v>
      </c>
    </row>
    <row r="737" spans="1:10" x14ac:dyDescent="0.25">
      <c r="A737" s="14"/>
      <c r="B737" s="14"/>
      <c r="C737" s="14"/>
      <c r="D737" s="30" t="s">
        <v>1225</v>
      </c>
      <c r="E737" s="12">
        <v>1</v>
      </c>
      <c r="F737" s="15">
        <f>SUM(G735:G736)</f>
        <v>766.2</v>
      </c>
      <c r="G737" s="15">
        <f>ROUND(E737*F737,2)</f>
        <v>766.2</v>
      </c>
      <c r="H737" s="12">
        <v>1</v>
      </c>
      <c r="I737" s="15">
        <f>SUM(J735:J736)</f>
        <v>0</v>
      </c>
      <c r="J737" s="15">
        <f>ROUND(H737*I737,2)</f>
        <v>0</v>
      </c>
    </row>
    <row r="738" spans="1:10" ht="1.1499999999999999" customHeight="1" x14ac:dyDescent="0.25">
      <c r="A738" s="16"/>
      <c r="B738" s="16"/>
      <c r="C738" s="16"/>
      <c r="D738" s="31"/>
      <c r="E738" s="16"/>
      <c r="F738" s="16"/>
      <c r="G738" s="16"/>
      <c r="H738" s="16"/>
      <c r="I738" s="16"/>
      <c r="J738" s="16"/>
    </row>
    <row r="739" spans="1:10" x14ac:dyDescent="0.25">
      <c r="A739" s="8" t="s">
        <v>1226</v>
      </c>
      <c r="B739" s="8" t="s">
        <v>10</v>
      </c>
      <c r="C739" s="8" t="s">
        <v>11</v>
      </c>
      <c r="D739" s="28" t="s">
        <v>1227</v>
      </c>
      <c r="E739" s="9">
        <f t="shared" ref="E739:J739" si="144">E748</f>
        <v>1</v>
      </c>
      <c r="F739" s="9">
        <f t="shared" si="144"/>
        <v>12616.16</v>
      </c>
      <c r="G739" s="9">
        <f t="shared" si="144"/>
        <v>12616.16</v>
      </c>
      <c r="H739" s="9">
        <f t="shared" si="144"/>
        <v>1</v>
      </c>
      <c r="I739" s="9">
        <f t="shared" si="144"/>
        <v>0</v>
      </c>
      <c r="J739" s="9">
        <f t="shared" si="144"/>
        <v>0</v>
      </c>
    </row>
    <row r="740" spans="1:10" x14ac:dyDescent="0.25">
      <c r="A740" s="10" t="s">
        <v>1228</v>
      </c>
      <c r="B740" s="11" t="s">
        <v>16</v>
      </c>
      <c r="C740" s="11" t="s">
        <v>421</v>
      </c>
      <c r="D740" s="29" t="s">
        <v>1229</v>
      </c>
      <c r="E740" s="12">
        <v>1</v>
      </c>
      <c r="F740" s="12">
        <v>68.599999999999994</v>
      </c>
      <c r="G740" s="13">
        <f t="shared" ref="G740:G748" si="145">ROUND(E740*F740,2)</f>
        <v>68.599999999999994</v>
      </c>
      <c r="H740" s="12">
        <v>1</v>
      </c>
      <c r="I740" s="57">
        <v>0</v>
      </c>
      <c r="J740" s="13">
        <f t="shared" ref="J740:J748" si="146">ROUND(H740*I740,2)</f>
        <v>0</v>
      </c>
    </row>
    <row r="741" spans="1:10" ht="22.5" x14ac:dyDescent="0.25">
      <c r="A741" s="10" t="s">
        <v>1230</v>
      </c>
      <c r="B741" s="11" t="s">
        <v>16</v>
      </c>
      <c r="C741" s="11" t="s">
        <v>421</v>
      </c>
      <c r="D741" s="29" t="s">
        <v>1231</v>
      </c>
      <c r="E741" s="12">
        <v>1</v>
      </c>
      <c r="F741" s="12">
        <v>68.599999999999994</v>
      </c>
      <c r="G741" s="13">
        <f t="shared" si="145"/>
        <v>68.599999999999994</v>
      </c>
      <c r="H741" s="12">
        <v>1</v>
      </c>
      <c r="I741" s="57">
        <v>0</v>
      </c>
      <c r="J741" s="13">
        <f t="shared" si="146"/>
        <v>0</v>
      </c>
    </row>
    <row r="742" spans="1:10" ht="22.5" x14ac:dyDescent="0.25">
      <c r="A742" s="10" t="s">
        <v>1232</v>
      </c>
      <c r="B742" s="11" t="s">
        <v>16</v>
      </c>
      <c r="C742" s="11" t="s">
        <v>421</v>
      </c>
      <c r="D742" s="29" t="s">
        <v>1233</v>
      </c>
      <c r="E742" s="12">
        <v>1</v>
      </c>
      <c r="F742" s="12">
        <v>68.599999999999994</v>
      </c>
      <c r="G742" s="13">
        <f t="shared" si="145"/>
        <v>68.599999999999994</v>
      </c>
      <c r="H742" s="12">
        <v>1</v>
      </c>
      <c r="I742" s="57">
        <v>0</v>
      </c>
      <c r="J742" s="13">
        <f t="shared" si="146"/>
        <v>0</v>
      </c>
    </row>
    <row r="743" spans="1:10" ht="22.5" x14ac:dyDescent="0.25">
      <c r="A743" s="10" t="s">
        <v>1234</v>
      </c>
      <c r="B743" s="11" t="s">
        <v>16</v>
      </c>
      <c r="C743" s="11" t="s">
        <v>421</v>
      </c>
      <c r="D743" s="29" t="s">
        <v>1235</v>
      </c>
      <c r="E743" s="12">
        <v>16</v>
      </c>
      <c r="F743" s="12">
        <v>29.54</v>
      </c>
      <c r="G743" s="13">
        <f t="shared" si="145"/>
        <v>472.64</v>
      </c>
      <c r="H743" s="12">
        <v>16</v>
      </c>
      <c r="I743" s="57">
        <v>0</v>
      </c>
      <c r="J743" s="13">
        <f t="shared" si="146"/>
        <v>0</v>
      </c>
    </row>
    <row r="744" spans="1:10" ht="22.5" x14ac:dyDescent="0.25">
      <c r="A744" s="10" t="s">
        <v>1236</v>
      </c>
      <c r="B744" s="11" t="s">
        <v>16</v>
      </c>
      <c r="C744" s="11" t="s">
        <v>421</v>
      </c>
      <c r="D744" s="29" t="s">
        <v>1237</v>
      </c>
      <c r="E744" s="12">
        <v>8</v>
      </c>
      <c r="F744" s="12">
        <v>9.42</v>
      </c>
      <c r="G744" s="13">
        <f t="shared" si="145"/>
        <v>75.36</v>
      </c>
      <c r="H744" s="12">
        <v>8</v>
      </c>
      <c r="I744" s="57">
        <v>0</v>
      </c>
      <c r="J744" s="13">
        <f t="shared" si="146"/>
        <v>0</v>
      </c>
    </row>
    <row r="745" spans="1:10" ht="22.5" x14ac:dyDescent="0.25">
      <c r="A745" s="10" t="s">
        <v>1238</v>
      </c>
      <c r="B745" s="11" t="s">
        <v>16</v>
      </c>
      <c r="C745" s="11" t="s">
        <v>421</v>
      </c>
      <c r="D745" s="29" t="s">
        <v>1239</v>
      </c>
      <c r="E745" s="12">
        <v>2</v>
      </c>
      <c r="F745" s="12">
        <v>121.77</v>
      </c>
      <c r="G745" s="13">
        <f t="shared" si="145"/>
        <v>243.54</v>
      </c>
      <c r="H745" s="12">
        <v>2</v>
      </c>
      <c r="I745" s="57">
        <v>0</v>
      </c>
      <c r="J745" s="13">
        <f t="shared" si="146"/>
        <v>0</v>
      </c>
    </row>
    <row r="746" spans="1:10" ht="22.5" x14ac:dyDescent="0.25">
      <c r="A746" s="10" t="s">
        <v>1240</v>
      </c>
      <c r="B746" s="11" t="s">
        <v>16</v>
      </c>
      <c r="C746" s="11" t="s">
        <v>421</v>
      </c>
      <c r="D746" s="29" t="s">
        <v>1241</v>
      </c>
      <c r="E746" s="12">
        <v>2</v>
      </c>
      <c r="F746" s="12">
        <v>121.77</v>
      </c>
      <c r="G746" s="13">
        <f t="shared" si="145"/>
        <v>243.54</v>
      </c>
      <c r="H746" s="12">
        <v>2</v>
      </c>
      <c r="I746" s="57">
        <v>0</v>
      </c>
      <c r="J746" s="13">
        <f t="shared" si="146"/>
        <v>0</v>
      </c>
    </row>
    <row r="747" spans="1:10" ht="33.75" x14ac:dyDescent="0.25">
      <c r="A747" s="10" t="s">
        <v>1242</v>
      </c>
      <c r="B747" s="11" t="s">
        <v>16</v>
      </c>
      <c r="C747" s="11" t="s">
        <v>421</v>
      </c>
      <c r="D747" s="29" t="s">
        <v>1243</v>
      </c>
      <c r="E747" s="12">
        <v>252</v>
      </c>
      <c r="F747" s="12">
        <v>45.14</v>
      </c>
      <c r="G747" s="13">
        <f t="shared" si="145"/>
        <v>11375.28</v>
      </c>
      <c r="H747" s="12">
        <v>252</v>
      </c>
      <c r="I747" s="57">
        <v>0</v>
      </c>
      <c r="J747" s="13">
        <f t="shared" si="146"/>
        <v>0</v>
      </c>
    </row>
    <row r="748" spans="1:10" x14ac:dyDescent="0.25">
      <c r="A748" s="14"/>
      <c r="B748" s="14"/>
      <c r="C748" s="14"/>
      <c r="D748" s="30" t="s">
        <v>1244</v>
      </c>
      <c r="E748" s="12">
        <v>1</v>
      </c>
      <c r="F748" s="15">
        <f>SUM(G740:G747)</f>
        <v>12616.16</v>
      </c>
      <c r="G748" s="15">
        <f t="shared" si="145"/>
        <v>12616.16</v>
      </c>
      <c r="H748" s="12">
        <v>1</v>
      </c>
      <c r="I748" s="15">
        <f>SUM(J740:J747)</f>
        <v>0</v>
      </c>
      <c r="J748" s="15">
        <f t="shared" si="146"/>
        <v>0</v>
      </c>
    </row>
    <row r="749" spans="1:10" ht="1.1499999999999999" customHeight="1" x14ac:dyDescent="0.25">
      <c r="A749" s="16"/>
      <c r="B749" s="16"/>
      <c r="C749" s="16"/>
      <c r="D749" s="31"/>
      <c r="E749" s="16"/>
      <c r="F749" s="16"/>
      <c r="G749" s="16"/>
      <c r="H749" s="16"/>
      <c r="I749" s="16"/>
      <c r="J749" s="16"/>
    </row>
    <row r="750" spans="1:10" x14ac:dyDescent="0.25">
      <c r="A750" s="14"/>
      <c r="B750" s="14"/>
      <c r="C750" s="14"/>
      <c r="D750" s="30" t="s">
        <v>1245</v>
      </c>
      <c r="E750" s="17">
        <v>1</v>
      </c>
      <c r="F750" s="15">
        <f>G700+G709+G716+G725+G729+G734+G739</f>
        <v>116872.14</v>
      </c>
      <c r="G750" s="15">
        <f>ROUND(E750*F750,2)</f>
        <v>116872.14</v>
      </c>
      <c r="H750" s="17">
        <v>1</v>
      </c>
      <c r="I750" s="15">
        <f>J700+J709+J716+J725+J729+J734+J739</f>
        <v>0</v>
      </c>
      <c r="J750" s="15">
        <f>ROUND(H750*I750,2)</f>
        <v>0</v>
      </c>
    </row>
    <row r="751" spans="1:10" ht="1.1499999999999999" customHeight="1" x14ac:dyDescent="0.25">
      <c r="A751" s="16"/>
      <c r="B751" s="16"/>
      <c r="C751" s="16"/>
      <c r="D751" s="31"/>
      <c r="E751" s="16"/>
      <c r="F751" s="16"/>
      <c r="G751" s="16"/>
      <c r="H751" s="16"/>
      <c r="I751" s="16"/>
      <c r="J751" s="16"/>
    </row>
    <row r="752" spans="1:10" x14ac:dyDescent="0.25">
      <c r="A752" s="5" t="s">
        <v>1246</v>
      </c>
      <c r="B752" s="5" t="s">
        <v>10</v>
      </c>
      <c r="C752" s="5" t="s">
        <v>11</v>
      </c>
      <c r="D752" s="27" t="s">
        <v>1247</v>
      </c>
      <c r="E752" s="6">
        <f t="shared" ref="E752:J752" si="147">E847</f>
        <v>1</v>
      </c>
      <c r="F752" s="7">
        <f t="shared" si="147"/>
        <v>35626.26</v>
      </c>
      <c r="G752" s="7">
        <f t="shared" si="147"/>
        <v>35626.26</v>
      </c>
      <c r="H752" s="6">
        <f t="shared" si="147"/>
        <v>1</v>
      </c>
      <c r="I752" s="7">
        <f t="shared" si="147"/>
        <v>0</v>
      </c>
      <c r="J752" s="7">
        <f t="shared" si="147"/>
        <v>0</v>
      </c>
    </row>
    <row r="753" spans="1:10" x14ac:dyDescent="0.25">
      <c r="A753" s="8" t="s">
        <v>1248</v>
      </c>
      <c r="B753" s="8" t="s">
        <v>10</v>
      </c>
      <c r="C753" s="8" t="s">
        <v>11</v>
      </c>
      <c r="D753" s="28" t="s">
        <v>1249</v>
      </c>
      <c r="E753" s="9">
        <f t="shared" ref="E753:J753" si="148">E827</f>
        <v>1</v>
      </c>
      <c r="F753" s="9">
        <f t="shared" si="148"/>
        <v>27759.81</v>
      </c>
      <c r="G753" s="9">
        <f t="shared" si="148"/>
        <v>27759.81</v>
      </c>
      <c r="H753" s="9">
        <f t="shared" si="148"/>
        <v>1</v>
      </c>
      <c r="I753" s="9">
        <f t="shared" si="148"/>
        <v>0</v>
      </c>
      <c r="J753" s="9">
        <f t="shared" si="148"/>
        <v>0</v>
      </c>
    </row>
    <row r="754" spans="1:10" x14ac:dyDescent="0.25">
      <c r="A754" s="18" t="s">
        <v>1250</v>
      </c>
      <c r="B754" s="22" t="s">
        <v>10</v>
      </c>
      <c r="C754" s="18" t="s">
        <v>11</v>
      </c>
      <c r="D754" s="32" t="s">
        <v>1251</v>
      </c>
      <c r="E754" s="19">
        <f t="shared" ref="E754:J754" si="149">E761</f>
        <v>1</v>
      </c>
      <c r="F754" s="19">
        <f t="shared" si="149"/>
        <v>10038</v>
      </c>
      <c r="G754" s="19">
        <f t="shared" si="149"/>
        <v>10038</v>
      </c>
      <c r="H754" s="19">
        <f t="shared" si="149"/>
        <v>1</v>
      </c>
      <c r="I754" s="19">
        <f t="shared" si="149"/>
        <v>0</v>
      </c>
      <c r="J754" s="19">
        <f t="shared" si="149"/>
        <v>0</v>
      </c>
    </row>
    <row r="755" spans="1:10" x14ac:dyDescent="0.25">
      <c r="A755" s="10" t="s">
        <v>1252</v>
      </c>
      <c r="B755" s="24" t="s">
        <v>16</v>
      </c>
      <c r="C755" s="11" t="s">
        <v>33</v>
      </c>
      <c r="D755" s="29" t="s">
        <v>1253</v>
      </c>
      <c r="E755" s="12">
        <v>392</v>
      </c>
      <c r="F755" s="12">
        <v>16.8</v>
      </c>
      <c r="G755" s="13">
        <f t="shared" ref="G755:G761" si="150">ROUND(E755*F755,2)</f>
        <v>6585.6</v>
      </c>
      <c r="H755" s="12">
        <v>392</v>
      </c>
      <c r="I755" s="57">
        <v>0</v>
      </c>
      <c r="J755" s="13">
        <f t="shared" ref="J755:J761" si="151">ROUND(H755*I755,2)</f>
        <v>0</v>
      </c>
    </row>
    <row r="756" spans="1:10" x14ac:dyDescent="0.25">
      <c r="A756" s="10" t="s">
        <v>1254</v>
      </c>
      <c r="B756" s="24" t="s">
        <v>16</v>
      </c>
      <c r="C756" s="11" t="s">
        <v>33</v>
      </c>
      <c r="D756" s="29" t="s">
        <v>1255</v>
      </c>
      <c r="E756" s="12">
        <v>32</v>
      </c>
      <c r="F756" s="12">
        <v>19.95</v>
      </c>
      <c r="G756" s="13">
        <f t="shared" si="150"/>
        <v>638.4</v>
      </c>
      <c r="H756" s="12">
        <v>32</v>
      </c>
      <c r="I756" s="57">
        <v>0</v>
      </c>
      <c r="J756" s="13">
        <f t="shared" si="151"/>
        <v>0</v>
      </c>
    </row>
    <row r="757" spans="1:10" x14ac:dyDescent="0.25">
      <c r="A757" s="10" t="s">
        <v>1256</v>
      </c>
      <c r="B757" s="24" t="s">
        <v>16</v>
      </c>
      <c r="C757" s="11" t="s">
        <v>33</v>
      </c>
      <c r="D757" s="29" t="s">
        <v>1257</v>
      </c>
      <c r="E757" s="12">
        <v>24</v>
      </c>
      <c r="F757" s="12">
        <v>28.35</v>
      </c>
      <c r="G757" s="13">
        <f t="shared" si="150"/>
        <v>680.4</v>
      </c>
      <c r="H757" s="12">
        <v>24</v>
      </c>
      <c r="I757" s="57">
        <v>0</v>
      </c>
      <c r="J757" s="13">
        <f t="shared" si="151"/>
        <v>0</v>
      </c>
    </row>
    <row r="758" spans="1:10" x14ac:dyDescent="0.25">
      <c r="A758" s="10" t="s">
        <v>1258</v>
      </c>
      <c r="B758" s="24" t="s">
        <v>16</v>
      </c>
      <c r="C758" s="11" t="s">
        <v>33</v>
      </c>
      <c r="D758" s="29" t="s">
        <v>1259</v>
      </c>
      <c r="E758" s="12">
        <v>24</v>
      </c>
      <c r="F758" s="12">
        <v>55.65</v>
      </c>
      <c r="G758" s="13">
        <f t="shared" si="150"/>
        <v>1335.6</v>
      </c>
      <c r="H758" s="12">
        <v>24</v>
      </c>
      <c r="I758" s="57">
        <v>0</v>
      </c>
      <c r="J758" s="13">
        <f t="shared" si="151"/>
        <v>0</v>
      </c>
    </row>
    <row r="759" spans="1:10" x14ac:dyDescent="0.25">
      <c r="A759" s="10" t="s">
        <v>1260</v>
      </c>
      <c r="B759" s="24" t="s">
        <v>16</v>
      </c>
      <c r="C759" s="11" t="s">
        <v>33</v>
      </c>
      <c r="D759" s="29" t="s">
        <v>1261</v>
      </c>
      <c r="E759" s="12">
        <v>10</v>
      </c>
      <c r="F759" s="12">
        <v>73.5</v>
      </c>
      <c r="G759" s="13">
        <f t="shared" si="150"/>
        <v>735</v>
      </c>
      <c r="H759" s="12">
        <v>10</v>
      </c>
      <c r="I759" s="57">
        <v>0</v>
      </c>
      <c r="J759" s="13">
        <f t="shared" si="151"/>
        <v>0</v>
      </c>
    </row>
    <row r="760" spans="1:10" x14ac:dyDescent="0.25">
      <c r="A760" s="10" t="s">
        <v>1262</v>
      </c>
      <c r="B760" s="24" t="s">
        <v>16</v>
      </c>
      <c r="C760" s="11" t="s">
        <v>33</v>
      </c>
      <c r="D760" s="29" t="s">
        <v>1263</v>
      </c>
      <c r="E760" s="12">
        <v>4</v>
      </c>
      <c r="F760" s="12">
        <v>15.75</v>
      </c>
      <c r="G760" s="13">
        <f t="shared" si="150"/>
        <v>63</v>
      </c>
      <c r="H760" s="12">
        <v>4</v>
      </c>
      <c r="I760" s="57">
        <v>0</v>
      </c>
      <c r="J760" s="13">
        <f t="shared" si="151"/>
        <v>0</v>
      </c>
    </row>
    <row r="761" spans="1:10" x14ac:dyDescent="0.25">
      <c r="A761" s="14"/>
      <c r="B761" s="14"/>
      <c r="C761" s="14"/>
      <c r="D761" s="30" t="s">
        <v>1264</v>
      </c>
      <c r="E761" s="12">
        <v>1</v>
      </c>
      <c r="F761" s="15">
        <f>SUM(G755:G760)</f>
        <v>10038</v>
      </c>
      <c r="G761" s="15">
        <f t="shared" si="150"/>
        <v>10038</v>
      </c>
      <c r="H761" s="12">
        <v>1</v>
      </c>
      <c r="I761" s="15">
        <f>SUM(J755:J760)</f>
        <v>0</v>
      </c>
      <c r="J761" s="15">
        <f t="shared" si="151"/>
        <v>0</v>
      </c>
    </row>
    <row r="762" spans="1:10" ht="1.1499999999999999" customHeight="1" x14ac:dyDescent="0.25">
      <c r="A762" s="16"/>
      <c r="B762" s="16"/>
      <c r="C762" s="16"/>
      <c r="D762" s="31"/>
      <c r="E762" s="16"/>
      <c r="F762" s="16"/>
      <c r="G762" s="16"/>
      <c r="H762" s="16"/>
      <c r="I762" s="16"/>
      <c r="J762" s="16"/>
    </row>
    <row r="763" spans="1:10" x14ac:dyDescent="0.25">
      <c r="A763" s="18" t="s">
        <v>1265</v>
      </c>
      <c r="B763" s="22" t="s">
        <v>10</v>
      </c>
      <c r="C763" s="18" t="s">
        <v>11</v>
      </c>
      <c r="D763" s="32" t="s">
        <v>1266</v>
      </c>
      <c r="E763" s="19">
        <f t="shared" ref="E763:J763" si="152">E776</f>
        <v>1</v>
      </c>
      <c r="F763" s="19">
        <f t="shared" si="152"/>
        <v>1500.43</v>
      </c>
      <c r="G763" s="19">
        <f t="shared" si="152"/>
        <v>1500.43</v>
      </c>
      <c r="H763" s="19">
        <f t="shared" si="152"/>
        <v>1</v>
      </c>
      <c r="I763" s="19">
        <f t="shared" si="152"/>
        <v>0</v>
      </c>
      <c r="J763" s="19">
        <f t="shared" si="152"/>
        <v>0</v>
      </c>
    </row>
    <row r="764" spans="1:10" x14ac:dyDescent="0.25">
      <c r="A764" s="10" t="s">
        <v>1267</v>
      </c>
      <c r="B764" s="24" t="s">
        <v>16</v>
      </c>
      <c r="C764" s="11" t="s">
        <v>33</v>
      </c>
      <c r="D764" s="29" t="s">
        <v>1268</v>
      </c>
      <c r="E764" s="12">
        <v>1</v>
      </c>
      <c r="F764" s="12">
        <v>15.75</v>
      </c>
      <c r="G764" s="13">
        <f t="shared" ref="G764:G776" si="153">ROUND(E764*F764,2)</f>
        <v>15.75</v>
      </c>
      <c r="H764" s="12">
        <v>1</v>
      </c>
      <c r="I764" s="57">
        <v>0</v>
      </c>
      <c r="J764" s="13">
        <f t="shared" ref="J764:J776" si="154">ROUND(H764*I764,2)</f>
        <v>0</v>
      </c>
    </row>
    <row r="765" spans="1:10" x14ac:dyDescent="0.25">
      <c r="A765" s="10" t="s">
        <v>1269</v>
      </c>
      <c r="B765" s="24" t="s">
        <v>16</v>
      </c>
      <c r="C765" s="11" t="s">
        <v>33</v>
      </c>
      <c r="D765" s="29" t="s">
        <v>1270</v>
      </c>
      <c r="E765" s="12">
        <v>4</v>
      </c>
      <c r="F765" s="12">
        <v>24.68</v>
      </c>
      <c r="G765" s="13">
        <f t="shared" si="153"/>
        <v>98.72</v>
      </c>
      <c r="H765" s="12">
        <v>4</v>
      </c>
      <c r="I765" s="57">
        <v>0</v>
      </c>
      <c r="J765" s="13">
        <f t="shared" si="154"/>
        <v>0</v>
      </c>
    </row>
    <row r="766" spans="1:10" x14ac:dyDescent="0.25">
      <c r="A766" s="10" t="s">
        <v>1271</v>
      </c>
      <c r="B766" s="24" t="s">
        <v>16</v>
      </c>
      <c r="C766" s="11" t="s">
        <v>33</v>
      </c>
      <c r="D766" s="29" t="s">
        <v>1272</v>
      </c>
      <c r="E766" s="12">
        <v>10</v>
      </c>
      <c r="F766" s="12">
        <v>4.2</v>
      </c>
      <c r="G766" s="13">
        <f t="shared" si="153"/>
        <v>42</v>
      </c>
      <c r="H766" s="12">
        <v>10</v>
      </c>
      <c r="I766" s="57">
        <v>0</v>
      </c>
      <c r="J766" s="13">
        <f t="shared" si="154"/>
        <v>0</v>
      </c>
    </row>
    <row r="767" spans="1:10" x14ac:dyDescent="0.25">
      <c r="A767" s="10" t="s">
        <v>1273</v>
      </c>
      <c r="B767" s="24" t="s">
        <v>16</v>
      </c>
      <c r="C767" s="11" t="s">
        <v>33</v>
      </c>
      <c r="D767" s="29" t="s">
        <v>1274</v>
      </c>
      <c r="E767" s="12">
        <v>10</v>
      </c>
      <c r="F767" s="12">
        <v>4.2</v>
      </c>
      <c r="G767" s="13">
        <f t="shared" si="153"/>
        <v>42</v>
      </c>
      <c r="H767" s="12">
        <v>10</v>
      </c>
      <c r="I767" s="57">
        <v>0</v>
      </c>
      <c r="J767" s="13">
        <f t="shared" si="154"/>
        <v>0</v>
      </c>
    </row>
    <row r="768" spans="1:10" x14ac:dyDescent="0.25">
      <c r="A768" s="10" t="s">
        <v>1275</v>
      </c>
      <c r="B768" s="24" t="s">
        <v>16</v>
      </c>
      <c r="C768" s="11" t="s">
        <v>33</v>
      </c>
      <c r="D768" s="29" t="s">
        <v>1276</v>
      </c>
      <c r="E768" s="12">
        <v>10</v>
      </c>
      <c r="F768" s="12">
        <v>4.2</v>
      </c>
      <c r="G768" s="13">
        <f t="shared" si="153"/>
        <v>42</v>
      </c>
      <c r="H768" s="12">
        <v>10</v>
      </c>
      <c r="I768" s="57">
        <v>0</v>
      </c>
      <c r="J768" s="13">
        <f t="shared" si="154"/>
        <v>0</v>
      </c>
    </row>
    <row r="769" spans="1:10" x14ac:dyDescent="0.25">
      <c r="A769" s="10" t="s">
        <v>1277</v>
      </c>
      <c r="B769" s="24" t="s">
        <v>16</v>
      </c>
      <c r="C769" s="11" t="s">
        <v>33</v>
      </c>
      <c r="D769" s="29" t="s">
        <v>1278</v>
      </c>
      <c r="E769" s="12">
        <v>15</v>
      </c>
      <c r="F769" s="12">
        <v>4.2</v>
      </c>
      <c r="G769" s="13">
        <f t="shared" si="153"/>
        <v>63</v>
      </c>
      <c r="H769" s="12">
        <v>15</v>
      </c>
      <c r="I769" s="57">
        <v>0</v>
      </c>
      <c r="J769" s="13">
        <f t="shared" si="154"/>
        <v>0</v>
      </c>
    </row>
    <row r="770" spans="1:10" x14ac:dyDescent="0.25">
      <c r="A770" s="10" t="s">
        <v>1279</v>
      </c>
      <c r="B770" s="24" t="s">
        <v>16</v>
      </c>
      <c r="C770" s="11" t="s">
        <v>33</v>
      </c>
      <c r="D770" s="29" t="s">
        <v>1280</v>
      </c>
      <c r="E770" s="12">
        <v>15</v>
      </c>
      <c r="F770" s="12">
        <v>4.2</v>
      </c>
      <c r="G770" s="13">
        <f t="shared" si="153"/>
        <v>63</v>
      </c>
      <c r="H770" s="12">
        <v>15</v>
      </c>
      <c r="I770" s="57">
        <v>0</v>
      </c>
      <c r="J770" s="13">
        <f t="shared" si="154"/>
        <v>0</v>
      </c>
    </row>
    <row r="771" spans="1:10" x14ac:dyDescent="0.25">
      <c r="A771" s="10" t="s">
        <v>1281</v>
      </c>
      <c r="B771" s="24" t="s">
        <v>16</v>
      </c>
      <c r="C771" s="11" t="s">
        <v>33</v>
      </c>
      <c r="D771" s="29" t="s">
        <v>1282</v>
      </c>
      <c r="E771" s="12">
        <v>20</v>
      </c>
      <c r="F771" s="12">
        <v>4.2</v>
      </c>
      <c r="G771" s="13">
        <f t="shared" si="153"/>
        <v>84</v>
      </c>
      <c r="H771" s="12">
        <v>20</v>
      </c>
      <c r="I771" s="57">
        <v>0</v>
      </c>
      <c r="J771" s="13">
        <f t="shared" si="154"/>
        <v>0</v>
      </c>
    </row>
    <row r="772" spans="1:10" x14ac:dyDescent="0.25">
      <c r="A772" s="10" t="s">
        <v>1283</v>
      </c>
      <c r="B772" s="24" t="s">
        <v>16</v>
      </c>
      <c r="C772" s="11" t="s">
        <v>33</v>
      </c>
      <c r="D772" s="29" t="s">
        <v>1284</v>
      </c>
      <c r="E772" s="12">
        <v>12</v>
      </c>
      <c r="F772" s="12">
        <v>9.4499999999999993</v>
      </c>
      <c r="G772" s="13">
        <f t="shared" si="153"/>
        <v>113.4</v>
      </c>
      <c r="H772" s="12">
        <v>12</v>
      </c>
      <c r="I772" s="57">
        <v>0</v>
      </c>
      <c r="J772" s="13">
        <f t="shared" si="154"/>
        <v>0</v>
      </c>
    </row>
    <row r="773" spans="1:10" x14ac:dyDescent="0.25">
      <c r="A773" s="10" t="s">
        <v>1285</v>
      </c>
      <c r="B773" s="24" t="s">
        <v>16</v>
      </c>
      <c r="C773" s="11" t="s">
        <v>33</v>
      </c>
      <c r="D773" s="29" t="s">
        <v>1286</v>
      </c>
      <c r="E773" s="12">
        <v>4</v>
      </c>
      <c r="F773" s="12">
        <v>88.2</v>
      </c>
      <c r="G773" s="13">
        <f t="shared" si="153"/>
        <v>352.8</v>
      </c>
      <c r="H773" s="12">
        <v>4</v>
      </c>
      <c r="I773" s="57">
        <v>0</v>
      </c>
      <c r="J773" s="13">
        <f t="shared" si="154"/>
        <v>0</v>
      </c>
    </row>
    <row r="774" spans="1:10" x14ac:dyDescent="0.25">
      <c r="A774" s="10" t="s">
        <v>1287</v>
      </c>
      <c r="B774" s="24" t="s">
        <v>16</v>
      </c>
      <c r="C774" s="11" t="s">
        <v>33</v>
      </c>
      <c r="D774" s="29" t="s">
        <v>1288</v>
      </c>
      <c r="E774" s="12">
        <v>40</v>
      </c>
      <c r="F774" s="12">
        <v>5.17</v>
      </c>
      <c r="G774" s="13">
        <f t="shared" si="153"/>
        <v>206.8</v>
      </c>
      <c r="H774" s="12">
        <v>40</v>
      </c>
      <c r="I774" s="57">
        <v>0</v>
      </c>
      <c r="J774" s="13">
        <f t="shared" si="154"/>
        <v>0</v>
      </c>
    </row>
    <row r="775" spans="1:10" ht="22.5" x14ac:dyDescent="0.25">
      <c r="A775" s="10" t="s">
        <v>1289</v>
      </c>
      <c r="B775" s="24" t="s">
        <v>16</v>
      </c>
      <c r="C775" s="11" t="s">
        <v>33</v>
      </c>
      <c r="D775" s="29" t="s">
        <v>1290</v>
      </c>
      <c r="E775" s="12">
        <v>32</v>
      </c>
      <c r="F775" s="12">
        <v>11.78</v>
      </c>
      <c r="G775" s="13">
        <f t="shared" si="153"/>
        <v>376.96</v>
      </c>
      <c r="H775" s="12">
        <v>32</v>
      </c>
      <c r="I775" s="57">
        <v>0</v>
      </c>
      <c r="J775" s="13">
        <f t="shared" si="154"/>
        <v>0</v>
      </c>
    </row>
    <row r="776" spans="1:10" x14ac:dyDescent="0.25">
      <c r="A776" s="14"/>
      <c r="B776" s="14"/>
      <c r="C776" s="14"/>
      <c r="D776" s="30" t="s">
        <v>1291</v>
      </c>
      <c r="E776" s="12">
        <v>1</v>
      </c>
      <c r="F776" s="15">
        <f>SUM(G764:G775)</f>
        <v>1500.43</v>
      </c>
      <c r="G776" s="15">
        <f t="shared" si="153"/>
        <v>1500.43</v>
      </c>
      <c r="H776" s="12">
        <v>1</v>
      </c>
      <c r="I776" s="15">
        <f>SUM(J764:J775)</f>
        <v>0</v>
      </c>
      <c r="J776" s="15">
        <f t="shared" si="154"/>
        <v>0</v>
      </c>
    </row>
    <row r="777" spans="1:10" ht="1.1499999999999999" customHeight="1" x14ac:dyDescent="0.25">
      <c r="A777" s="16"/>
      <c r="B777" s="16"/>
      <c r="C777" s="16"/>
      <c r="D777" s="31"/>
      <c r="E777" s="16"/>
      <c r="F777" s="16"/>
      <c r="G777" s="16"/>
      <c r="H777" s="16"/>
      <c r="I777" s="16"/>
      <c r="J777" s="16"/>
    </row>
    <row r="778" spans="1:10" x14ac:dyDescent="0.25">
      <c r="A778" s="18" t="s">
        <v>1292</v>
      </c>
      <c r="B778" s="22" t="s">
        <v>10</v>
      </c>
      <c r="C778" s="18" t="s">
        <v>11</v>
      </c>
      <c r="D778" s="32" t="s">
        <v>1293</v>
      </c>
      <c r="E778" s="19">
        <f t="shared" ref="E778:J778" si="155">E782</f>
        <v>1</v>
      </c>
      <c r="F778" s="19">
        <f t="shared" si="155"/>
        <v>491.4</v>
      </c>
      <c r="G778" s="19">
        <f t="shared" si="155"/>
        <v>491.4</v>
      </c>
      <c r="H778" s="19">
        <f t="shared" si="155"/>
        <v>1</v>
      </c>
      <c r="I778" s="19">
        <f t="shared" si="155"/>
        <v>0</v>
      </c>
      <c r="J778" s="19">
        <f t="shared" si="155"/>
        <v>0</v>
      </c>
    </row>
    <row r="779" spans="1:10" x14ac:dyDescent="0.25">
      <c r="A779" s="10" t="s">
        <v>1294</v>
      </c>
      <c r="B779" s="24" t="s">
        <v>16</v>
      </c>
      <c r="C779" s="11" t="s">
        <v>33</v>
      </c>
      <c r="D779" s="29" t="s">
        <v>1295</v>
      </c>
      <c r="E779" s="12">
        <v>4</v>
      </c>
      <c r="F779" s="12">
        <v>59.85</v>
      </c>
      <c r="G779" s="13">
        <f>ROUND(E779*F779,2)</f>
        <v>239.4</v>
      </c>
      <c r="H779" s="12">
        <v>4</v>
      </c>
      <c r="I779" s="57">
        <v>0</v>
      </c>
      <c r="J779" s="13">
        <f>ROUND(H779*I779,2)</f>
        <v>0</v>
      </c>
    </row>
    <row r="780" spans="1:10" ht="22.5" x14ac:dyDescent="0.25">
      <c r="A780" s="10" t="s">
        <v>1296</v>
      </c>
      <c r="B780" s="24" t="s">
        <v>16</v>
      </c>
      <c r="C780" s="11" t="s">
        <v>33</v>
      </c>
      <c r="D780" s="29" t="s">
        <v>1297</v>
      </c>
      <c r="E780" s="12">
        <v>12</v>
      </c>
      <c r="F780" s="12">
        <v>16.8</v>
      </c>
      <c r="G780" s="13">
        <f>ROUND(E780*F780,2)</f>
        <v>201.6</v>
      </c>
      <c r="H780" s="12">
        <v>12</v>
      </c>
      <c r="I780" s="57">
        <v>0</v>
      </c>
      <c r="J780" s="13">
        <f>ROUND(H780*I780,2)</f>
        <v>0</v>
      </c>
    </row>
    <row r="781" spans="1:10" ht="22.5" x14ac:dyDescent="0.25">
      <c r="A781" s="10" t="s">
        <v>1298</v>
      </c>
      <c r="B781" s="24" t="s">
        <v>16</v>
      </c>
      <c r="C781" s="11" t="s">
        <v>33</v>
      </c>
      <c r="D781" s="29" t="s">
        <v>1299</v>
      </c>
      <c r="E781" s="12">
        <v>4</v>
      </c>
      <c r="F781" s="12">
        <v>12.6</v>
      </c>
      <c r="G781" s="13">
        <f>ROUND(E781*F781,2)</f>
        <v>50.4</v>
      </c>
      <c r="H781" s="12">
        <v>4</v>
      </c>
      <c r="I781" s="57">
        <v>0</v>
      </c>
      <c r="J781" s="13">
        <f>ROUND(H781*I781,2)</f>
        <v>0</v>
      </c>
    </row>
    <row r="782" spans="1:10" x14ac:dyDescent="0.25">
      <c r="A782" s="14"/>
      <c r="B782" s="14"/>
      <c r="C782" s="14"/>
      <c r="D782" s="30" t="s">
        <v>1300</v>
      </c>
      <c r="E782" s="12">
        <v>1</v>
      </c>
      <c r="F782" s="15">
        <f>SUM(G779:G781)</f>
        <v>491.4</v>
      </c>
      <c r="G782" s="15">
        <f>ROUND(E782*F782,2)</f>
        <v>491.4</v>
      </c>
      <c r="H782" s="12">
        <v>1</v>
      </c>
      <c r="I782" s="15">
        <f>SUM(J779:J781)</f>
        <v>0</v>
      </c>
      <c r="J782" s="15">
        <f>ROUND(H782*I782,2)</f>
        <v>0</v>
      </c>
    </row>
    <row r="783" spans="1:10" ht="1.1499999999999999" customHeight="1" x14ac:dyDescent="0.25">
      <c r="A783" s="16"/>
      <c r="B783" s="16"/>
      <c r="C783" s="16"/>
      <c r="D783" s="31"/>
      <c r="E783" s="16"/>
      <c r="F783" s="16"/>
      <c r="G783" s="16"/>
      <c r="H783" s="16"/>
      <c r="I783" s="16"/>
      <c r="J783" s="16"/>
    </row>
    <row r="784" spans="1:10" x14ac:dyDescent="0.25">
      <c r="A784" s="18" t="s">
        <v>1301</v>
      </c>
      <c r="B784" s="22" t="s">
        <v>10</v>
      </c>
      <c r="C784" s="18" t="s">
        <v>11</v>
      </c>
      <c r="D784" s="32" t="s">
        <v>1302</v>
      </c>
      <c r="E784" s="19">
        <f t="shared" ref="E784:J784" si="156">E796</f>
        <v>1</v>
      </c>
      <c r="F784" s="19">
        <f t="shared" si="156"/>
        <v>4347.12</v>
      </c>
      <c r="G784" s="19">
        <f t="shared" si="156"/>
        <v>4347.12</v>
      </c>
      <c r="H784" s="19">
        <f t="shared" si="156"/>
        <v>1</v>
      </c>
      <c r="I784" s="19">
        <f t="shared" si="156"/>
        <v>0</v>
      </c>
      <c r="J784" s="19">
        <f t="shared" si="156"/>
        <v>0</v>
      </c>
    </row>
    <row r="785" spans="1:10" x14ac:dyDescent="0.25">
      <c r="A785" s="20" t="s">
        <v>1303</v>
      </c>
      <c r="B785" s="20" t="s">
        <v>10</v>
      </c>
      <c r="C785" s="20" t="s">
        <v>11</v>
      </c>
      <c r="D785" s="33" t="s">
        <v>1304</v>
      </c>
      <c r="E785" s="21">
        <f t="shared" ref="E785:J785" si="157">E789</f>
        <v>1</v>
      </c>
      <c r="F785" s="21">
        <f t="shared" si="157"/>
        <v>1386</v>
      </c>
      <c r="G785" s="21">
        <f t="shared" si="157"/>
        <v>1386</v>
      </c>
      <c r="H785" s="21">
        <f t="shared" si="157"/>
        <v>1</v>
      </c>
      <c r="I785" s="21">
        <f t="shared" si="157"/>
        <v>0</v>
      </c>
      <c r="J785" s="21">
        <f t="shared" si="157"/>
        <v>0</v>
      </c>
    </row>
    <row r="786" spans="1:10" x14ac:dyDescent="0.25">
      <c r="A786" s="10" t="s">
        <v>1305</v>
      </c>
      <c r="B786" s="24" t="s">
        <v>16</v>
      </c>
      <c r="C786" s="11" t="s">
        <v>33</v>
      </c>
      <c r="D786" s="29" t="s">
        <v>1306</v>
      </c>
      <c r="E786" s="12">
        <v>4</v>
      </c>
      <c r="F786" s="12">
        <v>38.85</v>
      </c>
      <c r="G786" s="13">
        <f>ROUND(E786*F786,2)</f>
        <v>155.4</v>
      </c>
      <c r="H786" s="12">
        <v>4</v>
      </c>
      <c r="I786" s="57">
        <v>0</v>
      </c>
      <c r="J786" s="13">
        <f>ROUND(H786*I786,2)</f>
        <v>0</v>
      </c>
    </row>
    <row r="787" spans="1:10" x14ac:dyDescent="0.25">
      <c r="A787" s="10" t="s">
        <v>1307</v>
      </c>
      <c r="B787" s="24" t="s">
        <v>16</v>
      </c>
      <c r="C787" s="11" t="s">
        <v>33</v>
      </c>
      <c r="D787" s="29" t="s">
        <v>1308</v>
      </c>
      <c r="E787" s="12">
        <v>18</v>
      </c>
      <c r="F787" s="12">
        <v>54.6</v>
      </c>
      <c r="G787" s="13">
        <f>ROUND(E787*F787,2)</f>
        <v>982.8</v>
      </c>
      <c r="H787" s="12">
        <v>18</v>
      </c>
      <c r="I787" s="57">
        <v>0</v>
      </c>
      <c r="J787" s="13">
        <f>ROUND(H787*I787,2)</f>
        <v>0</v>
      </c>
    </row>
    <row r="788" spans="1:10" x14ac:dyDescent="0.25">
      <c r="A788" s="10" t="s">
        <v>1309</v>
      </c>
      <c r="B788" s="24" t="s">
        <v>16</v>
      </c>
      <c r="C788" s="11" t="s">
        <v>33</v>
      </c>
      <c r="D788" s="29" t="s">
        <v>1310</v>
      </c>
      <c r="E788" s="12">
        <v>4</v>
      </c>
      <c r="F788" s="12">
        <v>61.95</v>
      </c>
      <c r="G788" s="13">
        <f>ROUND(E788*F788,2)</f>
        <v>247.8</v>
      </c>
      <c r="H788" s="12">
        <v>4</v>
      </c>
      <c r="I788" s="57">
        <v>0</v>
      </c>
      <c r="J788" s="13">
        <f>ROUND(H788*I788,2)</f>
        <v>0</v>
      </c>
    </row>
    <row r="789" spans="1:10" x14ac:dyDescent="0.25">
      <c r="A789" s="14"/>
      <c r="B789" s="14"/>
      <c r="C789" s="14"/>
      <c r="D789" s="30" t="s">
        <v>1311</v>
      </c>
      <c r="E789" s="12">
        <v>1</v>
      </c>
      <c r="F789" s="15">
        <f>SUM(G786:G788)</f>
        <v>1386</v>
      </c>
      <c r="G789" s="15">
        <f>ROUND(E789*F789,2)</f>
        <v>1386</v>
      </c>
      <c r="H789" s="12">
        <v>1</v>
      </c>
      <c r="I789" s="15">
        <f>SUM(J786:J788)</f>
        <v>0</v>
      </c>
      <c r="J789" s="15">
        <f>ROUND(H789*I789,2)</f>
        <v>0</v>
      </c>
    </row>
    <row r="790" spans="1:10" ht="1.1499999999999999" customHeight="1" x14ac:dyDescent="0.25">
      <c r="A790" s="16"/>
      <c r="B790" s="16"/>
      <c r="C790" s="16"/>
      <c r="D790" s="31"/>
      <c r="E790" s="16"/>
      <c r="F790" s="16"/>
      <c r="G790" s="16"/>
      <c r="H790" s="16"/>
      <c r="I790" s="16"/>
      <c r="J790" s="16"/>
    </row>
    <row r="791" spans="1:10" x14ac:dyDescent="0.25">
      <c r="A791" s="20" t="s">
        <v>1312</v>
      </c>
      <c r="B791" s="20" t="s">
        <v>10</v>
      </c>
      <c r="C791" s="20" t="s">
        <v>11</v>
      </c>
      <c r="D791" s="33" t="s">
        <v>1313</v>
      </c>
      <c r="E791" s="21">
        <f t="shared" ref="E791:J791" si="158">E794</f>
        <v>1</v>
      </c>
      <c r="F791" s="21">
        <f t="shared" si="158"/>
        <v>2961.12</v>
      </c>
      <c r="G791" s="21">
        <f t="shared" si="158"/>
        <v>2961.12</v>
      </c>
      <c r="H791" s="21">
        <f t="shared" si="158"/>
        <v>1</v>
      </c>
      <c r="I791" s="21">
        <f t="shared" si="158"/>
        <v>0</v>
      </c>
      <c r="J791" s="21">
        <f t="shared" si="158"/>
        <v>0</v>
      </c>
    </row>
    <row r="792" spans="1:10" x14ac:dyDescent="0.25">
      <c r="A792" s="10" t="s">
        <v>1314</v>
      </c>
      <c r="B792" s="24" t="s">
        <v>16</v>
      </c>
      <c r="C792" s="11" t="s">
        <v>33</v>
      </c>
      <c r="D792" s="29" t="s">
        <v>1315</v>
      </c>
      <c r="E792" s="12">
        <v>24</v>
      </c>
      <c r="F792" s="12">
        <v>76.13</v>
      </c>
      <c r="G792" s="13">
        <f>ROUND(E792*F792,2)</f>
        <v>1827.12</v>
      </c>
      <c r="H792" s="12">
        <v>24</v>
      </c>
      <c r="I792" s="57">
        <v>0</v>
      </c>
      <c r="J792" s="13">
        <f>ROUND(H792*I792,2)</f>
        <v>0</v>
      </c>
    </row>
    <row r="793" spans="1:10" x14ac:dyDescent="0.25">
      <c r="A793" s="10" t="s">
        <v>1316</v>
      </c>
      <c r="B793" s="24" t="s">
        <v>16</v>
      </c>
      <c r="C793" s="11" t="s">
        <v>33</v>
      </c>
      <c r="D793" s="29" t="s">
        <v>1317</v>
      </c>
      <c r="E793" s="12">
        <v>8</v>
      </c>
      <c r="F793" s="12">
        <v>141.75</v>
      </c>
      <c r="G793" s="13">
        <f>ROUND(E793*F793,2)</f>
        <v>1134</v>
      </c>
      <c r="H793" s="12">
        <v>8</v>
      </c>
      <c r="I793" s="57">
        <v>0</v>
      </c>
      <c r="J793" s="13">
        <f>ROUND(H793*I793,2)</f>
        <v>0</v>
      </c>
    </row>
    <row r="794" spans="1:10" x14ac:dyDescent="0.25">
      <c r="A794" s="14"/>
      <c r="B794" s="14"/>
      <c r="C794" s="14"/>
      <c r="D794" s="30" t="s">
        <v>1318</v>
      </c>
      <c r="E794" s="12">
        <v>1</v>
      </c>
      <c r="F794" s="15">
        <f>SUM(G792:G793)</f>
        <v>2961.12</v>
      </c>
      <c r="G794" s="15">
        <f>ROUND(E794*F794,2)</f>
        <v>2961.12</v>
      </c>
      <c r="H794" s="12">
        <v>1</v>
      </c>
      <c r="I794" s="15">
        <f>SUM(J792:J793)</f>
        <v>0</v>
      </c>
      <c r="J794" s="15">
        <f>ROUND(H794*I794,2)</f>
        <v>0</v>
      </c>
    </row>
    <row r="795" spans="1:10" ht="1.1499999999999999" customHeight="1" x14ac:dyDescent="0.25">
      <c r="A795" s="16"/>
      <c r="B795" s="16"/>
      <c r="C795" s="16"/>
      <c r="D795" s="31"/>
      <c r="E795" s="16"/>
      <c r="F795" s="16"/>
      <c r="G795" s="16"/>
      <c r="H795" s="16"/>
      <c r="I795" s="16"/>
      <c r="J795" s="16"/>
    </row>
    <row r="796" spans="1:10" x14ac:dyDescent="0.25">
      <c r="A796" s="14"/>
      <c r="B796" s="14"/>
      <c r="C796" s="14"/>
      <c r="D796" s="30" t="s">
        <v>1319</v>
      </c>
      <c r="E796" s="12">
        <v>1</v>
      </c>
      <c r="F796" s="15">
        <f>G785+G791</f>
        <v>4347.12</v>
      </c>
      <c r="G796" s="15">
        <f>ROUND(E796*F796,2)</f>
        <v>4347.12</v>
      </c>
      <c r="H796" s="12">
        <v>1</v>
      </c>
      <c r="I796" s="15">
        <f>J785+J791</f>
        <v>0</v>
      </c>
      <c r="J796" s="15">
        <f>ROUND(H796*I796,2)</f>
        <v>0</v>
      </c>
    </row>
    <row r="797" spans="1:10" ht="1.1499999999999999" customHeight="1" x14ac:dyDescent="0.25">
      <c r="A797" s="16"/>
      <c r="B797" s="16"/>
      <c r="C797" s="16"/>
      <c r="D797" s="31"/>
      <c r="E797" s="16"/>
      <c r="F797" s="16"/>
      <c r="G797" s="16"/>
      <c r="H797" s="16"/>
      <c r="I797" s="16"/>
      <c r="J797" s="16"/>
    </row>
    <row r="798" spans="1:10" x14ac:dyDescent="0.25">
      <c r="A798" s="18" t="s">
        <v>1320</v>
      </c>
      <c r="B798" s="22" t="s">
        <v>10</v>
      </c>
      <c r="C798" s="18" t="s">
        <v>11</v>
      </c>
      <c r="D798" s="32" t="s">
        <v>1321</v>
      </c>
      <c r="E798" s="19">
        <f t="shared" ref="E798:J798" si="159">E800</f>
        <v>1</v>
      </c>
      <c r="F798" s="19">
        <f t="shared" si="159"/>
        <v>1795.5</v>
      </c>
      <c r="G798" s="19">
        <f t="shared" si="159"/>
        <v>1795.5</v>
      </c>
      <c r="H798" s="19">
        <f t="shared" si="159"/>
        <v>1</v>
      </c>
      <c r="I798" s="19">
        <f t="shared" si="159"/>
        <v>0</v>
      </c>
      <c r="J798" s="19">
        <f t="shared" si="159"/>
        <v>0</v>
      </c>
    </row>
    <row r="799" spans="1:10" x14ac:dyDescent="0.25">
      <c r="A799" s="10" t="s">
        <v>1322</v>
      </c>
      <c r="B799" s="24" t="s">
        <v>16</v>
      </c>
      <c r="C799" s="11" t="s">
        <v>33</v>
      </c>
      <c r="D799" s="29" t="s">
        <v>1323</v>
      </c>
      <c r="E799" s="12">
        <v>15</v>
      </c>
      <c r="F799" s="12">
        <v>119.7</v>
      </c>
      <c r="G799" s="13">
        <f>ROUND(E799*F799,2)</f>
        <v>1795.5</v>
      </c>
      <c r="H799" s="12">
        <v>15</v>
      </c>
      <c r="I799" s="57">
        <v>0</v>
      </c>
      <c r="J799" s="13">
        <f>ROUND(H799*I799,2)</f>
        <v>0</v>
      </c>
    </row>
    <row r="800" spans="1:10" x14ac:dyDescent="0.25">
      <c r="A800" s="14"/>
      <c r="B800" s="14"/>
      <c r="C800" s="14"/>
      <c r="D800" s="30" t="s">
        <v>1324</v>
      </c>
      <c r="E800" s="12">
        <v>1</v>
      </c>
      <c r="F800" s="15">
        <f>G799</f>
        <v>1795.5</v>
      </c>
      <c r="G800" s="15">
        <f>ROUND(E800*F800,2)</f>
        <v>1795.5</v>
      </c>
      <c r="H800" s="12">
        <v>1</v>
      </c>
      <c r="I800" s="15">
        <f>J799</f>
        <v>0</v>
      </c>
      <c r="J800" s="15">
        <f>ROUND(H800*I800,2)</f>
        <v>0</v>
      </c>
    </row>
    <row r="801" spans="1:10" ht="1.1499999999999999" customHeight="1" x14ac:dyDescent="0.25">
      <c r="A801" s="16"/>
      <c r="B801" s="16"/>
      <c r="C801" s="16"/>
      <c r="D801" s="31"/>
      <c r="E801" s="16"/>
      <c r="F801" s="16"/>
      <c r="G801" s="16"/>
      <c r="H801" s="16"/>
      <c r="I801" s="16"/>
      <c r="J801" s="16"/>
    </row>
    <row r="802" spans="1:10" x14ac:dyDescent="0.25">
      <c r="A802" s="18" t="s">
        <v>1325</v>
      </c>
      <c r="B802" s="22" t="s">
        <v>10</v>
      </c>
      <c r="C802" s="18" t="s">
        <v>11</v>
      </c>
      <c r="D802" s="32" t="s">
        <v>1326</v>
      </c>
      <c r="E802" s="19">
        <f t="shared" ref="E802:J802" si="160">E812</f>
        <v>1</v>
      </c>
      <c r="F802" s="19">
        <f t="shared" si="160"/>
        <v>5260.5</v>
      </c>
      <c r="G802" s="19">
        <f t="shared" si="160"/>
        <v>5260.5</v>
      </c>
      <c r="H802" s="19">
        <f t="shared" si="160"/>
        <v>1</v>
      </c>
      <c r="I802" s="19">
        <f t="shared" si="160"/>
        <v>0</v>
      </c>
      <c r="J802" s="19">
        <f t="shared" si="160"/>
        <v>0</v>
      </c>
    </row>
    <row r="803" spans="1:10" x14ac:dyDescent="0.25">
      <c r="A803" s="10" t="s">
        <v>1327</v>
      </c>
      <c r="B803" s="24" t="s">
        <v>16</v>
      </c>
      <c r="C803" s="11" t="s">
        <v>33</v>
      </c>
      <c r="D803" s="29" t="s">
        <v>1328</v>
      </c>
      <c r="E803" s="12">
        <v>4</v>
      </c>
      <c r="F803" s="12">
        <v>60.9</v>
      </c>
      <c r="G803" s="13">
        <f t="shared" ref="G803:G812" si="161">ROUND(E803*F803,2)</f>
        <v>243.6</v>
      </c>
      <c r="H803" s="12">
        <v>4</v>
      </c>
      <c r="I803" s="57">
        <v>0</v>
      </c>
      <c r="J803" s="13">
        <f t="shared" ref="J803:J812" si="162">ROUND(H803*I803,2)</f>
        <v>0</v>
      </c>
    </row>
    <row r="804" spans="1:10" x14ac:dyDescent="0.25">
      <c r="A804" s="10" t="s">
        <v>1329</v>
      </c>
      <c r="B804" s="24" t="s">
        <v>16</v>
      </c>
      <c r="C804" s="11" t="s">
        <v>33</v>
      </c>
      <c r="D804" s="29" t="s">
        <v>1330</v>
      </c>
      <c r="E804" s="12">
        <v>30</v>
      </c>
      <c r="F804" s="12">
        <v>42</v>
      </c>
      <c r="G804" s="13">
        <f t="shared" si="161"/>
        <v>1260</v>
      </c>
      <c r="H804" s="12">
        <v>30</v>
      </c>
      <c r="I804" s="57">
        <v>0</v>
      </c>
      <c r="J804" s="13">
        <f t="shared" si="162"/>
        <v>0</v>
      </c>
    </row>
    <row r="805" spans="1:10" x14ac:dyDescent="0.25">
      <c r="A805" s="10" t="s">
        <v>1331</v>
      </c>
      <c r="B805" s="24" t="s">
        <v>16</v>
      </c>
      <c r="C805" s="11" t="s">
        <v>25</v>
      </c>
      <c r="D805" s="29" t="s">
        <v>1332</v>
      </c>
      <c r="E805" s="12">
        <v>18</v>
      </c>
      <c r="F805" s="12">
        <v>52.5</v>
      </c>
      <c r="G805" s="13">
        <f t="shared" si="161"/>
        <v>945</v>
      </c>
      <c r="H805" s="12">
        <v>18</v>
      </c>
      <c r="I805" s="57">
        <v>0</v>
      </c>
      <c r="J805" s="13">
        <f t="shared" si="162"/>
        <v>0</v>
      </c>
    </row>
    <row r="806" spans="1:10" x14ac:dyDescent="0.25">
      <c r="A806" s="10" t="s">
        <v>1333</v>
      </c>
      <c r="B806" s="24" t="s">
        <v>16</v>
      </c>
      <c r="C806" s="11" t="s">
        <v>33</v>
      </c>
      <c r="D806" s="29" t="s">
        <v>1334</v>
      </c>
      <c r="E806" s="12">
        <v>8</v>
      </c>
      <c r="F806" s="12">
        <v>14.7</v>
      </c>
      <c r="G806" s="13">
        <f t="shared" si="161"/>
        <v>117.6</v>
      </c>
      <c r="H806" s="12">
        <v>8</v>
      </c>
      <c r="I806" s="57">
        <v>0</v>
      </c>
      <c r="J806" s="13">
        <f t="shared" si="162"/>
        <v>0</v>
      </c>
    </row>
    <row r="807" spans="1:10" x14ac:dyDescent="0.25">
      <c r="A807" s="10" t="s">
        <v>1335</v>
      </c>
      <c r="B807" s="24" t="s">
        <v>16</v>
      </c>
      <c r="C807" s="11" t="s">
        <v>33</v>
      </c>
      <c r="D807" s="29" t="s">
        <v>1336</v>
      </c>
      <c r="E807" s="12">
        <v>8</v>
      </c>
      <c r="F807" s="12">
        <v>54.6</v>
      </c>
      <c r="G807" s="13">
        <f t="shared" si="161"/>
        <v>436.8</v>
      </c>
      <c r="H807" s="12">
        <v>8</v>
      </c>
      <c r="I807" s="57">
        <v>0</v>
      </c>
      <c r="J807" s="13">
        <f t="shared" si="162"/>
        <v>0</v>
      </c>
    </row>
    <row r="808" spans="1:10" x14ac:dyDescent="0.25">
      <c r="A808" s="10" t="s">
        <v>1337</v>
      </c>
      <c r="B808" s="24" t="s">
        <v>16</v>
      </c>
      <c r="C808" s="11" t="s">
        <v>33</v>
      </c>
      <c r="D808" s="29" t="s">
        <v>1338</v>
      </c>
      <c r="E808" s="12">
        <v>4</v>
      </c>
      <c r="F808" s="12">
        <v>10.5</v>
      </c>
      <c r="G808" s="13">
        <f t="shared" si="161"/>
        <v>42</v>
      </c>
      <c r="H808" s="12">
        <v>4</v>
      </c>
      <c r="I808" s="57">
        <v>0</v>
      </c>
      <c r="J808" s="13">
        <f t="shared" si="162"/>
        <v>0</v>
      </c>
    </row>
    <row r="809" spans="1:10" x14ac:dyDescent="0.25">
      <c r="A809" s="10" t="s">
        <v>1339</v>
      </c>
      <c r="B809" s="24" t="s">
        <v>16</v>
      </c>
      <c r="C809" s="11" t="s">
        <v>33</v>
      </c>
      <c r="D809" s="29" t="s">
        <v>1340</v>
      </c>
      <c r="E809" s="12">
        <v>1</v>
      </c>
      <c r="F809" s="12">
        <v>682.5</v>
      </c>
      <c r="G809" s="13">
        <f t="shared" si="161"/>
        <v>682.5</v>
      </c>
      <c r="H809" s="12">
        <v>1</v>
      </c>
      <c r="I809" s="57">
        <v>0</v>
      </c>
      <c r="J809" s="13">
        <f t="shared" si="162"/>
        <v>0</v>
      </c>
    </row>
    <row r="810" spans="1:10" x14ac:dyDescent="0.25">
      <c r="A810" s="10" t="s">
        <v>1341</v>
      </c>
      <c r="B810" s="24" t="s">
        <v>16</v>
      </c>
      <c r="C810" s="11" t="s">
        <v>33</v>
      </c>
      <c r="D810" s="29" t="s">
        <v>1342</v>
      </c>
      <c r="E810" s="12">
        <v>8</v>
      </c>
      <c r="F810" s="12">
        <v>168</v>
      </c>
      <c r="G810" s="13">
        <f t="shared" si="161"/>
        <v>1344</v>
      </c>
      <c r="H810" s="12">
        <v>8</v>
      </c>
      <c r="I810" s="57">
        <v>0</v>
      </c>
      <c r="J810" s="13">
        <f t="shared" si="162"/>
        <v>0</v>
      </c>
    </row>
    <row r="811" spans="1:10" x14ac:dyDescent="0.25">
      <c r="A811" s="10" t="s">
        <v>1343</v>
      </c>
      <c r="B811" s="24" t="s">
        <v>16</v>
      </c>
      <c r="C811" s="11" t="s">
        <v>33</v>
      </c>
      <c r="D811" s="29" t="s">
        <v>1344</v>
      </c>
      <c r="E811" s="12">
        <v>2</v>
      </c>
      <c r="F811" s="12">
        <v>94.5</v>
      </c>
      <c r="G811" s="13">
        <f t="shared" si="161"/>
        <v>189</v>
      </c>
      <c r="H811" s="12">
        <v>2</v>
      </c>
      <c r="I811" s="57">
        <v>0</v>
      </c>
      <c r="J811" s="13">
        <f t="shared" si="162"/>
        <v>0</v>
      </c>
    </row>
    <row r="812" spans="1:10" x14ac:dyDescent="0.25">
      <c r="A812" s="14"/>
      <c r="B812" s="14"/>
      <c r="C812" s="14"/>
      <c r="D812" s="30" t="s">
        <v>1345</v>
      </c>
      <c r="E812" s="12">
        <v>1</v>
      </c>
      <c r="F812" s="15">
        <f>SUM(G803:G811)</f>
        <v>5260.5</v>
      </c>
      <c r="G812" s="15">
        <f t="shared" si="161"/>
        <v>5260.5</v>
      </c>
      <c r="H812" s="12">
        <v>1</v>
      </c>
      <c r="I812" s="15">
        <f>SUM(J803:J811)</f>
        <v>0</v>
      </c>
      <c r="J812" s="15">
        <f t="shared" si="162"/>
        <v>0</v>
      </c>
    </row>
    <row r="813" spans="1:10" ht="1.1499999999999999" customHeight="1" x14ac:dyDescent="0.25">
      <c r="A813" s="16"/>
      <c r="B813" s="16"/>
      <c r="C813" s="16"/>
      <c r="D813" s="31"/>
      <c r="E813" s="16"/>
      <c r="F813" s="16"/>
      <c r="G813" s="16"/>
      <c r="H813" s="16"/>
      <c r="I813" s="16"/>
      <c r="J813" s="16"/>
    </row>
    <row r="814" spans="1:10" x14ac:dyDescent="0.25">
      <c r="A814" s="18" t="s">
        <v>1346</v>
      </c>
      <c r="B814" s="22" t="s">
        <v>10</v>
      </c>
      <c r="C814" s="18" t="s">
        <v>11</v>
      </c>
      <c r="D814" s="32" t="s">
        <v>1347</v>
      </c>
      <c r="E814" s="19">
        <f t="shared" ref="E814:J814" si="163">E816</f>
        <v>1</v>
      </c>
      <c r="F814" s="19">
        <f t="shared" si="163"/>
        <v>3811.5</v>
      </c>
      <c r="G814" s="19">
        <f t="shared" si="163"/>
        <v>3811.5</v>
      </c>
      <c r="H814" s="19">
        <f t="shared" si="163"/>
        <v>1</v>
      </c>
      <c r="I814" s="19">
        <f t="shared" si="163"/>
        <v>0</v>
      </c>
      <c r="J814" s="19">
        <f t="shared" si="163"/>
        <v>0</v>
      </c>
    </row>
    <row r="815" spans="1:10" x14ac:dyDescent="0.25">
      <c r="A815" s="10" t="s">
        <v>1348</v>
      </c>
      <c r="B815" s="24" t="s">
        <v>16</v>
      </c>
      <c r="C815" s="11" t="s">
        <v>33</v>
      </c>
      <c r="D815" s="29" t="s">
        <v>1349</v>
      </c>
      <c r="E815" s="12">
        <v>22</v>
      </c>
      <c r="F815" s="12">
        <v>173.25</v>
      </c>
      <c r="G815" s="13">
        <f>ROUND(E815*F815,2)</f>
        <v>3811.5</v>
      </c>
      <c r="H815" s="12">
        <v>22</v>
      </c>
      <c r="I815" s="57">
        <v>0</v>
      </c>
      <c r="J815" s="13">
        <f>ROUND(H815*I815,2)</f>
        <v>0</v>
      </c>
    </row>
    <row r="816" spans="1:10" x14ac:dyDescent="0.25">
      <c r="A816" s="14"/>
      <c r="B816" s="14"/>
      <c r="C816" s="14"/>
      <c r="D816" s="30" t="s">
        <v>1350</v>
      </c>
      <c r="E816" s="12">
        <v>1</v>
      </c>
      <c r="F816" s="15">
        <f>G815</f>
        <v>3811.5</v>
      </c>
      <c r="G816" s="15">
        <f>ROUND(E816*F816,2)</f>
        <v>3811.5</v>
      </c>
      <c r="H816" s="12">
        <v>1</v>
      </c>
      <c r="I816" s="15">
        <f>J815</f>
        <v>0</v>
      </c>
      <c r="J816" s="15">
        <f>ROUND(H816*I816,2)</f>
        <v>0</v>
      </c>
    </row>
    <row r="817" spans="1:10" ht="1.1499999999999999" customHeight="1" x14ac:dyDescent="0.25">
      <c r="A817" s="16"/>
      <c r="B817" s="16"/>
      <c r="C817" s="16"/>
      <c r="D817" s="31"/>
      <c r="E817" s="16"/>
      <c r="F817" s="16"/>
      <c r="G817" s="16"/>
      <c r="H817" s="16"/>
      <c r="I817" s="16"/>
      <c r="J817" s="16"/>
    </row>
    <row r="818" spans="1:10" x14ac:dyDescent="0.25">
      <c r="A818" s="18" t="s">
        <v>1351</v>
      </c>
      <c r="B818" s="22" t="s">
        <v>10</v>
      </c>
      <c r="C818" s="18" t="s">
        <v>11</v>
      </c>
      <c r="D818" s="32" t="s">
        <v>1352</v>
      </c>
      <c r="E818" s="19">
        <f t="shared" ref="E818:J818" si="164">E825</f>
        <v>1</v>
      </c>
      <c r="F818" s="19">
        <f t="shared" si="164"/>
        <v>515.36</v>
      </c>
      <c r="G818" s="19">
        <f t="shared" si="164"/>
        <v>515.36</v>
      </c>
      <c r="H818" s="19">
        <f t="shared" si="164"/>
        <v>1</v>
      </c>
      <c r="I818" s="19">
        <f t="shared" si="164"/>
        <v>0</v>
      </c>
      <c r="J818" s="19">
        <f t="shared" si="164"/>
        <v>0</v>
      </c>
    </row>
    <row r="819" spans="1:10" x14ac:dyDescent="0.25">
      <c r="A819" s="10" t="s">
        <v>1353</v>
      </c>
      <c r="B819" s="24" t="s">
        <v>16</v>
      </c>
      <c r="C819" s="11" t="s">
        <v>33</v>
      </c>
      <c r="D819" s="29" t="s">
        <v>1354</v>
      </c>
      <c r="E819" s="12">
        <v>8</v>
      </c>
      <c r="F819" s="12">
        <v>47.88</v>
      </c>
      <c r="G819" s="13">
        <f t="shared" ref="G819:G825" si="165">ROUND(E819*F819,2)</f>
        <v>383.04</v>
      </c>
      <c r="H819" s="12">
        <v>8</v>
      </c>
      <c r="I819" s="57">
        <v>0</v>
      </c>
      <c r="J819" s="13">
        <f t="shared" ref="J819:J825" si="166">ROUND(H819*I819,2)</f>
        <v>0</v>
      </c>
    </row>
    <row r="820" spans="1:10" x14ac:dyDescent="0.25">
      <c r="A820" s="10" t="s">
        <v>1355</v>
      </c>
      <c r="B820" s="24" t="s">
        <v>16</v>
      </c>
      <c r="C820" s="11" t="s">
        <v>33</v>
      </c>
      <c r="D820" s="29" t="s">
        <v>1356</v>
      </c>
      <c r="E820" s="12">
        <v>4</v>
      </c>
      <c r="F820" s="12">
        <v>10.5</v>
      </c>
      <c r="G820" s="13">
        <f t="shared" si="165"/>
        <v>42</v>
      </c>
      <c r="H820" s="12">
        <v>4</v>
      </c>
      <c r="I820" s="57">
        <v>0</v>
      </c>
      <c r="J820" s="13">
        <f t="shared" si="166"/>
        <v>0</v>
      </c>
    </row>
    <row r="821" spans="1:10" x14ac:dyDescent="0.25">
      <c r="A821" s="10" t="s">
        <v>1357</v>
      </c>
      <c r="B821" s="24" t="s">
        <v>16</v>
      </c>
      <c r="C821" s="11" t="s">
        <v>33</v>
      </c>
      <c r="D821" s="29" t="s">
        <v>1358</v>
      </c>
      <c r="E821" s="12">
        <v>4</v>
      </c>
      <c r="F821" s="12">
        <v>5.25</v>
      </c>
      <c r="G821" s="13">
        <f t="shared" si="165"/>
        <v>21</v>
      </c>
      <c r="H821" s="12">
        <v>4</v>
      </c>
      <c r="I821" s="57">
        <v>0</v>
      </c>
      <c r="J821" s="13">
        <f t="shared" si="166"/>
        <v>0</v>
      </c>
    </row>
    <row r="822" spans="1:10" x14ac:dyDescent="0.25">
      <c r="A822" s="10" t="s">
        <v>1359</v>
      </c>
      <c r="B822" s="24" t="s">
        <v>16</v>
      </c>
      <c r="C822" s="11" t="s">
        <v>33</v>
      </c>
      <c r="D822" s="29" t="s">
        <v>1360</v>
      </c>
      <c r="E822" s="12">
        <v>4</v>
      </c>
      <c r="F822" s="12">
        <v>1.58</v>
      </c>
      <c r="G822" s="13">
        <f t="shared" si="165"/>
        <v>6.32</v>
      </c>
      <c r="H822" s="12">
        <v>4</v>
      </c>
      <c r="I822" s="57">
        <v>0</v>
      </c>
      <c r="J822" s="13">
        <f t="shared" si="166"/>
        <v>0</v>
      </c>
    </row>
    <row r="823" spans="1:10" x14ac:dyDescent="0.25">
      <c r="A823" s="10" t="s">
        <v>1361</v>
      </c>
      <c r="B823" s="24" t="s">
        <v>16</v>
      </c>
      <c r="C823" s="11" t="s">
        <v>33</v>
      </c>
      <c r="D823" s="29" t="s">
        <v>1362</v>
      </c>
      <c r="E823" s="12">
        <v>4</v>
      </c>
      <c r="F823" s="12">
        <v>7.35</v>
      </c>
      <c r="G823" s="13">
        <f t="shared" si="165"/>
        <v>29.4</v>
      </c>
      <c r="H823" s="12">
        <v>4</v>
      </c>
      <c r="I823" s="57">
        <v>0</v>
      </c>
      <c r="J823" s="13">
        <f t="shared" si="166"/>
        <v>0</v>
      </c>
    </row>
    <row r="824" spans="1:10" x14ac:dyDescent="0.25">
      <c r="A824" s="10" t="s">
        <v>1363</v>
      </c>
      <c r="B824" s="24" t="s">
        <v>16</v>
      </c>
      <c r="C824" s="11" t="s">
        <v>33</v>
      </c>
      <c r="D824" s="29" t="s">
        <v>1364</v>
      </c>
      <c r="E824" s="12">
        <v>4</v>
      </c>
      <c r="F824" s="12">
        <v>8.4</v>
      </c>
      <c r="G824" s="13">
        <f t="shared" si="165"/>
        <v>33.6</v>
      </c>
      <c r="H824" s="12">
        <v>4</v>
      </c>
      <c r="I824" s="57">
        <v>0</v>
      </c>
      <c r="J824" s="13">
        <f t="shared" si="166"/>
        <v>0</v>
      </c>
    </row>
    <row r="825" spans="1:10" x14ac:dyDescent="0.25">
      <c r="A825" s="14"/>
      <c r="B825" s="14"/>
      <c r="C825" s="14"/>
      <c r="D825" s="30" t="s">
        <v>1365</v>
      </c>
      <c r="E825" s="12">
        <v>1</v>
      </c>
      <c r="F825" s="15">
        <f>SUM(G819:G824)</f>
        <v>515.36</v>
      </c>
      <c r="G825" s="15">
        <f t="shared" si="165"/>
        <v>515.36</v>
      </c>
      <c r="H825" s="12">
        <v>1</v>
      </c>
      <c r="I825" s="15">
        <f>SUM(J819:J824)</f>
        <v>0</v>
      </c>
      <c r="J825" s="15">
        <f t="shared" si="166"/>
        <v>0</v>
      </c>
    </row>
    <row r="826" spans="1:10" ht="1.1499999999999999" customHeight="1" x14ac:dyDescent="0.25">
      <c r="A826" s="16"/>
      <c r="B826" s="16"/>
      <c r="C826" s="16"/>
      <c r="D826" s="31"/>
      <c r="E826" s="16"/>
      <c r="F826" s="16"/>
      <c r="G826" s="16"/>
      <c r="H826" s="16"/>
      <c r="I826" s="16"/>
      <c r="J826" s="16"/>
    </row>
    <row r="827" spans="1:10" x14ac:dyDescent="0.25">
      <c r="A827" s="14"/>
      <c r="B827" s="14"/>
      <c r="C827" s="14"/>
      <c r="D827" s="30" t="s">
        <v>1366</v>
      </c>
      <c r="E827" s="12">
        <v>1</v>
      </c>
      <c r="F827" s="15">
        <f>G754+G763+G778+G784+G798+G802+G814+G818</f>
        <v>27759.81</v>
      </c>
      <c r="G827" s="15">
        <f>ROUND(E827*F827,2)</f>
        <v>27759.81</v>
      </c>
      <c r="H827" s="12">
        <v>1</v>
      </c>
      <c r="I827" s="15">
        <f>J754+J763+J778+J784+J798+J802+J814+J818</f>
        <v>0</v>
      </c>
      <c r="J827" s="15">
        <f>ROUND(H827*I827,2)</f>
        <v>0</v>
      </c>
    </row>
    <row r="828" spans="1:10" ht="1.1499999999999999" customHeight="1" x14ac:dyDescent="0.25">
      <c r="A828" s="16"/>
      <c r="B828" s="16"/>
      <c r="C828" s="16"/>
      <c r="D828" s="31"/>
      <c r="E828" s="16"/>
      <c r="F828" s="16"/>
      <c r="G828" s="16"/>
      <c r="H828" s="16"/>
      <c r="I828" s="16"/>
      <c r="J828" s="16"/>
    </row>
    <row r="829" spans="1:10" x14ac:dyDescent="0.25">
      <c r="A829" s="8" t="s">
        <v>1367</v>
      </c>
      <c r="B829" s="8" t="s">
        <v>10</v>
      </c>
      <c r="C829" s="8" t="s">
        <v>11</v>
      </c>
      <c r="D829" s="28" t="s">
        <v>1368</v>
      </c>
      <c r="E829" s="9">
        <f t="shared" ref="E829:J829" si="167">E845</f>
        <v>1</v>
      </c>
      <c r="F829" s="9">
        <f t="shared" si="167"/>
        <v>7866.45</v>
      </c>
      <c r="G829" s="9">
        <f t="shared" si="167"/>
        <v>7866.45</v>
      </c>
      <c r="H829" s="9">
        <f t="shared" si="167"/>
        <v>1</v>
      </c>
      <c r="I829" s="9">
        <f t="shared" si="167"/>
        <v>0</v>
      </c>
      <c r="J829" s="9">
        <f t="shared" si="167"/>
        <v>0</v>
      </c>
    </row>
    <row r="830" spans="1:10" x14ac:dyDescent="0.25">
      <c r="A830" s="10" t="s">
        <v>1369</v>
      </c>
      <c r="B830" s="11" t="s">
        <v>16</v>
      </c>
      <c r="C830" s="11" t="s">
        <v>33</v>
      </c>
      <c r="D830" s="29" t="s">
        <v>1370</v>
      </c>
      <c r="E830" s="12">
        <v>4</v>
      </c>
      <c r="F830" s="12">
        <v>64.180000000000007</v>
      </c>
      <c r="G830" s="13">
        <f t="shared" ref="G830:G845" si="168">ROUND(E830*F830,2)</f>
        <v>256.72000000000003</v>
      </c>
      <c r="H830" s="12">
        <v>4</v>
      </c>
      <c r="I830" s="57">
        <v>0</v>
      </c>
      <c r="J830" s="13">
        <f t="shared" ref="J830:J845" si="169">ROUND(H830*I830,2)</f>
        <v>0</v>
      </c>
    </row>
    <row r="831" spans="1:10" x14ac:dyDescent="0.25">
      <c r="A831" s="10" t="s">
        <v>1371</v>
      </c>
      <c r="B831" s="11" t="s">
        <v>16</v>
      </c>
      <c r="C831" s="11" t="s">
        <v>33</v>
      </c>
      <c r="D831" s="29" t="s">
        <v>1372</v>
      </c>
      <c r="E831" s="12">
        <v>1</v>
      </c>
      <c r="F831" s="12">
        <v>47.07</v>
      </c>
      <c r="G831" s="13">
        <f t="shared" si="168"/>
        <v>47.07</v>
      </c>
      <c r="H831" s="12">
        <v>1</v>
      </c>
      <c r="I831" s="57">
        <v>0</v>
      </c>
      <c r="J831" s="13">
        <f t="shared" si="169"/>
        <v>0</v>
      </c>
    </row>
    <row r="832" spans="1:10" x14ac:dyDescent="0.25">
      <c r="A832" s="10" t="s">
        <v>1373</v>
      </c>
      <c r="B832" s="11" t="s">
        <v>16</v>
      </c>
      <c r="C832" s="11" t="s">
        <v>33</v>
      </c>
      <c r="D832" s="29" t="s">
        <v>1374</v>
      </c>
      <c r="E832" s="12">
        <v>20</v>
      </c>
      <c r="F832" s="12">
        <v>16.07</v>
      </c>
      <c r="G832" s="13">
        <f t="shared" si="168"/>
        <v>321.39999999999998</v>
      </c>
      <c r="H832" s="12">
        <v>20</v>
      </c>
      <c r="I832" s="57">
        <v>0</v>
      </c>
      <c r="J832" s="13">
        <f t="shared" si="169"/>
        <v>0</v>
      </c>
    </row>
    <row r="833" spans="1:10" ht="22.5" x14ac:dyDescent="0.25">
      <c r="A833" s="10" t="s">
        <v>1375</v>
      </c>
      <c r="B833" s="11" t="s">
        <v>16</v>
      </c>
      <c r="C833" s="11" t="s">
        <v>33</v>
      </c>
      <c r="D833" s="29" t="s">
        <v>1376</v>
      </c>
      <c r="E833" s="12">
        <v>12</v>
      </c>
      <c r="F833" s="12">
        <v>16.07</v>
      </c>
      <c r="G833" s="13">
        <f t="shared" si="168"/>
        <v>192.84</v>
      </c>
      <c r="H833" s="12">
        <v>12</v>
      </c>
      <c r="I833" s="57">
        <v>0</v>
      </c>
      <c r="J833" s="13">
        <f t="shared" si="169"/>
        <v>0</v>
      </c>
    </row>
    <row r="834" spans="1:10" x14ac:dyDescent="0.25">
      <c r="A834" s="10" t="s">
        <v>1377</v>
      </c>
      <c r="B834" s="11" t="s">
        <v>16</v>
      </c>
      <c r="C834" s="11" t="s">
        <v>33</v>
      </c>
      <c r="D834" s="29" t="s">
        <v>1378</v>
      </c>
      <c r="E834" s="12">
        <v>26</v>
      </c>
      <c r="F834" s="12">
        <v>54.57</v>
      </c>
      <c r="G834" s="13">
        <f t="shared" si="168"/>
        <v>1418.82</v>
      </c>
      <c r="H834" s="12">
        <v>26</v>
      </c>
      <c r="I834" s="57">
        <v>0</v>
      </c>
      <c r="J834" s="13">
        <f t="shared" si="169"/>
        <v>0</v>
      </c>
    </row>
    <row r="835" spans="1:10" x14ac:dyDescent="0.25">
      <c r="A835" s="10" t="s">
        <v>1379</v>
      </c>
      <c r="B835" s="11" t="s">
        <v>16</v>
      </c>
      <c r="C835" s="11" t="s">
        <v>33</v>
      </c>
      <c r="D835" s="29" t="s">
        <v>1380</v>
      </c>
      <c r="E835" s="12">
        <v>8</v>
      </c>
      <c r="F835" s="12">
        <v>60.97</v>
      </c>
      <c r="G835" s="13">
        <f t="shared" si="168"/>
        <v>487.76</v>
      </c>
      <c r="H835" s="12">
        <v>8</v>
      </c>
      <c r="I835" s="57">
        <v>0</v>
      </c>
      <c r="J835" s="13">
        <f t="shared" si="169"/>
        <v>0</v>
      </c>
    </row>
    <row r="836" spans="1:10" x14ac:dyDescent="0.25">
      <c r="A836" s="10" t="s">
        <v>1381</v>
      </c>
      <c r="B836" s="11" t="s">
        <v>16</v>
      </c>
      <c r="C836" s="11" t="s">
        <v>33</v>
      </c>
      <c r="D836" s="29" t="s">
        <v>1382</v>
      </c>
      <c r="E836" s="12">
        <v>8</v>
      </c>
      <c r="F836" s="12">
        <v>18.8</v>
      </c>
      <c r="G836" s="13">
        <f t="shared" si="168"/>
        <v>150.4</v>
      </c>
      <c r="H836" s="12">
        <v>8</v>
      </c>
      <c r="I836" s="57">
        <v>0</v>
      </c>
      <c r="J836" s="13">
        <f t="shared" si="169"/>
        <v>0</v>
      </c>
    </row>
    <row r="837" spans="1:10" x14ac:dyDescent="0.25">
      <c r="A837" s="10" t="s">
        <v>1383</v>
      </c>
      <c r="B837" s="11" t="s">
        <v>16</v>
      </c>
      <c r="C837" s="11" t="s">
        <v>33</v>
      </c>
      <c r="D837" s="29" t="s">
        <v>1384</v>
      </c>
      <c r="E837" s="12">
        <v>15</v>
      </c>
      <c r="F837" s="12">
        <v>53.5</v>
      </c>
      <c r="G837" s="13">
        <f t="shared" si="168"/>
        <v>802.5</v>
      </c>
      <c r="H837" s="12">
        <v>15</v>
      </c>
      <c r="I837" s="57">
        <v>0</v>
      </c>
      <c r="J837" s="13">
        <f t="shared" si="169"/>
        <v>0</v>
      </c>
    </row>
    <row r="838" spans="1:10" ht="22.5" x14ac:dyDescent="0.25">
      <c r="A838" s="10" t="s">
        <v>1385</v>
      </c>
      <c r="B838" s="11" t="s">
        <v>16</v>
      </c>
      <c r="C838" s="11" t="s">
        <v>33</v>
      </c>
      <c r="D838" s="29" t="s">
        <v>1386</v>
      </c>
      <c r="E838" s="12">
        <v>4</v>
      </c>
      <c r="F838" s="12">
        <v>64.180000000000007</v>
      </c>
      <c r="G838" s="13">
        <f t="shared" si="168"/>
        <v>256.72000000000003</v>
      </c>
      <c r="H838" s="12">
        <v>4</v>
      </c>
      <c r="I838" s="57">
        <v>0</v>
      </c>
      <c r="J838" s="13">
        <f t="shared" si="169"/>
        <v>0</v>
      </c>
    </row>
    <row r="839" spans="1:10" x14ac:dyDescent="0.25">
      <c r="A839" s="10" t="s">
        <v>1387</v>
      </c>
      <c r="B839" s="11" t="s">
        <v>16</v>
      </c>
      <c r="C839" s="11" t="s">
        <v>33</v>
      </c>
      <c r="D839" s="29" t="s">
        <v>1388</v>
      </c>
      <c r="E839" s="12">
        <v>50</v>
      </c>
      <c r="F839" s="12">
        <v>16.07</v>
      </c>
      <c r="G839" s="13">
        <f t="shared" si="168"/>
        <v>803.5</v>
      </c>
      <c r="H839" s="12">
        <v>50</v>
      </c>
      <c r="I839" s="57">
        <v>0</v>
      </c>
      <c r="J839" s="13">
        <f t="shared" si="169"/>
        <v>0</v>
      </c>
    </row>
    <row r="840" spans="1:10" x14ac:dyDescent="0.25">
      <c r="A840" s="10" t="s">
        <v>1389</v>
      </c>
      <c r="B840" s="11" t="s">
        <v>16</v>
      </c>
      <c r="C840" s="11" t="s">
        <v>33</v>
      </c>
      <c r="D840" s="29" t="s">
        <v>1390</v>
      </c>
      <c r="E840" s="12">
        <v>4</v>
      </c>
      <c r="F840" s="12">
        <v>80.239999999999995</v>
      </c>
      <c r="G840" s="13">
        <f t="shared" si="168"/>
        <v>320.95999999999998</v>
      </c>
      <c r="H840" s="12">
        <v>4</v>
      </c>
      <c r="I840" s="57">
        <v>0</v>
      </c>
      <c r="J840" s="13">
        <f t="shared" si="169"/>
        <v>0</v>
      </c>
    </row>
    <row r="841" spans="1:10" ht="22.5" x14ac:dyDescent="0.25">
      <c r="A841" s="10" t="s">
        <v>1391</v>
      </c>
      <c r="B841" s="11" t="s">
        <v>16</v>
      </c>
      <c r="C841" s="11" t="s">
        <v>33</v>
      </c>
      <c r="D841" s="29" t="s">
        <v>1392</v>
      </c>
      <c r="E841" s="12">
        <v>8</v>
      </c>
      <c r="F841" s="12">
        <v>58.84</v>
      </c>
      <c r="G841" s="13">
        <f t="shared" si="168"/>
        <v>470.72</v>
      </c>
      <c r="H841" s="12">
        <v>8</v>
      </c>
      <c r="I841" s="57">
        <v>0</v>
      </c>
      <c r="J841" s="13">
        <f t="shared" si="169"/>
        <v>0</v>
      </c>
    </row>
    <row r="842" spans="1:10" x14ac:dyDescent="0.25">
      <c r="A842" s="10" t="s">
        <v>1393</v>
      </c>
      <c r="B842" s="11" t="s">
        <v>16</v>
      </c>
      <c r="C842" s="11" t="s">
        <v>33</v>
      </c>
      <c r="D842" s="29" t="s">
        <v>1394</v>
      </c>
      <c r="E842" s="12">
        <v>24</v>
      </c>
      <c r="F842" s="12">
        <v>53.5</v>
      </c>
      <c r="G842" s="13">
        <f t="shared" si="168"/>
        <v>1284</v>
      </c>
      <c r="H842" s="12">
        <v>24</v>
      </c>
      <c r="I842" s="57">
        <v>0</v>
      </c>
      <c r="J842" s="13">
        <f t="shared" si="169"/>
        <v>0</v>
      </c>
    </row>
    <row r="843" spans="1:10" ht="22.5" x14ac:dyDescent="0.25">
      <c r="A843" s="10" t="s">
        <v>1395</v>
      </c>
      <c r="B843" s="11" t="s">
        <v>16</v>
      </c>
      <c r="C843" s="11" t="s">
        <v>33</v>
      </c>
      <c r="D843" s="29" t="s">
        <v>1396</v>
      </c>
      <c r="E843" s="12">
        <v>40</v>
      </c>
      <c r="F843" s="12">
        <v>6.27</v>
      </c>
      <c r="G843" s="13">
        <f t="shared" si="168"/>
        <v>250.8</v>
      </c>
      <c r="H843" s="12">
        <v>40</v>
      </c>
      <c r="I843" s="57">
        <v>0</v>
      </c>
      <c r="J843" s="13">
        <f t="shared" si="169"/>
        <v>0</v>
      </c>
    </row>
    <row r="844" spans="1:10" ht="22.5" x14ac:dyDescent="0.25">
      <c r="A844" s="10" t="s">
        <v>1397</v>
      </c>
      <c r="B844" s="11" t="s">
        <v>16</v>
      </c>
      <c r="C844" s="11" t="s">
        <v>33</v>
      </c>
      <c r="D844" s="29" t="s">
        <v>1398</v>
      </c>
      <c r="E844" s="12">
        <v>32</v>
      </c>
      <c r="F844" s="12">
        <v>25.07</v>
      </c>
      <c r="G844" s="13">
        <f t="shared" si="168"/>
        <v>802.24</v>
      </c>
      <c r="H844" s="12">
        <v>32</v>
      </c>
      <c r="I844" s="57">
        <v>0</v>
      </c>
      <c r="J844" s="13">
        <f t="shared" si="169"/>
        <v>0</v>
      </c>
    </row>
    <row r="845" spans="1:10" x14ac:dyDescent="0.25">
      <c r="A845" s="14"/>
      <c r="B845" s="14"/>
      <c r="C845" s="14"/>
      <c r="D845" s="30" t="s">
        <v>1399</v>
      </c>
      <c r="E845" s="12">
        <v>1</v>
      </c>
      <c r="F845" s="15">
        <f>SUM(G830:G844)</f>
        <v>7866.45</v>
      </c>
      <c r="G845" s="15">
        <f t="shared" si="168"/>
        <v>7866.45</v>
      </c>
      <c r="H845" s="12">
        <v>1</v>
      </c>
      <c r="I845" s="15">
        <f>SUM(J830:J844)</f>
        <v>0</v>
      </c>
      <c r="J845" s="15">
        <f t="shared" si="169"/>
        <v>0</v>
      </c>
    </row>
    <row r="846" spans="1:10" ht="1.1499999999999999" customHeight="1" x14ac:dyDescent="0.25">
      <c r="A846" s="16"/>
      <c r="B846" s="16"/>
      <c r="C846" s="16"/>
      <c r="D846" s="31"/>
      <c r="E846" s="16"/>
      <c r="F846" s="16"/>
      <c r="G846" s="16"/>
      <c r="H846" s="16"/>
      <c r="I846" s="16"/>
      <c r="J846" s="16"/>
    </row>
    <row r="847" spans="1:10" x14ac:dyDescent="0.25">
      <c r="A847" s="14"/>
      <c r="B847" s="14"/>
      <c r="C847" s="14"/>
      <c r="D847" s="30" t="s">
        <v>1400</v>
      </c>
      <c r="E847" s="17">
        <v>1</v>
      </c>
      <c r="F847" s="15">
        <f>G753+G829</f>
        <v>35626.26</v>
      </c>
      <c r="G847" s="15">
        <f>ROUND(E847*F847,2)</f>
        <v>35626.26</v>
      </c>
      <c r="H847" s="17">
        <v>1</v>
      </c>
      <c r="I847" s="15">
        <f>J753+J829</f>
        <v>0</v>
      </c>
      <c r="J847" s="15">
        <f>ROUND(H847*I847,2)</f>
        <v>0</v>
      </c>
    </row>
    <row r="848" spans="1:10" ht="1.1499999999999999" customHeight="1" x14ac:dyDescent="0.25">
      <c r="A848" s="16"/>
      <c r="B848" s="16"/>
      <c r="C848" s="16"/>
      <c r="D848" s="31"/>
      <c r="E848" s="16"/>
      <c r="F848" s="16"/>
      <c r="G848" s="16"/>
      <c r="H848" s="16"/>
      <c r="I848" s="16"/>
      <c r="J848" s="16"/>
    </row>
    <row r="849" spans="1:10" x14ac:dyDescent="0.25">
      <c r="A849" s="5" t="s">
        <v>1401</v>
      </c>
      <c r="B849" s="5" t="s">
        <v>10</v>
      </c>
      <c r="C849" s="5" t="s">
        <v>11</v>
      </c>
      <c r="D849" s="27" t="s">
        <v>590</v>
      </c>
      <c r="E849" s="6">
        <f t="shared" ref="E849:J849" si="170">E859</f>
        <v>1</v>
      </c>
      <c r="F849" s="7">
        <f t="shared" si="170"/>
        <v>291528.69</v>
      </c>
      <c r="G849" s="7">
        <f t="shared" si="170"/>
        <v>291528.69</v>
      </c>
      <c r="H849" s="6">
        <f t="shared" si="170"/>
        <v>1</v>
      </c>
      <c r="I849" s="7">
        <f t="shared" si="170"/>
        <v>73500</v>
      </c>
      <c r="J849" s="7">
        <f t="shared" si="170"/>
        <v>73500</v>
      </c>
    </row>
    <row r="850" spans="1:10" ht="33.75" x14ac:dyDescent="0.25">
      <c r="A850" s="10" t="s">
        <v>1402</v>
      </c>
      <c r="B850" s="11" t="s">
        <v>16</v>
      </c>
      <c r="C850" s="11" t="s">
        <v>25</v>
      </c>
      <c r="D850" s="29" t="s">
        <v>1403</v>
      </c>
      <c r="E850" s="12">
        <v>32</v>
      </c>
      <c r="F850" s="12">
        <v>185.18</v>
      </c>
      <c r="G850" s="13">
        <f t="shared" ref="G850:G859" si="171">ROUND(E850*F850,2)</f>
        <v>5925.76</v>
      </c>
      <c r="H850" s="12">
        <v>32</v>
      </c>
      <c r="I850" s="57">
        <v>0</v>
      </c>
      <c r="J850" s="13">
        <f t="shared" ref="J850:J859" si="172">ROUND(H850*I850,2)</f>
        <v>0</v>
      </c>
    </row>
    <row r="851" spans="1:10" ht="33.75" x14ac:dyDescent="0.25">
      <c r="A851" s="10" t="s">
        <v>1404</v>
      </c>
      <c r="B851" s="11" t="s">
        <v>16</v>
      </c>
      <c r="C851" s="11" t="s">
        <v>25</v>
      </c>
      <c r="D851" s="29" t="s">
        <v>1405</v>
      </c>
      <c r="E851" s="12">
        <v>1488</v>
      </c>
      <c r="F851" s="12">
        <v>97.43</v>
      </c>
      <c r="G851" s="13">
        <f t="shared" si="171"/>
        <v>144975.84</v>
      </c>
      <c r="H851" s="12">
        <v>1488</v>
      </c>
      <c r="I851" s="57">
        <v>0</v>
      </c>
      <c r="J851" s="13">
        <f t="shared" si="172"/>
        <v>0</v>
      </c>
    </row>
    <row r="852" spans="1:10" ht="22.5" x14ac:dyDescent="0.25">
      <c r="A852" s="10" t="s">
        <v>1406</v>
      </c>
      <c r="B852" s="11" t="s">
        <v>16</v>
      </c>
      <c r="C852" s="11" t="s">
        <v>20</v>
      </c>
      <c r="D852" s="29" t="s">
        <v>1407</v>
      </c>
      <c r="E852" s="12">
        <v>200</v>
      </c>
      <c r="F852" s="12">
        <v>29.72</v>
      </c>
      <c r="G852" s="13">
        <f t="shared" si="171"/>
        <v>5944</v>
      </c>
      <c r="H852" s="12">
        <v>200</v>
      </c>
      <c r="I852" s="57">
        <v>0</v>
      </c>
      <c r="J852" s="13">
        <f t="shared" si="172"/>
        <v>0</v>
      </c>
    </row>
    <row r="853" spans="1:10" ht="22.5" x14ac:dyDescent="0.25">
      <c r="A853" s="10" t="s">
        <v>1408</v>
      </c>
      <c r="B853" s="11" t="s">
        <v>16</v>
      </c>
      <c r="C853" s="11" t="s">
        <v>33</v>
      </c>
      <c r="D853" s="29" t="s">
        <v>1409</v>
      </c>
      <c r="E853" s="12">
        <v>12</v>
      </c>
      <c r="F853" s="12">
        <v>60.86</v>
      </c>
      <c r="G853" s="13">
        <f t="shared" si="171"/>
        <v>730.32</v>
      </c>
      <c r="H853" s="12">
        <v>12</v>
      </c>
      <c r="I853" s="57">
        <v>0</v>
      </c>
      <c r="J853" s="13">
        <f t="shared" si="172"/>
        <v>0</v>
      </c>
    </row>
    <row r="854" spans="1:10" ht="22.5" x14ac:dyDescent="0.25">
      <c r="A854" s="10" t="s">
        <v>1410</v>
      </c>
      <c r="B854" s="11" t="s">
        <v>16</v>
      </c>
      <c r="C854" s="11" t="s">
        <v>424</v>
      </c>
      <c r="D854" s="29" t="s">
        <v>425</v>
      </c>
      <c r="E854" s="12">
        <v>20</v>
      </c>
      <c r="F854" s="12">
        <v>436.54</v>
      </c>
      <c r="G854" s="13">
        <f t="shared" si="171"/>
        <v>8730.7999999999993</v>
      </c>
      <c r="H854" s="12">
        <v>20</v>
      </c>
      <c r="I854" s="57">
        <v>0</v>
      </c>
      <c r="J854" s="13">
        <f t="shared" si="172"/>
        <v>0</v>
      </c>
    </row>
    <row r="855" spans="1:10" ht="22.5" x14ac:dyDescent="0.25">
      <c r="A855" s="10" t="s">
        <v>1411</v>
      </c>
      <c r="B855" s="11" t="s">
        <v>16</v>
      </c>
      <c r="C855" s="11" t="s">
        <v>1412</v>
      </c>
      <c r="D855" s="29" t="s">
        <v>1413</v>
      </c>
      <c r="E855" s="12">
        <v>160</v>
      </c>
      <c r="F855" s="12">
        <v>160.65</v>
      </c>
      <c r="G855" s="13">
        <f t="shared" si="171"/>
        <v>25704</v>
      </c>
      <c r="H855" s="12">
        <v>160</v>
      </c>
      <c r="I855" s="57">
        <v>0</v>
      </c>
      <c r="J855" s="13">
        <f t="shared" si="172"/>
        <v>0</v>
      </c>
    </row>
    <row r="856" spans="1:10" x14ac:dyDescent="0.25">
      <c r="A856" s="10" t="s">
        <v>1414</v>
      </c>
      <c r="B856" s="11" t="s">
        <v>16</v>
      </c>
      <c r="C856" s="11" t="s">
        <v>33</v>
      </c>
      <c r="D856" s="29" t="s">
        <v>1415</v>
      </c>
      <c r="E856" s="12">
        <v>7</v>
      </c>
      <c r="F856" s="12">
        <v>3672.9</v>
      </c>
      <c r="G856" s="13">
        <f t="shared" si="171"/>
        <v>25710.3</v>
      </c>
      <c r="H856" s="12">
        <v>7</v>
      </c>
      <c r="I856" s="57">
        <v>0</v>
      </c>
      <c r="J856" s="13">
        <f t="shared" si="172"/>
        <v>0</v>
      </c>
    </row>
    <row r="857" spans="1:10" x14ac:dyDescent="0.25">
      <c r="A857" s="10" t="s">
        <v>1416</v>
      </c>
      <c r="B857" s="11" t="s">
        <v>16</v>
      </c>
      <c r="C857" s="11" t="s">
        <v>20</v>
      </c>
      <c r="D857" s="29" t="s">
        <v>1417</v>
      </c>
      <c r="E857" s="12">
        <v>26.5</v>
      </c>
      <c r="F857" s="12">
        <v>11.61</v>
      </c>
      <c r="G857" s="13">
        <f t="shared" si="171"/>
        <v>307.67</v>
      </c>
      <c r="H857" s="12">
        <v>26.5</v>
      </c>
      <c r="I857" s="57">
        <v>0</v>
      </c>
      <c r="J857" s="13">
        <f t="shared" si="172"/>
        <v>0</v>
      </c>
    </row>
    <row r="858" spans="1:10" x14ac:dyDescent="0.25">
      <c r="A858" s="10" t="s">
        <v>1418</v>
      </c>
      <c r="B858" s="11" t="s">
        <v>16</v>
      </c>
      <c r="C858" s="11" t="s">
        <v>1419</v>
      </c>
      <c r="D858" s="29" t="s">
        <v>1420</v>
      </c>
      <c r="E858" s="12">
        <v>1</v>
      </c>
      <c r="F858" s="12">
        <v>73500</v>
      </c>
      <c r="G858" s="13">
        <f t="shared" si="171"/>
        <v>73500</v>
      </c>
      <c r="H858" s="12">
        <v>1</v>
      </c>
      <c r="I858" s="58">
        <v>73500</v>
      </c>
      <c r="J858" s="13">
        <f t="shared" si="172"/>
        <v>73500</v>
      </c>
    </row>
    <row r="859" spans="1:10" x14ac:dyDescent="0.25">
      <c r="A859" s="14"/>
      <c r="B859" s="14"/>
      <c r="C859" s="14"/>
      <c r="D859" s="30" t="s">
        <v>1421</v>
      </c>
      <c r="E859" s="17">
        <v>1</v>
      </c>
      <c r="F859" s="15">
        <f>SUM(G850:G858)</f>
        <v>291528.69</v>
      </c>
      <c r="G859" s="15">
        <f t="shared" si="171"/>
        <v>291528.69</v>
      </c>
      <c r="H859" s="17">
        <v>1</v>
      </c>
      <c r="I859" s="15">
        <f>SUM(J850:J858)</f>
        <v>73500</v>
      </c>
      <c r="J859" s="15">
        <f t="shared" si="172"/>
        <v>73500</v>
      </c>
    </row>
    <row r="860" spans="1:10" ht="1.1499999999999999" customHeight="1" x14ac:dyDescent="0.25">
      <c r="A860" s="16"/>
      <c r="B860" s="16"/>
      <c r="C860" s="16"/>
      <c r="D860" s="31"/>
      <c r="E860" s="16"/>
      <c r="F860" s="16"/>
      <c r="G860" s="16"/>
      <c r="H860" s="16"/>
      <c r="I860" s="16"/>
      <c r="J860" s="16"/>
    </row>
    <row r="861" spans="1:10" x14ac:dyDescent="0.25">
      <c r="A861" s="5" t="s">
        <v>1422</v>
      </c>
      <c r="B861" s="5" t="s">
        <v>10</v>
      </c>
      <c r="C861" s="5" t="s">
        <v>11</v>
      </c>
      <c r="D861" s="27" t="s">
        <v>1423</v>
      </c>
      <c r="E861" s="6">
        <f t="shared" ref="E861:J861" si="173">E867</f>
        <v>1</v>
      </c>
      <c r="F861" s="7">
        <f t="shared" si="173"/>
        <v>207637.5</v>
      </c>
      <c r="G861" s="7">
        <f t="shared" si="173"/>
        <v>207637.5</v>
      </c>
      <c r="H861" s="6">
        <f t="shared" si="173"/>
        <v>1</v>
      </c>
      <c r="I861" s="7">
        <f t="shared" si="173"/>
        <v>0</v>
      </c>
      <c r="J861" s="7">
        <f t="shared" si="173"/>
        <v>0</v>
      </c>
    </row>
    <row r="862" spans="1:10" x14ac:dyDescent="0.25">
      <c r="A862" s="10" t="s">
        <v>1424</v>
      </c>
      <c r="B862" s="11" t="s">
        <v>16</v>
      </c>
      <c r="C862" s="11" t="s">
        <v>1425</v>
      </c>
      <c r="D862" s="29" t="s">
        <v>1426</v>
      </c>
      <c r="E862" s="12">
        <v>2500</v>
      </c>
      <c r="F862" s="12">
        <v>44.8</v>
      </c>
      <c r="G862" s="13">
        <f t="shared" ref="G862:G867" si="174">ROUND(E862*F862,2)</f>
        <v>112000</v>
      </c>
      <c r="H862" s="12">
        <v>2500</v>
      </c>
      <c r="I862" s="57">
        <v>0</v>
      </c>
      <c r="J862" s="13">
        <f t="shared" ref="J862:J867" si="175">ROUND(H862*I862,2)</f>
        <v>0</v>
      </c>
    </row>
    <row r="863" spans="1:10" x14ac:dyDescent="0.25">
      <c r="A863" s="10" t="s">
        <v>1427</v>
      </c>
      <c r="B863" s="11" t="s">
        <v>16</v>
      </c>
      <c r="C863" s="11" t="s">
        <v>33</v>
      </c>
      <c r="D863" s="29" t="s">
        <v>1428</v>
      </c>
      <c r="E863" s="12">
        <v>450</v>
      </c>
      <c r="F863" s="12">
        <v>89.25</v>
      </c>
      <c r="G863" s="13">
        <f t="shared" si="174"/>
        <v>40162.5</v>
      </c>
      <c r="H863" s="12">
        <v>450</v>
      </c>
      <c r="I863" s="57">
        <v>0</v>
      </c>
      <c r="J863" s="13">
        <f t="shared" si="175"/>
        <v>0</v>
      </c>
    </row>
    <row r="864" spans="1:10" x14ac:dyDescent="0.25">
      <c r="A864" s="10" t="s">
        <v>1429</v>
      </c>
      <c r="B864" s="11" t="s">
        <v>16</v>
      </c>
      <c r="C864" s="11" t="s">
        <v>1430</v>
      </c>
      <c r="D864" s="29" t="s">
        <v>1431</v>
      </c>
      <c r="E864" s="12">
        <v>500</v>
      </c>
      <c r="F864" s="12">
        <v>-124.88</v>
      </c>
      <c r="G864" s="13">
        <f t="shared" si="174"/>
        <v>-62440</v>
      </c>
      <c r="H864" s="12">
        <v>500</v>
      </c>
      <c r="I864" s="57">
        <v>0</v>
      </c>
      <c r="J864" s="13">
        <f t="shared" si="175"/>
        <v>0</v>
      </c>
    </row>
    <row r="865" spans="1:10" x14ac:dyDescent="0.25">
      <c r="A865" s="10" t="s">
        <v>1432</v>
      </c>
      <c r="B865" s="11" t="s">
        <v>16</v>
      </c>
      <c r="C865" s="11" t="s">
        <v>1430</v>
      </c>
      <c r="D865" s="29" t="s">
        <v>1433</v>
      </c>
      <c r="E865" s="12">
        <v>5000</v>
      </c>
      <c r="F865" s="12">
        <v>21</v>
      </c>
      <c r="G865" s="13">
        <f t="shared" si="174"/>
        <v>105000</v>
      </c>
      <c r="H865" s="12">
        <v>5000</v>
      </c>
      <c r="I865" s="57">
        <v>0</v>
      </c>
      <c r="J865" s="13">
        <f t="shared" si="175"/>
        <v>0</v>
      </c>
    </row>
    <row r="866" spans="1:10" x14ac:dyDescent="0.25">
      <c r="A866" s="10" t="s">
        <v>1434</v>
      </c>
      <c r="B866" s="11" t="s">
        <v>16</v>
      </c>
      <c r="C866" s="11" t="s">
        <v>1430</v>
      </c>
      <c r="D866" s="29" t="s">
        <v>1435</v>
      </c>
      <c r="E866" s="12">
        <v>100</v>
      </c>
      <c r="F866" s="12">
        <v>129.15</v>
      </c>
      <c r="G866" s="13">
        <f t="shared" si="174"/>
        <v>12915</v>
      </c>
      <c r="H866" s="12">
        <v>100</v>
      </c>
      <c r="I866" s="57">
        <v>0</v>
      </c>
      <c r="J866" s="13">
        <f t="shared" si="175"/>
        <v>0</v>
      </c>
    </row>
    <row r="867" spans="1:10" x14ac:dyDescent="0.25">
      <c r="A867" s="14"/>
      <c r="B867" s="14"/>
      <c r="C867" s="14"/>
      <c r="D867" s="30" t="s">
        <v>1436</v>
      </c>
      <c r="E867" s="17">
        <v>1</v>
      </c>
      <c r="F867" s="15">
        <f>SUM(G862:G866)</f>
        <v>207637.5</v>
      </c>
      <c r="G867" s="15">
        <f t="shared" si="174"/>
        <v>207637.5</v>
      </c>
      <c r="H867" s="17">
        <v>1</v>
      </c>
      <c r="I867" s="15">
        <f>SUM(J862:J866)</f>
        <v>0</v>
      </c>
      <c r="J867" s="15">
        <f t="shared" si="175"/>
        <v>0</v>
      </c>
    </row>
    <row r="868" spans="1:10" ht="1.1499999999999999" customHeight="1" x14ac:dyDescent="0.25">
      <c r="A868" s="16"/>
      <c r="B868" s="16"/>
      <c r="C868" s="16"/>
      <c r="D868" s="31"/>
      <c r="E868" s="16"/>
      <c r="F868" s="16"/>
      <c r="G868" s="16"/>
      <c r="H868" s="16"/>
      <c r="I868" s="16"/>
      <c r="J868" s="16"/>
    </row>
    <row r="869" spans="1:10" x14ac:dyDescent="0.25">
      <c r="A869" s="5" t="s">
        <v>1437</v>
      </c>
      <c r="B869" s="5" t="s">
        <v>10</v>
      </c>
      <c r="C869" s="5" t="s">
        <v>11</v>
      </c>
      <c r="D869" s="27" t="s">
        <v>1438</v>
      </c>
      <c r="E869" s="6">
        <f t="shared" ref="E869:J869" si="176">E946</f>
        <v>1</v>
      </c>
      <c r="F869" s="7">
        <f t="shared" si="176"/>
        <v>22249.73</v>
      </c>
      <c r="G869" s="7">
        <f t="shared" si="176"/>
        <v>22249.73</v>
      </c>
      <c r="H869" s="6">
        <f t="shared" si="176"/>
        <v>1</v>
      </c>
      <c r="I869" s="7">
        <f t="shared" si="176"/>
        <v>0</v>
      </c>
      <c r="J869" s="7">
        <f t="shared" si="176"/>
        <v>0</v>
      </c>
    </row>
    <row r="870" spans="1:10" x14ac:dyDescent="0.25">
      <c r="A870" s="8" t="s">
        <v>1439</v>
      </c>
      <c r="B870" s="8" t="s">
        <v>10</v>
      </c>
      <c r="C870" s="8" t="s">
        <v>11</v>
      </c>
      <c r="D870" s="28" t="s">
        <v>1440</v>
      </c>
      <c r="E870" s="9">
        <f t="shared" ref="E870:J870" si="177">E898</f>
        <v>1</v>
      </c>
      <c r="F870" s="9">
        <f t="shared" si="177"/>
        <v>6371.01</v>
      </c>
      <c r="G870" s="9">
        <f t="shared" si="177"/>
        <v>6371.01</v>
      </c>
      <c r="H870" s="9">
        <f t="shared" si="177"/>
        <v>1</v>
      </c>
      <c r="I870" s="9">
        <f t="shared" si="177"/>
        <v>0</v>
      </c>
      <c r="J870" s="9">
        <f t="shared" si="177"/>
        <v>0</v>
      </c>
    </row>
    <row r="871" spans="1:10" x14ac:dyDescent="0.25">
      <c r="A871" s="10" t="s">
        <v>1441</v>
      </c>
      <c r="B871" s="11" t="s">
        <v>16</v>
      </c>
      <c r="C871" s="11" t="s">
        <v>421</v>
      </c>
      <c r="D871" s="29" t="s">
        <v>1442</v>
      </c>
      <c r="E871" s="12">
        <v>28</v>
      </c>
      <c r="F871" s="12">
        <v>9.4700000000000006</v>
      </c>
      <c r="G871" s="13">
        <f t="shared" ref="G871:G898" si="178">ROUND(E871*F871,2)</f>
        <v>265.16000000000003</v>
      </c>
      <c r="H871" s="12">
        <v>28</v>
      </c>
      <c r="I871" s="57">
        <v>0</v>
      </c>
      <c r="J871" s="13">
        <f t="shared" ref="J871:J898" si="179">ROUND(H871*I871,2)</f>
        <v>0</v>
      </c>
    </row>
    <row r="872" spans="1:10" x14ac:dyDescent="0.25">
      <c r="A872" s="10" t="s">
        <v>1443</v>
      </c>
      <c r="B872" s="11" t="s">
        <v>16</v>
      </c>
      <c r="C872" s="11" t="s">
        <v>421</v>
      </c>
      <c r="D872" s="29" t="s">
        <v>1444</v>
      </c>
      <c r="E872" s="12">
        <v>8</v>
      </c>
      <c r="F872" s="12">
        <v>3.74</v>
      </c>
      <c r="G872" s="13">
        <f t="shared" si="178"/>
        <v>29.92</v>
      </c>
      <c r="H872" s="12">
        <v>8</v>
      </c>
      <c r="I872" s="57">
        <v>0</v>
      </c>
      <c r="J872" s="13">
        <f t="shared" si="179"/>
        <v>0</v>
      </c>
    </row>
    <row r="873" spans="1:10" x14ac:dyDescent="0.25">
      <c r="A873" s="10" t="s">
        <v>1445</v>
      </c>
      <c r="B873" s="11" t="s">
        <v>16</v>
      </c>
      <c r="C873" s="11" t="s">
        <v>421</v>
      </c>
      <c r="D873" s="29" t="s">
        <v>1446</v>
      </c>
      <c r="E873" s="12">
        <v>5</v>
      </c>
      <c r="F873" s="12">
        <v>2.59</v>
      </c>
      <c r="G873" s="13">
        <f t="shared" si="178"/>
        <v>12.95</v>
      </c>
      <c r="H873" s="12">
        <v>5</v>
      </c>
      <c r="I873" s="57">
        <v>0</v>
      </c>
      <c r="J873" s="13">
        <f t="shared" si="179"/>
        <v>0</v>
      </c>
    </row>
    <row r="874" spans="1:10" x14ac:dyDescent="0.25">
      <c r="A874" s="10" t="s">
        <v>1447</v>
      </c>
      <c r="B874" s="11" t="s">
        <v>16</v>
      </c>
      <c r="C874" s="11" t="s">
        <v>421</v>
      </c>
      <c r="D874" s="29" t="s">
        <v>1448</v>
      </c>
      <c r="E874" s="12">
        <v>28</v>
      </c>
      <c r="F874" s="12">
        <v>2.81</v>
      </c>
      <c r="G874" s="13">
        <f t="shared" si="178"/>
        <v>78.680000000000007</v>
      </c>
      <c r="H874" s="12">
        <v>28</v>
      </c>
      <c r="I874" s="57">
        <v>0</v>
      </c>
      <c r="J874" s="13">
        <f t="shared" si="179"/>
        <v>0</v>
      </c>
    </row>
    <row r="875" spans="1:10" x14ac:dyDescent="0.25">
      <c r="A875" s="10" t="s">
        <v>1449</v>
      </c>
      <c r="B875" s="11" t="s">
        <v>16</v>
      </c>
      <c r="C875" s="11" t="s">
        <v>421</v>
      </c>
      <c r="D875" s="29" t="s">
        <v>1450</v>
      </c>
      <c r="E875" s="12">
        <v>28</v>
      </c>
      <c r="F875" s="12">
        <v>2.75</v>
      </c>
      <c r="G875" s="13">
        <f t="shared" si="178"/>
        <v>77</v>
      </c>
      <c r="H875" s="12">
        <v>28</v>
      </c>
      <c r="I875" s="57">
        <v>0</v>
      </c>
      <c r="J875" s="13">
        <f t="shared" si="179"/>
        <v>0</v>
      </c>
    </row>
    <row r="876" spans="1:10" x14ac:dyDescent="0.25">
      <c r="A876" s="10" t="s">
        <v>1451</v>
      </c>
      <c r="B876" s="11" t="s">
        <v>16</v>
      </c>
      <c r="C876" s="11" t="s">
        <v>421</v>
      </c>
      <c r="D876" s="29" t="s">
        <v>1452</v>
      </c>
      <c r="E876" s="12">
        <v>28</v>
      </c>
      <c r="F876" s="12">
        <v>5.74</v>
      </c>
      <c r="G876" s="13">
        <f t="shared" si="178"/>
        <v>160.72</v>
      </c>
      <c r="H876" s="12">
        <v>28</v>
      </c>
      <c r="I876" s="57">
        <v>0</v>
      </c>
      <c r="J876" s="13">
        <f t="shared" si="179"/>
        <v>0</v>
      </c>
    </row>
    <row r="877" spans="1:10" x14ac:dyDescent="0.25">
      <c r="A877" s="10" t="s">
        <v>1453</v>
      </c>
      <c r="B877" s="11" t="s">
        <v>16</v>
      </c>
      <c r="C877" s="11" t="s">
        <v>421</v>
      </c>
      <c r="D877" s="29" t="s">
        <v>1454</v>
      </c>
      <c r="E877" s="12">
        <v>28</v>
      </c>
      <c r="F877" s="12">
        <v>1.7</v>
      </c>
      <c r="G877" s="13">
        <f t="shared" si="178"/>
        <v>47.6</v>
      </c>
      <c r="H877" s="12">
        <v>28</v>
      </c>
      <c r="I877" s="57">
        <v>0</v>
      </c>
      <c r="J877" s="13">
        <f t="shared" si="179"/>
        <v>0</v>
      </c>
    </row>
    <row r="878" spans="1:10" x14ac:dyDescent="0.25">
      <c r="A878" s="10" t="s">
        <v>1455</v>
      </c>
      <c r="B878" s="11" t="s">
        <v>16</v>
      </c>
      <c r="C878" s="11" t="s">
        <v>421</v>
      </c>
      <c r="D878" s="29" t="s">
        <v>1456</v>
      </c>
      <c r="E878" s="12">
        <v>28</v>
      </c>
      <c r="F878" s="12">
        <v>3.83</v>
      </c>
      <c r="G878" s="13">
        <f t="shared" si="178"/>
        <v>107.24</v>
      </c>
      <c r="H878" s="12">
        <v>28</v>
      </c>
      <c r="I878" s="57">
        <v>0</v>
      </c>
      <c r="J878" s="13">
        <f t="shared" si="179"/>
        <v>0</v>
      </c>
    </row>
    <row r="879" spans="1:10" ht="22.5" x14ac:dyDescent="0.25">
      <c r="A879" s="10" t="s">
        <v>1457</v>
      </c>
      <c r="B879" s="11" t="s">
        <v>16</v>
      </c>
      <c r="C879" s="11" t="s">
        <v>421</v>
      </c>
      <c r="D879" s="29" t="s">
        <v>1458</v>
      </c>
      <c r="E879" s="12">
        <v>35</v>
      </c>
      <c r="F879" s="12">
        <v>0.33</v>
      </c>
      <c r="G879" s="13">
        <f t="shared" si="178"/>
        <v>11.55</v>
      </c>
      <c r="H879" s="12">
        <v>35</v>
      </c>
      <c r="I879" s="57">
        <v>0</v>
      </c>
      <c r="J879" s="13">
        <f t="shared" si="179"/>
        <v>0</v>
      </c>
    </row>
    <row r="880" spans="1:10" x14ac:dyDescent="0.25">
      <c r="A880" s="10" t="s">
        <v>1459</v>
      </c>
      <c r="B880" s="11" t="s">
        <v>16</v>
      </c>
      <c r="C880" s="11" t="s">
        <v>421</v>
      </c>
      <c r="D880" s="29" t="s">
        <v>1460</v>
      </c>
      <c r="E880" s="12">
        <v>28</v>
      </c>
      <c r="F880" s="12">
        <v>4.05</v>
      </c>
      <c r="G880" s="13">
        <f t="shared" si="178"/>
        <v>113.4</v>
      </c>
      <c r="H880" s="12">
        <v>28</v>
      </c>
      <c r="I880" s="57">
        <v>0</v>
      </c>
      <c r="J880" s="13">
        <f t="shared" si="179"/>
        <v>0</v>
      </c>
    </row>
    <row r="881" spans="1:10" x14ac:dyDescent="0.25">
      <c r="A881" s="10" t="s">
        <v>1461</v>
      </c>
      <c r="B881" s="11" t="s">
        <v>16</v>
      </c>
      <c r="C881" s="11" t="s">
        <v>421</v>
      </c>
      <c r="D881" s="29" t="s">
        <v>1462</v>
      </c>
      <c r="E881" s="12">
        <v>28</v>
      </c>
      <c r="F881" s="12">
        <v>16.29</v>
      </c>
      <c r="G881" s="13">
        <f t="shared" si="178"/>
        <v>456.12</v>
      </c>
      <c r="H881" s="12">
        <v>28</v>
      </c>
      <c r="I881" s="57">
        <v>0</v>
      </c>
      <c r="J881" s="13">
        <f t="shared" si="179"/>
        <v>0</v>
      </c>
    </row>
    <row r="882" spans="1:10" x14ac:dyDescent="0.25">
      <c r="A882" s="10" t="s">
        <v>1463</v>
      </c>
      <c r="B882" s="11" t="s">
        <v>16</v>
      </c>
      <c r="C882" s="11" t="s">
        <v>421</v>
      </c>
      <c r="D882" s="29" t="s">
        <v>1464</v>
      </c>
      <c r="E882" s="12">
        <v>28</v>
      </c>
      <c r="F882" s="12">
        <v>2.9</v>
      </c>
      <c r="G882" s="13">
        <f t="shared" si="178"/>
        <v>81.2</v>
      </c>
      <c r="H882" s="12">
        <v>28</v>
      </c>
      <c r="I882" s="57">
        <v>0</v>
      </c>
      <c r="J882" s="13">
        <f t="shared" si="179"/>
        <v>0</v>
      </c>
    </row>
    <row r="883" spans="1:10" x14ac:dyDescent="0.25">
      <c r="A883" s="10" t="s">
        <v>1465</v>
      </c>
      <c r="B883" s="11" t="s">
        <v>16</v>
      </c>
      <c r="C883" s="11" t="s">
        <v>421</v>
      </c>
      <c r="D883" s="29" t="s">
        <v>1466</v>
      </c>
      <c r="E883" s="12">
        <v>8</v>
      </c>
      <c r="F883" s="12">
        <v>3.09</v>
      </c>
      <c r="G883" s="13">
        <f t="shared" si="178"/>
        <v>24.72</v>
      </c>
      <c r="H883" s="12">
        <v>8</v>
      </c>
      <c r="I883" s="57">
        <v>0</v>
      </c>
      <c r="J883" s="13">
        <f t="shared" si="179"/>
        <v>0</v>
      </c>
    </row>
    <row r="884" spans="1:10" x14ac:dyDescent="0.25">
      <c r="A884" s="10" t="s">
        <v>1467</v>
      </c>
      <c r="B884" s="11" t="s">
        <v>16</v>
      </c>
      <c r="C884" s="11" t="s">
        <v>421</v>
      </c>
      <c r="D884" s="29" t="s">
        <v>1468</v>
      </c>
      <c r="E884" s="12">
        <v>20</v>
      </c>
      <c r="F884" s="12">
        <v>39.11</v>
      </c>
      <c r="G884" s="13">
        <f t="shared" si="178"/>
        <v>782.2</v>
      </c>
      <c r="H884" s="12">
        <v>20</v>
      </c>
      <c r="I884" s="57">
        <v>0</v>
      </c>
      <c r="J884" s="13">
        <f t="shared" si="179"/>
        <v>0</v>
      </c>
    </row>
    <row r="885" spans="1:10" x14ac:dyDescent="0.25">
      <c r="A885" s="10" t="s">
        <v>1469</v>
      </c>
      <c r="B885" s="11" t="s">
        <v>16</v>
      </c>
      <c r="C885" s="11" t="s">
        <v>20</v>
      </c>
      <c r="D885" s="29" t="s">
        <v>1470</v>
      </c>
      <c r="E885" s="12">
        <v>35</v>
      </c>
      <c r="F885" s="12">
        <v>13.36</v>
      </c>
      <c r="G885" s="13">
        <f t="shared" si="178"/>
        <v>467.6</v>
      </c>
      <c r="H885" s="12">
        <v>35</v>
      </c>
      <c r="I885" s="57">
        <v>0</v>
      </c>
      <c r="J885" s="13">
        <f t="shared" si="179"/>
        <v>0</v>
      </c>
    </row>
    <row r="886" spans="1:10" x14ac:dyDescent="0.25">
      <c r="A886" s="10" t="s">
        <v>1471</v>
      </c>
      <c r="B886" s="11" t="s">
        <v>16</v>
      </c>
      <c r="C886" s="11" t="s">
        <v>421</v>
      </c>
      <c r="D886" s="29" t="s">
        <v>1472</v>
      </c>
      <c r="E886" s="12">
        <v>5</v>
      </c>
      <c r="F886" s="12">
        <v>1.49</v>
      </c>
      <c r="G886" s="13">
        <f t="shared" si="178"/>
        <v>7.45</v>
      </c>
      <c r="H886" s="12">
        <v>5</v>
      </c>
      <c r="I886" s="57">
        <v>0</v>
      </c>
      <c r="J886" s="13">
        <f t="shared" si="179"/>
        <v>0</v>
      </c>
    </row>
    <row r="887" spans="1:10" x14ac:dyDescent="0.25">
      <c r="A887" s="10" t="s">
        <v>1473</v>
      </c>
      <c r="B887" s="11" t="s">
        <v>16</v>
      </c>
      <c r="C887" s="11" t="s">
        <v>421</v>
      </c>
      <c r="D887" s="29" t="s">
        <v>1474</v>
      </c>
      <c r="E887" s="12">
        <v>5</v>
      </c>
      <c r="F887" s="12">
        <v>1.41</v>
      </c>
      <c r="G887" s="13">
        <f t="shared" si="178"/>
        <v>7.05</v>
      </c>
      <c r="H887" s="12">
        <v>5</v>
      </c>
      <c r="I887" s="57">
        <v>0</v>
      </c>
      <c r="J887" s="13">
        <f t="shared" si="179"/>
        <v>0</v>
      </c>
    </row>
    <row r="888" spans="1:10" x14ac:dyDescent="0.25">
      <c r="A888" s="10" t="s">
        <v>1475</v>
      </c>
      <c r="B888" s="11" t="s">
        <v>16</v>
      </c>
      <c r="C888" s="11" t="s">
        <v>421</v>
      </c>
      <c r="D888" s="29" t="s">
        <v>1476</v>
      </c>
      <c r="E888" s="12">
        <v>28</v>
      </c>
      <c r="F888" s="12">
        <v>5.16</v>
      </c>
      <c r="G888" s="13">
        <f t="shared" si="178"/>
        <v>144.47999999999999</v>
      </c>
      <c r="H888" s="12">
        <v>28</v>
      </c>
      <c r="I888" s="57">
        <v>0</v>
      </c>
      <c r="J888" s="13">
        <f t="shared" si="179"/>
        <v>0</v>
      </c>
    </row>
    <row r="889" spans="1:10" x14ac:dyDescent="0.25">
      <c r="A889" s="10" t="s">
        <v>1477</v>
      </c>
      <c r="B889" s="11" t="s">
        <v>16</v>
      </c>
      <c r="C889" s="11" t="s">
        <v>421</v>
      </c>
      <c r="D889" s="29" t="s">
        <v>1478</v>
      </c>
      <c r="E889" s="12">
        <v>28</v>
      </c>
      <c r="F889" s="12">
        <v>1.8</v>
      </c>
      <c r="G889" s="13">
        <f t="shared" si="178"/>
        <v>50.4</v>
      </c>
      <c r="H889" s="12">
        <v>28</v>
      </c>
      <c r="I889" s="57">
        <v>0</v>
      </c>
      <c r="J889" s="13">
        <f t="shared" si="179"/>
        <v>0</v>
      </c>
    </row>
    <row r="890" spans="1:10" x14ac:dyDescent="0.25">
      <c r="A890" s="10" t="s">
        <v>1479</v>
      </c>
      <c r="B890" s="11" t="s">
        <v>16</v>
      </c>
      <c r="C890" s="11" t="s">
        <v>421</v>
      </c>
      <c r="D890" s="29" t="s">
        <v>1480</v>
      </c>
      <c r="E890" s="12">
        <v>10</v>
      </c>
      <c r="F890" s="12">
        <v>9.36</v>
      </c>
      <c r="G890" s="13">
        <f t="shared" si="178"/>
        <v>93.6</v>
      </c>
      <c r="H890" s="12">
        <v>10</v>
      </c>
      <c r="I890" s="57">
        <v>0</v>
      </c>
      <c r="J890" s="13">
        <f t="shared" si="179"/>
        <v>0</v>
      </c>
    </row>
    <row r="891" spans="1:10" x14ac:dyDescent="0.25">
      <c r="A891" s="10" t="s">
        <v>1481</v>
      </c>
      <c r="B891" s="11" t="s">
        <v>16</v>
      </c>
      <c r="C891" s="11" t="s">
        <v>421</v>
      </c>
      <c r="D891" s="29" t="s">
        <v>1482</v>
      </c>
      <c r="E891" s="12">
        <v>28</v>
      </c>
      <c r="F891" s="12">
        <v>26.5</v>
      </c>
      <c r="G891" s="13">
        <f t="shared" si="178"/>
        <v>742</v>
      </c>
      <c r="H891" s="12">
        <v>28</v>
      </c>
      <c r="I891" s="57">
        <v>0</v>
      </c>
      <c r="J891" s="13">
        <f t="shared" si="179"/>
        <v>0</v>
      </c>
    </row>
    <row r="892" spans="1:10" x14ac:dyDescent="0.25">
      <c r="A892" s="10" t="s">
        <v>1483</v>
      </c>
      <c r="B892" s="11" t="s">
        <v>16</v>
      </c>
      <c r="C892" s="11" t="s">
        <v>11</v>
      </c>
      <c r="D892" s="29" t="s">
        <v>1484</v>
      </c>
      <c r="E892" s="12">
        <v>28</v>
      </c>
      <c r="F892" s="12">
        <v>6.37</v>
      </c>
      <c r="G892" s="13">
        <f t="shared" si="178"/>
        <v>178.36</v>
      </c>
      <c r="H892" s="12">
        <v>28</v>
      </c>
      <c r="I892" s="57">
        <v>0</v>
      </c>
      <c r="J892" s="13">
        <f t="shared" si="179"/>
        <v>0</v>
      </c>
    </row>
    <row r="893" spans="1:10" x14ac:dyDescent="0.25">
      <c r="A893" s="10" t="s">
        <v>1485</v>
      </c>
      <c r="B893" s="11" t="s">
        <v>16</v>
      </c>
      <c r="C893" s="11" t="s">
        <v>421</v>
      </c>
      <c r="D893" s="29" t="s">
        <v>1486</v>
      </c>
      <c r="E893" s="12">
        <v>15</v>
      </c>
      <c r="F893" s="12">
        <v>22.62</v>
      </c>
      <c r="G893" s="13">
        <f t="shared" si="178"/>
        <v>339.3</v>
      </c>
      <c r="H893" s="12">
        <v>15</v>
      </c>
      <c r="I893" s="57">
        <v>0</v>
      </c>
      <c r="J893" s="13">
        <f t="shared" si="179"/>
        <v>0</v>
      </c>
    </row>
    <row r="894" spans="1:10" x14ac:dyDescent="0.25">
      <c r="A894" s="10" t="s">
        <v>1487</v>
      </c>
      <c r="B894" s="24" t="s">
        <v>16</v>
      </c>
      <c r="C894" s="11" t="s">
        <v>11</v>
      </c>
      <c r="D894" s="29" t="s">
        <v>1488</v>
      </c>
      <c r="E894" s="12">
        <v>10</v>
      </c>
      <c r="F894" s="12">
        <v>29.58</v>
      </c>
      <c r="G894" s="13">
        <f t="shared" si="178"/>
        <v>295.8</v>
      </c>
      <c r="H894" s="12">
        <v>10</v>
      </c>
      <c r="I894" s="57">
        <v>0</v>
      </c>
      <c r="J894" s="13">
        <f t="shared" si="179"/>
        <v>0</v>
      </c>
    </row>
    <row r="895" spans="1:10" x14ac:dyDescent="0.25">
      <c r="A895" s="10" t="s">
        <v>1489</v>
      </c>
      <c r="B895" s="24" t="s">
        <v>16</v>
      </c>
      <c r="C895" s="11" t="s">
        <v>11</v>
      </c>
      <c r="D895" s="29" t="s">
        <v>1490</v>
      </c>
      <c r="E895" s="12">
        <v>15</v>
      </c>
      <c r="F895" s="12">
        <v>3.96</v>
      </c>
      <c r="G895" s="13">
        <f t="shared" si="178"/>
        <v>59.4</v>
      </c>
      <c r="H895" s="12">
        <v>15</v>
      </c>
      <c r="I895" s="57">
        <v>0</v>
      </c>
      <c r="J895" s="13">
        <f t="shared" si="179"/>
        <v>0</v>
      </c>
    </row>
    <row r="896" spans="1:10" x14ac:dyDescent="0.25">
      <c r="A896" s="10" t="s">
        <v>1491</v>
      </c>
      <c r="B896" s="11" t="s">
        <v>16</v>
      </c>
      <c r="C896" s="11" t="s">
        <v>11</v>
      </c>
      <c r="D896" s="29" t="s">
        <v>1492</v>
      </c>
      <c r="E896" s="12">
        <v>28</v>
      </c>
      <c r="F896" s="12">
        <v>5.87</v>
      </c>
      <c r="G896" s="13">
        <f t="shared" si="178"/>
        <v>164.36</v>
      </c>
      <c r="H896" s="12">
        <v>28</v>
      </c>
      <c r="I896" s="57">
        <v>0</v>
      </c>
      <c r="J896" s="13">
        <f t="shared" si="179"/>
        <v>0</v>
      </c>
    </row>
    <row r="897" spans="1:10" x14ac:dyDescent="0.25">
      <c r="A897" s="10" t="s">
        <v>1493</v>
      </c>
      <c r="B897" s="24" t="s">
        <v>16</v>
      </c>
      <c r="C897" s="11" t="s">
        <v>11</v>
      </c>
      <c r="D897" s="29" t="s">
        <v>1494</v>
      </c>
      <c r="E897" s="12">
        <v>25</v>
      </c>
      <c r="F897" s="12">
        <v>62.91</v>
      </c>
      <c r="G897" s="13">
        <f t="shared" si="178"/>
        <v>1572.75</v>
      </c>
      <c r="H897" s="12">
        <v>25</v>
      </c>
      <c r="I897" s="57">
        <v>0</v>
      </c>
      <c r="J897" s="13">
        <f t="shared" si="179"/>
        <v>0</v>
      </c>
    </row>
    <row r="898" spans="1:10" x14ac:dyDescent="0.25">
      <c r="A898" s="14"/>
      <c r="B898" s="14"/>
      <c r="C898" s="14"/>
      <c r="D898" s="30" t="s">
        <v>1495</v>
      </c>
      <c r="E898" s="12">
        <v>1</v>
      </c>
      <c r="F898" s="15">
        <f>SUM(G871:G897)</f>
        <v>6371.01</v>
      </c>
      <c r="G898" s="15">
        <f t="shared" si="178"/>
        <v>6371.01</v>
      </c>
      <c r="H898" s="12">
        <v>1</v>
      </c>
      <c r="I898" s="15">
        <f>SUM(J871:J897)</f>
        <v>0</v>
      </c>
      <c r="J898" s="15">
        <f t="shared" si="179"/>
        <v>0</v>
      </c>
    </row>
    <row r="899" spans="1:10" ht="1.1499999999999999" customHeight="1" x14ac:dyDescent="0.25">
      <c r="A899" s="16"/>
      <c r="B899" s="16"/>
      <c r="C899" s="16"/>
      <c r="D899" s="31"/>
      <c r="E899" s="16"/>
      <c r="F899" s="16"/>
      <c r="G899" s="16"/>
      <c r="H899" s="16"/>
      <c r="I899" s="16"/>
      <c r="J899" s="16"/>
    </row>
    <row r="900" spans="1:10" x14ac:dyDescent="0.25">
      <c r="A900" s="8" t="s">
        <v>1496</v>
      </c>
      <c r="B900" s="8" t="s">
        <v>10</v>
      </c>
      <c r="C900" s="8" t="s">
        <v>11</v>
      </c>
      <c r="D900" s="28" t="s">
        <v>1497</v>
      </c>
      <c r="E900" s="9">
        <f t="shared" ref="E900:J900" si="180">E922</f>
        <v>1</v>
      </c>
      <c r="F900" s="9">
        <f t="shared" si="180"/>
        <v>8218.84</v>
      </c>
      <c r="G900" s="9">
        <f t="shared" si="180"/>
        <v>8218.84</v>
      </c>
      <c r="H900" s="9">
        <f t="shared" si="180"/>
        <v>1</v>
      </c>
      <c r="I900" s="9">
        <f t="shared" si="180"/>
        <v>0</v>
      </c>
      <c r="J900" s="9">
        <f t="shared" si="180"/>
        <v>0</v>
      </c>
    </row>
    <row r="901" spans="1:10" x14ac:dyDescent="0.25">
      <c r="A901" s="10" t="s">
        <v>1498</v>
      </c>
      <c r="B901" s="11" t="s">
        <v>16</v>
      </c>
      <c r="C901" s="11" t="s">
        <v>20</v>
      </c>
      <c r="D901" s="29" t="s">
        <v>1499</v>
      </c>
      <c r="E901" s="12">
        <v>25</v>
      </c>
      <c r="F901" s="12">
        <v>3.9</v>
      </c>
      <c r="G901" s="13">
        <f t="shared" ref="G901:G922" si="181">ROUND(E901*F901,2)</f>
        <v>97.5</v>
      </c>
      <c r="H901" s="12">
        <v>25</v>
      </c>
      <c r="I901" s="57">
        <v>0</v>
      </c>
      <c r="J901" s="13">
        <f t="shared" ref="J901:J922" si="182">ROUND(H901*I901,2)</f>
        <v>0</v>
      </c>
    </row>
    <row r="902" spans="1:10" x14ac:dyDescent="0.25">
      <c r="A902" s="10" t="s">
        <v>1500</v>
      </c>
      <c r="B902" s="11" t="s">
        <v>16</v>
      </c>
      <c r="C902" s="11" t="s">
        <v>20</v>
      </c>
      <c r="D902" s="29" t="s">
        <v>1501</v>
      </c>
      <c r="E902" s="12">
        <v>20</v>
      </c>
      <c r="F902" s="12">
        <v>8.5299999999999994</v>
      </c>
      <c r="G902" s="13">
        <f t="shared" si="181"/>
        <v>170.6</v>
      </c>
      <c r="H902" s="12">
        <v>20</v>
      </c>
      <c r="I902" s="57">
        <v>0</v>
      </c>
      <c r="J902" s="13">
        <f t="shared" si="182"/>
        <v>0</v>
      </c>
    </row>
    <row r="903" spans="1:10" x14ac:dyDescent="0.25">
      <c r="A903" s="10" t="s">
        <v>1502</v>
      </c>
      <c r="B903" s="11" t="s">
        <v>16</v>
      </c>
      <c r="C903" s="11" t="s">
        <v>20</v>
      </c>
      <c r="D903" s="29" t="s">
        <v>1503</v>
      </c>
      <c r="E903" s="12">
        <v>50</v>
      </c>
      <c r="F903" s="12">
        <v>6.3</v>
      </c>
      <c r="G903" s="13">
        <f t="shared" si="181"/>
        <v>315</v>
      </c>
      <c r="H903" s="12">
        <v>50</v>
      </c>
      <c r="I903" s="57">
        <v>0</v>
      </c>
      <c r="J903" s="13">
        <f t="shared" si="182"/>
        <v>0</v>
      </c>
    </row>
    <row r="904" spans="1:10" x14ac:dyDescent="0.25">
      <c r="A904" s="10" t="s">
        <v>1504</v>
      </c>
      <c r="B904" s="11" t="s">
        <v>16</v>
      </c>
      <c r="C904" s="11" t="s">
        <v>25</v>
      </c>
      <c r="D904" s="29" t="s">
        <v>1505</v>
      </c>
      <c r="E904" s="12">
        <v>50</v>
      </c>
      <c r="F904" s="12">
        <v>6.95</v>
      </c>
      <c r="G904" s="13">
        <f t="shared" si="181"/>
        <v>347.5</v>
      </c>
      <c r="H904" s="12">
        <v>50</v>
      </c>
      <c r="I904" s="57">
        <v>0</v>
      </c>
      <c r="J904" s="13">
        <f t="shared" si="182"/>
        <v>0</v>
      </c>
    </row>
    <row r="905" spans="1:10" x14ac:dyDescent="0.25">
      <c r="A905" s="10" t="s">
        <v>1506</v>
      </c>
      <c r="B905" s="11" t="s">
        <v>16</v>
      </c>
      <c r="C905" s="11" t="s">
        <v>421</v>
      </c>
      <c r="D905" s="29" t="s">
        <v>1507</v>
      </c>
      <c r="E905" s="12">
        <v>35</v>
      </c>
      <c r="F905" s="12">
        <v>7.92</v>
      </c>
      <c r="G905" s="13">
        <f t="shared" si="181"/>
        <v>277.2</v>
      </c>
      <c r="H905" s="12">
        <v>35</v>
      </c>
      <c r="I905" s="57">
        <v>0</v>
      </c>
      <c r="J905" s="13">
        <f t="shared" si="182"/>
        <v>0</v>
      </c>
    </row>
    <row r="906" spans="1:10" x14ac:dyDescent="0.25">
      <c r="A906" s="10" t="s">
        <v>1508</v>
      </c>
      <c r="B906" s="11" t="s">
        <v>16</v>
      </c>
      <c r="C906" s="11" t="s">
        <v>421</v>
      </c>
      <c r="D906" s="29" t="s">
        <v>1509</v>
      </c>
      <c r="E906" s="12">
        <v>8</v>
      </c>
      <c r="F906" s="12">
        <v>45.53</v>
      </c>
      <c r="G906" s="13">
        <f t="shared" si="181"/>
        <v>364.24</v>
      </c>
      <c r="H906" s="12">
        <v>8</v>
      </c>
      <c r="I906" s="57">
        <v>0</v>
      </c>
      <c r="J906" s="13">
        <f t="shared" si="182"/>
        <v>0</v>
      </c>
    </row>
    <row r="907" spans="1:10" x14ac:dyDescent="0.25">
      <c r="A907" s="10" t="s">
        <v>1510</v>
      </c>
      <c r="B907" s="11" t="s">
        <v>16</v>
      </c>
      <c r="C907" s="11" t="s">
        <v>20</v>
      </c>
      <c r="D907" s="29" t="s">
        <v>1511</v>
      </c>
      <c r="E907" s="12">
        <v>400</v>
      </c>
      <c r="F907" s="12">
        <v>0.88</v>
      </c>
      <c r="G907" s="13">
        <f t="shared" si="181"/>
        <v>352</v>
      </c>
      <c r="H907" s="12">
        <v>400</v>
      </c>
      <c r="I907" s="57">
        <v>0</v>
      </c>
      <c r="J907" s="13">
        <f t="shared" si="182"/>
        <v>0</v>
      </c>
    </row>
    <row r="908" spans="1:10" x14ac:dyDescent="0.25">
      <c r="A908" s="10" t="s">
        <v>1512</v>
      </c>
      <c r="B908" s="11" t="s">
        <v>16</v>
      </c>
      <c r="C908" s="11" t="s">
        <v>20</v>
      </c>
      <c r="D908" s="29" t="s">
        <v>1513</v>
      </c>
      <c r="E908" s="12">
        <v>5</v>
      </c>
      <c r="F908" s="12">
        <v>48.01</v>
      </c>
      <c r="G908" s="13">
        <f t="shared" si="181"/>
        <v>240.05</v>
      </c>
      <c r="H908" s="12">
        <v>5</v>
      </c>
      <c r="I908" s="57">
        <v>0</v>
      </c>
      <c r="J908" s="13">
        <f t="shared" si="182"/>
        <v>0</v>
      </c>
    </row>
    <row r="909" spans="1:10" x14ac:dyDescent="0.25">
      <c r="A909" s="10" t="s">
        <v>1514</v>
      </c>
      <c r="B909" s="11" t="s">
        <v>16</v>
      </c>
      <c r="C909" s="11" t="s">
        <v>421</v>
      </c>
      <c r="D909" s="29" t="s">
        <v>1515</v>
      </c>
      <c r="E909" s="12">
        <v>30</v>
      </c>
      <c r="F909" s="12">
        <v>7</v>
      </c>
      <c r="G909" s="13">
        <f t="shared" si="181"/>
        <v>210</v>
      </c>
      <c r="H909" s="12">
        <v>30</v>
      </c>
      <c r="I909" s="57">
        <v>0</v>
      </c>
      <c r="J909" s="13">
        <f t="shared" si="182"/>
        <v>0</v>
      </c>
    </row>
    <row r="910" spans="1:10" ht="22.5" x14ac:dyDescent="0.25">
      <c r="A910" s="10" t="s">
        <v>1516</v>
      </c>
      <c r="B910" s="11" t="s">
        <v>16</v>
      </c>
      <c r="C910" s="11" t="s">
        <v>421</v>
      </c>
      <c r="D910" s="29" t="s">
        <v>1517</v>
      </c>
      <c r="E910" s="12">
        <v>30</v>
      </c>
      <c r="F910" s="12">
        <v>4.5199999999999996</v>
      </c>
      <c r="G910" s="13">
        <f t="shared" si="181"/>
        <v>135.6</v>
      </c>
      <c r="H910" s="12">
        <v>30</v>
      </c>
      <c r="I910" s="57">
        <v>0</v>
      </c>
      <c r="J910" s="13">
        <f t="shared" si="182"/>
        <v>0</v>
      </c>
    </row>
    <row r="911" spans="1:10" x14ac:dyDescent="0.25">
      <c r="A911" s="10" t="s">
        <v>1518</v>
      </c>
      <c r="B911" s="11" t="s">
        <v>16</v>
      </c>
      <c r="C911" s="11" t="s">
        <v>421</v>
      </c>
      <c r="D911" s="29" t="s">
        <v>1519</v>
      </c>
      <c r="E911" s="12">
        <v>5</v>
      </c>
      <c r="F911" s="12">
        <v>9.75</v>
      </c>
      <c r="G911" s="13">
        <f t="shared" si="181"/>
        <v>48.75</v>
      </c>
      <c r="H911" s="12">
        <v>5</v>
      </c>
      <c r="I911" s="57">
        <v>0</v>
      </c>
      <c r="J911" s="13">
        <f t="shared" si="182"/>
        <v>0</v>
      </c>
    </row>
    <row r="912" spans="1:10" x14ac:dyDescent="0.25">
      <c r="A912" s="10" t="s">
        <v>1520</v>
      </c>
      <c r="B912" s="11" t="s">
        <v>16</v>
      </c>
      <c r="C912" s="11" t="s">
        <v>20</v>
      </c>
      <c r="D912" s="29" t="s">
        <v>1521</v>
      </c>
      <c r="E912" s="12">
        <v>80</v>
      </c>
      <c r="F912" s="12">
        <v>4.43</v>
      </c>
      <c r="G912" s="13">
        <f t="shared" si="181"/>
        <v>354.4</v>
      </c>
      <c r="H912" s="12">
        <v>80</v>
      </c>
      <c r="I912" s="57">
        <v>0</v>
      </c>
      <c r="J912" s="13">
        <f t="shared" si="182"/>
        <v>0</v>
      </c>
    </row>
    <row r="913" spans="1:10" x14ac:dyDescent="0.25">
      <c r="A913" s="10" t="s">
        <v>1522</v>
      </c>
      <c r="B913" s="11" t="s">
        <v>16</v>
      </c>
      <c r="C913" s="11" t="s">
        <v>11</v>
      </c>
      <c r="D913" s="29" t="s">
        <v>1523</v>
      </c>
      <c r="E913" s="12">
        <v>5</v>
      </c>
      <c r="F913" s="12">
        <v>95</v>
      </c>
      <c r="G913" s="13">
        <f t="shared" si="181"/>
        <v>475</v>
      </c>
      <c r="H913" s="12">
        <v>5</v>
      </c>
      <c r="I913" s="57">
        <v>0</v>
      </c>
      <c r="J913" s="13">
        <f t="shared" si="182"/>
        <v>0</v>
      </c>
    </row>
    <row r="914" spans="1:10" x14ac:dyDescent="0.25">
      <c r="A914" s="10" t="s">
        <v>1524</v>
      </c>
      <c r="B914" s="11" t="s">
        <v>16</v>
      </c>
      <c r="C914" s="11" t="s">
        <v>25</v>
      </c>
      <c r="D914" s="29" t="s">
        <v>1525</v>
      </c>
      <c r="E914" s="12">
        <v>70</v>
      </c>
      <c r="F914" s="12">
        <v>22.16</v>
      </c>
      <c r="G914" s="13">
        <f t="shared" si="181"/>
        <v>1551.2</v>
      </c>
      <c r="H914" s="12">
        <v>70</v>
      </c>
      <c r="I914" s="57">
        <v>0</v>
      </c>
      <c r="J914" s="13">
        <f t="shared" si="182"/>
        <v>0</v>
      </c>
    </row>
    <row r="915" spans="1:10" x14ac:dyDescent="0.25">
      <c r="A915" s="10" t="s">
        <v>1526</v>
      </c>
      <c r="B915" s="11" t="s">
        <v>16</v>
      </c>
      <c r="C915" s="11" t="s">
        <v>20</v>
      </c>
      <c r="D915" s="29" t="s">
        <v>1527</v>
      </c>
      <c r="E915" s="12">
        <v>30</v>
      </c>
      <c r="F915" s="12">
        <v>27.93</v>
      </c>
      <c r="G915" s="13">
        <f t="shared" si="181"/>
        <v>837.9</v>
      </c>
      <c r="H915" s="12">
        <v>30</v>
      </c>
      <c r="I915" s="57">
        <v>0</v>
      </c>
      <c r="J915" s="13">
        <f t="shared" si="182"/>
        <v>0</v>
      </c>
    </row>
    <row r="916" spans="1:10" x14ac:dyDescent="0.25">
      <c r="A916" s="10" t="s">
        <v>1528</v>
      </c>
      <c r="B916" s="11" t="s">
        <v>16</v>
      </c>
      <c r="C916" s="11" t="s">
        <v>11</v>
      </c>
      <c r="D916" s="29" t="s">
        <v>1529</v>
      </c>
      <c r="E916" s="12">
        <v>28</v>
      </c>
      <c r="F916" s="12">
        <v>7.25</v>
      </c>
      <c r="G916" s="13">
        <f t="shared" si="181"/>
        <v>203</v>
      </c>
      <c r="H916" s="12">
        <v>28</v>
      </c>
      <c r="I916" s="57">
        <v>0</v>
      </c>
      <c r="J916" s="13">
        <f t="shared" si="182"/>
        <v>0</v>
      </c>
    </row>
    <row r="917" spans="1:10" x14ac:dyDescent="0.25">
      <c r="A917" s="10" t="s">
        <v>1530</v>
      </c>
      <c r="B917" s="24" t="s">
        <v>16</v>
      </c>
      <c r="C917" s="11" t="s">
        <v>11</v>
      </c>
      <c r="D917" s="29" t="s">
        <v>1531</v>
      </c>
      <c r="E917" s="12">
        <v>6</v>
      </c>
      <c r="F917" s="12">
        <v>6.54</v>
      </c>
      <c r="G917" s="13">
        <f t="shared" si="181"/>
        <v>39.24</v>
      </c>
      <c r="H917" s="12">
        <v>6</v>
      </c>
      <c r="I917" s="57">
        <v>0</v>
      </c>
      <c r="J917" s="13">
        <f t="shared" si="182"/>
        <v>0</v>
      </c>
    </row>
    <row r="918" spans="1:10" x14ac:dyDescent="0.25">
      <c r="A918" s="10" t="s">
        <v>1532</v>
      </c>
      <c r="B918" s="11" t="s">
        <v>16</v>
      </c>
      <c r="C918" s="11" t="s">
        <v>11</v>
      </c>
      <c r="D918" s="29" t="s">
        <v>1533</v>
      </c>
      <c r="E918" s="12">
        <v>5</v>
      </c>
      <c r="F918" s="12">
        <v>159.66</v>
      </c>
      <c r="G918" s="13">
        <f t="shared" si="181"/>
        <v>798.3</v>
      </c>
      <c r="H918" s="12">
        <v>5</v>
      </c>
      <c r="I918" s="57">
        <v>0</v>
      </c>
      <c r="J918" s="13">
        <f t="shared" si="182"/>
        <v>0</v>
      </c>
    </row>
    <row r="919" spans="1:10" x14ac:dyDescent="0.25">
      <c r="A919" s="10" t="s">
        <v>1534</v>
      </c>
      <c r="B919" s="11" t="s">
        <v>16</v>
      </c>
      <c r="C919" s="11" t="s">
        <v>11</v>
      </c>
      <c r="D919" s="29" t="s">
        <v>1535</v>
      </c>
      <c r="E919" s="12">
        <v>4</v>
      </c>
      <c r="F919" s="12">
        <v>289.89</v>
      </c>
      <c r="G919" s="13">
        <f t="shared" si="181"/>
        <v>1159.56</v>
      </c>
      <c r="H919" s="12">
        <v>4</v>
      </c>
      <c r="I919" s="57">
        <v>0</v>
      </c>
      <c r="J919" s="13">
        <f t="shared" si="182"/>
        <v>0</v>
      </c>
    </row>
    <row r="920" spans="1:10" x14ac:dyDescent="0.25">
      <c r="A920" s="10" t="s">
        <v>1491</v>
      </c>
      <c r="B920" s="11" t="s">
        <v>16</v>
      </c>
      <c r="C920" s="11" t="s">
        <v>11</v>
      </c>
      <c r="D920" s="29" t="s">
        <v>1492</v>
      </c>
      <c r="E920" s="12">
        <v>0</v>
      </c>
      <c r="F920" s="12">
        <v>5.87</v>
      </c>
      <c r="G920" s="13">
        <f t="shared" si="181"/>
        <v>0</v>
      </c>
      <c r="H920" s="12">
        <v>0</v>
      </c>
      <c r="I920" s="57">
        <v>0</v>
      </c>
      <c r="J920" s="13">
        <f t="shared" si="182"/>
        <v>0</v>
      </c>
    </row>
    <row r="921" spans="1:10" x14ac:dyDescent="0.25">
      <c r="A921" s="10" t="s">
        <v>1536</v>
      </c>
      <c r="B921" s="11" t="s">
        <v>16</v>
      </c>
      <c r="C921" s="11" t="s">
        <v>11</v>
      </c>
      <c r="D921" s="29" t="s">
        <v>1417</v>
      </c>
      <c r="E921" s="12">
        <v>12</v>
      </c>
      <c r="F921" s="12">
        <v>20.149999999999999</v>
      </c>
      <c r="G921" s="13">
        <f t="shared" si="181"/>
        <v>241.8</v>
      </c>
      <c r="H921" s="12">
        <v>12</v>
      </c>
      <c r="I921" s="57">
        <v>0</v>
      </c>
      <c r="J921" s="13">
        <f t="shared" si="182"/>
        <v>0</v>
      </c>
    </row>
    <row r="922" spans="1:10" x14ac:dyDescent="0.25">
      <c r="A922" s="14"/>
      <c r="B922" s="14"/>
      <c r="C922" s="14"/>
      <c r="D922" s="30" t="s">
        <v>1537</v>
      </c>
      <c r="E922" s="12">
        <v>1</v>
      </c>
      <c r="F922" s="15">
        <f>SUM(G901:G921)</f>
        <v>8218.84</v>
      </c>
      <c r="G922" s="15">
        <f t="shared" si="181"/>
        <v>8218.84</v>
      </c>
      <c r="H922" s="12">
        <v>1</v>
      </c>
      <c r="I922" s="15">
        <f>SUM(J901:J921)</f>
        <v>0</v>
      </c>
      <c r="J922" s="15">
        <f t="shared" si="182"/>
        <v>0</v>
      </c>
    </row>
    <row r="923" spans="1:10" ht="1.1499999999999999" customHeight="1" x14ac:dyDescent="0.25">
      <c r="A923" s="16"/>
      <c r="B923" s="16"/>
      <c r="C923" s="16"/>
      <c r="D923" s="31"/>
      <c r="E923" s="16"/>
      <c r="F923" s="16"/>
      <c r="G923" s="16"/>
      <c r="H923" s="16"/>
      <c r="I923" s="16"/>
      <c r="J923" s="16"/>
    </row>
    <row r="924" spans="1:10" x14ac:dyDescent="0.25">
      <c r="A924" s="8" t="s">
        <v>1538</v>
      </c>
      <c r="B924" s="8" t="s">
        <v>10</v>
      </c>
      <c r="C924" s="8" t="s">
        <v>11</v>
      </c>
      <c r="D924" s="28" t="s">
        <v>1539</v>
      </c>
      <c r="E924" s="9">
        <f t="shared" ref="E924:J924" si="183">E930</f>
        <v>1</v>
      </c>
      <c r="F924" s="9">
        <f t="shared" si="183"/>
        <v>2120.27</v>
      </c>
      <c r="G924" s="9">
        <f t="shared" si="183"/>
        <v>2120.27</v>
      </c>
      <c r="H924" s="9">
        <f t="shared" si="183"/>
        <v>1</v>
      </c>
      <c r="I924" s="9">
        <f t="shared" si="183"/>
        <v>0</v>
      </c>
      <c r="J924" s="9">
        <f t="shared" si="183"/>
        <v>0</v>
      </c>
    </row>
    <row r="925" spans="1:10" x14ac:dyDescent="0.25">
      <c r="A925" s="10" t="s">
        <v>1540</v>
      </c>
      <c r="B925" s="11" t="s">
        <v>16</v>
      </c>
      <c r="C925" s="11" t="s">
        <v>33</v>
      </c>
      <c r="D925" s="29" t="s">
        <v>1541</v>
      </c>
      <c r="E925" s="12">
        <v>4</v>
      </c>
      <c r="F925" s="12">
        <v>94.73</v>
      </c>
      <c r="G925" s="13">
        <f t="shared" ref="G925:G930" si="184">ROUND(E925*F925,2)</f>
        <v>378.92</v>
      </c>
      <c r="H925" s="12">
        <v>4</v>
      </c>
      <c r="I925" s="57">
        <v>0</v>
      </c>
      <c r="J925" s="13">
        <f t="shared" ref="J925:J930" si="185">ROUND(H925*I925,2)</f>
        <v>0</v>
      </c>
    </row>
    <row r="926" spans="1:10" x14ac:dyDescent="0.25">
      <c r="A926" s="10" t="s">
        <v>1542</v>
      </c>
      <c r="B926" s="11" t="s">
        <v>16</v>
      </c>
      <c r="C926" s="11" t="s">
        <v>421</v>
      </c>
      <c r="D926" s="29" t="s">
        <v>1543</v>
      </c>
      <c r="E926" s="12">
        <v>28</v>
      </c>
      <c r="F926" s="12">
        <v>13.37</v>
      </c>
      <c r="G926" s="13">
        <f t="shared" si="184"/>
        <v>374.36</v>
      </c>
      <c r="H926" s="12">
        <v>28</v>
      </c>
      <c r="I926" s="57">
        <v>0</v>
      </c>
      <c r="J926" s="13">
        <f t="shared" si="185"/>
        <v>0</v>
      </c>
    </row>
    <row r="927" spans="1:10" x14ac:dyDescent="0.25">
      <c r="A927" s="10" t="s">
        <v>1544</v>
      </c>
      <c r="B927" s="11" t="s">
        <v>16</v>
      </c>
      <c r="C927" s="11" t="s">
        <v>421</v>
      </c>
      <c r="D927" s="29" t="s">
        <v>1533</v>
      </c>
      <c r="E927" s="12">
        <v>1</v>
      </c>
      <c r="F927" s="12">
        <v>142.81</v>
      </c>
      <c r="G927" s="13">
        <f t="shared" si="184"/>
        <v>142.81</v>
      </c>
      <c r="H927" s="12">
        <v>1</v>
      </c>
      <c r="I927" s="57">
        <v>0</v>
      </c>
      <c r="J927" s="13">
        <f t="shared" si="185"/>
        <v>0</v>
      </c>
    </row>
    <row r="928" spans="1:10" x14ac:dyDescent="0.25">
      <c r="A928" s="10" t="s">
        <v>1545</v>
      </c>
      <c r="B928" s="11" t="s">
        <v>16</v>
      </c>
      <c r="C928" s="11" t="s">
        <v>421</v>
      </c>
      <c r="D928" s="29" t="s">
        <v>1535</v>
      </c>
      <c r="E928" s="12">
        <v>4</v>
      </c>
      <c r="F928" s="12">
        <v>289.89</v>
      </c>
      <c r="G928" s="13">
        <f t="shared" si="184"/>
        <v>1159.56</v>
      </c>
      <c r="H928" s="12">
        <v>4</v>
      </c>
      <c r="I928" s="57">
        <v>0</v>
      </c>
      <c r="J928" s="13">
        <f t="shared" si="185"/>
        <v>0</v>
      </c>
    </row>
    <row r="929" spans="1:10" x14ac:dyDescent="0.25">
      <c r="A929" s="10" t="s">
        <v>1546</v>
      </c>
      <c r="B929" s="11" t="s">
        <v>16</v>
      </c>
      <c r="C929" s="11" t="s">
        <v>33</v>
      </c>
      <c r="D929" s="29" t="s">
        <v>1547</v>
      </c>
      <c r="E929" s="12">
        <v>3</v>
      </c>
      <c r="F929" s="12">
        <v>21.54</v>
      </c>
      <c r="G929" s="13">
        <f t="shared" si="184"/>
        <v>64.62</v>
      </c>
      <c r="H929" s="12">
        <v>3</v>
      </c>
      <c r="I929" s="57">
        <v>0</v>
      </c>
      <c r="J929" s="13">
        <f t="shared" si="185"/>
        <v>0</v>
      </c>
    </row>
    <row r="930" spans="1:10" x14ac:dyDescent="0.25">
      <c r="A930" s="14"/>
      <c r="B930" s="14"/>
      <c r="C930" s="14"/>
      <c r="D930" s="30" t="s">
        <v>1548</v>
      </c>
      <c r="E930" s="12">
        <v>1</v>
      </c>
      <c r="F930" s="15">
        <f>SUM(G925:G929)</f>
        <v>2120.27</v>
      </c>
      <c r="G930" s="15">
        <f t="shared" si="184"/>
        <v>2120.27</v>
      </c>
      <c r="H930" s="12">
        <v>1</v>
      </c>
      <c r="I930" s="15">
        <f>SUM(J925:J929)</f>
        <v>0</v>
      </c>
      <c r="J930" s="15">
        <f t="shared" si="185"/>
        <v>0</v>
      </c>
    </row>
    <row r="931" spans="1:10" ht="1.1499999999999999" customHeight="1" x14ac:dyDescent="0.25">
      <c r="A931" s="16"/>
      <c r="B931" s="16"/>
      <c r="C931" s="16"/>
      <c r="D931" s="31"/>
      <c r="E931" s="16"/>
      <c r="F931" s="16"/>
      <c r="G931" s="16"/>
      <c r="H931" s="16"/>
      <c r="I931" s="16"/>
      <c r="J931" s="16"/>
    </row>
    <row r="932" spans="1:10" x14ac:dyDescent="0.25">
      <c r="A932" s="8" t="s">
        <v>1549</v>
      </c>
      <c r="B932" s="8" t="s">
        <v>10</v>
      </c>
      <c r="C932" s="8" t="s">
        <v>11</v>
      </c>
      <c r="D932" s="28" t="s">
        <v>1550</v>
      </c>
      <c r="E932" s="9">
        <f t="shared" ref="E932:J932" si="186">E936</f>
        <v>1</v>
      </c>
      <c r="F932" s="9">
        <f t="shared" si="186"/>
        <v>2619.85</v>
      </c>
      <c r="G932" s="9">
        <f t="shared" si="186"/>
        <v>2619.85</v>
      </c>
      <c r="H932" s="9">
        <f t="shared" si="186"/>
        <v>1</v>
      </c>
      <c r="I932" s="9">
        <f t="shared" si="186"/>
        <v>0</v>
      </c>
      <c r="J932" s="9">
        <f t="shared" si="186"/>
        <v>0</v>
      </c>
    </row>
    <row r="933" spans="1:10" x14ac:dyDescent="0.25">
      <c r="A933" s="10" t="s">
        <v>1551</v>
      </c>
      <c r="B933" s="11" t="s">
        <v>16</v>
      </c>
      <c r="C933" s="11" t="s">
        <v>421</v>
      </c>
      <c r="D933" s="29" t="s">
        <v>1552</v>
      </c>
      <c r="E933" s="12">
        <v>28</v>
      </c>
      <c r="F933" s="12">
        <v>76.36</v>
      </c>
      <c r="G933" s="13">
        <f>ROUND(E933*F933,2)</f>
        <v>2138.08</v>
      </c>
      <c r="H933" s="12">
        <v>28</v>
      </c>
      <c r="I933" s="57">
        <v>0</v>
      </c>
      <c r="J933" s="13">
        <f>ROUND(H933*I933,2)</f>
        <v>0</v>
      </c>
    </row>
    <row r="934" spans="1:10" x14ac:dyDescent="0.25">
      <c r="A934" s="10" t="s">
        <v>1553</v>
      </c>
      <c r="B934" s="11" t="s">
        <v>16</v>
      </c>
      <c r="C934" s="11" t="s">
        <v>421</v>
      </c>
      <c r="D934" s="29" t="s">
        <v>1554</v>
      </c>
      <c r="E934" s="12">
        <v>5</v>
      </c>
      <c r="F934" s="12">
        <v>69.010000000000005</v>
      </c>
      <c r="G934" s="13">
        <f>ROUND(E934*F934,2)</f>
        <v>345.05</v>
      </c>
      <c r="H934" s="12">
        <v>5</v>
      </c>
      <c r="I934" s="57">
        <v>0</v>
      </c>
      <c r="J934" s="13">
        <f>ROUND(H934*I934,2)</f>
        <v>0</v>
      </c>
    </row>
    <row r="935" spans="1:10" x14ac:dyDescent="0.25">
      <c r="A935" s="10" t="s">
        <v>1555</v>
      </c>
      <c r="B935" s="11" t="s">
        <v>16</v>
      </c>
      <c r="C935" s="11" t="s">
        <v>421</v>
      </c>
      <c r="D935" s="29" t="s">
        <v>1556</v>
      </c>
      <c r="E935" s="12">
        <v>8</v>
      </c>
      <c r="F935" s="12">
        <v>17.09</v>
      </c>
      <c r="G935" s="13">
        <f>ROUND(E935*F935,2)</f>
        <v>136.72</v>
      </c>
      <c r="H935" s="12">
        <v>8</v>
      </c>
      <c r="I935" s="57">
        <v>0</v>
      </c>
      <c r="J935" s="13">
        <f>ROUND(H935*I935,2)</f>
        <v>0</v>
      </c>
    </row>
    <row r="936" spans="1:10" x14ac:dyDescent="0.25">
      <c r="A936" s="14"/>
      <c r="B936" s="14"/>
      <c r="C936" s="14"/>
      <c r="D936" s="30" t="s">
        <v>1557</v>
      </c>
      <c r="E936" s="12">
        <v>1</v>
      </c>
      <c r="F936" s="15">
        <f>SUM(G933:G935)</f>
        <v>2619.85</v>
      </c>
      <c r="G936" s="15">
        <f>ROUND(E936*F936,2)</f>
        <v>2619.85</v>
      </c>
      <c r="H936" s="12">
        <v>1</v>
      </c>
      <c r="I936" s="15">
        <f>SUM(J933:J935)</f>
        <v>0</v>
      </c>
      <c r="J936" s="15">
        <f>ROUND(H936*I936,2)</f>
        <v>0</v>
      </c>
    </row>
    <row r="937" spans="1:10" ht="1.1499999999999999" customHeight="1" x14ac:dyDescent="0.25">
      <c r="A937" s="16"/>
      <c r="B937" s="16"/>
      <c r="C937" s="16"/>
      <c r="D937" s="31"/>
      <c r="E937" s="16"/>
      <c r="F937" s="16"/>
      <c r="G937" s="16"/>
      <c r="H937" s="16"/>
      <c r="I937" s="16"/>
      <c r="J937" s="16"/>
    </row>
    <row r="938" spans="1:10" x14ac:dyDescent="0.25">
      <c r="A938" s="8" t="s">
        <v>1558</v>
      </c>
      <c r="B938" s="8" t="s">
        <v>10</v>
      </c>
      <c r="C938" s="8" t="s">
        <v>11</v>
      </c>
      <c r="D938" s="28" t="s">
        <v>1559</v>
      </c>
      <c r="E938" s="9">
        <f t="shared" ref="E938:J938" si="187">E940</f>
        <v>1</v>
      </c>
      <c r="F938" s="9">
        <f t="shared" si="187"/>
        <v>1287.3599999999999</v>
      </c>
      <c r="G938" s="9">
        <f t="shared" si="187"/>
        <v>1287.3599999999999</v>
      </c>
      <c r="H938" s="9">
        <f t="shared" si="187"/>
        <v>1</v>
      </c>
      <c r="I938" s="9">
        <f t="shared" si="187"/>
        <v>0</v>
      </c>
      <c r="J938" s="9">
        <f t="shared" si="187"/>
        <v>0</v>
      </c>
    </row>
    <row r="939" spans="1:10" x14ac:dyDescent="0.25">
      <c r="A939" s="10" t="s">
        <v>1560</v>
      </c>
      <c r="B939" s="11" t="s">
        <v>16</v>
      </c>
      <c r="C939" s="11" t="s">
        <v>1412</v>
      </c>
      <c r="D939" s="29" t="s">
        <v>1561</v>
      </c>
      <c r="E939" s="12">
        <v>72</v>
      </c>
      <c r="F939" s="12">
        <v>17.88</v>
      </c>
      <c r="G939" s="13">
        <f>ROUND(E939*F939,2)</f>
        <v>1287.3599999999999</v>
      </c>
      <c r="H939" s="12">
        <v>72</v>
      </c>
      <c r="I939" s="57">
        <v>0</v>
      </c>
      <c r="J939" s="13">
        <f>ROUND(H939*I939,2)</f>
        <v>0</v>
      </c>
    </row>
    <row r="940" spans="1:10" x14ac:dyDescent="0.25">
      <c r="A940" s="14"/>
      <c r="B940" s="14"/>
      <c r="C940" s="14"/>
      <c r="D940" s="30" t="s">
        <v>1562</v>
      </c>
      <c r="E940" s="12">
        <v>1</v>
      </c>
      <c r="F940" s="15">
        <f>G939</f>
        <v>1287.3599999999999</v>
      </c>
      <c r="G940" s="15">
        <f>ROUND(E940*F940,2)</f>
        <v>1287.3599999999999</v>
      </c>
      <c r="H940" s="12">
        <v>1</v>
      </c>
      <c r="I940" s="15">
        <f>J939</f>
        <v>0</v>
      </c>
      <c r="J940" s="15">
        <f>ROUND(H940*I940,2)</f>
        <v>0</v>
      </c>
    </row>
    <row r="941" spans="1:10" ht="1.1499999999999999" customHeight="1" x14ac:dyDescent="0.25">
      <c r="A941" s="16"/>
      <c r="B941" s="16"/>
      <c r="C941" s="16"/>
      <c r="D941" s="31"/>
      <c r="E941" s="16"/>
      <c r="F941" s="16"/>
      <c r="G941" s="16"/>
      <c r="H941" s="16"/>
      <c r="I941" s="16"/>
      <c r="J941" s="16"/>
    </row>
    <row r="942" spans="1:10" x14ac:dyDescent="0.25">
      <c r="A942" s="8" t="s">
        <v>1563</v>
      </c>
      <c r="B942" s="25" t="s">
        <v>10</v>
      </c>
      <c r="C942" s="8" t="s">
        <v>11</v>
      </c>
      <c r="D942" s="28" t="s">
        <v>1564</v>
      </c>
      <c r="E942" s="9">
        <f t="shared" ref="E942:J942" si="188">E944</f>
        <v>1</v>
      </c>
      <c r="F942" s="9">
        <f t="shared" si="188"/>
        <v>1632.4</v>
      </c>
      <c r="G942" s="9">
        <f t="shared" si="188"/>
        <v>1632.4</v>
      </c>
      <c r="H942" s="9">
        <f t="shared" si="188"/>
        <v>1</v>
      </c>
      <c r="I942" s="9">
        <f t="shared" si="188"/>
        <v>0</v>
      </c>
      <c r="J942" s="9">
        <f t="shared" si="188"/>
        <v>0</v>
      </c>
    </row>
    <row r="943" spans="1:10" x14ac:dyDescent="0.25">
      <c r="A943" s="10" t="s">
        <v>1565</v>
      </c>
      <c r="B943" s="11" t="s">
        <v>16</v>
      </c>
      <c r="C943" s="11" t="s">
        <v>11</v>
      </c>
      <c r="D943" s="29" t="s">
        <v>1566</v>
      </c>
      <c r="E943" s="12">
        <v>10</v>
      </c>
      <c r="F943" s="12">
        <v>163.24</v>
      </c>
      <c r="G943" s="13">
        <f>ROUND(E943*F943,2)</f>
        <v>1632.4</v>
      </c>
      <c r="H943" s="12">
        <v>10</v>
      </c>
      <c r="I943" s="57">
        <v>0</v>
      </c>
      <c r="J943" s="13">
        <f>ROUND(H943*I943,2)</f>
        <v>0</v>
      </c>
    </row>
    <row r="944" spans="1:10" x14ac:dyDescent="0.25">
      <c r="A944" s="14"/>
      <c r="B944" s="14"/>
      <c r="C944" s="14"/>
      <c r="D944" s="30" t="s">
        <v>1567</v>
      </c>
      <c r="E944" s="12">
        <v>1</v>
      </c>
      <c r="F944" s="15">
        <f>G943</f>
        <v>1632.4</v>
      </c>
      <c r="G944" s="15">
        <f>ROUND(E944*F944,2)</f>
        <v>1632.4</v>
      </c>
      <c r="H944" s="12">
        <v>1</v>
      </c>
      <c r="I944" s="15">
        <f>J943</f>
        <v>0</v>
      </c>
      <c r="J944" s="15">
        <f>ROUND(H944*I944,2)</f>
        <v>0</v>
      </c>
    </row>
    <row r="945" spans="1:10" ht="1.1499999999999999" customHeight="1" x14ac:dyDescent="0.25">
      <c r="A945" s="16"/>
      <c r="B945" s="16"/>
      <c r="C945" s="16"/>
      <c r="D945" s="31"/>
      <c r="E945" s="16"/>
      <c r="F945" s="16"/>
      <c r="G945" s="16"/>
      <c r="H945" s="16"/>
      <c r="I945" s="16"/>
      <c r="J945" s="16"/>
    </row>
    <row r="946" spans="1:10" x14ac:dyDescent="0.25">
      <c r="A946" s="14"/>
      <c r="B946" s="14"/>
      <c r="C946" s="14"/>
      <c r="D946" s="30" t="s">
        <v>1568</v>
      </c>
      <c r="E946" s="17">
        <v>1</v>
      </c>
      <c r="F946" s="15">
        <f>G870+G900+G924+G932+G938+G942</f>
        <v>22249.73</v>
      </c>
      <c r="G946" s="15">
        <f>ROUND(E946*F946,2)</f>
        <v>22249.73</v>
      </c>
      <c r="H946" s="17">
        <v>1</v>
      </c>
      <c r="I946" s="15">
        <f>J870+J900+J924+J932+J938+J942</f>
        <v>0</v>
      </c>
      <c r="J946" s="15">
        <f>ROUND(H946*I946,2)</f>
        <v>0</v>
      </c>
    </row>
    <row r="947" spans="1:10" ht="1.1499999999999999" customHeight="1" x14ac:dyDescent="0.25">
      <c r="A947" s="16"/>
      <c r="B947" s="16"/>
      <c r="C947" s="16"/>
      <c r="D947" s="31"/>
      <c r="E947" s="16"/>
      <c r="F947" s="16"/>
      <c r="G947" s="16"/>
      <c r="H947" s="16"/>
      <c r="I947" s="16"/>
      <c r="J947" s="16"/>
    </row>
    <row r="948" spans="1:10" x14ac:dyDescent="0.25">
      <c r="A948" s="14"/>
      <c r="B948" s="14"/>
      <c r="C948" s="14"/>
      <c r="D948" s="30" t="s">
        <v>1569</v>
      </c>
      <c r="E948" s="17">
        <v>1</v>
      </c>
      <c r="F948" s="15">
        <f>G4+G163+G195+G215+G247+G699+G752+G849+G861+G869</f>
        <v>4393115.7699999996</v>
      </c>
      <c r="G948" s="15">
        <f>ROUND(E948*F948,2)</f>
        <v>4393115.7699999996</v>
      </c>
      <c r="H948" s="17">
        <v>1</v>
      </c>
      <c r="I948" s="15">
        <f>J4+J163+J195+J215+J247+J699+J752+J849+J861+J869</f>
        <v>188353.2</v>
      </c>
      <c r="J948" s="15">
        <f>ROUND(H948*I948,2)</f>
        <v>188353.2</v>
      </c>
    </row>
    <row r="949" spans="1:10" ht="1.1499999999999999" customHeight="1" x14ac:dyDescent="0.25">
      <c r="A949" s="16"/>
      <c r="B949" s="16"/>
      <c r="C949" s="16"/>
      <c r="D949" s="31"/>
      <c r="E949" s="16"/>
      <c r="F949" s="16"/>
      <c r="G949" s="16"/>
      <c r="H949" s="16"/>
      <c r="I949" s="16"/>
      <c r="J949" s="16"/>
    </row>
    <row r="950" spans="1:10" x14ac:dyDescent="0.25">
      <c r="A950" s="34"/>
      <c r="B950" s="35"/>
      <c r="C950" s="35"/>
      <c r="D950" s="36" t="s">
        <v>1570</v>
      </c>
      <c r="E950" s="34"/>
      <c r="F950" s="35"/>
      <c r="G950" s="37">
        <f>G948</f>
        <v>4393115.7699999996</v>
      </c>
      <c r="H950" s="35"/>
      <c r="I950" s="34"/>
      <c r="J950" s="37">
        <f>J948</f>
        <v>188353.2</v>
      </c>
    </row>
    <row r="951" spans="1:10" x14ac:dyDescent="0.25">
      <c r="A951" s="38"/>
      <c r="B951" s="39"/>
      <c r="C951" s="39"/>
      <c r="D951" s="40" t="s">
        <v>1571</v>
      </c>
      <c r="E951" s="41">
        <v>0.19</v>
      </c>
      <c r="F951" s="39"/>
      <c r="G951" s="42">
        <f>G950*E951</f>
        <v>834692</v>
      </c>
      <c r="H951" s="43"/>
      <c r="I951" s="44">
        <v>0.19</v>
      </c>
      <c r="J951" s="42">
        <f>J950*I951</f>
        <v>35787.11</v>
      </c>
    </row>
    <row r="952" spans="1:10" x14ac:dyDescent="0.25">
      <c r="A952" s="38"/>
      <c r="B952" s="39"/>
      <c r="C952" s="39"/>
      <c r="D952" s="40" t="s">
        <v>1572</v>
      </c>
      <c r="E952" s="38"/>
      <c r="F952" s="39"/>
      <c r="G952" s="42">
        <f>G950+G951</f>
        <v>5227807.7699999996</v>
      </c>
      <c r="H952" s="39"/>
      <c r="I952" s="38"/>
      <c r="J952" s="42">
        <f>J950+J951</f>
        <v>224140.31</v>
      </c>
    </row>
    <row r="953" spans="1:10" x14ac:dyDescent="0.25">
      <c r="A953" s="38"/>
      <c r="B953" s="39"/>
      <c r="C953" s="39"/>
      <c r="D953" s="40" t="s">
        <v>1573</v>
      </c>
      <c r="E953" s="41">
        <v>0.21</v>
      </c>
      <c r="F953" s="39"/>
      <c r="G953" s="42">
        <f>21*G952%</f>
        <v>1097839.6299999999</v>
      </c>
      <c r="H953" s="39"/>
      <c r="I953" s="41">
        <v>0.21</v>
      </c>
      <c r="J953" s="42">
        <f>E953*J952</f>
        <v>47069.47</v>
      </c>
    </row>
    <row r="954" spans="1:10" x14ac:dyDescent="0.25">
      <c r="A954" s="45"/>
      <c r="B954" s="46"/>
      <c r="C954" s="46"/>
      <c r="D954" s="47" t="s">
        <v>1574</v>
      </c>
      <c r="E954" s="45"/>
      <c r="F954" s="46"/>
      <c r="G954" s="48">
        <f>G952+G953</f>
        <v>6325647.4000000004</v>
      </c>
      <c r="H954" s="46"/>
      <c r="I954" s="45"/>
      <c r="J954" s="48">
        <f>J952+J953</f>
        <v>271209.78000000003</v>
      </c>
    </row>
    <row r="955" spans="1:10" x14ac:dyDescent="0.25">
      <c r="A955" s="49"/>
      <c r="B955" s="49"/>
      <c r="C955" s="49"/>
      <c r="D955" s="50"/>
      <c r="E955" s="49"/>
      <c r="F955" s="49"/>
      <c r="G955" s="51"/>
      <c r="H955" s="49"/>
      <c r="I955" s="49"/>
      <c r="J955" s="51"/>
    </row>
    <row r="956" spans="1:10" ht="15.75" x14ac:dyDescent="0.25">
      <c r="A956" s="52" t="s">
        <v>1575</v>
      </c>
      <c r="B956" s="53"/>
      <c r="C956" s="53"/>
      <c r="D956" s="54"/>
      <c r="E956" s="54"/>
      <c r="F956" s="54"/>
      <c r="G956" s="54"/>
      <c r="H956" s="55"/>
      <c r="I956" s="55"/>
      <c r="J956" s="56"/>
    </row>
    <row r="957" spans="1:10" x14ac:dyDescent="0.25">
      <c r="A957" s="59" t="s">
        <v>1576</v>
      </c>
      <c r="B957" s="60"/>
      <c r="C957" s="60"/>
      <c r="D957" s="60"/>
      <c r="E957" s="60"/>
      <c r="F957" s="60"/>
      <c r="G957" s="61"/>
      <c r="H957" s="62"/>
      <c r="I957" s="59"/>
      <c r="J957" s="61"/>
    </row>
    <row r="958" spans="1:10" x14ac:dyDescent="0.25">
      <c r="A958" s="63"/>
      <c r="B958" s="64"/>
      <c r="C958" s="64"/>
      <c r="D958" s="64"/>
      <c r="E958" s="64"/>
      <c r="F958" s="64"/>
      <c r="G958" s="65"/>
      <c r="H958" s="66"/>
      <c r="I958" s="63"/>
      <c r="J958" s="65"/>
    </row>
  </sheetData>
  <sheetProtection algorithmName="SHA-512" hashValue="F2FD2Y2r+GCIiHi0jR0x6FkG9M1POprKsiQ8kBG2QnqbVBpQB7c4n5encIGDIptHuJ1bK6Wep5cSW7lH2mIOww==" saltValue="LcG+QrSkd0zcCe6GZvpKVg==" spinCount="100000" sheet="1" objects="1" scenarios="1" selectLockedCells="1"/>
  <mergeCells count="2">
    <mergeCell ref="A957:J957"/>
    <mergeCell ref="A958:J958"/>
  </mergeCells>
  <dataValidations count="7">
    <dataValidation type="list" allowBlank="1" showInputMessage="1" showErrorMessage="1" sqref="B4:B949" xr:uid="{AA1BDC4E-AB6E-41BB-A9BF-3CD4C7FF9D98}">
      <formula1>"Capítulo,Partida,Mano de obra,Maquinaria,Material,Otros,Tarea,"</formula1>
    </dataValidation>
    <dataValidation type="decimal" allowBlank="1" showErrorMessage="1" errorTitle="ERROR" error="El BI+GG debe estar comprendido entre el 0 y 19%" sqref="I951" xr:uid="{B73A4F94-9F03-4626-B67D-8C568EB57F20}">
      <formula1>0</formula1>
      <formula2>0.19</formula2>
    </dataValidation>
    <dataValidation type="whole" allowBlank="1" showErrorMessage="1" errorTitle="ERROR" error="El valor debe estar comprendido entre 0 y 19%" sqref="H951" xr:uid="{5E765DF7-B552-4778-A272-BB0594CA003B}">
      <formula1>0</formula1>
      <formula2>19</formula2>
    </dataValidation>
    <dataValidation type="decimal" operator="lessThanOrEqual" allowBlank="1" showErrorMessage="1" errorTitle="ERROR" error="El precio debe ser menor o igual que el de proyecto." sqref="I6:I56 I60:I78 I82:I93 I97:I100 I104:I118 I122:I127 I131:I158 I165:I172 I176:I178 I182:I186 I190 I196:I212 I217:I242 I251:I275 I279:I280 I287:I307 I311:I323 I329:I334 I338:I339 I346:I354 I358:I360 I364:I365 I369:I375 I379:I380 I384 I391:I401 I405:I412 I416:I423 I427:I443 I447:I451 I456:I465 I469:I471 I477:I485 I489:I490 I494:I498 I502:I506 I510:I511 I515:I516 I520:I528 I532:I533 I537:I539 I546:I547 I551:I557 I564:I579 I584:I588 I592:I617 I621:I622 I626:I634 I638:I657 I661:I671 I675:I676 I680:I683 I689:I692 I701:I706 I710:I713 I717:I722 I726 I730:I731 I735:I736 I740:I747 I755:I760 I764:I775 I779:I781 I786:I788 I792:I793 I799 I803:I811 I815 I819:I824 I830:I844 I850:I858 I862:I863 I865:I866" xr:uid="{00E1EF60-DC4C-4583-A396-388F2FD3CFDD}">
      <formula1>F6</formula1>
    </dataValidation>
    <dataValidation type="decimal" operator="greaterThanOrEqual" allowBlank="1" showErrorMessage="1" errorTitle="ERROR" error="El precio debe ser mayor o igual que el de proyecto." sqref="I871:I897 I901:I921 I925:I929 I933:I935 I939" xr:uid="{C0682832-B799-4652-8164-7643B8A27839}">
      <formula1>F871</formula1>
    </dataValidation>
    <dataValidation type="decimal" operator="lessThanOrEqual" allowBlank="1" showErrorMessage="1" errorTitle="ERROR" error="El precio debe ser negativo." sqref="I864" xr:uid="{15709BFA-B477-4B65-8E43-8FD077AAD7D0}">
      <formula1>0</formula1>
    </dataValidation>
    <dataValidation type="decimal" operator="greaterThanOrEqual" allowBlank="1" showErrorMessage="1" errorTitle="ERROR" error="El precio debe ser mayor o igual que el de proyecto." sqref="I943" xr:uid="{FD1CB434-8B6B-49C5-B995-E63C7E098DBF}">
      <formula1>F943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Serrano Maganto, Ignacio</dc:creator>
  <cp:lastModifiedBy>Cárdaba Prada, Luis María</cp:lastModifiedBy>
  <dcterms:created xsi:type="dcterms:W3CDTF">2019-12-13T07:35:14Z</dcterms:created>
  <dcterms:modified xsi:type="dcterms:W3CDTF">2020-01-27T06:38:52Z</dcterms:modified>
</cp:coreProperties>
</file>