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or. Mantenim. de Infraestr\Grupo 2\PROYECTOS\L7\OB.18.039_MODERNIZACIÓN DE LA ESTACIÓN DE PUEBLO NUEVO\SAP\"/>
    </mc:Choice>
  </mc:AlternateContent>
  <xr:revisionPtr revIDLastSave="0" documentId="13_ncr:1_{9DF8ABB0-097D-4760-9027-3A0D854A002B}" xr6:coauthVersionLast="36" xr6:coauthVersionMax="36" xr10:uidLastSave="{00000000-0000-0000-0000-000000000000}"/>
  <bookViews>
    <workbookView xWindow="0" yWindow="0" windowWidth="10128" windowHeight="9540" xr2:uid="{9B13D7C9-E36A-4165-BC5F-485700B4B6B8}"/>
  </bookViews>
  <sheets>
    <sheet name="Hoja1" sheetId="1" r:id="rId1"/>
  </sheets>
  <definedNames>
    <definedName name="_xlnm._FilterDatabase" localSheetId="0" hidden="1">Hoja1!$C$1:$C$923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21" i="1" l="1"/>
  <c r="J896" i="1"/>
  <c r="J897" i="1"/>
  <c r="G897" i="1"/>
  <c r="G896" i="1"/>
  <c r="J911" i="1"/>
  <c r="I912" i="1" s="1"/>
  <c r="H910" i="1"/>
  <c r="J907" i="1"/>
  <c r="J906" i="1"/>
  <c r="J905" i="1"/>
  <c r="J904" i="1"/>
  <c r="J903" i="1"/>
  <c r="H902" i="1"/>
  <c r="J899" i="1"/>
  <c r="J898" i="1"/>
  <c r="J895" i="1"/>
  <c r="J894" i="1"/>
  <c r="J893" i="1"/>
  <c r="J892" i="1"/>
  <c r="H891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H871" i="1"/>
  <c r="J866" i="1"/>
  <c r="J865" i="1"/>
  <c r="J864" i="1"/>
  <c r="J863" i="1"/>
  <c r="J862" i="1"/>
  <c r="J861" i="1"/>
  <c r="H860" i="1"/>
  <c r="J857" i="1"/>
  <c r="I858" i="1" s="1"/>
  <c r="H856" i="1"/>
  <c r="J851" i="1"/>
  <c r="I852" i="1" s="1"/>
  <c r="H850" i="1"/>
  <c r="J847" i="1"/>
  <c r="J846" i="1"/>
  <c r="J845" i="1"/>
  <c r="J844" i="1"/>
  <c r="H843" i="1"/>
  <c r="J840" i="1"/>
  <c r="J839" i="1"/>
  <c r="J838" i="1"/>
  <c r="J837" i="1"/>
  <c r="J836" i="1"/>
  <c r="J835" i="1"/>
  <c r="H834" i="1"/>
  <c r="H833" i="1"/>
  <c r="J830" i="1"/>
  <c r="J829" i="1"/>
  <c r="H828" i="1"/>
  <c r="J825" i="1"/>
  <c r="J824" i="1"/>
  <c r="J823" i="1"/>
  <c r="J822" i="1"/>
  <c r="J820" i="1"/>
  <c r="J819" i="1"/>
  <c r="J818" i="1"/>
  <c r="J817" i="1"/>
  <c r="J816" i="1"/>
  <c r="J815" i="1"/>
  <c r="H814" i="1"/>
  <c r="J811" i="1"/>
  <c r="J810" i="1"/>
  <c r="J809" i="1"/>
  <c r="J808" i="1"/>
  <c r="J807" i="1"/>
  <c r="J806" i="1"/>
  <c r="J805" i="1"/>
  <c r="J804" i="1"/>
  <c r="J803" i="1"/>
  <c r="J802" i="1"/>
  <c r="H801" i="1"/>
  <c r="H800" i="1"/>
  <c r="H799" i="1"/>
  <c r="J794" i="1"/>
  <c r="J793" i="1"/>
  <c r="H792" i="1"/>
  <c r="J789" i="1"/>
  <c r="J788" i="1"/>
  <c r="J787" i="1"/>
  <c r="H786" i="1"/>
  <c r="J783" i="1"/>
  <c r="J782" i="1"/>
  <c r="J781" i="1"/>
  <c r="J780" i="1"/>
  <c r="J779" i="1"/>
  <c r="H778" i="1"/>
  <c r="J775" i="1"/>
  <c r="J774" i="1"/>
  <c r="H773" i="1"/>
  <c r="J770" i="1"/>
  <c r="J769" i="1"/>
  <c r="J768" i="1"/>
  <c r="J767" i="1"/>
  <c r="J766" i="1"/>
  <c r="J765" i="1"/>
  <c r="J764" i="1"/>
  <c r="J763" i="1"/>
  <c r="J762" i="1"/>
  <c r="J761" i="1"/>
  <c r="J760" i="1"/>
  <c r="H759" i="1"/>
  <c r="J756" i="1"/>
  <c r="J755" i="1"/>
  <c r="J754" i="1"/>
  <c r="J753" i="1"/>
  <c r="J752" i="1"/>
  <c r="J751" i="1"/>
  <c r="H750" i="1"/>
  <c r="J747" i="1"/>
  <c r="J746" i="1"/>
  <c r="J745" i="1"/>
  <c r="J744" i="1"/>
  <c r="J743" i="1"/>
  <c r="J742" i="1"/>
  <c r="J741" i="1"/>
  <c r="J740" i="1"/>
  <c r="J739" i="1"/>
  <c r="H738" i="1"/>
  <c r="H737" i="1"/>
  <c r="J730" i="1"/>
  <c r="J729" i="1"/>
  <c r="J728" i="1"/>
  <c r="J727" i="1"/>
  <c r="J726" i="1"/>
  <c r="J725" i="1"/>
  <c r="J724" i="1"/>
  <c r="H723" i="1"/>
  <c r="J720" i="1"/>
  <c r="I721" i="1" s="1"/>
  <c r="H719" i="1"/>
  <c r="J716" i="1"/>
  <c r="J715" i="1"/>
  <c r="J714" i="1"/>
  <c r="J713" i="1"/>
  <c r="J712" i="1"/>
  <c r="J711" i="1"/>
  <c r="H710" i="1"/>
  <c r="J707" i="1"/>
  <c r="J706" i="1"/>
  <c r="J705" i="1"/>
  <c r="J704" i="1"/>
  <c r="J703" i="1"/>
  <c r="J702" i="1"/>
  <c r="J701" i="1"/>
  <c r="J700" i="1"/>
  <c r="H699" i="1"/>
  <c r="J696" i="1"/>
  <c r="J695" i="1"/>
  <c r="J694" i="1"/>
  <c r="J693" i="1"/>
  <c r="J692" i="1"/>
  <c r="J691" i="1"/>
  <c r="J690" i="1"/>
  <c r="J689" i="1"/>
  <c r="J688" i="1"/>
  <c r="J687" i="1"/>
  <c r="H686" i="1"/>
  <c r="H685" i="1"/>
  <c r="J680" i="1"/>
  <c r="J679" i="1"/>
  <c r="J678" i="1"/>
  <c r="H677" i="1"/>
  <c r="J672" i="1"/>
  <c r="J671" i="1"/>
  <c r="H670" i="1"/>
  <c r="J667" i="1"/>
  <c r="J666" i="1"/>
  <c r="H665" i="1"/>
  <c r="J662" i="1"/>
  <c r="J661" i="1"/>
  <c r="J660" i="1"/>
  <c r="J659" i="1"/>
  <c r="J658" i="1"/>
  <c r="J657" i="1"/>
  <c r="J656" i="1"/>
  <c r="H655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H627" i="1"/>
  <c r="J624" i="1"/>
  <c r="J623" i="1"/>
  <c r="J622" i="1"/>
  <c r="J621" i="1"/>
  <c r="J620" i="1"/>
  <c r="J619" i="1"/>
  <c r="J618" i="1"/>
  <c r="J617" i="1"/>
  <c r="J616" i="1"/>
  <c r="H615" i="1"/>
  <c r="J612" i="1"/>
  <c r="J611" i="1"/>
  <c r="J610" i="1"/>
  <c r="H609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H580" i="1"/>
  <c r="J577" i="1"/>
  <c r="J576" i="1"/>
  <c r="J575" i="1"/>
  <c r="J574" i="1"/>
  <c r="H573" i="1"/>
  <c r="H572" i="1"/>
  <c r="J567" i="1"/>
  <c r="I568" i="1" s="1"/>
  <c r="H566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H549" i="1"/>
  <c r="H548" i="1"/>
  <c r="H547" i="1"/>
  <c r="J542" i="1"/>
  <c r="J541" i="1"/>
  <c r="J540" i="1"/>
  <c r="J539" i="1"/>
  <c r="J538" i="1"/>
  <c r="J537" i="1"/>
  <c r="H536" i="1"/>
  <c r="J533" i="1"/>
  <c r="J532" i="1"/>
  <c r="H531" i="1"/>
  <c r="H530" i="1"/>
  <c r="J525" i="1"/>
  <c r="J524" i="1"/>
  <c r="J523" i="1"/>
  <c r="J522" i="1"/>
  <c r="J521" i="1"/>
  <c r="J520" i="1"/>
  <c r="J519" i="1"/>
  <c r="J518" i="1"/>
  <c r="J517" i="1"/>
  <c r="H516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H500" i="1"/>
  <c r="J497" i="1"/>
  <c r="J496" i="1"/>
  <c r="J495" i="1"/>
  <c r="J494" i="1"/>
  <c r="H493" i="1"/>
  <c r="J490" i="1"/>
  <c r="J489" i="1"/>
  <c r="J488" i="1"/>
  <c r="J487" i="1"/>
  <c r="J486" i="1"/>
  <c r="J485" i="1"/>
  <c r="H484" i="1"/>
  <c r="J481" i="1"/>
  <c r="J480" i="1"/>
  <c r="J479" i="1"/>
  <c r="J478" i="1"/>
  <c r="J477" i="1"/>
  <c r="H476" i="1"/>
  <c r="J473" i="1"/>
  <c r="J472" i="1"/>
  <c r="J471" i="1"/>
  <c r="J470" i="1"/>
  <c r="J469" i="1"/>
  <c r="J468" i="1"/>
  <c r="J467" i="1"/>
  <c r="J466" i="1"/>
  <c r="J465" i="1"/>
  <c r="J464" i="1"/>
  <c r="H463" i="1"/>
  <c r="J460" i="1"/>
  <c r="J459" i="1"/>
  <c r="J458" i="1"/>
  <c r="J457" i="1"/>
  <c r="J456" i="1"/>
  <c r="J455" i="1"/>
  <c r="J454" i="1"/>
  <c r="J453" i="1"/>
  <c r="H452" i="1"/>
  <c r="J447" i="1"/>
  <c r="J446" i="1"/>
  <c r="J445" i="1"/>
  <c r="H444" i="1"/>
  <c r="J441" i="1"/>
  <c r="J440" i="1"/>
  <c r="J439" i="1"/>
  <c r="J438" i="1"/>
  <c r="J437" i="1"/>
  <c r="J436" i="1"/>
  <c r="J435" i="1"/>
  <c r="J434" i="1"/>
  <c r="J433" i="1"/>
  <c r="J432" i="1"/>
  <c r="H431" i="1"/>
  <c r="H430" i="1"/>
  <c r="J427" i="1"/>
  <c r="J426" i="1"/>
  <c r="J425" i="1"/>
  <c r="J424" i="1"/>
  <c r="J423" i="1"/>
  <c r="J422" i="1"/>
  <c r="J421" i="1"/>
  <c r="J420" i="1"/>
  <c r="H419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H399" i="1"/>
  <c r="J396" i="1"/>
  <c r="J395" i="1"/>
  <c r="J394" i="1"/>
  <c r="J393" i="1"/>
  <c r="J392" i="1"/>
  <c r="J391" i="1"/>
  <c r="J390" i="1"/>
  <c r="J389" i="1"/>
  <c r="J388" i="1"/>
  <c r="H387" i="1"/>
  <c r="J384" i="1"/>
  <c r="J383" i="1"/>
  <c r="J382" i="1"/>
  <c r="J381" i="1"/>
  <c r="J380" i="1"/>
  <c r="J379" i="1"/>
  <c r="J378" i="1"/>
  <c r="J377" i="1"/>
  <c r="H376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H361" i="1"/>
  <c r="H360" i="1"/>
  <c r="J355" i="1"/>
  <c r="I356" i="1" s="1"/>
  <c r="H354" i="1"/>
  <c r="J349" i="1"/>
  <c r="J348" i="1"/>
  <c r="J347" i="1"/>
  <c r="J346" i="1"/>
  <c r="J345" i="1"/>
  <c r="J344" i="1"/>
  <c r="J343" i="1"/>
  <c r="J342" i="1"/>
  <c r="H341" i="1"/>
  <c r="H340" i="1"/>
  <c r="J337" i="1"/>
  <c r="I338" i="1" s="1"/>
  <c r="H336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H317" i="1"/>
  <c r="H316" i="1"/>
  <c r="J311" i="1"/>
  <c r="J310" i="1"/>
  <c r="J309" i="1"/>
  <c r="J308" i="1"/>
  <c r="J307" i="1"/>
  <c r="H306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H287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H265" i="1"/>
  <c r="J262" i="1"/>
  <c r="J261" i="1"/>
  <c r="J260" i="1"/>
  <c r="J259" i="1"/>
  <c r="J258" i="1"/>
  <c r="J257" i="1"/>
  <c r="J256" i="1"/>
  <c r="J255" i="1"/>
  <c r="J254" i="1"/>
  <c r="J253" i="1"/>
  <c r="J252" i="1"/>
  <c r="H251" i="1"/>
  <c r="H250" i="1"/>
  <c r="H249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H222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H193" i="1"/>
  <c r="H192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H172" i="1"/>
  <c r="J167" i="1"/>
  <c r="I168" i="1" s="1"/>
  <c r="H166" i="1"/>
  <c r="J163" i="1"/>
  <c r="J162" i="1"/>
  <c r="J161" i="1"/>
  <c r="J160" i="1"/>
  <c r="J159" i="1"/>
  <c r="H158" i="1"/>
  <c r="J155" i="1"/>
  <c r="J154" i="1"/>
  <c r="H153" i="1"/>
  <c r="J150" i="1"/>
  <c r="J149" i="1"/>
  <c r="J148" i="1"/>
  <c r="J147" i="1"/>
  <c r="J146" i="1"/>
  <c r="H145" i="1"/>
  <c r="H144" i="1"/>
  <c r="J139" i="1"/>
  <c r="J138" i="1"/>
  <c r="J137" i="1"/>
  <c r="J136" i="1"/>
  <c r="J135" i="1"/>
  <c r="J134" i="1"/>
  <c r="J133" i="1"/>
  <c r="J132" i="1"/>
  <c r="J131" i="1"/>
  <c r="J130" i="1"/>
  <c r="H129" i="1"/>
  <c r="J126" i="1"/>
  <c r="J125" i="1"/>
  <c r="J124" i="1"/>
  <c r="J123" i="1"/>
  <c r="J122" i="1"/>
  <c r="H121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H101" i="1"/>
  <c r="J98" i="1"/>
  <c r="J97" i="1"/>
  <c r="J96" i="1"/>
  <c r="J95" i="1"/>
  <c r="J94" i="1"/>
  <c r="H93" i="1"/>
  <c r="J90" i="1"/>
  <c r="J89" i="1"/>
  <c r="J88" i="1"/>
  <c r="J87" i="1"/>
  <c r="J86" i="1"/>
  <c r="J85" i="1"/>
  <c r="J84" i="1"/>
  <c r="J83" i="1"/>
  <c r="J82" i="1"/>
  <c r="H81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H55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H5" i="1"/>
  <c r="H4" i="1"/>
  <c r="E910" i="1"/>
  <c r="G911" i="1"/>
  <c r="F912" i="1" s="1"/>
  <c r="E902" i="1"/>
  <c r="G907" i="1"/>
  <c r="G906" i="1"/>
  <c r="G905" i="1"/>
  <c r="G904" i="1"/>
  <c r="G903" i="1"/>
  <c r="E891" i="1"/>
  <c r="G899" i="1"/>
  <c r="G898" i="1"/>
  <c r="G895" i="1"/>
  <c r="G894" i="1"/>
  <c r="G893" i="1"/>
  <c r="G892" i="1"/>
  <c r="E799" i="1"/>
  <c r="E871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E800" i="1"/>
  <c r="E860" i="1"/>
  <c r="G866" i="1"/>
  <c r="G865" i="1"/>
  <c r="G864" i="1"/>
  <c r="G863" i="1"/>
  <c r="G862" i="1"/>
  <c r="G861" i="1"/>
  <c r="E856" i="1"/>
  <c r="G857" i="1"/>
  <c r="F858" i="1" s="1"/>
  <c r="E833" i="1"/>
  <c r="E850" i="1"/>
  <c r="G851" i="1"/>
  <c r="F852" i="1" s="1"/>
  <c r="G852" i="1" s="1"/>
  <c r="G850" i="1" s="1"/>
  <c r="E843" i="1"/>
  <c r="G847" i="1"/>
  <c r="G846" i="1"/>
  <c r="G845" i="1"/>
  <c r="G844" i="1"/>
  <c r="E834" i="1"/>
  <c r="G840" i="1"/>
  <c r="G839" i="1"/>
  <c r="G838" i="1"/>
  <c r="G837" i="1"/>
  <c r="G836" i="1"/>
  <c r="G835" i="1"/>
  <c r="E828" i="1"/>
  <c r="G830" i="1"/>
  <c r="G829" i="1"/>
  <c r="E814" i="1"/>
  <c r="G825" i="1"/>
  <c r="G824" i="1"/>
  <c r="G823" i="1"/>
  <c r="G822" i="1"/>
  <c r="G821" i="1"/>
  <c r="G820" i="1"/>
  <c r="G819" i="1"/>
  <c r="G818" i="1"/>
  <c r="G817" i="1"/>
  <c r="G816" i="1"/>
  <c r="G815" i="1"/>
  <c r="E801" i="1"/>
  <c r="G811" i="1"/>
  <c r="G810" i="1"/>
  <c r="G809" i="1"/>
  <c r="G808" i="1"/>
  <c r="G807" i="1"/>
  <c r="G806" i="1"/>
  <c r="G805" i="1"/>
  <c r="G804" i="1"/>
  <c r="G803" i="1"/>
  <c r="G802" i="1"/>
  <c r="E737" i="1"/>
  <c r="E792" i="1"/>
  <c r="G794" i="1"/>
  <c r="G793" i="1"/>
  <c r="E786" i="1"/>
  <c r="G789" i="1"/>
  <c r="G788" i="1"/>
  <c r="G787" i="1"/>
  <c r="E778" i="1"/>
  <c r="G783" i="1"/>
  <c r="G782" i="1"/>
  <c r="G781" i="1"/>
  <c r="G780" i="1"/>
  <c r="G779" i="1"/>
  <c r="E773" i="1"/>
  <c r="G775" i="1"/>
  <c r="G774" i="1"/>
  <c r="E759" i="1"/>
  <c r="G770" i="1"/>
  <c r="G769" i="1"/>
  <c r="G768" i="1"/>
  <c r="G767" i="1"/>
  <c r="G766" i="1"/>
  <c r="G765" i="1"/>
  <c r="G764" i="1"/>
  <c r="G763" i="1"/>
  <c r="G762" i="1"/>
  <c r="G761" i="1"/>
  <c r="G760" i="1"/>
  <c r="E750" i="1"/>
  <c r="G756" i="1"/>
  <c r="G755" i="1"/>
  <c r="G754" i="1"/>
  <c r="G753" i="1"/>
  <c r="G752" i="1"/>
  <c r="G751" i="1"/>
  <c r="E738" i="1"/>
  <c r="G747" i="1"/>
  <c r="G746" i="1"/>
  <c r="G745" i="1"/>
  <c r="G744" i="1"/>
  <c r="G743" i="1"/>
  <c r="G742" i="1"/>
  <c r="G741" i="1"/>
  <c r="G740" i="1"/>
  <c r="G739" i="1"/>
  <c r="E249" i="1"/>
  <c r="E685" i="1"/>
  <c r="E723" i="1"/>
  <c r="G730" i="1"/>
  <c r="G729" i="1"/>
  <c r="G728" i="1"/>
  <c r="G727" i="1"/>
  <c r="G726" i="1"/>
  <c r="G725" i="1"/>
  <c r="G724" i="1"/>
  <c r="E719" i="1"/>
  <c r="G720" i="1"/>
  <c r="F721" i="1" s="1"/>
  <c r="G721" i="1" s="1"/>
  <c r="G719" i="1" s="1"/>
  <c r="E710" i="1"/>
  <c r="G716" i="1"/>
  <c r="G715" i="1"/>
  <c r="G714" i="1"/>
  <c r="G713" i="1"/>
  <c r="G712" i="1"/>
  <c r="G711" i="1"/>
  <c r="E699" i="1"/>
  <c r="G707" i="1"/>
  <c r="G706" i="1"/>
  <c r="G705" i="1"/>
  <c r="G704" i="1"/>
  <c r="G703" i="1"/>
  <c r="G702" i="1"/>
  <c r="G701" i="1"/>
  <c r="G700" i="1"/>
  <c r="E686" i="1"/>
  <c r="G696" i="1"/>
  <c r="G695" i="1"/>
  <c r="G694" i="1"/>
  <c r="G693" i="1"/>
  <c r="G692" i="1"/>
  <c r="G691" i="1"/>
  <c r="G690" i="1"/>
  <c r="G689" i="1"/>
  <c r="G688" i="1"/>
  <c r="G687" i="1"/>
  <c r="E547" i="1"/>
  <c r="E677" i="1"/>
  <c r="G680" i="1"/>
  <c r="G679" i="1"/>
  <c r="G678" i="1"/>
  <c r="E572" i="1"/>
  <c r="E670" i="1"/>
  <c r="G672" i="1"/>
  <c r="G671" i="1"/>
  <c r="E665" i="1"/>
  <c r="G667" i="1"/>
  <c r="G666" i="1"/>
  <c r="E655" i="1"/>
  <c r="G662" i="1"/>
  <c r="G661" i="1"/>
  <c r="G660" i="1"/>
  <c r="G659" i="1"/>
  <c r="G658" i="1"/>
  <c r="G657" i="1"/>
  <c r="G656" i="1"/>
  <c r="E627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E615" i="1"/>
  <c r="G624" i="1"/>
  <c r="G623" i="1"/>
  <c r="G622" i="1"/>
  <c r="G621" i="1"/>
  <c r="G620" i="1"/>
  <c r="G619" i="1"/>
  <c r="G618" i="1"/>
  <c r="G617" i="1"/>
  <c r="G616" i="1"/>
  <c r="E609" i="1"/>
  <c r="G612" i="1"/>
  <c r="G611" i="1"/>
  <c r="G610" i="1"/>
  <c r="E580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E573" i="1"/>
  <c r="G577" i="1"/>
  <c r="G576" i="1"/>
  <c r="G575" i="1"/>
  <c r="G574" i="1"/>
  <c r="E548" i="1"/>
  <c r="E566" i="1"/>
  <c r="G567" i="1"/>
  <c r="F568" i="1" s="1"/>
  <c r="E549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E530" i="1"/>
  <c r="E536" i="1"/>
  <c r="G542" i="1"/>
  <c r="G541" i="1"/>
  <c r="G540" i="1"/>
  <c r="G539" i="1"/>
  <c r="G538" i="1"/>
  <c r="G537" i="1"/>
  <c r="E531" i="1"/>
  <c r="G533" i="1"/>
  <c r="G532" i="1"/>
  <c r="E360" i="1"/>
  <c r="E516" i="1"/>
  <c r="G525" i="1"/>
  <c r="G524" i="1"/>
  <c r="G523" i="1"/>
  <c r="G522" i="1"/>
  <c r="G521" i="1"/>
  <c r="G520" i="1"/>
  <c r="G519" i="1"/>
  <c r="G518" i="1"/>
  <c r="G517" i="1"/>
  <c r="E500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E493" i="1"/>
  <c r="G497" i="1"/>
  <c r="G496" i="1"/>
  <c r="G495" i="1"/>
  <c r="G494" i="1"/>
  <c r="E484" i="1"/>
  <c r="G490" i="1"/>
  <c r="G489" i="1"/>
  <c r="G488" i="1"/>
  <c r="G487" i="1"/>
  <c r="G486" i="1"/>
  <c r="G485" i="1"/>
  <c r="E476" i="1"/>
  <c r="G481" i="1"/>
  <c r="G480" i="1"/>
  <c r="G479" i="1"/>
  <c r="G478" i="1"/>
  <c r="G477" i="1"/>
  <c r="E463" i="1"/>
  <c r="G473" i="1"/>
  <c r="G472" i="1"/>
  <c r="G471" i="1"/>
  <c r="G470" i="1"/>
  <c r="G469" i="1"/>
  <c r="G468" i="1"/>
  <c r="G467" i="1"/>
  <c r="G466" i="1"/>
  <c r="G465" i="1"/>
  <c r="G464" i="1"/>
  <c r="E452" i="1"/>
  <c r="G460" i="1"/>
  <c r="G459" i="1"/>
  <c r="G458" i="1"/>
  <c r="G457" i="1"/>
  <c r="G456" i="1"/>
  <c r="G455" i="1"/>
  <c r="G454" i="1"/>
  <c r="G453" i="1"/>
  <c r="E430" i="1"/>
  <c r="E444" i="1"/>
  <c r="G447" i="1"/>
  <c r="G446" i="1"/>
  <c r="G445" i="1"/>
  <c r="E431" i="1"/>
  <c r="G441" i="1"/>
  <c r="G440" i="1"/>
  <c r="G439" i="1"/>
  <c r="G438" i="1"/>
  <c r="G437" i="1"/>
  <c r="G436" i="1"/>
  <c r="G435" i="1"/>
  <c r="G434" i="1"/>
  <c r="G433" i="1"/>
  <c r="G432" i="1"/>
  <c r="E419" i="1"/>
  <c r="G427" i="1"/>
  <c r="G426" i="1"/>
  <c r="G425" i="1"/>
  <c r="G424" i="1"/>
  <c r="G423" i="1"/>
  <c r="G422" i="1"/>
  <c r="G421" i="1"/>
  <c r="G420" i="1"/>
  <c r="E399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E387" i="1"/>
  <c r="G396" i="1"/>
  <c r="G395" i="1"/>
  <c r="G394" i="1"/>
  <c r="G393" i="1"/>
  <c r="G392" i="1"/>
  <c r="G391" i="1"/>
  <c r="G390" i="1"/>
  <c r="G389" i="1"/>
  <c r="G388" i="1"/>
  <c r="E376" i="1"/>
  <c r="G384" i="1"/>
  <c r="G383" i="1"/>
  <c r="G382" i="1"/>
  <c r="G381" i="1"/>
  <c r="G380" i="1"/>
  <c r="G379" i="1"/>
  <c r="G378" i="1"/>
  <c r="G377" i="1"/>
  <c r="E361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E316" i="1"/>
  <c r="E354" i="1"/>
  <c r="G355" i="1"/>
  <c r="F356" i="1" s="1"/>
  <c r="F354" i="1" s="1"/>
  <c r="E340" i="1"/>
  <c r="E341" i="1"/>
  <c r="G349" i="1"/>
  <c r="G348" i="1"/>
  <c r="G347" i="1"/>
  <c r="G346" i="1"/>
  <c r="G345" i="1"/>
  <c r="G344" i="1"/>
  <c r="G343" i="1"/>
  <c r="G342" i="1"/>
  <c r="E336" i="1"/>
  <c r="G337" i="1"/>
  <c r="F338" i="1" s="1"/>
  <c r="F336" i="1" s="1"/>
  <c r="E317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E250" i="1"/>
  <c r="E306" i="1"/>
  <c r="G311" i="1"/>
  <c r="G310" i="1"/>
  <c r="G309" i="1"/>
  <c r="G308" i="1"/>
  <c r="G307" i="1"/>
  <c r="E287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E26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E251" i="1"/>
  <c r="G262" i="1"/>
  <c r="G261" i="1"/>
  <c r="G260" i="1"/>
  <c r="G259" i="1"/>
  <c r="G258" i="1"/>
  <c r="G257" i="1"/>
  <c r="G256" i="1"/>
  <c r="G255" i="1"/>
  <c r="G254" i="1"/>
  <c r="G253" i="1"/>
  <c r="G252" i="1"/>
  <c r="E192" i="1"/>
  <c r="E222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E193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E172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E144" i="1"/>
  <c r="E166" i="1"/>
  <c r="G167" i="1"/>
  <c r="F168" i="1" s="1"/>
  <c r="F166" i="1" s="1"/>
  <c r="E158" i="1"/>
  <c r="G163" i="1"/>
  <c r="G162" i="1"/>
  <c r="G161" i="1"/>
  <c r="G160" i="1"/>
  <c r="G159" i="1"/>
  <c r="E153" i="1"/>
  <c r="G155" i="1"/>
  <c r="G154" i="1"/>
  <c r="E145" i="1"/>
  <c r="G150" i="1"/>
  <c r="G149" i="1"/>
  <c r="G148" i="1"/>
  <c r="G147" i="1"/>
  <c r="G146" i="1"/>
  <c r="E4" i="1"/>
  <c r="E129" i="1"/>
  <c r="G139" i="1"/>
  <c r="G138" i="1"/>
  <c r="G137" i="1"/>
  <c r="G136" i="1"/>
  <c r="G135" i="1"/>
  <c r="G134" i="1"/>
  <c r="G133" i="1"/>
  <c r="G132" i="1"/>
  <c r="G131" i="1"/>
  <c r="G130" i="1"/>
  <c r="E121" i="1"/>
  <c r="G126" i="1"/>
  <c r="G125" i="1"/>
  <c r="G124" i="1"/>
  <c r="G123" i="1"/>
  <c r="G122" i="1"/>
  <c r="E101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E93" i="1"/>
  <c r="G98" i="1"/>
  <c r="G97" i="1"/>
  <c r="G96" i="1"/>
  <c r="G95" i="1"/>
  <c r="G94" i="1"/>
  <c r="E81" i="1"/>
  <c r="G90" i="1"/>
  <c r="G89" i="1"/>
  <c r="G88" i="1"/>
  <c r="G87" i="1"/>
  <c r="G86" i="1"/>
  <c r="G85" i="1"/>
  <c r="G84" i="1"/>
  <c r="G83" i="1"/>
  <c r="G82" i="1"/>
  <c r="E55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E5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F831" i="1" l="1"/>
  <c r="I668" i="1"/>
  <c r="J668" i="1" s="1"/>
  <c r="J665" i="1" s="1"/>
  <c r="F156" i="1"/>
  <c r="F795" i="1"/>
  <c r="F792" i="1" s="1"/>
  <c r="F841" i="1"/>
  <c r="F834" i="1" s="1"/>
  <c r="I91" i="1"/>
  <c r="J91" i="1" s="1"/>
  <c r="J81" i="1" s="1"/>
  <c r="I190" i="1"/>
  <c r="J190" i="1" s="1"/>
  <c r="J172" i="1" s="1"/>
  <c r="I448" i="1"/>
  <c r="J448" i="1" s="1"/>
  <c r="J444" i="1" s="1"/>
  <c r="F826" i="1"/>
  <c r="G826" i="1" s="1"/>
  <c r="G814" i="1" s="1"/>
  <c r="G338" i="1"/>
  <c r="G336" i="1" s="1"/>
  <c r="F757" i="1"/>
  <c r="G757" i="1" s="1"/>
  <c r="G750" i="1" s="1"/>
  <c r="F790" i="1"/>
  <c r="G790" i="1" s="1"/>
  <c r="G786" i="1" s="1"/>
  <c r="I534" i="1"/>
  <c r="J534" i="1" s="1"/>
  <c r="J531" i="1" s="1"/>
  <c r="G356" i="1"/>
  <c r="G354" i="1" s="1"/>
  <c r="F385" i="1"/>
  <c r="G385" i="1" s="1"/>
  <c r="G376" i="1" s="1"/>
  <c r="F514" i="1"/>
  <c r="F500" i="1" s="1"/>
  <c r="I790" i="1"/>
  <c r="J790" i="1" s="1"/>
  <c r="J786" i="1" s="1"/>
  <c r="I795" i="1"/>
  <c r="I792" i="1" s="1"/>
  <c r="F153" i="1"/>
  <c r="G156" i="1"/>
  <c r="G153" i="1" s="1"/>
  <c r="F99" i="1"/>
  <c r="F93" i="1" s="1"/>
  <c r="F127" i="1"/>
  <c r="G127" i="1" s="1"/>
  <c r="G121" i="1" s="1"/>
  <c r="F164" i="1"/>
  <c r="G164" i="1" s="1"/>
  <c r="G158" i="1" s="1"/>
  <c r="G168" i="1"/>
  <c r="G166" i="1" s="1"/>
  <c r="F190" i="1"/>
  <c r="G190" i="1" s="1"/>
  <c r="G172" i="1" s="1"/>
  <c r="F263" i="1"/>
  <c r="G263" i="1" s="1"/>
  <c r="G251" i="1" s="1"/>
  <c r="F285" i="1"/>
  <c r="F304" i="1"/>
  <c r="G304" i="1" s="1"/>
  <c r="G287" i="1" s="1"/>
  <c r="F334" i="1"/>
  <c r="G334" i="1" s="1"/>
  <c r="G317" i="1" s="1"/>
  <c r="F350" i="1"/>
  <c r="F341" i="1" s="1"/>
  <c r="F428" i="1"/>
  <c r="F419" i="1" s="1"/>
  <c r="F448" i="1"/>
  <c r="F444" i="1" s="1"/>
  <c r="F681" i="1"/>
  <c r="F677" i="1" s="1"/>
  <c r="F708" i="1"/>
  <c r="G708" i="1" s="1"/>
  <c r="G699" i="1" s="1"/>
  <c r="F812" i="1"/>
  <c r="G812" i="1" s="1"/>
  <c r="G801" i="1" s="1"/>
  <c r="F867" i="1"/>
  <c r="G867" i="1" s="1"/>
  <c r="G860" i="1" s="1"/>
  <c r="F887" i="1"/>
  <c r="F871" i="1" s="1"/>
  <c r="F908" i="1"/>
  <c r="F902" i="1" s="1"/>
  <c r="I831" i="1"/>
  <c r="J831" i="1" s="1"/>
  <c r="J828" i="1" s="1"/>
  <c r="F653" i="1"/>
  <c r="F627" i="1" s="1"/>
  <c r="F53" i="1"/>
  <c r="G53" i="1" s="1"/>
  <c r="G5" i="1" s="1"/>
  <c r="F79" i="1"/>
  <c r="F55" i="1" s="1"/>
  <c r="F91" i="1"/>
  <c r="F81" i="1" s="1"/>
  <c r="F119" i="1"/>
  <c r="G119" i="1" s="1"/>
  <c r="G101" i="1" s="1"/>
  <c r="F140" i="1"/>
  <c r="F129" i="1" s="1"/>
  <c r="F220" i="1"/>
  <c r="G220" i="1" s="1"/>
  <c r="G193" i="1" s="1"/>
  <c r="F245" i="1"/>
  <c r="G245" i="1" s="1"/>
  <c r="G222" i="1" s="1"/>
  <c r="F397" i="1"/>
  <c r="F387" i="1" s="1"/>
  <c r="F442" i="1"/>
  <c r="F431" i="1" s="1"/>
  <c r="F461" i="1"/>
  <c r="G461" i="1" s="1"/>
  <c r="G452" i="1" s="1"/>
  <c r="F482" i="1"/>
  <c r="F491" i="1"/>
  <c r="G491" i="1" s="1"/>
  <c r="G484" i="1" s="1"/>
  <c r="F526" i="1"/>
  <c r="F516" i="1" s="1"/>
  <c r="F534" i="1"/>
  <c r="F531" i="1" s="1"/>
  <c r="F543" i="1"/>
  <c r="F536" i="1" s="1"/>
  <c r="F564" i="1"/>
  <c r="G564" i="1" s="1"/>
  <c r="G549" i="1" s="1"/>
  <c r="F578" i="1"/>
  <c r="G578" i="1" s="1"/>
  <c r="G573" i="1" s="1"/>
  <c r="F613" i="1"/>
  <c r="G613" i="1" s="1"/>
  <c r="G609" i="1" s="1"/>
  <c r="F625" i="1"/>
  <c r="F615" i="1" s="1"/>
  <c r="F663" i="1"/>
  <c r="G663" i="1" s="1"/>
  <c r="G655" i="1" s="1"/>
  <c r="F668" i="1"/>
  <c r="F665" i="1" s="1"/>
  <c r="F673" i="1"/>
  <c r="F670" i="1" s="1"/>
  <c r="F697" i="1"/>
  <c r="F686" i="1" s="1"/>
  <c r="F717" i="1"/>
  <c r="G717" i="1" s="1"/>
  <c r="G710" i="1" s="1"/>
  <c r="F848" i="1"/>
  <c r="F843" i="1" s="1"/>
  <c r="F900" i="1"/>
  <c r="G900" i="1" s="1"/>
  <c r="G891" i="1" s="1"/>
  <c r="I776" i="1"/>
  <c r="I773" i="1" s="1"/>
  <c r="I908" i="1"/>
  <c r="J908" i="1" s="1"/>
  <c r="J902" i="1" s="1"/>
  <c r="F151" i="1"/>
  <c r="G151" i="1" s="1"/>
  <c r="G145" i="1" s="1"/>
  <c r="F374" i="1"/>
  <c r="F361" i="1" s="1"/>
  <c r="F417" i="1"/>
  <c r="F474" i="1"/>
  <c r="G474" i="1" s="1"/>
  <c r="G463" i="1" s="1"/>
  <c r="F498" i="1"/>
  <c r="G498" i="1" s="1"/>
  <c r="G493" i="1" s="1"/>
  <c r="F607" i="1"/>
  <c r="G607" i="1" s="1"/>
  <c r="G580" i="1" s="1"/>
  <c r="F731" i="1"/>
  <c r="F723" i="1" s="1"/>
  <c r="F748" i="1"/>
  <c r="G748" i="1" s="1"/>
  <c r="G738" i="1" s="1"/>
  <c r="F771" i="1"/>
  <c r="G771" i="1" s="1"/>
  <c r="G759" i="1" s="1"/>
  <c r="F776" i="1"/>
  <c r="F773" i="1" s="1"/>
  <c r="F784" i="1"/>
  <c r="G784" i="1" s="1"/>
  <c r="G778" i="1" s="1"/>
  <c r="I53" i="1"/>
  <c r="J53" i="1" s="1"/>
  <c r="J5" i="1" s="1"/>
  <c r="I474" i="1"/>
  <c r="J474" i="1" s="1"/>
  <c r="J463" i="1" s="1"/>
  <c r="I482" i="1"/>
  <c r="J482" i="1" s="1"/>
  <c r="J476" i="1" s="1"/>
  <c r="I498" i="1"/>
  <c r="J498" i="1" s="1"/>
  <c r="J493" i="1" s="1"/>
  <c r="I526" i="1"/>
  <c r="J526" i="1" s="1"/>
  <c r="J516" i="1" s="1"/>
  <c r="I673" i="1"/>
  <c r="I670" i="1" s="1"/>
  <c r="I848" i="1"/>
  <c r="I843" i="1" s="1"/>
  <c r="I887" i="1"/>
  <c r="I871" i="1" s="1"/>
  <c r="I900" i="1"/>
  <c r="J900" i="1" s="1"/>
  <c r="J891" i="1" s="1"/>
  <c r="I867" i="1"/>
  <c r="I860" i="1" s="1"/>
  <c r="I841" i="1"/>
  <c r="I834" i="1" s="1"/>
  <c r="I826" i="1"/>
  <c r="J826" i="1" s="1"/>
  <c r="J814" i="1" s="1"/>
  <c r="I812" i="1"/>
  <c r="J812" i="1" s="1"/>
  <c r="J801" i="1" s="1"/>
  <c r="I784" i="1"/>
  <c r="I778" i="1" s="1"/>
  <c r="I771" i="1"/>
  <c r="I748" i="1"/>
  <c r="J748" i="1" s="1"/>
  <c r="J738" i="1" s="1"/>
  <c r="I731" i="1"/>
  <c r="J721" i="1"/>
  <c r="J719" i="1" s="1"/>
  <c r="I719" i="1"/>
  <c r="I717" i="1"/>
  <c r="I710" i="1" s="1"/>
  <c r="I708" i="1"/>
  <c r="I697" i="1"/>
  <c r="J697" i="1" s="1"/>
  <c r="J686" i="1" s="1"/>
  <c r="I681" i="1"/>
  <c r="J681" i="1" s="1"/>
  <c r="J677" i="1" s="1"/>
  <c r="I665" i="1"/>
  <c r="I663" i="1"/>
  <c r="J663" i="1" s="1"/>
  <c r="J655" i="1" s="1"/>
  <c r="I653" i="1"/>
  <c r="J653" i="1" s="1"/>
  <c r="J627" i="1" s="1"/>
  <c r="I613" i="1"/>
  <c r="I607" i="1"/>
  <c r="J607" i="1" s="1"/>
  <c r="J580" i="1" s="1"/>
  <c r="I578" i="1"/>
  <c r="J578" i="1" s="1"/>
  <c r="J573" i="1" s="1"/>
  <c r="I564" i="1"/>
  <c r="J564" i="1" s="1"/>
  <c r="J549" i="1" s="1"/>
  <c r="I543" i="1"/>
  <c r="I536" i="1" s="1"/>
  <c r="I514" i="1"/>
  <c r="I500" i="1" s="1"/>
  <c r="I461" i="1"/>
  <c r="I452" i="1" s="1"/>
  <c r="I442" i="1"/>
  <c r="J442" i="1" s="1"/>
  <c r="J431" i="1" s="1"/>
  <c r="I417" i="1"/>
  <c r="I399" i="1" s="1"/>
  <c r="I397" i="1"/>
  <c r="I374" i="1"/>
  <c r="J374" i="1" s="1"/>
  <c r="J361" i="1" s="1"/>
  <c r="I350" i="1"/>
  <c r="J350" i="1" s="1"/>
  <c r="J341" i="1" s="1"/>
  <c r="I352" i="1" s="1"/>
  <c r="J352" i="1" s="1"/>
  <c r="J340" i="1" s="1"/>
  <c r="I334" i="1"/>
  <c r="J334" i="1" s="1"/>
  <c r="J317" i="1" s="1"/>
  <c r="I312" i="1"/>
  <c r="J312" i="1" s="1"/>
  <c r="J306" i="1" s="1"/>
  <c r="I304" i="1"/>
  <c r="I287" i="1" s="1"/>
  <c r="I285" i="1"/>
  <c r="I265" i="1" s="1"/>
  <c r="I263" i="1"/>
  <c r="I220" i="1"/>
  <c r="J220" i="1" s="1"/>
  <c r="J193" i="1" s="1"/>
  <c r="I164" i="1"/>
  <c r="J164" i="1" s="1"/>
  <c r="J158" i="1" s="1"/>
  <c r="I156" i="1"/>
  <c r="J156" i="1" s="1"/>
  <c r="J153" i="1" s="1"/>
  <c r="I140" i="1"/>
  <c r="J140" i="1" s="1"/>
  <c r="J129" i="1" s="1"/>
  <c r="I127" i="1"/>
  <c r="I121" i="1" s="1"/>
  <c r="I119" i="1"/>
  <c r="I101" i="1" s="1"/>
  <c r="I99" i="1"/>
  <c r="J99" i="1" s="1"/>
  <c r="J93" i="1" s="1"/>
  <c r="I79" i="1"/>
  <c r="J79" i="1" s="1"/>
  <c r="J55" i="1" s="1"/>
  <c r="I493" i="1"/>
  <c r="I738" i="1"/>
  <c r="I81" i="1"/>
  <c r="J338" i="1"/>
  <c r="J336" i="1" s="1"/>
  <c r="I336" i="1"/>
  <c r="I491" i="1"/>
  <c r="I757" i="1"/>
  <c r="I625" i="1"/>
  <c r="J776" i="1"/>
  <c r="J773" i="1" s="1"/>
  <c r="J568" i="1"/>
  <c r="J566" i="1" s="1"/>
  <c r="I566" i="1"/>
  <c r="I151" i="1"/>
  <c r="J168" i="1"/>
  <c r="J166" i="1" s="1"/>
  <c r="I166" i="1"/>
  <c r="I245" i="1"/>
  <c r="J356" i="1"/>
  <c r="J354" i="1" s="1"/>
  <c r="I354" i="1"/>
  <c r="I385" i="1"/>
  <c r="I428" i="1"/>
  <c r="J852" i="1"/>
  <c r="J850" i="1" s="1"/>
  <c r="I850" i="1"/>
  <c r="J858" i="1"/>
  <c r="J856" i="1" s="1"/>
  <c r="I856" i="1"/>
  <c r="J912" i="1"/>
  <c r="J910" i="1" s="1"/>
  <c r="I910" i="1"/>
  <c r="F158" i="1"/>
  <c r="F265" i="1"/>
  <c r="G285" i="1"/>
  <c r="G265" i="1" s="1"/>
  <c r="G91" i="1"/>
  <c r="G81" i="1" s="1"/>
  <c r="F222" i="1"/>
  <c r="F312" i="1"/>
  <c r="G428" i="1"/>
  <c r="G419" i="1" s="1"/>
  <c r="F699" i="1"/>
  <c r="G795" i="1"/>
  <c r="G792" i="1" s="1"/>
  <c r="F452" i="1"/>
  <c r="F476" i="1"/>
  <c r="G482" i="1"/>
  <c r="G476" i="1" s="1"/>
  <c r="G697" i="1"/>
  <c r="G686" i="1" s="1"/>
  <c r="F399" i="1"/>
  <c r="G417" i="1"/>
  <c r="G399" i="1" s="1"/>
  <c r="F566" i="1"/>
  <c r="G568" i="1"/>
  <c r="G566" i="1" s="1"/>
  <c r="G731" i="1"/>
  <c r="G723" i="1" s="1"/>
  <c r="G858" i="1"/>
  <c r="G856" i="1" s="1"/>
  <c r="F856" i="1"/>
  <c r="G912" i="1"/>
  <c r="G910" i="1" s="1"/>
  <c r="F910" i="1"/>
  <c r="F376" i="1"/>
  <c r="F828" i="1"/>
  <c r="G831" i="1"/>
  <c r="G828" i="1" s="1"/>
  <c r="F719" i="1"/>
  <c r="F850" i="1"/>
  <c r="F750" i="1" l="1"/>
  <c r="G543" i="1"/>
  <c r="G536" i="1" s="1"/>
  <c r="F801" i="1"/>
  <c r="F101" i="1"/>
  <c r="I828" i="1"/>
  <c r="G653" i="1"/>
  <c r="G627" i="1" s="1"/>
  <c r="F655" i="1"/>
  <c r="F860" i="1"/>
  <c r="F710" i="1"/>
  <c r="I801" i="1"/>
  <c r="I786" i="1"/>
  <c r="J717" i="1"/>
  <c r="J710" i="1" s="1"/>
  <c r="I686" i="1"/>
  <c r="I444" i="1"/>
  <c r="J119" i="1"/>
  <c r="J101" i="1" s="1"/>
  <c r="G99" i="1"/>
  <c r="G93" i="1" s="1"/>
  <c r="G887" i="1"/>
  <c r="G871" i="1" s="1"/>
  <c r="F493" i="1"/>
  <c r="J285" i="1"/>
  <c r="J265" i="1" s="1"/>
  <c r="F172" i="1"/>
  <c r="J867" i="1"/>
  <c r="J860" i="1" s="1"/>
  <c r="G841" i="1"/>
  <c r="G834" i="1" s="1"/>
  <c r="F814" i="1"/>
  <c r="G397" i="1"/>
  <c r="G387" i="1" s="1"/>
  <c r="G140" i="1"/>
  <c r="G129" i="1" s="1"/>
  <c r="F145" i="1"/>
  <c r="I531" i="1"/>
  <c r="J784" i="1"/>
  <c r="J778" i="1" s="1"/>
  <c r="J673" i="1"/>
  <c r="J670" i="1" s="1"/>
  <c r="F5" i="1"/>
  <c r="F317" i="1"/>
  <c r="I463" i="1"/>
  <c r="I317" i="1"/>
  <c r="I55" i="1"/>
  <c r="J127" i="1"/>
  <c r="J121" i="1" s="1"/>
  <c r="G776" i="1"/>
  <c r="G773" i="1" s="1"/>
  <c r="F797" i="1" s="1"/>
  <c r="G673" i="1"/>
  <c r="G670" i="1" s="1"/>
  <c r="G534" i="1"/>
  <c r="G531" i="1" s="1"/>
  <c r="F545" i="1" s="1"/>
  <c r="F193" i="1"/>
  <c r="G79" i="1"/>
  <c r="G55" i="1" s="1"/>
  <c r="I549" i="1"/>
  <c r="I153" i="1"/>
  <c r="J514" i="1"/>
  <c r="J500" i="1" s="1"/>
  <c r="I340" i="1"/>
  <c r="J848" i="1"/>
  <c r="J843" i="1" s="1"/>
  <c r="J795" i="1"/>
  <c r="J792" i="1" s="1"/>
  <c r="F891" i="1"/>
  <c r="J841" i="1"/>
  <c r="J834" i="1" s="1"/>
  <c r="I306" i="1"/>
  <c r="I580" i="1"/>
  <c r="F570" i="1"/>
  <c r="G570" i="1" s="1"/>
  <c r="G548" i="1" s="1"/>
  <c r="F251" i="1"/>
  <c r="F580" i="1"/>
  <c r="F609" i="1"/>
  <c r="F786" i="1"/>
  <c r="F738" i="1"/>
  <c r="F549" i="1"/>
  <c r="I655" i="1"/>
  <c r="J461" i="1"/>
  <c r="J452" i="1" s="1"/>
  <c r="I814" i="1"/>
  <c r="J304" i="1"/>
  <c r="J287" i="1" s="1"/>
  <c r="I516" i="1"/>
  <c r="I891" i="1"/>
  <c r="G514" i="1"/>
  <c r="G500" i="1" s="1"/>
  <c r="F778" i="1"/>
  <c r="F463" i="1"/>
  <c r="G625" i="1"/>
  <c r="G615" i="1" s="1"/>
  <c r="F484" i="1"/>
  <c r="G448" i="1"/>
  <c r="G444" i="1" s="1"/>
  <c r="F287" i="1"/>
  <c r="I573" i="1"/>
  <c r="I172" i="1"/>
  <c r="I902" i="1"/>
  <c r="I361" i="1"/>
  <c r="I5" i="1"/>
  <c r="I677" i="1"/>
  <c r="I158" i="1"/>
  <c r="J887" i="1"/>
  <c r="J871" i="1" s="1"/>
  <c r="F121" i="1"/>
  <c r="F759" i="1"/>
  <c r="G374" i="1"/>
  <c r="G361" i="1" s="1"/>
  <c r="G848" i="1"/>
  <c r="G843" i="1" s="1"/>
  <c r="F854" i="1" s="1"/>
  <c r="G668" i="1"/>
  <c r="G665" i="1" s="1"/>
  <c r="F573" i="1"/>
  <c r="G526" i="1"/>
  <c r="G516" i="1" s="1"/>
  <c r="G442" i="1"/>
  <c r="G431" i="1" s="1"/>
  <c r="G908" i="1"/>
  <c r="G902" i="1" s="1"/>
  <c r="G681" i="1"/>
  <c r="G677" i="1" s="1"/>
  <c r="G350" i="1"/>
  <c r="G341" i="1" s="1"/>
  <c r="F352" i="1" s="1"/>
  <c r="F340" i="1" s="1"/>
  <c r="I627" i="1"/>
  <c r="J417" i="1"/>
  <c r="J399" i="1" s="1"/>
  <c r="I431" i="1"/>
  <c r="I476" i="1"/>
  <c r="I93" i="1"/>
  <c r="I341" i="1"/>
  <c r="J543" i="1"/>
  <c r="J536" i="1" s="1"/>
  <c r="I545" i="1" s="1"/>
  <c r="J545" i="1" s="1"/>
  <c r="J530" i="1" s="1"/>
  <c r="I129" i="1"/>
  <c r="I759" i="1"/>
  <c r="J771" i="1"/>
  <c r="J759" i="1" s="1"/>
  <c r="I723" i="1"/>
  <c r="J731" i="1"/>
  <c r="J723" i="1" s="1"/>
  <c r="J708" i="1"/>
  <c r="J699" i="1" s="1"/>
  <c r="I699" i="1"/>
  <c r="J613" i="1"/>
  <c r="J609" i="1" s="1"/>
  <c r="I609" i="1"/>
  <c r="J397" i="1"/>
  <c r="J387" i="1" s="1"/>
  <c r="I387" i="1"/>
  <c r="I251" i="1"/>
  <c r="J263" i="1"/>
  <c r="J251" i="1" s="1"/>
  <c r="I193" i="1"/>
  <c r="J151" i="1"/>
  <c r="J145" i="1" s="1"/>
  <c r="I170" i="1" s="1"/>
  <c r="I145" i="1"/>
  <c r="I222" i="1"/>
  <c r="J245" i="1"/>
  <c r="J222" i="1" s="1"/>
  <c r="I247" i="1" s="1"/>
  <c r="I750" i="1"/>
  <c r="J757" i="1"/>
  <c r="J750" i="1" s="1"/>
  <c r="I358" i="1"/>
  <c r="I570" i="1"/>
  <c r="J625" i="1"/>
  <c r="J615" i="1" s="1"/>
  <c r="I615" i="1"/>
  <c r="I450" i="1"/>
  <c r="J428" i="1"/>
  <c r="J419" i="1" s="1"/>
  <c r="I419" i="1"/>
  <c r="I484" i="1"/>
  <c r="J491" i="1"/>
  <c r="J484" i="1" s="1"/>
  <c r="I376" i="1"/>
  <c r="J385" i="1"/>
  <c r="J376" i="1" s="1"/>
  <c r="F733" i="1"/>
  <c r="F247" i="1"/>
  <c r="F170" i="1"/>
  <c r="F306" i="1"/>
  <c r="G312" i="1"/>
  <c r="G306" i="1" s="1"/>
  <c r="F314" i="1" s="1"/>
  <c r="I142" i="1" l="1"/>
  <c r="I4" i="1" s="1"/>
  <c r="F548" i="1"/>
  <c r="F675" i="1"/>
  <c r="F572" i="1" s="1"/>
  <c r="F142" i="1"/>
  <c r="F4" i="1" s="1"/>
  <c r="I854" i="1"/>
  <c r="I833" i="1" s="1"/>
  <c r="I314" i="1"/>
  <c r="J314" i="1" s="1"/>
  <c r="J250" i="1" s="1"/>
  <c r="I733" i="1"/>
  <c r="I685" i="1" s="1"/>
  <c r="F530" i="1"/>
  <c r="G545" i="1"/>
  <c r="G530" i="1" s="1"/>
  <c r="G352" i="1"/>
  <c r="G340" i="1" s="1"/>
  <c r="F358" i="1" s="1"/>
  <c r="G358" i="1" s="1"/>
  <c r="G316" i="1" s="1"/>
  <c r="I530" i="1"/>
  <c r="F450" i="1"/>
  <c r="G450" i="1" s="1"/>
  <c r="G430" i="1" s="1"/>
  <c r="F528" i="1" s="1"/>
  <c r="F833" i="1"/>
  <c r="G854" i="1"/>
  <c r="G833" i="1" s="1"/>
  <c r="F869" i="1" s="1"/>
  <c r="F800" i="1" s="1"/>
  <c r="I675" i="1"/>
  <c r="I572" i="1" s="1"/>
  <c r="I797" i="1"/>
  <c r="J797" i="1" s="1"/>
  <c r="J737" i="1" s="1"/>
  <c r="I250" i="1"/>
  <c r="J450" i="1"/>
  <c r="J430" i="1" s="1"/>
  <c r="I528" i="1" s="1"/>
  <c r="I430" i="1"/>
  <c r="J570" i="1"/>
  <c r="J548" i="1" s="1"/>
  <c r="I548" i="1"/>
  <c r="I144" i="1"/>
  <c r="J170" i="1"/>
  <c r="J144" i="1" s="1"/>
  <c r="J247" i="1"/>
  <c r="J192" i="1" s="1"/>
  <c r="I192" i="1"/>
  <c r="I316" i="1"/>
  <c r="J358" i="1"/>
  <c r="J316" i="1" s="1"/>
  <c r="G314" i="1"/>
  <c r="G250" i="1" s="1"/>
  <c r="F250" i="1"/>
  <c r="G675" i="1"/>
  <c r="G572" i="1" s="1"/>
  <c r="F683" i="1" s="1"/>
  <c r="F685" i="1"/>
  <c r="G733" i="1"/>
  <c r="G685" i="1" s="1"/>
  <c r="F192" i="1"/>
  <c r="G247" i="1"/>
  <c r="G192" i="1" s="1"/>
  <c r="F316" i="1"/>
  <c r="F144" i="1"/>
  <c r="G170" i="1"/>
  <c r="G144" i="1" s="1"/>
  <c r="G797" i="1"/>
  <c r="G737" i="1" s="1"/>
  <c r="F737" i="1"/>
  <c r="J142" i="1" l="1"/>
  <c r="J4" i="1" s="1"/>
  <c r="G142" i="1"/>
  <c r="G4" i="1" s="1"/>
  <c r="F430" i="1"/>
  <c r="G869" i="1"/>
  <c r="G800" i="1" s="1"/>
  <c r="F889" i="1" s="1"/>
  <c r="F799" i="1" s="1"/>
  <c r="J854" i="1"/>
  <c r="J833" i="1" s="1"/>
  <c r="I869" i="1" s="1"/>
  <c r="I800" i="1" s="1"/>
  <c r="J733" i="1"/>
  <c r="J685" i="1" s="1"/>
  <c r="J675" i="1"/>
  <c r="J572" i="1" s="1"/>
  <c r="I683" i="1" s="1"/>
  <c r="I737" i="1"/>
  <c r="J528" i="1"/>
  <c r="J360" i="1" s="1"/>
  <c r="I360" i="1"/>
  <c r="G683" i="1"/>
  <c r="G547" i="1" s="1"/>
  <c r="F547" i="1"/>
  <c r="F360" i="1"/>
  <c r="G528" i="1"/>
  <c r="G360" i="1" s="1"/>
  <c r="G889" i="1" l="1"/>
  <c r="G799" i="1" s="1"/>
  <c r="J869" i="1"/>
  <c r="J800" i="1" s="1"/>
  <c r="I889" i="1" s="1"/>
  <c r="I799" i="1" s="1"/>
  <c r="F735" i="1"/>
  <c r="G735" i="1" s="1"/>
  <c r="G249" i="1" s="1"/>
  <c r="F914" i="1" s="1"/>
  <c r="G914" i="1" s="1"/>
  <c r="G916" i="1" s="1"/>
  <c r="J683" i="1"/>
  <c r="J547" i="1" s="1"/>
  <c r="I735" i="1" s="1"/>
  <c r="I547" i="1"/>
  <c r="F249" i="1" l="1"/>
  <c r="J889" i="1"/>
  <c r="J799" i="1" s="1"/>
  <c r="G917" i="1"/>
  <c r="G918" i="1" s="1"/>
  <c r="I249" i="1"/>
  <c r="J735" i="1"/>
  <c r="J249" i="1" s="1"/>
  <c r="I914" i="1" l="1"/>
  <c r="J914" i="1" s="1"/>
  <c r="J916" i="1" s="1"/>
  <c r="J917" i="1" s="1"/>
  <c r="J918" i="1" s="1"/>
  <c r="J919" i="1" s="1"/>
  <c r="G919" i="1"/>
  <c r="G920" i="1" s="1"/>
  <c r="J92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Fernández Vaquero, María</author>
  </authors>
  <commentList>
    <comment ref="A3" authorId="0" shapeId="0" xr:uid="{D1CC3E2C-D22F-4BBA-9796-ACE2D5F2A8E1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CAA3D475-716E-422B-95A0-F27D2FC3097D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8A6D3CB2-0AB3-4B7D-A25C-8DE71C97978D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4AB63404-6C1F-4904-88AE-9418904FE12E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F995E9B1-A0B0-45F2-84B6-E29FD12FD1DC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1198F88D-4130-4D64-9A3F-1A4BDD3B87F6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95524F51-4578-4A68-9127-EBDEE233BCF6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ACBA1D65-A6EF-4A0A-B795-7F452FA2ABBF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8E4A9605-C09F-43FE-BFA0-380AB4413E4C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E94CB78B-0745-4FD0-92CD-3C67DE6C3375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<sst xmlns="http://schemas.openxmlformats.org/spreadsheetml/2006/main" count="3023" uniqueCount="1469">
  <si>
    <t>MODERNIZACIÓN DE PUEBLO NUEVO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</si>
  <si>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</si>
  <si>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</si>
  <si>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</si>
  <si>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</si>
  <si>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</si>
  <si>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</si>
  <si>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</si>
  <si>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</si>
  <si>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CAP.1</t>
  </si>
  <si>
    <t>Capítulo</t>
  </si>
  <si>
    <t/>
  </si>
  <si>
    <t>REMODELACION VESTIBULO, CAÑONES Y ANDENES</t>
  </si>
  <si>
    <t>1.1</t>
  </si>
  <si>
    <t>DESMONTAJES Y DEMOLICIONES</t>
  </si>
  <si>
    <t>ED0113</t>
  </si>
  <si>
    <t>Partida</t>
  </si>
  <si>
    <t>M2.</t>
  </si>
  <si>
    <t>DESMONTAJE DE TAPA VITRIFICADA DE CANALETA (NOCTURNO)</t>
  </si>
  <si>
    <t>ED01CA</t>
  </si>
  <si>
    <t>m</t>
  </si>
  <si>
    <t>DESMONTAJE DE TAPA DE CANALETA DE ACERO CON LUMINARIA EMBEBIDA (NOCTURNO)</t>
  </si>
  <si>
    <t>ED1124</t>
  </si>
  <si>
    <t>DESMONTAJE DE CANALETA DE CABLES (NOCTURNO)</t>
  </si>
  <si>
    <t>ED02LF</t>
  </si>
  <si>
    <t>m2</t>
  </si>
  <si>
    <t>DESMONTAJE DE LAMA DE IMPERMEABILIZACION MACHIHEMBRADA (NOCTURNO)</t>
  </si>
  <si>
    <t>ED01CF</t>
  </si>
  <si>
    <t>DESMONTAJE DE CANALON DE RESINAS DE POLIESTER (NOCTURNO)</t>
  </si>
  <si>
    <t>ED0112</t>
  </si>
  <si>
    <t>Ml</t>
  </si>
  <si>
    <t>DESMONTAJE DE RECERCADO DE TUNEL (NOCTURNO C/CORTE DE TRACCION)</t>
  </si>
  <si>
    <t>ED1165</t>
  </si>
  <si>
    <t>ud</t>
  </si>
  <si>
    <t>DESMONTAJE Y ACONDICIONAMIENTO DE LAS BOCAS DE PCI. (NOCTURNO)</t>
  </si>
  <si>
    <t>ED02PL</t>
  </si>
  <si>
    <t>DESMONTAJE DE ESTRUCTURA DE SUJECION DE LUMINARIAS (NOCTURNO)</t>
  </si>
  <si>
    <t>ED0151</t>
  </si>
  <si>
    <t>DESMONTAJE DE CARPINTERÍA METÁLICA ACRISTALADA (NOCTURNO)</t>
  </si>
  <si>
    <t>ED1000</t>
  </si>
  <si>
    <t>DESMONTAJE IMPERMEABILIZACIÓN DE POLIESTER EN ANDENES. JORNADA 2:30 - 5:00 A.M.</t>
  </si>
  <si>
    <t>ED1100</t>
  </si>
  <si>
    <t>DESMONTAJE Y MONTAJE REJILLA DE VENTILACIÓN EN HASTIAL DE ANDÉN. (NOCTURNO)</t>
  </si>
  <si>
    <t>ED1160</t>
  </si>
  <si>
    <t>RETIRADA DE PAPELERA  (NOCTURNO)</t>
  </si>
  <si>
    <t>ED0080</t>
  </si>
  <si>
    <t>DESMONTAJE DE ATRIL SITUADO EN EL VESTÍBULO. (NOCTURNO)</t>
  </si>
  <si>
    <t>ED0100</t>
  </si>
  <si>
    <t>DESMONTAJE DE BANCO DE ANDÉN METÁLICO (NOCTURNO)</t>
  </si>
  <si>
    <t>ED0660</t>
  </si>
  <si>
    <t>DESMONTAJE DE PANEL INFORMATIVO I2+I3 INCLUSO MONTAJE PROVISIONAL. (NOCTURNO)</t>
  </si>
  <si>
    <t>ED0610</t>
  </si>
  <si>
    <t>DESMONTAJE DE MUEBLE DE PUBLICIDAD 4,00X3,00 M, DISEÑO ANTIGUO (NOCTURNO)</t>
  </si>
  <si>
    <t>ED20FV</t>
  </si>
  <si>
    <t>DESMONTAJE DE  CARTEL DE INFORMACIÓN INSTITUCIONAL DE 100X70 CM. (NOCTURNO)</t>
  </si>
  <si>
    <t>ED0200</t>
  </si>
  <si>
    <t>DESMONTAJE DE CARTEL DE PUBLICIDAD EN ANDEN DE 4,00X3,00 M.</t>
  </si>
  <si>
    <t>ED0211N</t>
  </si>
  <si>
    <t>DESMONTAJE DE CARTEL DE PUBLICIDAD LUMINOSO. (NOCTURNO)</t>
  </si>
  <si>
    <t>ED0280</t>
  </si>
  <si>
    <t>DESMONTAJE DE CARTEL FOTOLUMINISCENTE (NOCTURNO)</t>
  </si>
  <si>
    <t>ED0291</t>
  </si>
  <si>
    <t>DESMONTAJE DE CARTELES RELACIONADOS CON LA CIRCULACION (NOCTURNO)</t>
  </si>
  <si>
    <t>ED0910</t>
  </si>
  <si>
    <t>DESMONTAJE DE ROMBO METÁLICO DE PIÑÓN DE ESTACIÓN. (NOCTURNO)</t>
  </si>
  <si>
    <t>ED0330</t>
  </si>
  <si>
    <t>DESMONTAJE DE ESPEJO DE PIÑÓN. (NOCTURNO)</t>
  </si>
  <si>
    <t>ED0142</t>
  </si>
  <si>
    <t>DESMONTAJE DE CAJA DE TELEFONO DE PIÑON (NOCTURNO)</t>
  </si>
  <si>
    <t>ED0350</t>
  </si>
  <si>
    <t>DESMONTAJE DE EXTINTOR Y ARMARIO . (NOCTURNO)</t>
  </si>
  <si>
    <t>ED0664</t>
  </si>
  <si>
    <t>DESMONTAJE DE TELEINDICADOR DE INFORMACIÓN AL VIAJERO (NOCTURNO)</t>
  </si>
  <si>
    <t>ED0480</t>
  </si>
  <si>
    <t>DESMONTAJE DE MÁQUINA BILLETERA. (NOCTURNO)</t>
  </si>
  <si>
    <t>ED0750</t>
  </si>
  <si>
    <t>DESMONTAJE DE PASO ENCLAVADO MECÁNICO CON TRANSPORTE. (NOCTURNO)</t>
  </si>
  <si>
    <t>ED0940</t>
  </si>
  <si>
    <t>DESMONTAJE DE TORNIQUETE (NOCTURNO)</t>
  </si>
  <si>
    <t>ED0945</t>
  </si>
  <si>
    <t>DESMONTAJE DE PANTALLA DE ENCAUZAMIENTO (NOCTURNO)</t>
  </si>
  <si>
    <t>ED0810</t>
  </si>
  <si>
    <t>DESMONTAJE DE PORTÓN DE PASO. (NOCTURNO)</t>
  </si>
  <si>
    <t>ED0461</t>
  </si>
  <si>
    <t>DESMONTAJE DE MAMPARA CORTAVIENTOS.  (NOCTURNO)</t>
  </si>
  <si>
    <t>ED0840</t>
  </si>
  <si>
    <t>DESMONTAJE DE PUERTA DE CHAPA LISA DE ACERO. (NOCTURNO)</t>
  </si>
  <si>
    <t>EL0290</t>
  </si>
  <si>
    <t>DEMOLICIÓN DE CÁMARA BUFA DE ESTACIÓN  (NOCTURNO)</t>
  </si>
  <si>
    <t>EL0451</t>
  </si>
  <si>
    <t>DEMOLICIÓN DE SOLADO DE TERRAZO, CERÁMICO o GRANITO(NOCTURNO)</t>
  </si>
  <si>
    <t>EL0490</t>
  </si>
  <si>
    <t>DEMOLICIÓN DE SOLERA PARA FORMALIZACIÓN DE CANALÓN DE 20X20 CM (NOCTURNO)</t>
  </si>
  <si>
    <t>EL0551</t>
  </si>
  <si>
    <t>m²</t>
  </si>
  <si>
    <t>DEMOLICIÓN FÁB.LADRILLO MACIZO 1/2 PIE C/MARTILLO ELÉCTRICO (NOCTURNO)</t>
  </si>
  <si>
    <t>EL0190</t>
  </si>
  <si>
    <t>DEMOLICIÓN ALICATADOS A MANO</t>
  </si>
  <si>
    <t>EL0190N</t>
  </si>
  <si>
    <t>DEMOLICIÓN DE ALICATADOS A MANO (NOCTURNO)</t>
  </si>
  <si>
    <t>EL0220</t>
  </si>
  <si>
    <t>DEMOLICIÓN DE APLACADOS A MANO</t>
  </si>
  <si>
    <t>EL0225</t>
  </si>
  <si>
    <t>DEMOLICIÓN DE APLACADOS A MANO. (NOCTURNO)</t>
  </si>
  <si>
    <t>EZ0131</t>
  </si>
  <si>
    <t>DEMOLICION DE PELDAÑOS.(NOCTURNO)</t>
  </si>
  <si>
    <t>EL0680NT</t>
  </si>
  <si>
    <t>DESMONTAJE DE PIEZA PREFABRICADA DE BORDE DE ANDÉN (NOCTURNO 2:30-5:30)</t>
  </si>
  <si>
    <t>EL0951</t>
  </si>
  <si>
    <t>RASCADO DE PINTURA Y REGULARIZACIÓN DE SUPERFICIES. (Nocturno)</t>
  </si>
  <si>
    <t>ED1130</t>
  </si>
  <si>
    <t>DESMONTAJE, ADAPTACIÓN Y MONTAJE DE FRENTE DE PCL. (NOCTURNO)</t>
  </si>
  <si>
    <t>ED1050</t>
  </si>
  <si>
    <t>DESMONTAJE PEQUEÑO MATERIAL Y MOBILIARIO DE PCL O CUARTO DE OPERADOR. (NOCTURNO)</t>
  </si>
  <si>
    <t>EL0020</t>
  </si>
  <si>
    <t>APERTURA DE ARQUETA DE PASO EN CANALIZACIÓN DE TORNIQUETES (NOCTURNO)</t>
  </si>
  <si>
    <t>Total 1.1</t>
  </si>
  <si>
    <t>1.5</t>
  </si>
  <si>
    <t>ALBAÑILERIA, SOLADOS Y REVESTIMIENTOS</t>
  </si>
  <si>
    <t>EAT0010</t>
  </si>
  <si>
    <t>TABICÓN DE LADRILLO H/D DE 24X12X8 CM,  (NOCTURNO)</t>
  </si>
  <si>
    <t>EVG0050</t>
  </si>
  <si>
    <t>ENFOSCADO MAESTREADO HIDRÓFUGO M-10 VERTICAL</t>
  </si>
  <si>
    <t>EVA0010</t>
  </si>
  <si>
    <t>ALICATADO AZULEJO BLANCO 20X20CM REC.MORTERO</t>
  </si>
  <si>
    <t>NEVB0100</t>
  </si>
  <si>
    <t>PANEL VITRIFICADO RECTO TIPO SANDWICH. (NOCTURNO)</t>
  </si>
  <si>
    <t>EVB0081</t>
  </si>
  <si>
    <t>PANEL VITRIFICADO CURVO TIPO SANDWICH (NOCTURNO)</t>
  </si>
  <si>
    <t>EVB0140</t>
  </si>
  <si>
    <t>PIEZAS ESPECIALES DE PANEL VITRIFICADO RECTO O CURVO(NOCTURNO)</t>
  </si>
  <si>
    <t>EVB0130</t>
  </si>
  <si>
    <t>PIEZA ESPECIAL RINCÓN O ESQUINA DE PANEL VITRIFICADO. (NOCTURNO)</t>
  </si>
  <si>
    <t>NEVB001</t>
  </si>
  <si>
    <t>TAPA CANALETA VITRIFICADA DE 2M X 390 MM. (NOCTURNO)</t>
  </si>
  <si>
    <t>NEVB002</t>
  </si>
  <si>
    <t>TAPA CANALETA DE 2M X 390 MM. CON NOMBRE DE LA ESTACIÓN. (Nocturno)</t>
  </si>
  <si>
    <t>EVB0220</t>
  </si>
  <si>
    <t>TAPA CANALETA VITRIFICADA DE 2M X 240 MM.</t>
  </si>
  <si>
    <t>EVB0230</t>
  </si>
  <si>
    <t>TAPA CANALETA VITRIFICADA DE 2M X 240 MM. (NOCTURNO)</t>
  </si>
  <si>
    <t>EAR0021</t>
  </si>
  <si>
    <t>FORMACION DE FUENTE, DE FABRICA.</t>
  </si>
  <si>
    <t>EP0420</t>
  </si>
  <si>
    <t>ZANQUÍN DE GRANITO NEGRO H= 42CM, NOCTURNO</t>
  </si>
  <si>
    <t>EP0101</t>
  </si>
  <si>
    <t>PELDAÑO DE GRANITO NEGRO (NOCTURNO)</t>
  </si>
  <si>
    <t>EP0351N</t>
  </si>
  <si>
    <t>SOLADO DE GRES PORCELÁNICO 60X60 NOCTURNO</t>
  </si>
  <si>
    <t>EP0441</t>
  </si>
  <si>
    <t>ZÓCALO CON BALDOSA CERÁMICA COMPACTA (NOCTURNO)</t>
  </si>
  <si>
    <t>EP0271</t>
  </si>
  <si>
    <t>SOL.GRANITO GRIS  ESP=2CM APOMAZADO (NOCTURNO)</t>
  </si>
  <si>
    <t>EZ0300</t>
  </si>
  <si>
    <t>IMPRIMACION ANTICORROSIVA A BASE DE RESINAS EPOXIDICAS</t>
  </si>
  <si>
    <t>EB0130</t>
  </si>
  <si>
    <t>PINTURA AL SILICATO EN INTERIORES</t>
  </si>
  <si>
    <t>EB0131</t>
  </si>
  <si>
    <t>RECUBRIMIENTO ANTIGRAFFITI</t>
  </si>
  <si>
    <t>EVB0020</t>
  </si>
  <si>
    <t>INCREMENTO POR SERIGRAFIADO EN PANEL VITRIFICADO</t>
  </si>
  <si>
    <t>EP0040</t>
  </si>
  <si>
    <t>BORDE DE ANDEN DE GRANITO. (NOCTURNO)</t>
  </si>
  <si>
    <t>EP0180</t>
  </si>
  <si>
    <t>RECRECIDO MORTERO RÁPIDO NIVELACIÓN 1-5 CM</t>
  </si>
  <si>
    <t>Total 1.5</t>
  </si>
  <si>
    <t>1.3</t>
  </si>
  <si>
    <t>RED DE DRENAJE Y SANEAMIENTO</t>
  </si>
  <si>
    <t>ER0040</t>
  </si>
  <si>
    <t>ALBAÑAL ENTERRADO DE PVC LISO DE SANEAMIENTO, DE UNIÓN EN COPA L</t>
  </si>
  <si>
    <t>ES0101</t>
  </si>
  <si>
    <t>ARQUETA LADRILLO SIFÓNICA 38X38X50 CM (NOCTURNO)</t>
  </si>
  <si>
    <t>EJE0151</t>
  </si>
  <si>
    <t>TUBERÍA PVC SANITARIA TIPO C 110 MM. (NOCTURNO)</t>
  </si>
  <si>
    <t>ER0090pn</t>
  </si>
  <si>
    <t>CONEXIÓN A FUENTES DE ANDÉN DE RED DE DRENAJE, NOCTURNO</t>
  </si>
  <si>
    <t>D03SAW101NA</t>
  </si>
  <si>
    <t>LIMPIEZA DE LA RED DE DRENAJE ACTUAL. (Nocturno)</t>
  </si>
  <si>
    <t>ES0211</t>
  </si>
  <si>
    <t>IMBORNAL LONGITUDINAL PE-PP CON REJA DE FUNDICION</t>
  </si>
  <si>
    <t>E20WNP020</t>
  </si>
  <si>
    <t>CANALÓN PVC CIRCULAR DESARROLLO 185 mm</t>
  </si>
  <si>
    <t>ER0131</t>
  </si>
  <si>
    <t>TUBO DREN PE-AD CORRUGADO DOBLE D=80mm</t>
  </si>
  <si>
    <t>ER0090</t>
  </si>
  <si>
    <t>ARQUETA LADRILLO DE PASO 38X38X50 CM</t>
  </si>
  <si>
    <t>Total 1.3</t>
  </si>
  <si>
    <t>1.4</t>
  </si>
  <si>
    <t>IMPERMEABILIZACION</t>
  </si>
  <si>
    <t>EI0187</t>
  </si>
  <si>
    <t xml:space="preserve"> LÁMINA DE POLIETILENO EXPANDIDO, CLASIFICADO A FUEGO B-S1-D0 (NOCTURNO)</t>
  </si>
  <si>
    <t>NE06120</t>
  </si>
  <si>
    <t>IMPERMEABILIZACIÓN CON LAMA EN ANDENES. (Nocturno)</t>
  </si>
  <si>
    <t>EI0060</t>
  </si>
  <si>
    <t>IMPERMEABILIZACIÓN CON LAMA FV Y RESINAS DE POLIESTER EN CAÑONES.(NOCTURNO)</t>
  </si>
  <si>
    <t>0201</t>
  </si>
  <si>
    <t>TAPONAMIENTO DE VIAS DE AGUA (NOCTURNO)</t>
  </si>
  <si>
    <t>0202</t>
  </si>
  <si>
    <t>PREPARACION DE SUPERFICIE DE HORMIGON (NOCTURNO)</t>
  </si>
  <si>
    <t>Total 1.4</t>
  </si>
  <si>
    <t>1.6</t>
  </si>
  <si>
    <t>CARPINTERIA Y CERRAJERIA METALICA</t>
  </si>
  <si>
    <t>EHAP0190</t>
  </si>
  <si>
    <t>PUERTA METÁLICA-VITRIFICADA 1H DE 100X205 CON REJILLAS. (NOCTURNO)</t>
  </si>
  <si>
    <t>EHAP0210</t>
  </si>
  <si>
    <t>PUERTA METÁLICA-VITRIFICADA 1H DE 100X205. (NOCTURNO)</t>
  </si>
  <si>
    <t>EHAP0270</t>
  </si>
  <si>
    <t>PUERTA METÁLICA-VITRIFICADA PARA FUENTE DE ANDÉN DE 90X65. (NOCTURNO)</t>
  </si>
  <si>
    <t>EHAP0230</t>
  </si>
  <si>
    <t>PUERTA METÁLICA-VITRIFICADA 2H DE 200 X 205 CON REJILLAS. (NOCTURNO)</t>
  </si>
  <si>
    <t>EHI0100</t>
  </si>
  <si>
    <t>CHAPA DE ACERO INOXIDABLE EN REMATES. (NOCTURNO)</t>
  </si>
  <si>
    <t>EHI0230</t>
  </si>
  <si>
    <t>REMATE PIÑON DE ACERO INOXIDABLE. JORNADA 2:30 - 5:00 A.M.</t>
  </si>
  <si>
    <t>EHI0020</t>
  </si>
  <si>
    <t>BANDEJA DE REMATE EN FORMA DE U EN ACERO INOXIDABLE. (NOCTURNO)</t>
  </si>
  <si>
    <t>EHI0130</t>
  </si>
  <si>
    <t>ENCUENTRO DE CAÑÓN PERPENDICULAR CON ANDÉN CURVO EN ACERO INOX. (NOCTURNO)</t>
  </si>
  <si>
    <t>EHI0140</t>
  </si>
  <si>
    <t>ENCUENTRO RECTO DE NUEVAS MINAS CON VESTÍBULO, CAÑÓN O ANDÉN, EN ACERO INOX. (NOCTURNO)</t>
  </si>
  <si>
    <t>EHI0200</t>
  </si>
  <si>
    <t>PUERTA DE REGISTROS DE ACERO INOXIDABLE.</t>
  </si>
  <si>
    <t>EK0280</t>
  </si>
  <si>
    <t>PANEL INFORMATIVO ACERO INOX. CURVO . JORNADA 2:00 - 6:00 A.M.</t>
  </si>
  <si>
    <t>EK0300</t>
  </si>
  <si>
    <t>PANEL INFORMATIVO ACERO INOX. RECTO, NOCTURNO</t>
  </si>
  <si>
    <t>E06SOP1</t>
  </si>
  <si>
    <t>SOPORTE PROVISIONAL PANEL INFORMATIVO</t>
  </si>
  <si>
    <t>E06COB</t>
  </si>
  <si>
    <t>SOPORTE CARTEL OBRA</t>
  </si>
  <si>
    <t>APOD02</t>
  </si>
  <si>
    <t>SUMINISTRO Y MONTAJE DE BATERIA DE MAMPARAS CORTAVIENTOS (NOCTURNO)</t>
  </si>
  <si>
    <t>EHI0091</t>
  </si>
  <si>
    <t>CARPINTERIA FIJA CIEGA DE ACERO INOXIDABLE EN MAMPARAS (NOCTURNO)</t>
  </si>
  <si>
    <t>EHI0161</t>
  </si>
  <si>
    <t>FRENTE DE BORDE DE ANDÉN DE ACERO INOXIDABLE (NOCTURNO 2:30-5:00)</t>
  </si>
  <si>
    <t>Total 1.6</t>
  </si>
  <si>
    <t>1.7</t>
  </si>
  <si>
    <t>AYUDAS A INSTALACIONES</t>
  </si>
  <si>
    <t>E07E100</t>
  </si>
  <si>
    <t>AYUDA DE ALBAÑILERÍA A LA INSTALACIÓN ELÉCTRICA</t>
  </si>
  <si>
    <t>ES0175</t>
  </si>
  <si>
    <t>AYUDA DE ALBAÑILERÍA A LA INSTALACIÓN DE FONTANERÍA</t>
  </si>
  <si>
    <t>E07E110</t>
  </si>
  <si>
    <t>AYUDA DE ALBAÑILERÍA A LA INSTALACIÓN DE P.C.I.</t>
  </si>
  <si>
    <t>E07SC</t>
  </si>
  <si>
    <t>SOPORTE PROVISIONAL PARA CABLES</t>
  </si>
  <si>
    <t>E07TX</t>
  </si>
  <si>
    <t>TUBO FLEXIBLE CORRUGADO PARA PASO DE CABLES</t>
  </si>
  <si>
    <t>Total 1.7</t>
  </si>
  <si>
    <t>1.8</t>
  </si>
  <si>
    <t>MOBILIARIO Y MONTAJES</t>
  </si>
  <si>
    <t>EK0021</t>
  </si>
  <si>
    <t>ESPEJO DE PIÑÓN TIPO METRO.(NOCTURNO)</t>
  </si>
  <si>
    <t>EK0150</t>
  </si>
  <si>
    <t>MONTAJE DE ESPEJO DE PIÑÓN, NOCTURNO</t>
  </si>
  <si>
    <t>EK0410</t>
  </si>
  <si>
    <t>REPOSICIÓN DE PAPELERA, NOCTURNO</t>
  </si>
  <si>
    <t>EK0320</t>
  </si>
  <si>
    <t>PAPELERA  PERFILES DE ALUMINIO DE TIPO THECNAL.</t>
  </si>
  <si>
    <t>D13MFW201N</t>
  </si>
  <si>
    <t>MONTAJE DE EXTINTOR. (Nocturno)</t>
  </si>
  <si>
    <t>D13MFW221N</t>
  </si>
  <si>
    <t>COLOCACIÓN DE ROMBO METÁLICO DE PIÑÓN DE ESTACIÓN. (Nocturno)</t>
  </si>
  <si>
    <t>EK0040</t>
  </si>
  <si>
    <t>MONTAJE DE ATRIL PROCEDENTE, NOCTURNO</t>
  </si>
  <si>
    <t>BE16C27</t>
  </si>
  <si>
    <t>Ud.</t>
  </si>
  <si>
    <t>MONTAJE DE CAJA DE TELÉFONO DE PIÑÓN PROCEDENTE DE ACOPIO (NOCTURNO)</t>
  </si>
  <si>
    <t>EK0350F</t>
  </si>
  <si>
    <t>PUESTO DE ATENCIÓN AL CLIENTE GIRATORIO/FIJO</t>
  </si>
  <si>
    <t>EK0010</t>
  </si>
  <si>
    <t>BANCO DE ACERO INOXIDABLE  (NOCTURNO)</t>
  </si>
  <si>
    <t>Total 1.8</t>
  </si>
  <si>
    <t>Total CAP.1</t>
  </si>
  <si>
    <t>CAP.2</t>
  </si>
  <si>
    <t>REMODELACION CUARTOS</t>
  </si>
  <si>
    <t>02.01</t>
  </si>
  <si>
    <t>DEMOLICIONES Y DESMONTAJES</t>
  </si>
  <si>
    <t>E02C050</t>
  </si>
  <si>
    <t>DEMOLICIÓN TABICÓN LADRILLO HUECO DOBLE  (NOCTURNO)</t>
  </si>
  <si>
    <t>EL0230</t>
  </si>
  <si>
    <t>DEMOLICIÓN DE AZULEJO CON MATERIAL DE AGARRE (NOCTURNO)</t>
  </si>
  <si>
    <t>EL0880</t>
  </si>
  <si>
    <t>LEVANTADO CARPINTERÍA EN TABIQUES MANO</t>
  </si>
  <si>
    <t>Total 02.01</t>
  </si>
  <si>
    <t>02.02</t>
  </si>
  <si>
    <t>DRENAJE E IMPERMEABILIZACIÓN</t>
  </si>
  <si>
    <t>Total 02.02</t>
  </si>
  <si>
    <t>02.03</t>
  </si>
  <si>
    <t>ALBAÑILERÍA Y REVESTIMIENTOS</t>
  </si>
  <si>
    <t>EAF0020</t>
  </si>
  <si>
    <t>FÁB.LADRILLO PERFORADO 7CM 1/2P.INTERIOR MORTERO M-5</t>
  </si>
  <si>
    <t>EAT0020</t>
  </si>
  <si>
    <t>TABICÓN DE LADRILLO H/D DE 25X12X8 CM</t>
  </si>
  <si>
    <t>EAT0030</t>
  </si>
  <si>
    <t>TABIQUE DE 5 CM. LADR. HUECO DOBLE.</t>
  </si>
  <si>
    <t>E07E010</t>
  </si>
  <si>
    <t>RECIBIDO CERCO PUERTA MORTERO M-10 (NOCTURNO)</t>
  </si>
  <si>
    <t>Total 02.03</t>
  </si>
  <si>
    <t>02.04</t>
  </si>
  <si>
    <t>CARPINTERÍA Y VARIOS</t>
  </si>
  <si>
    <t>EHM0040N</t>
  </si>
  <si>
    <t>PUERTA DE PASO LISA MELAMINA  725X2030. (NOCTURNO)</t>
  </si>
  <si>
    <t>Total 02.04</t>
  </si>
  <si>
    <t>Total CAP.2</t>
  </si>
  <si>
    <t>CAP.3</t>
  </si>
  <si>
    <t>ADECUACION ACCESOS</t>
  </si>
  <si>
    <t>EL0441</t>
  </si>
  <si>
    <t>DEMOLICIÓN DE SOLADO DE GRANITO. (NOCTURNO)</t>
  </si>
  <si>
    <t>EL0900</t>
  </si>
  <si>
    <t>LEVANTADO DE PELDAÑO. (NOCTURNO)</t>
  </si>
  <si>
    <t>U04BB020</t>
  </si>
  <si>
    <t>BORD.GRANITO  12x25 cm</t>
  </si>
  <si>
    <t>EP0270</t>
  </si>
  <si>
    <t>SOL.GRANITO GRIS  ESP=3CM ABUJARDADO/FLAMEADO</t>
  </si>
  <si>
    <t>EVA0050</t>
  </si>
  <si>
    <t>CHAPADO GRANITO GRIS NACIONAL ABUJARDADO 3 CM</t>
  </si>
  <si>
    <t>EM0370</t>
  </si>
  <si>
    <t>PELDAÑO MACIZO GRANITO GRIS</t>
  </si>
  <si>
    <t>R11JM010a</t>
  </si>
  <si>
    <t>REJUNTADO ENRASADO REGULAR M.CEM.</t>
  </si>
  <si>
    <t>EM0010</t>
  </si>
  <si>
    <t>ABUJARDADO DE PELDAÑOS DE GRANITO.</t>
  </si>
  <si>
    <t>ER0020</t>
  </si>
  <si>
    <t>ACOMETIDA RED SANEAMIENTO EN MINA</t>
  </si>
  <si>
    <t>R12H150</t>
  </si>
  <si>
    <t>RESTAURACIÓN MECÁNICA BARANDA DE FORJA</t>
  </si>
  <si>
    <t>E03LIM</t>
  </si>
  <si>
    <t>RASCADO Y LIMPIEZA DE ELEMENTOS DE CERRAJERIA</t>
  </si>
  <si>
    <t>05.08</t>
  </si>
  <si>
    <t>ml</t>
  </si>
  <si>
    <t>REMATE DE ACERO INOX. CANCELAS</t>
  </si>
  <si>
    <t>R08TL040a</t>
  </si>
  <si>
    <t>LIMPIEZA DE GRANITO</t>
  </si>
  <si>
    <t>EB0132</t>
  </si>
  <si>
    <t>ESMALTE EFECTO FORJA NEGRO/COLOR EXTERIOR (NOCTURNO)</t>
  </si>
  <si>
    <t>Total CAP.3</t>
  </si>
  <si>
    <t>CAP.4</t>
  </si>
  <si>
    <t>COLUMNAS SECAS</t>
  </si>
  <si>
    <t>04.01</t>
  </si>
  <si>
    <t>L05- INSTALACIÓN COLUMNA SECA</t>
  </si>
  <si>
    <t>01.01</t>
  </si>
  <si>
    <t>UD</t>
  </si>
  <si>
    <t>SUMINISTRO Y COLOCACION DE TOMA EXTERIOR DE ALIMENTACIÓN DE COLUMNA SECA DE 70mm DE Ø HORARIO NOCTURNO</t>
  </si>
  <si>
    <t>01.02</t>
  </si>
  <si>
    <t>ML</t>
  </si>
  <si>
    <t>SUMINISTRO Y COLOCACIÓN DE TUBERÍA DE ACERO GALVANIZADO DE 3" PROTEGIDA HORARIO NOCTURNO</t>
  </si>
  <si>
    <t>01.04</t>
  </si>
  <si>
    <t>SUMINISTRO Y COLOCACIÓN DE TOMA EXTERIOR DE ALIMENTACIÓN DE COLUMNA SECA DE 70mm DE DIÁMETRO HORARIO NOCTURNO</t>
  </si>
  <si>
    <t>01.05</t>
  </si>
  <si>
    <t>COLOCACION DE TAPA Y CERCO DE FUNDICIÓN PARA ARQUETA EXTERIOR.</t>
  </si>
  <si>
    <t>01.06</t>
  </si>
  <si>
    <t>SUMINISTRO Y COLOCACIÓN DE BOCA DE COLUMNA SECA EN HORNACINA DE 2  1/2"Ø HORARIO NOCTURNO</t>
  </si>
  <si>
    <t>01.07</t>
  </si>
  <si>
    <t>SUMINISTRO Y COLOCACIÓN DE BOCA DE COLUMNA SECA EN ARMARIO DE 2 1/2" Ø HORARIO NOCTURNO</t>
  </si>
  <si>
    <t>01.08</t>
  </si>
  <si>
    <t>VÁLVULA DE VACIADO DE 1" DE  Ø CON CONDUCCIÓN A DESAGÜE HORARIO NOCTURNO</t>
  </si>
  <si>
    <t>01.09</t>
  </si>
  <si>
    <t>VÁLVULA DE SECCIONAMIENTO DE 3" DE  Ø HORARIO NOCTURNO</t>
  </si>
  <si>
    <t>01.10</t>
  </si>
  <si>
    <t>INSTALACIÓN DE ELEMENTO DE CONEXIÓN CODO, T, O ELEMENTO DE TUBERIA DE ACERO GALVANIZADO DE 3" HORARIO NOCTURNO</t>
  </si>
  <si>
    <t>01.11</t>
  </si>
  <si>
    <t>REPARACIÓN DE BOCA DE COLUMNA SECA EN HORNACINA DE 2  1/2"Ø HORARIO DIURNO</t>
  </si>
  <si>
    <t>01.12</t>
  </si>
  <si>
    <t>INSTALACIÓN DE BOCA DE COLUMNA SECA EN HORNACINA DE 2  1/2"Ø HORARIO NOCTURNO</t>
  </si>
  <si>
    <t>01.13</t>
  </si>
  <si>
    <t>REPARACIÓN DE BOCA DE COLUMNA SECA EN ARMARIO DE 2 1/2" Ø HORARIO DIURNO</t>
  </si>
  <si>
    <t>01.14</t>
  </si>
  <si>
    <t>REPARACIÓN DE BOCA DE COLUMNA SECA EN ARMARIO DE 2 1/2" Ø HORARIO NOCTURNO</t>
  </si>
  <si>
    <t>01.15</t>
  </si>
  <si>
    <t>EQUIPO DE REPARACIÓN DIURNO</t>
  </si>
  <si>
    <t>01.16</t>
  </si>
  <si>
    <t>EQUIPO DE REPARACIÓN NOCTURNO</t>
  </si>
  <si>
    <t>01.17</t>
  </si>
  <si>
    <t>MONTAJE Y DESMONTAJE DE ANDAMIO H=3M</t>
  </si>
  <si>
    <t>01.18</t>
  </si>
  <si>
    <t>MONTAJE Y DESMONTAJE DE ANDAMIO DE ALTURA 6 M</t>
  </si>
  <si>
    <t>01.19</t>
  </si>
  <si>
    <t>MONTAJE Y DESMONTAJE DE ANDAMIO H HASTA 12M</t>
  </si>
  <si>
    <t>01.20</t>
  </si>
  <si>
    <t>MONTAJE Y DESMONTAJE DE ANDAMIO DE ALTURA DE MAS DE 12M</t>
  </si>
  <si>
    <t>01.21</t>
  </si>
  <si>
    <t>u</t>
  </si>
  <si>
    <t>DESMONTAJE Y POSTERIOR MONTAJE DE REJILLA METÁLICA DE POZO DE VENTILACIÓN</t>
  </si>
  <si>
    <t>01.22</t>
  </si>
  <si>
    <t>d</t>
  </si>
  <si>
    <t>AGENTE DE CORTE DE TRACCIÓN EN ESTACIÓN O TÚNEL (NOCTURNO)</t>
  </si>
  <si>
    <t>01.23</t>
  </si>
  <si>
    <t>ROZA PERIMETRAL EN PANTALLAS</t>
  </si>
  <si>
    <t>01.24</t>
  </si>
  <si>
    <t>PRUEBA DE PRESIÓN CON DRESINA</t>
  </si>
  <si>
    <t>01.25</t>
  </si>
  <si>
    <t>PRUEBA DE PRESIÓN SIN DRESINA</t>
  </si>
  <si>
    <t>01.26</t>
  </si>
  <si>
    <t>INSPECCIÓN DE INSTALACIÓN DE COLUMNA SECA, POR UNA OCA</t>
  </si>
  <si>
    <t>01.03</t>
  </si>
  <si>
    <t>TUBERÍA DE ACERO GALVANIZADO DE 3" DESPROTEGIDA HORARIO NOCTURNO</t>
  </si>
  <si>
    <t>Total 04.01</t>
  </si>
  <si>
    <t>04.02</t>
  </si>
  <si>
    <t>L07- DOS COLUMNAS SECAS</t>
  </si>
  <si>
    <t>01.33</t>
  </si>
  <si>
    <t>Total 04.02</t>
  </si>
  <si>
    <t>Total CAP.4</t>
  </si>
  <si>
    <t>CAP.5</t>
  </si>
  <si>
    <t>INSTALACIONES</t>
  </si>
  <si>
    <t>05.01</t>
  </si>
  <si>
    <t>PROTECCIÓN CONTRA INCENDIOS</t>
  </si>
  <si>
    <t>PCI_1</t>
  </si>
  <si>
    <t>DETECCCIÓN POR ASPIRACIÓN</t>
  </si>
  <si>
    <t>I05DS777</t>
  </si>
  <si>
    <t>DESMONTAJE Y MONTAJE DE ELEMENTOS DE ESCALERAS MECÁNICAS</t>
  </si>
  <si>
    <t>I05DS050</t>
  </si>
  <si>
    <t>Tubo ABS rígido de Ø exterior 25 mm de aspiración de humos</t>
  </si>
  <si>
    <t>I05DS778</t>
  </si>
  <si>
    <t>Descuelgue y recolocación de cableados de PCI</t>
  </si>
  <si>
    <t>I05DS070</t>
  </si>
  <si>
    <t>Bucle de comunicación vesdanet para sistemas de detección</t>
  </si>
  <si>
    <t>I05DS080</t>
  </si>
  <si>
    <t>Línea de alimentación a 24 Vcc desde sai a detectores y TCL</t>
  </si>
  <si>
    <t>I05XN390</t>
  </si>
  <si>
    <t>Tubo anillado de poliamida (pa 6/6,6)</t>
  </si>
  <si>
    <t>I05DS022</t>
  </si>
  <si>
    <t>DETECTOR CON CÁMARA FLAIR VESDA-E VEO (1 TUBERÍA)</t>
  </si>
  <si>
    <t>I05DS030</t>
  </si>
  <si>
    <t>ARMARIO METÁLICO IP55 CON PUERTA TRANSPARENTE PARA DETECTOR VESDA</t>
  </si>
  <si>
    <t>I05DS040</t>
  </si>
  <si>
    <t>SUMINISTRO Y MONTAJE DE FILTRO EXTERNO PARA VESDA</t>
  </si>
  <si>
    <t>I05DS200</t>
  </si>
  <si>
    <t>Puesta en marcha del sistema de detección</t>
  </si>
  <si>
    <t>I05DS190</t>
  </si>
  <si>
    <t>Ampliación de la instalación de detección</t>
  </si>
  <si>
    <t>Total PCI_1</t>
  </si>
  <si>
    <t>PCI_2</t>
  </si>
  <si>
    <t>DETECCIÓN ANALÓGICA</t>
  </si>
  <si>
    <t>DESMCD010</t>
  </si>
  <si>
    <t>Desmontaje Elementos Detección Existentes</t>
  </si>
  <si>
    <t>I05DA031</t>
  </si>
  <si>
    <t>Armario metálico para central de incendios</t>
  </si>
  <si>
    <t>I05DA#1920070</t>
  </si>
  <si>
    <t>Central Analógica FX10 de 5 Lazos</t>
  </si>
  <si>
    <t>I05#RACK19</t>
  </si>
  <si>
    <t>Instalación equipo Centralita en armario Rack</t>
  </si>
  <si>
    <t>I05DA#5690040</t>
  </si>
  <si>
    <t>Fuente de Alimentación de 24V / 130W / 5A EN54-4A2</t>
  </si>
  <si>
    <t>I05DAPRLCOM010</t>
  </si>
  <si>
    <t>Tarjeta de Comunicaciones RS232/485</t>
  </si>
  <si>
    <t>I05DAE301434</t>
  </si>
  <si>
    <t>Redireccionador IP</t>
  </si>
  <si>
    <t>E301436I05DA</t>
  </si>
  <si>
    <t>Plataforma envío de datos MODBUS</t>
  </si>
  <si>
    <t>I05DA1680053</t>
  </si>
  <si>
    <t>Módulo de control 240 Vca</t>
  </si>
  <si>
    <t>I05DA220</t>
  </si>
  <si>
    <t>Transponder 4Z/2S</t>
  </si>
  <si>
    <t>I05DA030</t>
  </si>
  <si>
    <t>Bus de detección de incendios</t>
  </si>
  <si>
    <t>I05DA090</t>
  </si>
  <si>
    <t>Señalizador óptico de alarma local con base</t>
  </si>
  <si>
    <t>I05DA110</t>
  </si>
  <si>
    <t>Pulsador de alarma analógico con cartel de señalización</t>
  </si>
  <si>
    <t>I05DA130</t>
  </si>
  <si>
    <t>Sirena roja de lazo</t>
  </si>
  <si>
    <t>I05DA#104016</t>
  </si>
  <si>
    <t>Detector Analógico con Sirena, Flash y Voz</t>
  </si>
  <si>
    <t>I05DA240</t>
  </si>
  <si>
    <t>Programación de la central de detección de incendios</t>
  </si>
  <si>
    <t>Total PCI_2</t>
  </si>
  <si>
    <t>PCI_3</t>
  </si>
  <si>
    <t>EXTINCIÓN POR AGUA NEBULIZADA</t>
  </si>
  <si>
    <t>DEXN180</t>
  </si>
  <si>
    <t>Desmontaje Tubería de Acero Inox. Diámetros 12 Y 16 mm</t>
  </si>
  <si>
    <t>I05XN260</t>
  </si>
  <si>
    <t>Desmontaje de sistema de agua nebulizada</t>
  </si>
  <si>
    <t>DEXN190</t>
  </si>
  <si>
    <t>Desmontaje Tubería de Acero Inox. Diámetros 30 Y 38 mm</t>
  </si>
  <si>
    <t>I05XN300</t>
  </si>
  <si>
    <t>Estructura de soportación en cuartos</t>
  </si>
  <si>
    <t>I05XN180</t>
  </si>
  <si>
    <t>Tubería de acero inoxidable diámetro 12 y 16 mm</t>
  </si>
  <si>
    <t>I05XN190</t>
  </si>
  <si>
    <t>Tubería de acero inoxidable diámetro 30 y 38 mm</t>
  </si>
  <si>
    <t>I05XN230</t>
  </si>
  <si>
    <t>Realización de cajeado en pared vitrex</t>
  </si>
  <si>
    <t>I05XN100</t>
  </si>
  <si>
    <t>Válvula Selectora Tipo SVQ-20 (NS-20)</t>
  </si>
  <si>
    <t>I05XN280</t>
  </si>
  <si>
    <t>Cabeza atomizadora para cuartos no técnicos</t>
  </si>
  <si>
    <t>I05XN290</t>
  </si>
  <si>
    <t>Línea de conexión entre fuentes de alimentación.</t>
  </si>
  <si>
    <t>I05XN380</t>
  </si>
  <si>
    <t>Línea comunicaciones entre paneles / tarjetas tcl.</t>
  </si>
  <si>
    <t>I05XN400</t>
  </si>
  <si>
    <t>Válvula de purga 16 mm Ø</t>
  </si>
  <si>
    <t>I05XN410</t>
  </si>
  <si>
    <t>Vaciado de la instalación</t>
  </si>
  <si>
    <t>I05XN430</t>
  </si>
  <si>
    <t>Puesta en marcha del sistema de extinción de la estación</t>
  </si>
  <si>
    <t>I05XN440</t>
  </si>
  <si>
    <t>Ampliación de de la instalación de extinción</t>
  </si>
  <si>
    <t>Total PCI_3</t>
  </si>
  <si>
    <t>PCI_4</t>
  </si>
  <si>
    <t>SEÑALIZACIÓN FOTOLUMINISCENTE</t>
  </si>
  <si>
    <t>I05S010</t>
  </si>
  <si>
    <t>Placa de balizamiento fotoluminiscente 4 cm sobre perfil</t>
  </si>
  <si>
    <t>I05S020</t>
  </si>
  <si>
    <t>Placa de balizamiento fotoluminiscente 6 cm sobre perfil</t>
  </si>
  <si>
    <t>I05S040</t>
  </si>
  <si>
    <t>Balizamiento torniquetes, pasos enclavados y arranque escaleras</t>
  </si>
  <si>
    <t>I05S101</t>
  </si>
  <si>
    <t>Cartel de señalización fotoluminiscente de 210 x 210 mm c/ marco</t>
  </si>
  <si>
    <t>I05S171</t>
  </si>
  <si>
    <t>Cartel de señalización fotoluminiscente de 594 x 210 mm c/ marco</t>
  </si>
  <si>
    <t>Total PCI_4</t>
  </si>
  <si>
    <t>Total 05.01</t>
  </si>
  <si>
    <t>05.02</t>
  </si>
  <si>
    <t>CLIMATIZACIÓN Y VENTILACIÓN</t>
  </si>
  <si>
    <t>CLI.1</t>
  </si>
  <si>
    <t>REFRIGERACIÓN DE CUARTOS TÉCNICOS</t>
  </si>
  <si>
    <t>I02MPV001</t>
  </si>
  <si>
    <t>Desmontaje, traslado a nueva ubicación y posterior montaje de condensadora A/A existente</t>
  </si>
  <si>
    <t>I02MPV002</t>
  </si>
  <si>
    <t>Desmontaje y retirada de equipo A/A existente</t>
  </si>
  <si>
    <t>I02M019</t>
  </si>
  <si>
    <t>Equipo partido 1x1 de expansión directa, Bomba de Calor, Inverter, de potencia frigorífica/calorífica nominal de 5,48 kW/5,62 kW</t>
  </si>
  <si>
    <t>I02MDT001</t>
  </si>
  <si>
    <t>Lineas frigoríficas (líquido-gas) fabricadas en cobre deshidratado, sin soldadura, de Ø1/4"-1/2" y 0,8/0,8 mm de espesor</t>
  </si>
  <si>
    <t>I02MDV001</t>
  </si>
  <si>
    <t>Tuberías de desagüe de condensados fabricadas en PVC rígido Ø32mm</t>
  </si>
  <si>
    <t>I02ECE002</t>
  </si>
  <si>
    <t>Canalización y cableado eléctrico de alimentación (fuerza) realizado en Cu. de 2 x 2,5 mm2+T, tipo RZ1-K(AS)- 0,6/1 kV</t>
  </si>
  <si>
    <t>I02ECE006</t>
  </si>
  <si>
    <t>Manguera de interconexión (fuerza y control) de Cu. de 3 x 2,5 mm²+ T, RZ1-K (AS)-0,6/1 kV</t>
  </si>
  <si>
    <t>I02CS100</t>
  </si>
  <si>
    <t>Mando de control remoto de temperatura ambiente con sonda de temperatura integrada y programador semanal</t>
  </si>
  <si>
    <t>I02M007</t>
  </si>
  <si>
    <t>Ventilador helicocentrífugo "in-line", de bajo nivel sonoro, para renovación de aire, de 100 m3/h - 50 Pa - 20 W</t>
  </si>
  <si>
    <t>I02MDC311</t>
  </si>
  <si>
    <t>Conducto circular en chapa ac.galv. Ø125 mm; e=0,6 mm</t>
  </si>
  <si>
    <t>I02MDR017</t>
  </si>
  <si>
    <t>Rejilla de retorno/extracción de 250x100 mm, con compuerta de regulación</t>
  </si>
  <si>
    <t>I02MDR228</t>
  </si>
  <si>
    <t>Rejilla de paso de aire de 400x100 mm, para montaje empotrado en puerta o pared</t>
  </si>
  <si>
    <t>I02MDR0120</t>
  </si>
  <si>
    <t>Rejilla de expulsión de aire viciado de 200x200 mm</t>
  </si>
  <si>
    <t>I02MCS011</t>
  </si>
  <si>
    <t>Compuerta de sobrepresión circular Ø125mm</t>
  </si>
  <si>
    <t>I02EG002</t>
  </si>
  <si>
    <t>Cuadro eléctrico secundario de mando y protección</t>
  </si>
  <si>
    <t>I02CC29</t>
  </si>
  <si>
    <t>Reloj programador digital horario-semanal para control automático de extractor de renovación de aire</t>
  </si>
  <si>
    <t>Total CLI.1</t>
  </si>
  <si>
    <t>CLI.2</t>
  </si>
  <si>
    <t>CLIMATIZACIÓN DEL PAV</t>
  </si>
  <si>
    <t>I02M017</t>
  </si>
  <si>
    <t>EQUIPO PARTIDO 1x1 DE EXPANSIÓN DIRECTA, BOMBA DE CALOR, INVERTER, DE POTENCIA FRIGORÍFICA/CALORÍFICA NOMINAL de 2,6 kW/3,2 kW</t>
  </si>
  <si>
    <t>Total CLI.2</t>
  </si>
  <si>
    <t>CLI.3</t>
  </si>
  <si>
    <t>SISTEMA DE DIFUSIÓN DE AIRE EN ANDENES</t>
  </si>
  <si>
    <t>CLI.3.01</t>
  </si>
  <si>
    <t>ANDENES DE GÁLIBO ESTRECHO (L-5)</t>
  </si>
  <si>
    <t>I01AUX001</t>
  </si>
  <si>
    <t>Desmontaje y retirada de rejillas lineales existentes</t>
  </si>
  <si>
    <t>I01MDB001</t>
  </si>
  <si>
    <t>Tobera de largo alcance de Ø200 mm, con ángulo de impulsión ajustable manualmente</t>
  </si>
  <si>
    <t>I01MC001</t>
  </si>
  <si>
    <t>Compuerta de regulación de caudal de aire, de 600 x 250 mm, con accionamiento manual</t>
  </si>
  <si>
    <t>I01MDA320</t>
  </si>
  <si>
    <t>Conducto rectangular de chapa de acero galvanizado e=0,8 mm, para conexión de toberas con compuerta de regulación</t>
  </si>
  <si>
    <t>I01MDA322</t>
  </si>
  <si>
    <t>Conducto rectangular de chapa de acero galvanizado e=0,8 mm, para transición entre bajo andén y compuerta de regulación</t>
  </si>
  <si>
    <t>I01MDO005</t>
  </si>
  <si>
    <t>Conducto circular flexible de aluminio de Ø200 mm</t>
  </si>
  <si>
    <t>I01MC009</t>
  </si>
  <si>
    <t>Compuerta de sobrepresión tarada a 30 Pa de 1.000 x 470 mm</t>
  </si>
  <si>
    <t>I01OA002</t>
  </si>
  <si>
    <t>Cerramiento de troneras de cuartos técnicos</t>
  </si>
  <si>
    <t>Total CLI.3.01</t>
  </si>
  <si>
    <t>Total CLI.3</t>
  </si>
  <si>
    <t>CLI.4</t>
  </si>
  <si>
    <t>OBRA CIVIL AUXILIAR</t>
  </si>
  <si>
    <t>I02AUX001</t>
  </si>
  <si>
    <t>Trabajos de Obra Civil auxiliar y ayudas de albañilería</t>
  </si>
  <si>
    <t>Total CLI.4</t>
  </si>
  <si>
    <t>Total 05.02</t>
  </si>
  <si>
    <t>05.03</t>
  </si>
  <si>
    <t>COMUNICACIONES Y CONTROL</t>
  </si>
  <si>
    <t>COM.1</t>
  </si>
  <si>
    <t>SISTEMA DE CCTV</t>
  </si>
  <si>
    <t>CCTV001</t>
  </si>
  <si>
    <t>Desmontaje y reinstalación de cámara del Sistema de CCTV.</t>
  </si>
  <si>
    <t>I04COM001</t>
  </si>
  <si>
    <t>Equipo para procesamiento y almacenamiento (8 cámaras).</t>
  </si>
  <si>
    <t>I04COM002</t>
  </si>
  <si>
    <t>Conexionado del Grabador-Concentrador.</t>
  </si>
  <si>
    <t>I04COM004 A-H</t>
  </si>
  <si>
    <t>Vídeo-cámara de CCTV (cámaras para estaciones).</t>
  </si>
  <si>
    <t>I04COM005</t>
  </si>
  <si>
    <t>Fuente de alimentación para 4 cámaras.</t>
  </si>
  <si>
    <t>I04COM006</t>
  </si>
  <si>
    <t>Tarjetas de ecualización para 2 cámaras.</t>
  </si>
  <si>
    <t>I04COM007</t>
  </si>
  <si>
    <t>Cable coaxial RG-59, nocturno.</t>
  </si>
  <si>
    <t>I04COM020 B</t>
  </si>
  <si>
    <t>Conmutador Catalyst WS-C2960-24TC-L</t>
  </si>
  <si>
    <t>I04COM110</t>
  </si>
  <si>
    <t>Cable UTP PDS, nocturno.</t>
  </si>
  <si>
    <t>I04COM008</t>
  </si>
  <si>
    <t>Ingeniería, pruebas y p.p. CCTV, en estaciones con correspondencia.</t>
  </si>
  <si>
    <t>I04COM009</t>
  </si>
  <si>
    <t>Desarrollo de planos sinópticos de estación para centralización de CCTV.</t>
  </si>
  <si>
    <t>I04COM010</t>
  </si>
  <si>
    <t>Documentación técnica del Sistema CCTV.</t>
  </si>
  <si>
    <t>Total COM.1</t>
  </si>
  <si>
    <t>COM.2</t>
  </si>
  <si>
    <t>SISTEMA DE MEGAFONÍA</t>
  </si>
  <si>
    <t>I04COM105</t>
  </si>
  <si>
    <t>Desmontaje y reinstalación de altavoces, en nocturno.</t>
  </si>
  <si>
    <t>DIKIBX025</t>
  </si>
  <si>
    <t>Columnas sonoras para vestíbulos.</t>
  </si>
  <si>
    <t>DIKIBX020</t>
  </si>
  <si>
    <t>Altavoz bidireccional de 6 W.</t>
  </si>
  <si>
    <t>DIKIBX022</t>
  </si>
  <si>
    <t>Altavoz de 15 W.</t>
  </si>
  <si>
    <t>DIDCBB001</t>
  </si>
  <si>
    <t>Cable de Cu. de 2 x 1,5 mm2. 0.6/1 KV.</t>
  </si>
  <si>
    <t>DIKIBX125</t>
  </si>
  <si>
    <t>Sonda para captación de ruido ambiente.</t>
  </si>
  <si>
    <t>DIKIBX900</t>
  </si>
  <si>
    <t>Ingeniería, pruebas y p.p. Sistema de Megafonía.</t>
  </si>
  <si>
    <t>DIKIBX950</t>
  </si>
  <si>
    <t>Documentación técnica del Sistema Megafonía.</t>
  </si>
  <si>
    <t>Total COM.2</t>
  </si>
  <si>
    <t>COM.3</t>
  </si>
  <si>
    <t>SISTEMA DE INTERFONÍA</t>
  </si>
  <si>
    <t>INT001</t>
  </si>
  <si>
    <t>Desmontaje y reinstalación de interfonos.</t>
  </si>
  <si>
    <t>DIKICX001</t>
  </si>
  <si>
    <t>Interfono de  público vía IP.</t>
  </si>
  <si>
    <t>I04LAZ001</t>
  </si>
  <si>
    <t>Lazo inductivo.</t>
  </si>
  <si>
    <t>VAR000X</t>
  </si>
  <si>
    <t>Desmontaje y reinstalación de Teleportón.</t>
  </si>
  <si>
    <t>DIKICX152</t>
  </si>
  <si>
    <t>Adaptador Terminal Analógico a Voz sobre IP (12 interfonos).</t>
  </si>
  <si>
    <t>I04COM203</t>
  </si>
  <si>
    <t>Fuente de alimentación para 15 interfonos.</t>
  </si>
  <si>
    <t>I04COM013</t>
  </si>
  <si>
    <t>Cable telefónico de 3x2x0.64, nocturno.</t>
  </si>
  <si>
    <t>DIKICX900</t>
  </si>
  <si>
    <t>Ingeniería, pruebas y p.p. Sistema de Interfonía.</t>
  </si>
  <si>
    <t>I04COM207</t>
  </si>
  <si>
    <t>Reconfiguración y pruebas del Sistema Centralizado de Interfonía (SCI).</t>
  </si>
  <si>
    <t>Total COM.3</t>
  </si>
  <si>
    <t>COM.4</t>
  </si>
  <si>
    <t>SISTEMA DE CANCELAS</t>
  </si>
  <si>
    <t>I04DES001 B</t>
  </si>
  <si>
    <t>Situación provisional Sistema de Cancelas.</t>
  </si>
  <si>
    <t>I04DES001</t>
  </si>
  <si>
    <t>Desmontaje de cuadro de control existente.</t>
  </si>
  <si>
    <t>I04DES002</t>
  </si>
  <si>
    <t>Desmontaje de cableado existente.</t>
  </si>
  <si>
    <t>I04DES003</t>
  </si>
  <si>
    <t>Desmontaje de UMaestra y TO actual.</t>
  </si>
  <si>
    <t>I04OCV002</t>
  </si>
  <si>
    <t>Puertas del cuadro mando y control.</t>
  </si>
  <si>
    <t>I04CAN001</t>
  </si>
  <si>
    <t>Cuadro de mando y control (Ethernet 2).</t>
  </si>
  <si>
    <t>I04CAN002</t>
  </si>
  <si>
    <t>Conexión de cuadro de mando.</t>
  </si>
  <si>
    <t>I04CAN003</t>
  </si>
  <si>
    <t>Pulsador de emergencia.</t>
  </si>
  <si>
    <t>I04CAN004</t>
  </si>
  <si>
    <t>Teleindicadores de cancelas.</t>
  </si>
  <si>
    <t>I04CAN005</t>
  </si>
  <si>
    <t>Control de accesos por tarjeta "sin contacto"</t>
  </si>
  <si>
    <t>I04CAN006</t>
  </si>
  <si>
    <t>Adecuación del Sistema de identificación existente.</t>
  </si>
  <si>
    <t>I04CAN007</t>
  </si>
  <si>
    <t>Integración de UR Cancelas en TCE.</t>
  </si>
  <si>
    <t>I04CAN008</t>
  </si>
  <si>
    <t>Interrelación del Sistema Cancelas con GIR.</t>
  </si>
  <si>
    <t>I04CAN009</t>
  </si>
  <si>
    <t>Cable FTP PDS, nocturno.</t>
  </si>
  <si>
    <t>I04CAN010</t>
  </si>
  <si>
    <t>Ingeniería, pruebas y puesta a punto del Sistema Cancelas.</t>
  </si>
  <si>
    <t>I04CAN100</t>
  </si>
  <si>
    <t>Integración de cancelas en COMMIT 3.0</t>
  </si>
  <si>
    <t>I04CAN200</t>
  </si>
  <si>
    <t>Documentación técnica del Sistema Cancelas.</t>
  </si>
  <si>
    <t>Total COM.4</t>
  </si>
  <si>
    <t>COM.5</t>
  </si>
  <si>
    <t>SISTEMAS DE CONTROL DE INSTALACIONES</t>
  </si>
  <si>
    <t>I04COM100</t>
  </si>
  <si>
    <t>Protocolo de pruebas de los sistemas de control y comunicaciones.</t>
  </si>
  <si>
    <t>I04COM015</t>
  </si>
  <si>
    <t>Integracion en TCE (TMI) a nivel local, TICS y Puesto de Mando.</t>
  </si>
  <si>
    <t>I04COM016</t>
  </si>
  <si>
    <t>Integración en TCE de escalera mecánica/pasillo rodante a nivel de estación y Puesto de Mando.</t>
  </si>
  <si>
    <t>I04COM017</t>
  </si>
  <si>
    <t>Integración de escalera/pasillo rodante en Unidad Maestra.</t>
  </si>
  <si>
    <t>I04COM018</t>
  </si>
  <si>
    <t>Integración en UMaestra (TMI) a nivel local.</t>
  </si>
  <si>
    <t>I04COM019</t>
  </si>
  <si>
    <t>Integración en TCTI de nuevas instalaciones y elementos de control.</t>
  </si>
  <si>
    <t>I04COM019b</t>
  </si>
  <si>
    <t>Migración de TCTI V2</t>
  </si>
  <si>
    <t>DIKEBB950</t>
  </si>
  <si>
    <t>Documentación técnica del Sistema TCE.</t>
  </si>
  <si>
    <t>Total COM.5</t>
  </si>
  <si>
    <t>COM.6</t>
  </si>
  <si>
    <t>SISTEMA DE CONTROL DE ACCESOS Y ANTI-INTRUSIÓN</t>
  </si>
  <si>
    <t>COM.6.1</t>
  </si>
  <si>
    <t>Sistema de Control de Acceso.</t>
  </si>
  <si>
    <t>CCAA001</t>
  </si>
  <si>
    <t>Desmontaje y reinstalación de elementos del Sistema de CCAA.</t>
  </si>
  <si>
    <t>CCAA002</t>
  </si>
  <si>
    <t>Desmontaje y reinstalación de punto de ronda.</t>
  </si>
  <si>
    <t>DIKECX002</t>
  </si>
  <si>
    <t>Control de accesos para cuartos técnicos.</t>
  </si>
  <si>
    <t>DIKECX005</t>
  </si>
  <si>
    <t>Cerradura eléctrica tipo maestrable.</t>
  </si>
  <si>
    <t>DIKECX007</t>
  </si>
  <si>
    <t>Material auxiliar para Control de accesos.</t>
  </si>
  <si>
    <t>DIKECX009</t>
  </si>
  <si>
    <t>Conjunto accesorios sistema control de accesos.</t>
  </si>
  <si>
    <t>DIKEVA001</t>
  </si>
  <si>
    <t>Instalación y cableado.</t>
  </si>
  <si>
    <t>DIKECX900</t>
  </si>
  <si>
    <t>Pruebas y Programación.</t>
  </si>
  <si>
    <t>DIKECX850</t>
  </si>
  <si>
    <t>Integración en Control_ID y TCE.</t>
  </si>
  <si>
    <t>DIKECX950</t>
  </si>
  <si>
    <t>Documentación técnica del Sistema.</t>
  </si>
  <si>
    <t>Total COM.6.1</t>
  </si>
  <si>
    <t>COM.6.2</t>
  </si>
  <si>
    <t>Sistema de Antiintrusión.</t>
  </si>
  <si>
    <t>DIKANT001</t>
  </si>
  <si>
    <t>Mejoras en el Sistema de antiíntrusion.</t>
  </si>
  <si>
    <t>DIKEDX900</t>
  </si>
  <si>
    <t>DIKEDX950</t>
  </si>
  <si>
    <t>Total COM.6.2</t>
  </si>
  <si>
    <t>Total COM.6</t>
  </si>
  <si>
    <t>COM.7</t>
  </si>
  <si>
    <t>SISTEMA DE INFORMACIÓN AL VIAJERO</t>
  </si>
  <si>
    <t>DIKSIV001</t>
  </si>
  <si>
    <t>Desmontaje de carteles teleindicadores.</t>
  </si>
  <si>
    <t>DIKIAX010</t>
  </si>
  <si>
    <t>Panel de conexión.</t>
  </si>
  <si>
    <t>DIKIAX045</t>
  </si>
  <si>
    <t>P.I.V. para PAV</t>
  </si>
  <si>
    <t>DIKIAX060</t>
  </si>
  <si>
    <t>Soportes "Tipo banderín"</t>
  </si>
  <si>
    <t>DIKIAX100</t>
  </si>
  <si>
    <t>Cable para alimentación de 3x2,5</t>
  </si>
  <si>
    <t>DIKIAX105</t>
  </si>
  <si>
    <t>Cable de comunicaciones tipo STP.</t>
  </si>
  <si>
    <t>I23AAA015</t>
  </si>
  <si>
    <t>Pruebas y puesta en servicio del S. Información al Viajero.</t>
  </si>
  <si>
    <t>I23AAA014</t>
  </si>
  <si>
    <t>Documentación técnica del Sistema de Teleindicadores.</t>
  </si>
  <si>
    <t>Total COM.7</t>
  </si>
  <si>
    <t>COM.8</t>
  </si>
  <si>
    <t>RED ETHERNET ESTACIÓN</t>
  </si>
  <si>
    <t>I04COM020</t>
  </si>
  <si>
    <t>DIKCDX100</t>
  </si>
  <si>
    <t>Panel modular PATCHMAX de 24 módulos.</t>
  </si>
  <si>
    <t>DIKOBA011E</t>
  </si>
  <si>
    <t>Cable de 8 F.O. multimodo antirroedores, nocturno estación.</t>
  </si>
  <si>
    <t>DIKOBC010</t>
  </si>
  <si>
    <t>Adaptador para conector ST.</t>
  </si>
  <si>
    <t>DIKOBC020</t>
  </si>
  <si>
    <t>Pigtail de 2,5 m con conector ST</t>
  </si>
  <si>
    <t>DIKOBC030</t>
  </si>
  <si>
    <t>Jumper de 1,5 m. de longitud.</t>
  </si>
  <si>
    <t>DIKODA050</t>
  </si>
  <si>
    <t>Bandeja organizadora de empalmes y/o terminación de F.O.</t>
  </si>
  <si>
    <t>DIKOBW900</t>
  </si>
  <si>
    <t>Pruebas y medidas finales hasta 8 F.O. multimodo.</t>
  </si>
  <si>
    <t>DIKEA0005</t>
  </si>
  <si>
    <t>Documentación del Sistema.</t>
  </si>
  <si>
    <t>Total COM.8</t>
  </si>
  <si>
    <t>COM.9</t>
  </si>
  <si>
    <t>SUBSISTEMA RADIANTE DE ESTACIÓN</t>
  </si>
  <si>
    <t>I04RAD001</t>
  </si>
  <si>
    <t>Adecuación Sistema de Radiotelefonía.</t>
  </si>
  <si>
    <t>DIKRAX200</t>
  </si>
  <si>
    <t>Cable coaxial de 1/2"</t>
  </si>
  <si>
    <t>FSHJDFHSKD</t>
  </si>
  <si>
    <t>Subsistema remoto GPS.</t>
  </si>
  <si>
    <t>DIKRAX900</t>
  </si>
  <si>
    <t>Pruebas Subsistema Radio Estación.</t>
  </si>
  <si>
    <t>DIKRAX950</t>
  </si>
  <si>
    <t>Documentación Sistema de Radio de Estaciones.</t>
  </si>
  <si>
    <t>Total COM.9</t>
  </si>
  <si>
    <t>COM.10</t>
  </si>
  <si>
    <t>RED INALÁMBRICA WIFI</t>
  </si>
  <si>
    <t>WIFI001</t>
  </si>
  <si>
    <t>Desmontaje, inst. provisional y posterior reinstalación de equipamiento WiFi .</t>
  </si>
  <si>
    <t>WIFI002</t>
  </si>
  <si>
    <t>Cableado de conexión del Sistema WIFI.</t>
  </si>
  <si>
    <t>I24AAA02</t>
  </si>
  <si>
    <t>Estación Base de Red Inalámbrica exterior</t>
  </si>
  <si>
    <t>I24AAA03</t>
  </si>
  <si>
    <t>Estación Base de Red Inalámbrica interior.</t>
  </si>
  <si>
    <t>WIFI003</t>
  </si>
  <si>
    <t>Pruebas y puesta en marcha Sistema WIFI.</t>
  </si>
  <si>
    <t>WIFI004</t>
  </si>
  <si>
    <t>Documentación del Sistema de WIFI.</t>
  </si>
  <si>
    <t>Total COM.10</t>
  </si>
  <si>
    <t>COM.11</t>
  </si>
  <si>
    <t>SISTEMA DE TELEFONÍA MOVIL (METROCALL)</t>
  </si>
  <si>
    <t>MTCALL01</t>
  </si>
  <si>
    <t>Desmontaje, inst. provisional y reinstalación del Sistema MetroCall</t>
  </si>
  <si>
    <t>MTCALL02</t>
  </si>
  <si>
    <t>Cableado de comunicaciones y alimentación.</t>
  </si>
  <si>
    <t>MTCALL03</t>
  </si>
  <si>
    <t>Pruebas Sistema de Telefonía de Metrocall.</t>
  </si>
  <si>
    <t>MTCALL05</t>
  </si>
  <si>
    <t>Documentación Sistema de Metrocall.</t>
  </si>
  <si>
    <t>Total COM.11</t>
  </si>
  <si>
    <t>COM.12</t>
  </si>
  <si>
    <t>ADECUACIÓN DE CABLEADO DE COMUNICACIONES Y CONTROL DE LA ESTACIÓN</t>
  </si>
  <si>
    <t>I04COM103</t>
  </si>
  <si>
    <t>Situación provisional elementos de comunicaciones y control de la estación, en nocturno.</t>
  </si>
  <si>
    <t>I04COM104</t>
  </si>
  <si>
    <t>Reinstalación del cableado de comunicaciones y control, en nocturno.</t>
  </si>
  <si>
    <t>DIKWXX122</t>
  </si>
  <si>
    <t>Canaleta de 300x100 mm.</t>
  </si>
  <si>
    <t>DIKWXX101</t>
  </si>
  <si>
    <t>Tubo de acero traqueal o rígido.</t>
  </si>
  <si>
    <t>DIKCAX025</t>
  </si>
  <si>
    <t>Cable telefónico de 10x2x0.64, nocturno estación.</t>
  </si>
  <si>
    <t>DIKCAX030</t>
  </si>
  <si>
    <t>Cable telefónico 25x2x0.64, nocturno estación.</t>
  </si>
  <si>
    <t>DIKCAX040E</t>
  </si>
  <si>
    <t>Cable telefónico 50x2x0.64, nocturno estación.</t>
  </si>
  <si>
    <t>DIKOAA010E</t>
  </si>
  <si>
    <t>Cable de 32 fibras monomodo, nocturno</t>
  </si>
  <si>
    <t>DIKOAA015E</t>
  </si>
  <si>
    <t>Cable de 64 fibras monomodo, nocturno.</t>
  </si>
  <si>
    <t>DIKOCA010E</t>
  </si>
  <si>
    <t>Cable de 4+4 F.O. mixto, nocturno.</t>
  </si>
  <si>
    <t>DIKOCA011E</t>
  </si>
  <si>
    <t>Cable de 8+8 F.O. mixto, nocturno.</t>
  </si>
  <si>
    <t>Total COM.12</t>
  </si>
  <si>
    <t>COM.13</t>
  </si>
  <si>
    <t>ADECUACIÓN DE C.ANDÉN, PCL Y C.EQUIPOS</t>
  </si>
  <si>
    <t>I04COM150</t>
  </si>
  <si>
    <t>Adecuación equipamiento de cabina de andén.</t>
  </si>
  <si>
    <t>I04COM000</t>
  </si>
  <si>
    <t>ACOND</t>
  </si>
  <si>
    <t>Acondicionamiento del cableado y equipos del C. Operador</t>
  </si>
  <si>
    <t>DIKWXX053</t>
  </si>
  <si>
    <t>Armario de 19" de 42 UA para Puesto de operador.</t>
  </si>
  <si>
    <t>I04COPE001</t>
  </si>
  <si>
    <t>Traslado equipamiento Puesto de Operador.</t>
  </si>
  <si>
    <t>CCAA00PCL</t>
  </si>
  <si>
    <t>Reacondicionamiento de CCAA de PCL/Taquilla.</t>
  </si>
  <si>
    <t>Total COM.13</t>
  </si>
  <si>
    <t>Total 05.03</t>
  </si>
  <si>
    <t>05.04</t>
  </si>
  <si>
    <t>VENTA Y PEAJE</t>
  </si>
  <si>
    <t>VP.1</t>
  </si>
  <si>
    <t>VENTA</t>
  </si>
  <si>
    <t>DIPBBB102</t>
  </si>
  <si>
    <t>Reubicación, Instalación y Conexionado.</t>
  </si>
  <si>
    <t>I05VXH002</t>
  </si>
  <si>
    <t>Conexión o Desconexión cableado Antiintrusión METTA.</t>
  </si>
  <si>
    <t>Total VP.1</t>
  </si>
  <si>
    <t>VP.2</t>
  </si>
  <si>
    <t>PEAJE</t>
  </si>
  <si>
    <t>I05PXH001</t>
  </si>
  <si>
    <t>Desmontaje equipo de peaje (torniquete, portón, paso enclavado) sin transporte.</t>
  </si>
  <si>
    <t>I05PTH002</t>
  </si>
  <si>
    <t>Instalación y anclaje de un Trípode en nueva ubicación (con cableado nuevo).</t>
  </si>
  <si>
    <t>I05PEH002</t>
  </si>
  <si>
    <t>Instalación y anclaje de un Paso Enclavado en nueva ubicación (con cableado nuevo).</t>
  </si>
  <si>
    <t>I05POH002</t>
  </si>
  <si>
    <t>Instalación y anclaje de un Portón en nueva ubicación (con cableado nuevo).</t>
  </si>
  <si>
    <t>DIPCPX001</t>
  </si>
  <si>
    <t>Suministro y montaje de módulo de pantalla de encauzamiento</t>
  </si>
  <si>
    <t>I05PVH001</t>
  </si>
  <si>
    <t>Movimiento provisional de equipos de peaje.</t>
  </si>
  <si>
    <t>Total VP.2</t>
  </si>
  <si>
    <t>Total 05.04</t>
  </si>
  <si>
    <t>05.05</t>
  </si>
  <si>
    <t>ADECUACIÓN DE LAS INSTALACIONES ELÉCTRICAS</t>
  </si>
  <si>
    <t>DE.1</t>
  </si>
  <si>
    <t>ALUMBRADO Y FUERZA PROVISIONALES</t>
  </si>
  <si>
    <t>DE.1.1</t>
  </si>
  <si>
    <t>INSTALACIÓN DE CUADROS DE OBRA</t>
  </si>
  <si>
    <t>I31BDA098X0</t>
  </si>
  <si>
    <t>Desconexión de circuitos/líneas en CGBT</t>
  </si>
  <si>
    <t>I31BDA098X2</t>
  </si>
  <si>
    <t>Cuadro General de Obra L5</t>
  </si>
  <si>
    <t>I31BDA098X3</t>
  </si>
  <si>
    <t>Cuadro General de Obra L7</t>
  </si>
  <si>
    <t>I31BDA098X1</t>
  </si>
  <si>
    <t>Cuadro Secundario de Obra fuerza</t>
  </si>
  <si>
    <t>I31CBA012E</t>
  </si>
  <si>
    <t>Cable de Cu. de 1 x 120 mm². RZ1 (AS)-0.6/1KV.(Horario nocturno)</t>
  </si>
  <si>
    <t>I31CBF002</t>
  </si>
  <si>
    <t>Cable de Cu. de 4 x 2,5 mm². + T, RZ1 (AS)- 0.6/1 KV.</t>
  </si>
  <si>
    <t>I31CBF004E</t>
  </si>
  <si>
    <t>Cable de Cu. de 4 x 6 mm². + T, RZ1 (AS)- 0.6/1 KV. (Horario noc</t>
  </si>
  <si>
    <t>I31CBF005E</t>
  </si>
  <si>
    <t>Cable de Cu. de 4 x 10 mm². + T, RZ1 (AS)- 0.6/1 KV. (Horario no</t>
  </si>
  <si>
    <t>I31CBG002</t>
  </si>
  <si>
    <t>Cable de Cu. de 2 x 2,5 mm². + T de 0.6/1 KV.</t>
  </si>
  <si>
    <t>I31BJA021X</t>
  </si>
  <si>
    <t>Base de enchufe estanco 400 V. 3P+N+Tde 16 A.</t>
  </si>
  <si>
    <t>I31BJA021X2</t>
  </si>
  <si>
    <t>Base de enchufe estanco 400 V. 3P+N+Tde 32A.</t>
  </si>
  <si>
    <t>I31BJA020X</t>
  </si>
  <si>
    <t>Base de enchufe estanco 230 V. 2P+Tde 16 A.</t>
  </si>
  <si>
    <t>I31BJC003X</t>
  </si>
  <si>
    <t>Caja de derivación (200x200x75).</t>
  </si>
  <si>
    <t>I31BJC002</t>
  </si>
  <si>
    <t>Caja de derivación (105x105x55).</t>
  </si>
  <si>
    <t>Total DE.1.1</t>
  </si>
  <si>
    <t>DE.1.2</t>
  </si>
  <si>
    <t>INSTALACIÓN DE ALUMBRADO PROVISIONAL</t>
  </si>
  <si>
    <t>I31LEA100</t>
  </si>
  <si>
    <t>REGLETA ESTANCA 2x58W. HF</t>
  </si>
  <si>
    <t>Total DE.1.2</t>
  </si>
  <si>
    <t>Total DE.1</t>
  </si>
  <si>
    <t>DE.2</t>
  </si>
  <si>
    <t>INSTALACIÓN ELÉCTRICA</t>
  </si>
  <si>
    <t>DE.2.1</t>
  </si>
  <si>
    <t>DESMONTAJES</t>
  </si>
  <si>
    <t>I31OBV001X1</t>
  </si>
  <si>
    <t>Identificación y Desconexión de circuitos de alumbrado y fuerza</t>
  </si>
  <si>
    <t>I31OBV001X</t>
  </si>
  <si>
    <t>Desmontaje de alumbrado y fuerza</t>
  </si>
  <si>
    <t>I31FBV106X1</t>
  </si>
  <si>
    <t>Desmontaje de circuitos</t>
  </si>
  <si>
    <t>ESBPSC01</t>
  </si>
  <si>
    <t>Soporte metálico para sujeción temporal de cables</t>
  </si>
  <si>
    <t>Total DE.2.1</t>
  </si>
  <si>
    <t>DE.2.2</t>
  </si>
  <si>
    <t>CUADROS ELÉCTRICOS</t>
  </si>
  <si>
    <t>I31BJW020E</t>
  </si>
  <si>
    <t>Toma de datos de todos los circuitos existentes en el CGBT</t>
  </si>
  <si>
    <t>I31BCB400E</t>
  </si>
  <si>
    <t>Cuadro interruptores salida de transformador de 400 kVA.</t>
  </si>
  <si>
    <t>I31BBB022EX-A</t>
  </si>
  <si>
    <t>Cuadro general de B.T. (TRAFO 400 KVA) tipo A</t>
  </si>
  <si>
    <t>I31BBB022EX-B</t>
  </si>
  <si>
    <t>Cuadro general de B.T. (TRAFO 400 KVA) tipo B</t>
  </si>
  <si>
    <t>I31BAT001EX</t>
  </si>
  <si>
    <t>Revisión de toma de tierra completa. Trabajo nocturno en estación</t>
  </si>
  <si>
    <t>I31DBX002</t>
  </si>
  <si>
    <t>Programación y desarrollo del programa estándar del autómata del cuarto de B.T. Horario nocturno en estación.</t>
  </si>
  <si>
    <t>I31DBX003</t>
  </si>
  <si>
    <t>Personalización del programa estándar y puesta en servicio para armario de control cuarto B.T. Horario nocturno en estación.</t>
  </si>
  <si>
    <t>I31DBX001X</t>
  </si>
  <si>
    <t>Armario de control . Horario nocturno en estación.</t>
  </si>
  <si>
    <t>DIDOTX024X</t>
  </si>
  <si>
    <t>Integración CGBT en COMMIT</t>
  </si>
  <si>
    <t>DIDOTX024X1</t>
  </si>
  <si>
    <t>Integración EVA en COMMIT</t>
  </si>
  <si>
    <t>DIDEDC001</t>
  </si>
  <si>
    <t>Instalación cables comunicaciones necesarios, en cobre</t>
  </si>
  <si>
    <t>DIDOTX025</t>
  </si>
  <si>
    <t>Extensión del Sistema de Telecontrol Centralizado para el cuadro</t>
  </si>
  <si>
    <t>I31BSC001</t>
  </si>
  <si>
    <t>Rectificador - cargador de baterias para armario de control de A</t>
  </si>
  <si>
    <t>I31BDA003X1</t>
  </si>
  <si>
    <t>Cuadro secundario EVA</t>
  </si>
  <si>
    <t>I31BDA003X</t>
  </si>
  <si>
    <t>Modificación Cuadro secundario CAE</t>
  </si>
  <si>
    <t>I31BDA008X</t>
  </si>
  <si>
    <t>Cuadro secundario A/A PCL</t>
  </si>
  <si>
    <t>I31BDA003X2</t>
  </si>
  <si>
    <t>Cuadro secundario A/A CAT</t>
  </si>
  <si>
    <t>I31BDA013X5</t>
  </si>
  <si>
    <t>Cuadro secundario de alumbrado y fuerza para cuartos técnicos/no técnicos</t>
  </si>
  <si>
    <t>I31BDA003X3</t>
  </si>
  <si>
    <t>Cuadro secundario otros servicios</t>
  </si>
  <si>
    <t>I31BDA009X2</t>
  </si>
  <si>
    <t>Cuadro secundario ASEOS</t>
  </si>
  <si>
    <t>I31BDA013X7</t>
  </si>
  <si>
    <t>Cuadro secundario Extractores</t>
  </si>
  <si>
    <t>I31BDA015XXV</t>
  </si>
  <si>
    <t>Cuadro secundario auxiliar ventilación túnel</t>
  </si>
  <si>
    <t>I31BDA015X</t>
  </si>
  <si>
    <t>Cuadro secundario auxiliar fuerza túnel</t>
  </si>
  <si>
    <t>I31BDA015XX</t>
  </si>
  <si>
    <t>Cuadro secundario auxiliar alumbrado túnel</t>
  </si>
  <si>
    <t>I31BDA013X4</t>
  </si>
  <si>
    <t>Cuadro para protección general de escaleras mecánicas</t>
  </si>
  <si>
    <t>I31BDA013X8</t>
  </si>
  <si>
    <t>Cuadro secundario cancelas</t>
  </si>
  <si>
    <t>Total DE.2.2</t>
  </si>
  <si>
    <t>DE.2.3</t>
  </si>
  <si>
    <t>ACOMETIDA Y CUADROS DE SOCORRO</t>
  </si>
  <si>
    <t>I31FSX060X</t>
  </si>
  <si>
    <t>Gestiones acometida de socorro existente en estación</t>
  </si>
  <si>
    <t>I31FSX060X2</t>
  </si>
  <si>
    <t>Cuadro de socorro en estación tipo A</t>
  </si>
  <si>
    <t>I31FSX060X3</t>
  </si>
  <si>
    <t>Cuadro de socorro en estación tipo B</t>
  </si>
  <si>
    <t>Total DE.2.3</t>
  </si>
  <si>
    <t>DE.2.4</t>
  </si>
  <si>
    <t>CANALIZACIONES</t>
  </si>
  <si>
    <t>I31EBC002XLH</t>
  </si>
  <si>
    <t>Bandeja aislante perforada de 300x60 mm.</t>
  </si>
  <si>
    <t>I31EBC015XLH</t>
  </si>
  <si>
    <t>Bandeja aislante perforada de 100x60 mm.</t>
  </si>
  <si>
    <t>I31EBA002XLH</t>
  </si>
  <si>
    <t>Bandeja aislante perforada en 2 niveles de 400 mm.</t>
  </si>
  <si>
    <t>DIDKTA004X0</t>
  </si>
  <si>
    <t>Tubo PVC ríg. M 20/gp5</t>
  </si>
  <si>
    <t>DIDKTA004XA0</t>
  </si>
  <si>
    <t>Tuvo acero M 20</t>
  </si>
  <si>
    <t>DIDKTA004X1</t>
  </si>
  <si>
    <t>Tubo PVC ríg. M 25/gp5</t>
  </si>
  <si>
    <t>DIDKTA004XA1</t>
  </si>
  <si>
    <t>Tubo acero M 25</t>
  </si>
  <si>
    <t>DIDKTA004X3</t>
  </si>
  <si>
    <t>Tubo PVC ríg. M 32/gp5</t>
  </si>
  <si>
    <t>DIDKTA004X2</t>
  </si>
  <si>
    <t>Tubo PVC ríg. M 40/gp40</t>
  </si>
  <si>
    <t>Total DE.2.4</t>
  </si>
  <si>
    <t>DE.2.5</t>
  </si>
  <si>
    <t>CABLEADO</t>
  </si>
  <si>
    <t>I31CBA011</t>
  </si>
  <si>
    <t>Cable de Cu. de 1 x 95 mm². RZ1 (AS)-0.6/1KV.</t>
  </si>
  <si>
    <t>I31CBA010</t>
  </si>
  <si>
    <t>Cable de Cu. de 1 x 70 mm². RZ1 (AS)-0.6/1KV.</t>
  </si>
  <si>
    <t>I31CBA009</t>
  </si>
  <si>
    <t>Cable de Cu. de 1 x 50 mm². RZ1 (AS)-0.6/1KV.</t>
  </si>
  <si>
    <t>I31CBA008</t>
  </si>
  <si>
    <t>Cable de Cu. de 1 x 35 mm². RZ1 (AS)-0.6/1KV.</t>
  </si>
  <si>
    <t>I31CBA007</t>
  </si>
  <si>
    <t>Cable de Cu. de 1 x 25 mm². RZ1 (AS)-0.6/1KV.</t>
  </si>
  <si>
    <t>I31CBA006E</t>
  </si>
  <si>
    <t>Cable de Cu. de 1 x 16 mm². RZ1 (AS)-0.6/1KV.</t>
  </si>
  <si>
    <t>02.02.1</t>
  </si>
  <si>
    <t>Cable desnudo de Cu. de 1 x 35 mm².</t>
  </si>
  <si>
    <t>I31CBG001</t>
  </si>
  <si>
    <t>Cable de Cu. de 2 x 1,5 mm². + T de 0.6/1 KV.</t>
  </si>
  <si>
    <t>I31CBG003</t>
  </si>
  <si>
    <t>Cable de Cu. de 2 x 4 mm². + T de 0.6/1 KV.</t>
  </si>
  <si>
    <t>I31CBG004</t>
  </si>
  <si>
    <t>Cable de Cu. de 2 x 6 mm². + T de 0.6/1 KV.</t>
  </si>
  <si>
    <t>I31CBG005</t>
  </si>
  <si>
    <t>Cable de Cu. de 2 x 10 mm². + T de 0.6/1 KV.</t>
  </si>
  <si>
    <t>I31CBG006</t>
  </si>
  <si>
    <t>Cable de Cu. de 2 x 16 mm². + T de 0.6/1 KV.</t>
  </si>
  <si>
    <t>I31CBF001</t>
  </si>
  <si>
    <t>Cable de Cu. de 4 x 1,5 mm². + T,  RZ1 (AS)- 0.6/1 KV.</t>
  </si>
  <si>
    <t>I31CBF002X</t>
  </si>
  <si>
    <t>Cable de Cu. de 4 x 2,5 mm². + T, RZ1 (AS)- 0.6/1 KV.  (Horario</t>
  </si>
  <si>
    <t>I31CBF003</t>
  </si>
  <si>
    <t>Cable de Cu. de 4 x 4 mm². + T, RZ1 (AS)- 0.6/1 KV.</t>
  </si>
  <si>
    <t>I31CBF006E</t>
  </si>
  <si>
    <t>Cable de Cu. de 4 x 16 mm². + T, RZ1 (AS)- 0.6/1 KV. (Horario no</t>
  </si>
  <si>
    <t>I31CBF007E</t>
  </si>
  <si>
    <t>Cable de Cu. de 4 x 25 mm². + T, RZ1 (AS)- 0.6/1 KV. (Horario no</t>
  </si>
  <si>
    <t>I31CBS508X</t>
  </si>
  <si>
    <t>Cable resistente al fuego de Cu. de 5 x 4 mm². (3F+N+T)- SZ1 (AS</t>
  </si>
  <si>
    <t>I31CBS201X</t>
  </si>
  <si>
    <t>Cable resistente al fuego de Cu. de 3 x 2.5 mm². (F+N+T)- SZ1 (A</t>
  </si>
  <si>
    <t>I31CBS525</t>
  </si>
  <si>
    <t>Ml.</t>
  </si>
  <si>
    <t>Cable resistente al fuego de Cu. de 5 x 25 mm². (3F+N+T)- SZ1 (A</t>
  </si>
  <si>
    <t>I31CBS510E</t>
  </si>
  <si>
    <t>Cable resistente al fuego de Cu. de 5 x 10 mm². (3F+N+T)- SZ1 (A</t>
  </si>
  <si>
    <t>Total DE.2.5</t>
  </si>
  <si>
    <t>DE.2.6</t>
  </si>
  <si>
    <t>LUMINARIAS</t>
  </si>
  <si>
    <t>DIDOEA006X</t>
  </si>
  <si>
    <t>Luminaria de emergencia LED de 500 lm, no permanente</t>
  </si>
  <si>
    <t>I31JNB030</t>
  </si>
  <si>
    <t>BLOQUE AUTÓNOMO EMERGENCIA LED DL-300</t>
  </si>
  <si>
    <t>I31FBD003</t>
  </si>
  <si>
    <t>Instalación por techo de tira continua de luminarias IESA, acero inoxidable con tubos/placas LED serie  IE-SIM-LED.</t>
  </si>
  <si>
    <t>02.03.02</t>
  </si>
  <si>
    <t>Pareja de tubo/placa led con fuente externa regulable para su instalación en luminaria IESA 1500 y 1200mm</t>
  </si>
  <si>
    <t>I31NWS070</t>
  </si>
  <si>
    <t>PUNTO LUZ SUPERFICIE</t>
  </si>
  <si>
    <t>I31LEB030</t>
  </si>
  <si>
    <t>LUMIN.ESTANCA DIF.POLICAR.1x36 W.AF</t>
  </si>
  <si>
    <t>ILEDCONTROLX1</t>
  </si>
  <si>
    <t>Sistema de iluminación mural LED</t>
  </si>
  <si>
    <t>Total DE.2.6</t>
  </si>
  <si>
    <t>DE.2.7</t>
  </si>
  <si>
    <t>INSTALACIÓN DE FUERZA</t>
  </si>
  <si>
    <t>I31BJD010X</t>
  </si>
  <si>
    <t>Caja con dos bases de enchufe industrial, 16A/230 V y 16A/400V</t>
  </si>
  <si>
    <t>I31NWS080</t>
  </si>
  <si>
    <t>BASE DE ENCHUFE SUPERFICIE</t>
  </si>
  <si>
    <t>Total DE.2.7</t>
  </si>
  <si>
    <t>DE.2.8</t>
  </si>
  <si>
    <t>VARIOS</t>
  </si>
  <si>
    <t>0.2.08.1X</t>
  </si>
  <si>
    <t>Ayudas de Obra civil</t>
  </si>
  <si>
    <t>I31VXX000X</t>
  </si>
  <si>
    <t>Pruebas diarias de la instalación</t>
  </si>
  <si>
    <t>Total DE.2.8</t>
  </si>
  <si>
    <t>Total DE.2</t>
  </si>
  <si>
    <t>DE.3</t>
  </si>
  <si>
    <t>LEGALIZACIÓN, PRUEBAS Y DOCUMENTACIÓN FINAL DE OBRA</t>
  </si>
  <si>
    <t>I31VXX001</t>
  </si>
  <si>
    <t>Documentación final de la obra de las instalaciones de distribución</t>
  </si>
  <si>
    <t>I31VMX004X</t>
  </si>
  <si>
    <t>Legalización de la totalidad de las instalaciones de B.T.</t>
  </si>
  <si>
    <t>I31VMX005X</t>
  </si>
  <si>
    <t>Legalización de instalación de Baja Tensión temporal en estación</t>
  </si>
  <si>
    <t>Total DE.3</t>
  </si>
  <si>
    <t>Total 05.05</t>
  </si>
  <si>
    <t>05.06</t>
  </si>
  <si>
    <t>RENOVACION EE MM Y PASILLOS RODANTES</t>
  </si>
  <si>
    <t>PN IE EE MM</t>
  </si>
  <si>
    <t>ESCALERAS MECANICAS</t>
  </si>
  <si>
    <t>I04EC004</t>
  </si>
  <si>
    <t>Desmontaje y desguace de escalera mecánica/pasillo rodante existente</t>
  </si>
  <si>
    <t>I04EI004</t>
  </si>
  <si>
    <t>Escalera mecánica interior 4,00 m desnivel.</t>
  </si>
  <si>
    <t>I04EI066</t>
  </si>
  <si>
    <t>Escalera mecánica interior 6,60 m desnivel.</t>
  </si>
  <si>
    <t>I04EI007</t>
  </si>
  <si>
    <t>Escalera mecánica interior 7,00 m desnivel.</t>
  </si>
  <si>
    <t>VA222</t>
  </si>
  <si>
    <t>Ampliaciones para el mantenimiento.</t>
  </si>
  <si>
    <t>I04E03</t>
  </si>
  <si>
    <t>Implementación de EE MM/PR en estación en servicio</t>
  </si>
  <si>
    <t>VA111</t>
  </si>
  <si>
    <t>Trabajos por túnel</t>
  </si>
  <si>
    <t>I04E04</t>
  </si>
  <si>
    <t>Obra Civil auxilar a la instalación de escaleras mecanicas/pasillos rodantes</t>
  </si>
  <si>
    <t>IE3EC003</t>
  </si>
  <si>
    <t>Instalación de cable desnudo de toma de tierra</t>
  </si>
  <si>
    <t>IE3EC002</t>
  </si>
  <si>
    <t>Integración en sistema commit</t>
  </si>
  <si>
    <t>Total PN IE EE MM</t>
  </si>
  <si>
    <t>PN IE PR</t>
  </si>
  <si>
    <t>PASILLOS RODANTES</t>
  </si>
  <si>
    <t>I04PR 30</t>
  </si>
  <si>
    <t>Pasillo rodante de 30 m con foso</t>
  </si>
  <si>
    <t>I04PR 50</t>
  </si>
  <si>
    <t>Pasillo rodante de 50 m con foso</t>
  </si>
  <si>
    <t>Total PN IE PR</t>
  </si>
  <si>
    <t>PN IE PCI</t>
  </si>
  <si>
    <t>I05XN170</t>
  </si>
  <si>
    <t>Tubería de acero inoxidable diámetro de 8/16 mm.</t>
  </si>
  <si>
    <t>I05XN120</t>
  </si>
  <si>
    <t>Válvula de pilotaje térmico marca Hi-fog modelo RRS-68C/8S/0</t>
  </si>
  <si>
    <t>I05XN144</t>
  </si>
  <si>
    <t>Boquilla nebulizadora abierta Hi-fog modelo 3S 1MB 4MB 1000 para alta presión</t>
  </si>
  <si>
    <t>I05XN145</t>
  </si>
  <si>
    <t>Boquilla nebulizadora abierta Hi-fog modelo 3S 1MA 4MA 1000 para alta presión</t>
  </si>
  <si>
    <t>I04EC001</t>
  </si>
  <si>
    <t>Soporte técnico - logístico al sistema de PCI</t>
  </si>
  <si>
    <t>Total PN IE PCI</t>
  </si>
  <si>
    <t>PN IE ELECT</t>
  </si>
  <si>
    <t>INSTALACIONES ELECTRICAS</t>
  </si>
  <si>
    <t>IMPREL01</t>
  </si>
  <si>
    <t>IMPREVISTOS EN ACTUACIONES DE B.T</t>
  </si>
  <si>
    <t>Total PN IE ELECT</t>
  </si>
  <si>
    <t>PN IE OC</t>
  </si>
  <si>
    <t>OBRA CIVIL</t>
  </si>
  <si>
    <t>EL0580</t>
  </si>
  <si>
    <t>m3</t>
  </si>
  <si>
    <t>DEMOLICIÓN MURO H.ARMADO CON COMPRESOR</t>
  </si>
  <si>
    <t>EI0130</t>
  </si>
  <si>
    <t>IMPERMEABILIZACIÓN HIDRÁULICA MUROS A FAVOR DE PRESIÓN</t>
  </si>
  <si>
    <t>ED0410</t>
  </si>
  <si>
    <t>DESMONTAJE DE IMPERMEABILIZACIÓN DE LAMAS DE FIBRA DE VIDRIO (NOCTURNO)</t>
  </si>
  <si>
    <t>EL0960</t>
  </si>
  <si>
    <t>RASCADO DE PINTURA Y REGULARIZACIÓN DE SUPERFICIES. (NOCTURNO)</t>
  </si>
  <si>
    <t>EVG0030</t>
  </si>
  <si>
    <t>ENFOSCADO FRATASADO CSIV-W1 VERTICAL</t>
  </si>
  <si>
    <t>Total PN IE OC</t>
  </si>
  <si>
    <t>Total 05.06</t>
  </si>
  <si>
    <t>Total CAP.5</t>
  </si>
  <si>
    <t>CAP.6</t>
  </si>
  <si>
    <t>ACCESIBILIDAD</t>
  </si>
  <si>
    <t>EGC</t>
  </si>
  <si>
    <t>EGC0020</t>
  </si>
  <si>
    <t>CORTE DE PAVIMENTO DE TERRAZO O BALDOSA CON RADIAL (NOCTURNO)</t>
  </si>
  <si>
    <t>EGC0040</t>
  </si>
  <si>
    <t>DEMOLICIÓN DE SOLADO DE PAVIMENTO HASTA 10 CM DE ESPESOR (NOCTURNO)</t>
  </si>
  <si>
    <t>EGC0340</t>
  </si>
  <si>
    <t>RETIRADA PAVIMENTO FLEXIBLE (NOCTURNO)</t>
  </si>
  <si>
    <t>EGC0100</t>
  </si>
  <si>
    <t>RETIRADA DE BARANDILLA. (NOCTURNO)</t>
  </si>
  <si>
    <t>EGC0180</t>
  </si>
  <si>
    <t>RETIRADA DE PASAMANOS. (NOCTURNO)</t>
  </si>
  <si>
    <t>EGC0060</t>
  </si>
  <si>
    <t>FRESADO DE PELDAÑO (NOCTURNO)</t>
  </si>
  <si>
    <t>EGC0420</t>
  </si>
  <si>
    <t>REUBICACIÓN DE INTERFONO EN ALTURA (NOCTURNO)</t>
  </si>
  <si>
    <t>EGC0440</t>
  </si>
  <si>
    <t>REUBICACIÓN DE INTERFONO EN NUEVA UBICACION (NOCTURNO)</t>
  </si>
  <si>
    <t>Total EGC</t>
  </si>
  <si>
    <t>EGA</t>
  </si>
  <si>
    <t>ALBAÑILERÍA, SOLADOS Y REVESTIMIENTOS</t>
  </si>
  <si>
    <t>EGA0060</t>
  </si>
  <si>
    <t>RECRECIDO DE MORTERO RÁPIDO HASTA 10 CM DE ESPESOR (NOCTURNO)</t>
  </si>
  <si>
    <t>EGA0180</t>
  </si>
  <si>
    <t>SUMINISTRO E INSTALACIÓN DE PAVIMENTO TACTOVISUAL CERÁMICO AMARILLO DE BORDE DE ANDÉN (NOCTURNO)</t>
  </si>
  <si>
    <t>EGA0160</t>
  </si>
  <si>
    <t>SUMINISTRO E INSTALACIÓN DE PAVIMENTO TACTOVISUAL CERÁMICO ABOTONADO Y ACANALADO (NOCTURNO)</t>
  </si>
  <si>
    <t>EGA0165</t>
  </si>
  <si>
    <t>SUMINISTRO E INSTALACIÓN DE PAVIMENTO TACTOVISUAL CERÁMICO ACANALADO AMARILLO (NOCTURNO)</t>
  </si>
  <si>
    <t>EGA0162</t>
  </si>
  <si>
    <t>SUMINISTRO E INSTALACIÓN DE PAVIMENTO TACTOVISUAL ANTIDESLIZANTE CERÁMICO ABOTONADO Y ACANALADO (NOCTURNO)</t>
  </si>
  <si>
    <t>EGA0167</t>
  </si>
  <si>
    <t>SUMINISTRO E INSTALACIÓN DE PAVIMENTO TACTOVISUAL ANTIDESLIZANTE CERÁMICO ACANALADO AMARILLO (NOCTURNO)</t>
  </si>
  <si>
    <t>Total EGA</t>
  </si>
  <si>
    <t>EGG</t>
  </si>
  <si>
    <t>SEÑALIZACIÓN</t>
  </si>
  <si>
    <t>EGG0640</t>
  </si>
  <si>
    <t>SUMINISTRO E INSTALACIÓN DE TIRA FOTOLUMINISCENTE PARA BORDE DE ANDÉN (NOCTURNO)</t>
  </si>
  <si>
    <t>EGG0560</t>
  </si>
  <si>
    <t>SUMINISTRO E INSTALACIÓN DE SEÑALIZACIÓN PULSADOR ACCESIBLE EN VINILO (NOCTURNO)</t>
  </si>
  <si>
    <t>EGG0380</t>
  </si>
  <si>
    <t>SUMINISTRO E INSTALACIÓN DE ETIQUETA BRAILLE (NOCTURNO)</t>
  </si>
  <si>
    <t>EGG0400</t>
  </si>
  <si>
    <t>SUMINISTRO E INSTALACIÓN DE SEÑALIZACIÓN DE INTERFONO (NOCTURNO)</t>
  </si>
  <si>
    <t>EGG0460</t>
  </si>
  <si>
    <t>SUMINISTRO E INSTALACIÓN DE SEÑALIZACIÓN PUERTA ACCESIBLE. VINILO DE ENTRADA/SALIDA (NOCTURNO)</t>
  </si>
  <si>
    <t>EGG0470</t>
  </si>
  <si>
    <t>SUMINISTRO E INSTALACIÓN DE SEÑALIZACIÓN PUERTA ACCESIBLE: VINILO DE PUERTA AP. FACIL  (NOCTURNO)</t>
  </si>
  <si>
    <t>EGG0500</t>
  </si>
  <si>
    <t>SUMINISTRO E INSTALACIÓN DE SEÑALIZACIÓN PUERTA ACCESIBLE: VINILO INFERIOR TROQUELADO  (NOCTURNO)</t>
  </si>
  <si>
    <t>EGG0520</t>
  </si>
  <si>
    <t>SUMINISTRO E INSTALACIÓN DE SEÑALIZACIÓN PUERTA ACCESIBLE: VINILO PULSAR PARA ABRIR  (NOCTURNO)</t>
  </si>
  <si>
    <t>EGG0580</t>
  </si>
  <si>
    <t>SUMINISTRO E INSTALACIÓN DE SEÑALIZACIÓN RES. FENÓLICA APOYO ISQUIÁTICO (NOCTURNO)</t>
  </si>
  <si>
    <t>EGG0600</t>
  </si>
  <si>
    <t>SUMINISTRO E INSTALACIÓN DE SEÑALIZACIÓN RES. FENÓLICA ZONA DE SEGURIDAD (NOCTURNO)</t>
  </si>
  <si>
    <t>EGG0565</t>
  </si>
  <si>
    <t>SUMINISTRO E INSTALACIÓN DE SEÑALIZACIÓN LAZO DE INDUCCION EN VINILO (NOCTURNO)</t>
  </si>
  <si>
    <t>Total EGG</t>
  </si>
  <si>
    <t>EGE</t>
  </si>
  <si>
    <t>MEDIDAS TECNOLÓGICAS DE AYUDA AL VIAJERO</t>
  </si>
  <si>
    <t>EGE0005</t>
  </si>
  <si>
    <t>INTEGRACION DE BUCLE MAGNETICO EN INTERFONO DE PUBLICO VIA IP</t>
  </si>
  <si>
    <t>EGE0080</t>
  </si>
  <si>
    <t>INSTALACIÓN DE TIRA ANTIDESLIZANTE PARA PELDAÑO DE 25mm (NOCTURNO)</t>
  </si>
  <si>
    <t>Total EGE</t>
  </si>
  <si>
    <t>EGB</t>
  </si>
  <si>
    <t>CERRAJERÍA</t>
  </si>
  <si>
    <t>EGB0260</t>
  </si>
  <si>
    <t>SUMINISTRO E INSTALACIÓN DE APOYO ISQUIÁTICO DOBLE (NOCTURNO)</t>
  </si>
  <si>
    <t>EGB0340</t>
  </si>
  <si>
    <t>SUMINISTRO E INSTALACIÓN DE AUTOMATISMO PARA PUERTA MAMPARA (NOCTURNO)</t>
  </si>
  <si>
    <t>EGB0520</t>
  </si>
  <si>
    <t>SUMINISTRO E INSTALACIÓN DE PULSADOR ACCESIBLE PARA AUTOMATISMO (NOCTURNO)</t>
  </si>
  <si>
    <t>EGB0540</t>
  </si>
  <si>
    <t>SUMINISTRO E INSTALACIÓN DE PUNTO DE GIRO PARA PUERTA MAMPARA (NOCTURNO)</t>
  </si>
  <si>
    <t>EGB0380</t>
  </si>
  <si>
    <t>SUMINISTRO E INSTALACIÓN DE BARANDILLA CON PASAMANOS DOBLE (NOCTURNO)</t>
  </si>
  <si>
    <t>Total EGB</t>
  </si>
  <si>
    <t>EGD</t>
  </si>
  <si>
    <t>ELECTRICIDAD</t>
  </si>
  <si>
    <t>EGD0026</t>
  </si>
  <si>
    <t>SUMINISTRO E INSTALACIÓN DE CABLE TELEFONICO 3x2x0.64 (NOCTURNO)</t>
  </si>
  <si>
    <t>EGD0040</t>
  </si>
  <si>
    <t>SUMINISTRO E INSTALACIÓN DE CIRCUITO PARA USOS VARIOS 16A (NOCTURNO)</t>
  </si>
  <si>
    <t>EGD0060</t>
  </si>
  <si>
    <t>SUMINISTRO E INSTALACIÓN DE INTERRUPTOR AUTOMÁTICO Y DIFERENCIAL DE 16A (NOCTURNO)</t>
  </si>
  <si>
    <t>Total EGD</t>
  </si>
  <si>
    <t>EGF</t>
  </si>
  <si>
    <t>MEDIOS AUXILIARES</t>
  </si>
  <si>
    <t>EGF0020</t>
  </si>
  <si>
    <t>COLOCACIÓN Y RETIRADA DE CHAPA ESTRIADA (NOCTURNO)</t>
  </si>
  <si>
    <t>EGF0040</t>
  </si>
  <si>
    <t>SUMINISTRO DE CHAPA ESTRIADA 2,5 MM (NOCTURNO)</t>
  </si>
  <si>
    <t>Total EGF</t>
  </si>
  <si>
    <t>Total CAP.6</t>
  </si>
  <si>
    <t>CAP.7</t>
  </si>
  <si>
    <t>SEÑALETICA</t>
  </si>
  <si>
    <t>07.01</t>
  </si>
  <si>
    <t>MATERIALES</t>
  </si>
  <si>
    <t>SÑM.1</t>
  </si>
  <si>
    <t>LAMAS 940 MM</t>
  </si>
  <si>
    <t>SÑM.1.940_NN.01</t>
  </si>
  <si>
    <t>Lama tipo L1 (940 x 60 mm)</t>
  </si>
  <si>
    <t>SÑM.1.940_NN.02</t>
  </si>
  <si>
    <t>Lama tipo L2 (940 x 60 mm)</t>
  </si>
  <si>
    <t>SÑM.1.940_NN.03</t>
  </si>
  <si>
    <t>Lama tipo L3 (940 x 30 mm)</t>
  </si>
  <si>
    <t>SÑM.1.940_NN.04</t>
  </si>
  <si>
    <t>Lama tipo L4 (940 x 140 mm)</t>
  </si>
  <si>
    <t>SÑM.1.940_NN.07</t>
  </si>
  <si>
    <t>Lama tipo L8 (940 x 60 mm)</t>
  </si>
  <si>
    <t>SÑM.1.940_NN.09</t>
  </si>
  <si>
    <t>Lama tipo L10 (940 x 140 mm)</t>
  </si>
  <si>
    <t>SÑM.1.940_NN.10</t>
  </si>
  <si>
    <t>Lama tipo L11 (940 x 140 mm)</t>
  </si>
  <si>
    <t>SÑM.1.940_NN.12</t>
  </si>
  <si>
    <t>Lama tipo L13</t>
  </si>
  <si>
    <t>SÑM.1.940_NN.16</t>
  </si>
  <si>
    <t>Remate L1 (940 x 60 mm)</t>
  </si>
  <si>
    <t>SÑM.1.940_NN.17</t>
  </si>
  <si>
    <t>Remate L4 (940 x 140 mm)</t>
  </si>
  <si>
    <t>Total SÑM.1</t>
  </si>
  <si>
    <t>SÑM.2</t>
  </si>
  <si>
    <t>VINILOS</t>
  </si>
  <si>
    <t>SÑM.2.01</t>
  </si>
  <si>
    <t>Frontis ascensor (vinilo)</t>
  </si>
  <si>
    <t>SÑM.2.02</t>
  </si>
  <si>
    <t>Rombos templetes (vinilo a dos caras)</t>
  </si>
  <si>
    <t>SÑM.2.04</t>
  </si>
  <si>
    <t>Prohibido fumar (vinilo a dos caras)</t>
  </si>
  <si>
    <t>SÑM.2.05</t>
  </si>
  <si>
    <t>Madrid Excelente (vinilo a dos caras)</t>
  </si>
  <si>
    <t>SÑM.2.06</t>
  </si>
  <si>
    <t>Prohibido globos (vinilo a dos caras)</t>
  </si>
  <si>
    <t>SÑM.2.07</t>
  </si>
  <si>
    <t>Entrada(azul)/No pasar (vinilo a dos caras)</t>
  </si>
  <si>
    <t>SÑM.2.08</t>
  </si>
  <si>
    <t>Salida(verde)/No pasar (vinilo a dos caras)</t>
  </si>
  <si>
    <t>SÑM.2.09</t>
  </si>
  <si>
    <t>Cámaras de Vigilancia (vinilo a dos caras)</t>
  </si>
  <si>
    <t>SÑM.2.10</t>
  </si>
  <si>
    <t>Normas ascensores (vinilo a una cara)</t>
  </si>
  <si>
    <t>SÑM.2.11</t>
  </si>
  <si>
    <t>Normas EEMM horizontal</t>
  </si>
  <si>
    <t>SÑM.2.13</t>
  </si>
  <si>
    <t>Punto Limpio</t>
  </si>
  <si>
    <t>Total SÑM.2</t>
  </si>
  <si>
    <t>SÑM.3</t>
  </si>
  <si>
    <t>PANELES SANDWICH</t>
  </si>
  <si>
    <t>SÑM.3.01</t>
  </si>
  <si>
    <t>Frontis acceso (1680 x 340 mm)</t>
  </si>
  <si>
    <t>SÑM.3.03</t>
  </si>
  <si>
    <t>Normas de escaleras, horizontal (570 x 280 mm)</t>
  </si>
  <si>
    <t>Total SÑM.3</t>
  </si>
  <si>
    <t>SÑM.4</t>
  </si>
  <si>
    <t>MARCOS</t>
  </si>
  <si>
    <t>SÑM.4.940</t>
  </si>
  <si>
    <t>Marcos aluminio de 940 mm</t>
  </si>
  <si>
    <t>SÑM.4.940.002</t>
  </si>
  <si>
    <t>Marco aluminio de 940 x (61 - 140 mm)</t>
  </si>
  <si>
    <t>SÑM.4.940.004</t>
  </si>
  <si>
    <t>Marco aluminio de 940 x (201 - 300 mm)</t>
  </si>
  <si>
    <t>SÑM.4.940.005</t>
  </si>
  <si>
    <t>Marco aluminio de 940 x (301 - 400 mm)</t>
  </si>
  <si>
    <t>SÑM.4.940.006</t>
  </si>
  <si>
    <t>Marco aluminio de 940 x (401 - 600 mm)</t>
  </si>
  <si>
    <t>SÑM.4.940.007</t>
  </si>
  <si>
    <t>Marco aluminio de 940 x (601 - 1000 mm)</t>
  </si>
  <si>
    <t>SÑM.4.940.008</t>
  </si>
  <si>
    <t>Marco aluminio de 940 x (&gt;1001 mm)</t>
  </si>
  <si>
    <t>Total SÑM.4.940</t>
  </si>
  <si>
    <t>SÑM.4.1880</t>
  </si>
  <si>
    <t>Marcos aluminio de 1880 mm</t>
  </si>
  <si>
    <t>SÑM.4.1880.003</t>
  </si>
  <si>
    <t>Marco aluminio de 1880 x (201 - 300 mm)</t>
  </si>
  <si>
    <t>SÑM.4.1880.007</t>
  </si>
  <si>
    <t>Marco aluminio de 1880 x (601 - 700 mm)</t>
  </si>
  <si>
    <t>SÑM.4.1880.008</t>
  </si>
  <si>
    <t>Marco aluminio de 1880 x (701 - 800 mm)</t>
  </si>
  <si>
    <t>SÑM.4.1880.009</t>
  </si>
  <si>
    <t>Marco aluminio de 1880 x (&gt; 800 mm)</t>
  </si>
  <si>
    <t>Total SÑM.4.1880</t>
  </si>
  <si>
    <t>SÑM.4.2820</t>
  </si>
  <si>
    <t>Marcos aluminio de 2820 mm</t>
  </si>
  <si>
    <t>SÑM.4.2820.002</t>
  </si>
  <si>
    <t>Marco aluminio de 2820 x (101 - 200 mm)</t>
  </si>
  <si>
    <t>Total SÑM.4.2820</t>
  </si>
  <si>
    <t>Total SÑM.4</t>
  </si>
  <si>
    <t>SÑM.5</t>
  </si>
  <si>
    <t>FLECHAS EXTERIORES</t>
  </si>
  <si>
    <t>SÑM.5.02</t>
  </si>
  <si>
    <t>Flechas exteriores (con estructura)</t>
  </si>
  <si>
    <t>Total SÑM.5</t>
  </si>
  <si>
    <t>SÑM.6</t>
  </si>
  <si>
    <t>AUXILIAR</t>
  </si>
  <si>
    <t>SÑM.6.01</t>
  </si>
  <si>
    <t>Cartel metálico informativo de obra</t>
  </si>
  <si>
    <t>SÑM.6.02</t>
  </si>
  <si>
    <t>Carteles plásticos auxiliares</t>
  </si>
  <si>
    <t>SÑM.6.03</t>
  </si>
  <si>
    <t>Lona informativa de obra</t>
  </si>
  <si>
    <t>SÑM.6.04</t>
  </si>
  <si>
    <t>Cartel en vinilo informativo de obra</t>
  </si>
  <si>
    <t>SÑM.6.05</t>
  </si>
  <si>
    <t>Cartel en forex informativo de obra</t>
  </si>
  <si>
    <t>SÑM.06.06</t>
  </si>
  <si>
    <t>Cartel "Prohibido cruzar la vías"</t>
  </si>
  <si>
    <t>Total SÑM.6</t>
  </si>
  <si>
    <t>Total 07.01</t>
  </si>
  <si>
    <t>07.02</t>
  </si>
  <si>
    <t>MONTAJES / DESMONTAJES</t>
  </si>
  <si>
    <t>SÑT.01</t>
  </si>
  <si>
    <t>Sustitución frontis</t>
  </si>
  <si>
    <t>SÑT.02</t>
  </si>
  <si>
    <t>Sustitución frontis ascensor</t>
  </si>
  <si>
    <t>SÑT.03</t>
  </si>
  <si>
    <t>Sustitución de adhesivos puertas mampara</t>
  </si>
  <si>
    <t>SÑT.04</t>
  </si>
  <si>
    <t>Colocación vinilo en paramento vertical</t>
  </si>
  <si>
    <t>SÑT.05</t>
  </si>
  <si>
    <t>Colocación vinilos en templetes</t>
  </si>
  <si>
    <t>SÑT.06</t>
  </si>
  <si>
    <t>Montaje y colocación cartel de pared simple</t>
  </si>
  <si>
    <t>SÑT.07</t>
  </si>
  <si>
    <t>Montaje y colocación cartel de pared doble</t>
  </si>
  <si>
    <t>SÑT.08</t>
  </si>
  <si>
    <t>Montaje y colocación cartel de pared triple</t>
  </si>
  <si>
    <t>SÑT.09</t>
  </si>
  <si>
    <t>Montaje y colocación cartel colgado simple</t>
  </si>
  <si>
    <t>SÑT.10</t>
  </si>
  <si>
    <t>Montaje y colocación cartel colgado doble</t>
  </si>
  <si>
    <t>SÑT.13</t>
  </si>
  <si>
    <t>Colocación cartel en piñones</t>
  </si>
  <si>
    <t>SÑT.14</t>
  </si>
  <si>
    <t>Montaje y colocación de flechas exteriores</t>
  </si>
  <si>
    <t>SÑT.17</t>
  </si>
  <si>
    <t>Montaje y colocación de vinilos en punto limpio</t>
  </si>
  <si>
    <t>SÑT.18</t>
  </si>
  <si>
    <t>Colocación de carteles de obra</t>
  </si>
  <si>
    <t>SÑT.19</t>
  </si>
  <si>
    <t>Colocación de lona en pórtico</t>
  </si>
  <si>
    <t>Total 07.02</t>
  </si>
  <si>
    <t>Total CAP.7</t>
  </si>
  <si>
    <t>CAP.8</t>
  </si>
  <si>
    <t>T0070</t>
  </si>
  <si>
    <t>PUERTA 1 HOJA CHAPA GALVANIZADA CON CERRADURA NORMALIZADA DE METRO DE MADRID. JORNADA 2:30 - 5:00 A.M.</t>
  </si>
  <si>
    <t>T0060</t>
  </si>
  <si>
    <t>CERRAMIENTO DE ANDENES, PASILLOS Y/O VESTÍBULOS ESTACIÓN CON PLADUR O EQUIVALENTE. JORNADA 2:30 - 5:00 A.M.</t>
  </si>
  <si>
    <t>T0090</t>
  </si>
  <si>
    <t>CERRAMIENTO ESTACION CON VALLA TIPO JULPER. CON CIERRE</t>
  </si>
  <si>
    <t>T0110</t>
  </si>
  <si>
    <t>PROTECCIÓN DE ESCALERA MECÁNICA CON LONA. CON CIERRE</t>
  </si>
  <si>
    <t>D15WEL151N</t>
  </si>
  <si>
    <t>LIMPIEZA GENERAL DE OBRA. (NOCTURNO)</t>
  </si>
  <si>
    <t>E28PB175</t>
  </si>
  <si>
    <t>VALLA CHAPA METÁLICA GALVANIZADA</t>
  </si>
  <si>
    <t>Total CAP.8</t>
  </si>
  <si>
    <t>CAP.9</t>
  </si>
  <si>
    <t>GESTION DE RESIDUOS</t>
  </si>
  <si>
    <t>E01DTC030</t>
  </si>
  <si>
    <t>CARGA/EVACUACIÓN ESCOMBROS EN SACOS</t>
  </si>
  <si>
    <t>E0702</t>
  </si>
  <si>
    <t>CAMBIO CONTENEDOR 7M3</t>
  </si>
  <si>
    <t>E0703</t>
  </si>
  <si>
    <t>Tn</t>
  </si>
  <si>
    <t>RECUPERACIÓN CHATARRA FERRICA</t>
  </si>
  <si>
    <t>E0705</t>
  </si>
  <si>
    <t>CANON VERTIDO BASURAS</t>
  </si>
  <si>
    <t>E0706</t>
  </si>
  <si>
    <t>CANON VERTIDO VIDRIO</t>
  </si>
  <si>
    <t>Total CAP.9</t>
  </si>
  <si>
    <t>CAP.10</t>
  </si>
  <si>
    <t>SEGURIDAD Y SALUD</t>
  </si>
  <si>
    <t>10.01</t>
  </si>
  <si>
    <t>PA ESTUDIO DE SEGURIDAD Y SALUD</t>
  </si>
  <si>
    <t>Total CAP.10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</si>
  <si>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</si>
  <si>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</si>
  <si>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</si>
  <si>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</si>
  <si>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</si>
  <si>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 (IVA incluido)</t>
  </si>
  <si>
    <t>BE0020AC</t>
  </si>
  <si>
    <t>QV0190NT</t>
  </si>
  <si>
    <t>día</t>
  </si>
  <si>
    <t>DRESINA CON GRÚA Y VAGÓN JORNADA 2:30 - 5:00 A.M.</t>
  </si>
  <si>
    <t>h</t>
  </si>
  <si>
    <t>NOTAS</t>
  </si>
  <si>
    <t>Se deberán tener en cuenta las notas del apartado 27 del PCP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</si>
</sst>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sz val="8"/>
      <color rgb="FF0000FF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3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" fontId="7" fillId="3" borderId="0" xfId="0" applyNumberFormat="1" applyFont="1" applyFill="1" applyAlignment="1">
      <alignment vertical="top"/>
    </xf>
    <xf numFmtId="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0" fontId="8" fillId="5" borderId="0" xfId="0" applyFont="1" applyFill="1" applyAlignment="1">
      <alignment vertical="top"/>
    </xf>
    <xf numFmtId="3" fontId="8" fillId="0" borderId="0" xfId="0" applyNumberFormat="1" applyFont="1" applyAlignment="1">
      <alignment vertical="top"/>
    </xf>
    <xf numFmtId="4" fontId="7" fillId="6" borderId="0" xfId="0" applyNumberFormat="1" applyFont="1" applyFill="1" applyAlignment="1">
      <alignment vertical="top"/>
    </xf>
    <xf numFmtId="4" fontId="7" fillId="7" borderId="0" xfId="0" applyNumberFormat="1" applyFont="1" applyFill="1" applyAlignment="1">
      <alignment vertical="top"/>
    </xf>
    <xf numFmtId="0" fontId="0" fillId="0" borderId="0" xfId="0"/>
    <xf numFmtId="4" fontId="8" fillId="0" borderId="0" xfId="0" applyNumberFormat="1" applyFont="1" applyAlignment="1">
      <alignment vertical="top"/>
    </xf>
    <xf numFmtId="0" fontId="0" fillId="8" borderId="1" xfId="0" applyFill="1" applyBorder="1"/>
    <xf numFmtId="0" fontId="0" fillId="8" borderId="2" xfId="0" applyFill="1" applyBorder="1"/>
    <xf numFmtId="0" fontId="0" fillId="8" borderId="4" xfId="0" applyFill="1" applyBorder="1"/>
    <xf numFmtId="0" fontId="0" fillId="8" borderId="0" xfId="0" applyFill="1" applyBorder="1"/>
    <xf numFmtId="9" fontId="8" fillId="8" borderId="4" xfId="0" applyNumberFormat="1" applyFont="1" applyFill="1" applyBorder="1" applyAlignment="1">
      <alignment vertical="top"/>
    </xf>
    <xf numFmtId="4" fontId="8" fillId="8" borderId="0" xfId="0" applyNumberFormat="1" applyFont="1" applyFill="1" applyBorder="1" applyAlignment="1" applyProtection="1">
      <alignment vertical="top"/>
      <protection locked="0"/>
    </xf>
    <xf numFmtId="9" fontId="8" fillId="0" borderId="4" xfId="0" applyNumberFormat="1" applyFont="1" applyFill="1" applyBorder="1" applyAlignment="1" applyProtection="1">
      <alignment vertical="top"/>
      <protection locked="0"/>
    </xf>
    <xf numFmtId="0" fontId="0" fillId="8" borderId="6" xfId="0" applyFill="1" applyBorder="1"/>
    <xf numFmtId="0" fontId="0" fillId="8" borderId="7" xfId="0" applyFill="1" applyBorder="1"/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2" borderId="0" xfId="0" applyNumberFormat="1" applyFont="1" applyFill="1" applyAlignment="1">
      <alignment vertical="top"/>
    </xf>
    <xf numFmtId="3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9" fontId="6" fillId="3" borderId="0" xfId="0" applyNumberFormat="1" applyFont="1" applyFill="1" applyAlignment="1">
      <alignment vertical="top"/>
    </xf>
    <xf numFmtId="4" fontId="7" fillId="3" borderId="0" xfId="0" applyNumberFormat="1" applyFont="1" applyFill="1" applyAlignment="1">
      <alignment vertical="top"/>
    </xf>
    <xf numFmtId="49" fontId="8" fillId="4" borderId="0" xfId="0" applyNumberFormat="1" applyFont="1" applyFill="1" applyAlignment="1">
      <alignment vertical="top"/>
    </xf>
    <xf numFmtId="49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9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4" fontId="7" fillId="0" borderId="0" xfId="0" applyNumberFormat="1" applyFont="1" applyAlignment="1">
      <alignment vertical="top"/>
    </xf>
    <xf numFmtId="0" fontId="8" fillId="5" borderId="0" xfId="0" applyFont="1" applyFill="1" applyAlignment="1">
      <alignment vertical="top"/>
    </xf>
    <xf numFmtId="3" fontId="8" fillId="0" borderId="0" xfId="0" applyNumberFormat="1" applyFont="1" applyAlignment="1">
      <alignment vertical="top"/>
    </xf>
    <xf numFmtId="49" fontId="6" fillId="6" borderId="0" xfId="0" applyNumberFormat="1" applyFont="1" applyFill="1" applyAlignment="1">
      <alignment vertical="top"/>
    </xf>
    <xf numFmtId="49" fontId="10" fillId="6" borderId="0" xfId="0" applyNumberFormat="1" applyFont="1" applyFill="1" applyAlignment="1">
      <alignment vertical="top"/>
    </xf>
    <xf numFmtId="4" fontId="7" fillId="6" borderId="0" xfId="0" applyNumberFormat="1" applyFont="1" applyFill="1" applyAlignment="1">
      <alignment vertical="top"/>
    </xf>
    <xf numFmtId="49" fontId="6" fillId="7" borderId="0" xfId="0" applyNumberFormat="1" applyFont="1" applyFill="1" applyAlignment="1">
      <alignment vertical="top"/>
    </xf>
    <xf numFmtId="49" fontId="10" fillId="7" borderId="0" xfId="0" applyNumberFormat="1" applyFont="1" applyFill="1" applyAlignment="1">
      <alignment vertical="top"/>
    </xf>
    <xf numFmtId="4" fontId="7" fillId="7" borderId="0" xfId="0" applyNumberFormat="1" applyFont="1" applyFill="1" applyAlignment="1">
      <alignment vertical="top"/>
    </xf>
    <xf numFmtId="49" fontId="11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49" fontId="6" fillId="3" borderId="0" xfId="0" applyNumberFormat="1" applyFont="1" applyFill="1" applyAlignment="1">
      <alignment vertical="top" wrapText="1"/>
    </xf>
    <xf numFmtId="49" fontId="8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8" fillId="5" borderId="0" xfId="0" applyFont="1" applyFill="1" applyAlignment="1">
      <alignment vertical="top" wrapText="1"/>
    </xf>
    <xf numFmtId="49" fontId="6" fillId="6" borderId="0" xfId="0" applyNumberFormat="1" applyFont="1" applyFill="1" applyAlignment="1">
      <alignment vertical="top" wrapText="1"/>
    </xf>
    <xf numFmtId="49" fontId="6" fillId="7" borderId="0" xfId="0" applyNumberFormat="1" applyFont="1" applyFill="1" applyAlignment="1">
      <alignment vertical="top" wrapText="1"/>
    </xf>
    <xf numFmtId="0" fontId="0" fillId="8" borderId="1" xfId="0" applyFill="1" applyBorder="1"/>
    <xf numFmtId="0" fontId="0" fillId="8" borderId="2" xfId="0" applyFill="1" applyBorder="1"/>
    <xf numFmtId="49" fontId="6" fillId="8" borderId="2" xfId="0" applyNumberFormat="1" applyFont="1" applyFill="1" applyBorder="1" applyAlignment="1">
      <alignment vertical="top" wrapText="1"/>
    </xf>
    <xf numFmtId="4" fontId="7" fillId="8" borderId="3" xfId="0" applyNumberFormat="1" applyFont="1" applyFill="1" applyBorder="1" applyAlignment="1">
      <alignment vertical="top"/>
    </xf>
    <xf numFmtId="0" fontId="0" fillId="8" borderId="4" xfId="0" applyFill="1" applyBorder="1"/>
    <xf numFmtId="0" fontId="0" fillId="8" borderId="0" xfId="0" applyFill="1" applyBorder="1"/>
    <xf numFmtId="49" fontId="6" fillId="8" borderId="0" xfId="0" applyNumberFormat="1" applyFont="1" applyFill="1" applyBorder="1" applyAlignment="1">
      <alignment vertical="top" wrapText="1"/>
    </xf>
    <xf numFmtId="9" fontId="8" fillId="8" borderId="4" xfId="0" applyNumberFormat="1" applyFont="1" applyFill="1" applyBorder="1" applyAlignment="1">
      <alignment vertical="top"/>
    </xf>
    <xf numFmtId="4" fontId="7" fillId="8" borderId="5" xfId="0" applyNumberFormat="1" applyFont="1" applyFill="1" applyBorder="1" applyAlignment="1">
      <alignment vertical="top"/>
    </xf>
    <xf numFmtId="0" fontId="0" fillId="8" borderId="6" xfId="0" applyFill="1" applyBorder="1"/>
    <xf numFmtId="0" fontId="0" fillId="8" borderId="7" xfId="0" applyFill="1" applyBorder="1"/>
    <xf numFmtId="49" fontId="6" fillId="8" borderId="8" xfId="0" applyNumberFormat="1" applyFont="1" applyFill="1" applyBorder="1" applyAlignment="1">
      <alignment vertical="top"/>
    </xf>
    <xf numFmtId="4" fontId="7" fillId="8" borderId="8" xfId="0" applyNumberFormat="1" applyFont="1" applyFill="1" applyBorder="1" applyAlignment="1">
      <alignment vertical="top"/>
    </xf>
    <xf numFmtId="49" fontId="12" fillId="0" borderId="0" xfId="0" applyNumberFormat="1" applyFont="1" applyAlignment="1">
      <alignment vertical="top"/>
    </xf>
    <xf numFmtId="49" fontId="2" fillId="0" borderId="0" xfId="0" applyNumberFormat="1" applyFont="1" applyFill="1" applyBorder="1" applyAlignment="1">
      <alignment vertical="top"/>
    </xf>
    <xf numFmtId="49" fontId="12" fillId="0" borderId="0" xfId="0" applyNumberFormat="1" applyFont="1" applyFill="1" applyBorder="1" applyAlignment="1">
      <alignment horizontal="left" vertical="center"/>
    </xf>
    <xf numFmtId="4" fontId="8" fillId="0" borderId="0" xfId="0" applyNumberFormat="1" applyFont="1" applyFill="1" applyBorder="1" applyAlignment="1" applyProtection="1">
      <alignment vertical="top"/>
      <protection locked="0"/>
    </xf>
    <xf numFmtId="4" fontId="6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4" fontId="8" fillId="0" borderId="0" xfId="0" applyNumberFormat="1" applyFont="1" applyAlignment="1" applyProtection="1">
      <alignment vertical="top"/>
      <protection locked="0"/>
    </xf>
    <xf numFmtId="49" fontId="2" fillId="0" borderId="9" xfId="0" applyNumberFormat="1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left" vertical="center" wrapText="1"/>
    </xf>
    <xf numFmtId="49" fontId="2" fillId="0" borderId="11" xfId="0" applyNumberFormat="1" applyFont="1" applyFill="1" applyBorder="1" applyAlignment="1">
      <alignment horizontal="left" vertical="center" wrapText="1"/>
    </xf>
  </cellXfs>
  <cellStyles count="2">
    <cellStyle name="Moneda 2" xfId="1" xr:uid="{00000000-0005-0000-0000-00002F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E2FFA-3558-4F80-AA05-1A3513ABD3F6}">
  <dimension ref="A1:L923"/>
  <sheetViews>
    <sheetView tabSelected="1" zoomScale="96" zoomScaleNormal="96" workbookViewId="0">
      <pane xSplit="4" ySplit="3" topLeftCell="E651" activePane="bottomRight" state="frozen"/>
      <selection pane="topRight" activeCell="E1" sqref="E1"/>
      <selection pane="bottomLeft" activeCell="A4" sqref="A4"/>
      <selection pane="bottomRight" activeCell="I659" sqref="I659"/>
    </sheetView>
  </sheetViews>
  <sheetFormatPr baseColWidth="10" defaultRowHeight="14.4" x14ac:dyDescent="0.3"/>
  <cols>
    <col min="1" max="1" width="11.88671875" style="23" bestFit="1" customWidth="1"/>
    <col min="2" max="2" width="5.77734375" style="23" bestFit="1" customWidth="1"/>
    <col min="3" max="3" width="3.88671875" style="23" bestFit="1" customWidth="1"/>
    <col min="4" max="4" width="33.109375" style="23" customWidth="1"/>
    <col min="5" max="7" width="10.77734375" style="23" customWidth="1"/>
    <col min="8" max="9" width="10.77734375" customWidth="1"/>
    <col min="10" max="10" width="10.77734375" style="23" customWidth="1"/>
  </cols>
  <sheetData>
    <row r="1" spans="1:10" x14ac:dyDescent="0.3">
      <c r="A1" s="24" t="s">
        <v>0</v>
      </c>
      <c r="B1" s="25"/>
      <c r="C1" s="25"/>
      <c r="D1" s="25"/>
      <c r="E1" s="25"/>
      <c r="F1" s="25"/>
      <c r="G1" s="25"/>
      <c r="H1" s="1"/>
      <c r="I1" s="1"/>
      <c r="J1" s="25"/>
    </row>
    <row r="2" spans="1:10" ht="18" x14ac:dyDescent="0.3">
      <c r="A2" s="26" t="s">
        <v>1</v>
      </c>
      <c r="B2" s="25"/>
      <c r="C2" s="25"/>
      <c r="D2" s="25"/>
      <c r="E2" s="25"/>
      <c r="F2" s="25"/>
      <c r="G2" s="25"/>
      <c r="H2" s="1"/>
      <c r="I2" s="1"/>
      <c r="J2" s="25"/>
    </row>
    <row r="3" spans="1:10" x14ac:dyDescent="0.3">
      <c r="A3" s="27" t="s">
        <v>2</v>
      </c>
      <c r="B3" s="27" t="s">
        <v>3</v>
      </c>
      <c r="C3" s="27" t="s">
        <v>4</v>
      </c>
      <c r="D3" s="48" t="s">
        <v>5</v>
      </c>
      <c r="E3" s="27" t="s">
        <v>6</v>
      </c>
      <c r="F3" s="27" t="s">
        <v>7</v>
      </c>
      <c r="G3" s="27" t="s">
        <v>8</v>
      </c>
      <c r="H3" s="2" t="s">
        <v>6</v>
      </c>
      <c r="I3" s="2" t="s">
        <v>7</v>
      </c>
      <c r="J3" s="27" t="s">
        <v>8</v>
      </c>
    </row>
    <row r="4" spans="1:10" x14ac:dyDescent="0.3">
      <c r="A4" s="28" t="s">
        <v>9</v>
      </c>
      <c r="B4" s="28" t="s">
        <v>10</v>
      </c>
      <c r="C4" s="28" t="s">
        <v>11</v>
      </c>
      <c r="D4" s="49" t="s">
        <v>12</v>
      </c>
      <c r="E4" s="29">
        <f t="shared" ref="E4:J4" si="0">E142</f>
        <v>1</v>
      </c>
      <c r="F4" s="30">
        <f t="shared" si="0"/>
        <v>2215156.4300000002</v>
      </c>
      <c r="G4" s="30">
        <f t="shared" si="0"/>
        <v>2215156.4300000002</v>
      </c>
      <c r="H4" s="3">
        <f t="shared" si="0"/>
        <v>1</v>
      </c>
      <c r="I4" s="4">
        <f t="shared" si="0"/>
        <v>0</v>
      </c>
      <c r="J4" s="30">
        <f t="shared" si="0"/>
        <v>0</v>
      </c>
    </row>
    <row r="5" spans="1:10" x14ac:dyDescent="0.3">
      <c r="A5" s="31" t="s">
        <v>13</v>
      </c>
      <c r="B5" s="31" t="s">
        <v>10</v>
      </c>
      <c r="C5" s="31" t="s">
        <v>11</v>
      </c>
      <c r="D5" s="50" t="s">
        <v>14</v>
      </c>
      <c r="E5" s="32">
        <f t="shared" ref="E5:J5" si="1">E53</f>
        <v>1</v>
      </c>
      <c r="F5" s="32">
        <f t="shared" si="1"/>
        <v>350939.8</v>
      </c>
      <c r="G5" s="32">
        <f t="shared" si="1"/>
        <v>350939.8</v>
      </c>
      <c r="H5" s="5">
        <f t="shared" si="1"/>
        <v>1</v>
      </c>
      <c r="I5" s="5">
        <f t="shared" si="1"/>
        <v>0</v>
      </c>
      <c r="J5" s="32">
        <f t="shared" si="1"/>
        <v>0</v>
      </c>
    </row>
    <row r="6" spans="1:10" ht="20.399999999999999" x14ac:dyDescent="0.3">
      <c r="A6" s="33" t="s">
        <v>15</v>
      </c>
      <c r="B6" s="34" t="s">
        <v>16</v>
      </c>
      <c r="C6" s="34" t="s">
        <v>17</v>
      </c>
      <c r="D6" s="51" t="s">
        <v>18</v>
      </c>
      <c r="E6" s="35">
        <v>900.3</v>
      </c>
      <c r="F6" s="35">
        <v>19.920000000000002</v>
      </c>
      <c r="G6" s="36">
        <f t="shared" ref="G6:G53" si="2">ROUND(E6*F6,2)</f>
        <v>17933.98</v>
      </c>
      <c r="H6" s="6">
        <v>900.3</v>
      </c>
      <c r="I6" s="76"/>
      <c r="J6" s="36">
        <f t="shared" ref="J6:J53" si="3">ROUND(H6*I6,2)</f>
        <v>0</v>
      </c>
    </row>
    <row r="7" spans="1:10" ht="20.399999999999999" x14ac:dyDescent="0.3">
      <c r="A7" s="33" t="s">
        <v>19</v>
      </c>
      <c r="B7" s="34" t="s">
        <v>16</v>
      </c>
      <c r="C7" s="34" t="s">
        <v>20</v>
      </c>
      <c r="D7" s="51" t="s">
        <v>21</v>
      </c>
      <c r="E7" s="35">
        <v>94.4</v>
      </c>
      <c r="F7" s="35">
        <v>14.04</v>
      </c>
      <c r="G7" s="36">
        <f t="shared" si="2"/>
        <v>1325.38</v>
      </c>
      <c r="H7" s="6">
        <v>94.4</v>
      </c>
      <c r="I7" s="76"/>
      <c r="J7" s="36">
        <f t="shared" si="3"/>
        <v>0</v>
      </c>
    </row>
    <row r="8" spans="1:10" x14ac:dyDescent="0.3">
      <c r="A8" s="33" t="s">
        <v>22</v>
      </c>
      <c r="B8" s="34" t="s">
        <v>16</v>
      </c>
      <c r="C8" s="34" t="s">
        <v>20</v>
      </c>
      <c r="D8" s="51" t="s">
        <v>23</v>
      </c>
      <c r="E8" s="35">
        <v>900.3</v>
      </c>
      <c r="F8" s="35">
        <v>17.600000000000001</v>
      </c>
      <c r="G8" s="36">
        <f t="shared" si="2"/>
        <v>15845.28</v>
      </c>
      <c r="H8" s="6">
        <v>900.3</v>
      </c>
      <c r="I8" s="76"/>
      <c r="J8" s="36">
        <f t="shared" si="3"/>
        <v>0</v>
      </c>
    </row>
    <row r="9" spans="1:10" ht="20.399999999999999" x14ac:dyDescent="0.3">
      <c r="A9" s="33" t="s">
        <v>24</v>
      </c>
      <c r="B9" s="34" t="s">
        <v>16</v>
      </c>
      <c r="C9" s="34" t="s">
        <v>25</v>
      </c>
      <c r="D9" s="51" t="s">
        <v>26</v>
      </c>
      <c r="E9" s="35">
        <v>1624.75</v>
      </c>
      <c r="F9" s="35">
        <v>19.920000000000002</v>
      </c>
      <c r="G9" s="36">
        <f t="shared" si="2"/>
        <v>32365.02</v>
      </c>
      <c r="H9" s="6">
        <v>1624.75</v>
      </c>
      <c r="I9" s="76"/>
      <c r="J9" s="36">
        <f t="shared" si="3"/>
        <v>0</v>
      </c>
    </row>
    <row r="10" spans="1:10" ht="20.399999999999999" x14ac:dyDescent="0.3">
      <c r="A10" s="33" t="s">
        <v>27</v>
      </c>
      <c r="B10" s="34" t="s">
        <v>16</v>
      </c>
      <c r="C10" s="34" t="s">
        <v>20</v>
      </c>
      <c r="D10" s="51" t="s">
        <v>28</v>
      </c>
      <c r="E10" s="35">
        <v>827.9</v>
      </c>
      <c r="F10" s="35">
        <v>8.17</v>
      </c>
      <c r="G10" s="36">
        <f t="shared" si="2"/>
        <v>6763.94</v>
      </c>
      <c r="H10" s="6">
        <v>827.9</v>
      </c>
      <c r="I10" s="76"/>
      <c r="J10" s="36">
        <f t="shared" si="3"/>
        <v>0</v>
      </c>
    </row>
    <row r="11" spans="1:10" ht="20.399999999999999" x14ac:dyDescent="0.3">
      <c r="A11" s="33" t="s">
        <v>29</v>
      </c>
      <c r="B11" s="34" t="s">
        <v>16</v>
      </c>
      <c r="C11" s="34" t="s">
        <v>30</v>
      </c>
      <c r="D11" s="51" t="s">
        <v>31</v>
      </c>
      <c r="E11" s="35">
        <v>32</v>
      </c>
      <c r="F11" s="35">
        <v>109.57</v>
      </c>
      <c r="G11" s="36">
        <f t="shared" si="2"/>
        <v>3506.24</v>
      </c>
      <c r="H11" s="6">
        <v>32</v>
      </c>
      <c r="I11" s="76"/>
      <c r="J11" s="36">
        <f t="shared" si="3"/>
        <v>0</v>
      </c>
    </row>
    <row r="12" spans="1:10" ht="20.399999999999999" x14ac:dyDescent="0.3">
      <c r="A12" s="33" t="s">
        <v>32</v>
      </c>
      <c r="B12" s="34" t="s">
        <v>16</v>
      </c>
      <c r="C12" s="34" t="s">
        <v>33</v>
      </c>
      <c r="D12" s="51" t="s">
        <v>34</v>
      </c>
      <c r="E12" s="35">
        <v>3</v>
      </c>
      <c r="F12" s="35">
        <v>75.819999999999993</v>
      </c>
      <c r="G12" s="36">
        <f t="shared" si="2"/>
        <v>227.46</v>
      </c>
      <c r="H12" s="6">
        <v>3</v>
      </c>
      <c r="I12" s="76"/>
      <c r="J12" s="36">
        <f t="shared" si="3"/>
        <v>0</v>
      </c>
    </row>
    <row r="13" spans="1:10" ht="20.399999999999999" x14ac:dyDescent="0.3">
      <c r="A13" s="33" t="s">
        <v>35</v>
      </c>
      <c r="B13" s="34" t="s">
        <v>16</v>
      </c>
      <c r="C13" s="34" t="s">
        <v>20</v>
      </c>
      <c r="D13" s="51" t="s">
        <v>36</v>
      </c>
      <c r="E13" s="35">
        <v>80</v>
      </c>
      <c r="F13" s="35">
        <v>27.06</v>
      </c>
      <c r="G13" s="36">
        <f t="shared" si="2"/>
        <v>2164.8000000000002</v>
      </c>
      <c r="H13" s="6">
        <v>80</v>
      </c>
      <c r="I13" s="76"/>
      <c r="J13" s="36">
        <f t="shared" si="3"/>
        <v>0</v>
      </c>
    </row>
    <row r="14" spans="1:10" ht="20.399999999999999" x14ac:dyDescent="0.3">
      <c r="A14" s="33" t="s">
        <v>37</v>
      </c>
      <c r="B14" s="34" t="s">
        <v>16</v>
      </c>
      <c r="C14" s="34" t="s">
        <v>25</v>
      </c>
      <c r="D14" s="51" t="s">
        <v>38</v>
      </c>
      <c r="E14" s="35">
        <v>43</v>
      </c>
      <c r="F14" s="35">
        <v>22.03</v>
      </c>
      <c r="G14" s="36">
        <f t="shared" si="2"/>
        <v>947.29</v>
      </c>
      <c r="H14" s="6">
        <v>43</v>
      </c>
      <c r="I14" s="76"/>
      <c r="J14" s="36">
        <f t="shared" si="3"/>
        <v>0</v>
      </c>
    </row>
    <row r="15" spans="1:10" ht="20.399999999999999" x14ac:dyDescent="0.3">
      <c r="A15" s="33" t="s">
        <v>39</v>
      </c>
      <c r="B15" s="34" t="s">
        <v>16</v>
      </c>
      <c r="C15" s="34" t="s">
        <v>25</v>
      </c>
      <c r="D15" s="51" t="s">
        <v>40</v>
      </c>
      <c r="E15" s="35">
        <v>628</v>
      </c>
      <c r="F15" s="35">
        <v>58.02</v>
      </c>
      <c r="G15" s="36">
        <f t="shared" si="2"/>
        <v>36436.559999999998</v>
      </c>
      <c r="H15" s="6">
        <v>628</v>
      </c>
      <c r="I15" s="76"/>
      <c r="J15" s="36">
        <f t="shared" si="3"/>
        <v>0</v>
      </c>
    </row>
    <row r="16" spans="1:10" ht="20.399999999999999" x14ac:dyDescent="0.3">
      <c r="A16" s="33" t="s">
        <v>41</v>
      </c>
      <c r="B16" s="34" t="s">
        <v>16</v>
      </c>
      <c r="C16" s="34" t="s">
        <v>33</v>
      </c>
      <c r="D16" s="51" t="s">
        <v>42</v>
      </c>
      <c r="E16" s="35">
        <v>10</v>
      </c>
      <c r="F16" s="35">
        <v>343.81</v>
      </c>
      <c r="G16" s="36">
        <f t="shared" si="2"/>
        <v>3438.1</v>
      </c>
      <c r="H16" s="6">
        <v>10</v>
      </c>
      <c r="I16" s="76"/>
      <c r="J16" s="36">
        <f t="shared" si="3"/>
        <v>0</v>
      </c>
    </row>
    <row r="17" spans="1:10" x14ac:dyDescent="0.3">
      <c r="A17" s="33" t="s">
        <v>43</v>
      </c>
      <c r="B17" s="34" t="s">
        <v>16</v>
      </c>
      <c r="C17" s="34" t="s">
        <v>33</v>
      </c>
      <c r="D17" s="51" t="s">
        <v>44</v>
      </c>
      <c r="E17" s="35">
        <v>21</v>
      </c>
      <c r="F17" s="35">
        <v>19.28</v>
      </c>
      <c r="G17" s="36">
        <f t="shared" si="2"/>
        <v>404.88</v>
      </c>
      <c r="H17" s="6">
        <v>21</v>
      </c>
      <c r="I17" s="76"/>
      <c r="J17" s="36">
        <f t="shared" si="3"/>
        <v>0</v>
      </c>
    </row>
    <row r="18" spans="1:10" ht="20.399999999999999" x14ac:dyDescent="0.3">
      <c r="A18" s="33" t="s">
        <v>45</v>
      </c>
      <c r="B18" s="34" t="s">
        <v>16</v>
      </c>
      <c r="C18" s="34" t="s">
        <v>33</v>
      </c>
      <c r="D18" s="51" t="s">
        <v>46</v>
      </c>
      <c r="E18" s="35">
        <v>1</v>
      </c>
      <c r="F18" s="35">
        <v>13.94</v>
      </c>
      <c r="G18" s="36">
        <f t="shared" si="2"/>
        <v>13.94</v>
      </c>
      <c r="H18" s="6">
        <v>1</v>
      </c>
      <c r="I18" s="76"/>
      <c r="J18" s="36">
        <f t="shared" si="3"/>
        <v>0</v>
      </c>
    </row>
    <row r="19" spans="1:10" ht="20.399999999999999" x14ac:dyDescent="0.3">
      <c r="A19" s="33" t="s">
        <v>47</v>
      </c>
      <c r="B19" s="34" t="s">
        <v>16</v>
      </c>
      <c r="C19" s="34" t="s">
        <v>33</v>
      </c>
      <c r="D19" s="51" t="s">
        <v>48</v>
      </c>
      <c r="E19" s="35">
        <v>14</v>
      </c>
      <c r="F19" s="35">
        <v>23.11</v>
      </c>
      <c r="G19" s="36">
        <f t="shared" si="2"/>
        <v>323.54000000000002</v>
      </c>
      <c r="H19" s="6">
        <v>14</v>
      </c>
      <c r="I19" s="76"/>
      <c r="J19" s="36">
        <f t="shared" si="3"/>
        <v>0</v>
      </c>
    </row>
    <row r="20" spans="1:10" ht="20.399999999999999" x14ac:dyDescent="0.3">
      <c r="A20" s="33" t="s">
        <v>49</v>
      </c>
      <c r="B20" s="34" t="s">
        <v>16</v>
      </c>
      <c r="C20" s="34" t="s">
        <v>33</v>
      </c>
      <c r="D20" s="51" t="s">
        <v>50</v>
      </c>
      <c r="E20" s="35">
        <v>6</v>
      </c>
      <c r="F20" s="35">
        <v>122.15</v>
      </c>
      <c r="G20" s="36">
        <f t="shared" si="2"/>
        <v>732.9</v>
      </c>
      <c r="H20" s="6">
        <v>6</v>
      </c>
      <c r="I20" s="76"/>
      <c r="J20" s="36">
        <f t="shared" si="3"/>
        <v>0</v>
      </c>
    </row>
    <row r="21" spans="1:10" ht="20.399999999999999" x14ac:dyDescent="0.3">
      <c r="A21" s="33" t="s">
        <v>51</v>
      </c>
      <c r="B21" s="34" t="s">
        <v>16</v>
      </c>
      <c r="C21" s="34" t="s">
        <v>33</v>
      </c>
      <c r="D21" s="51" t="s">
        <v>52</v>
      </c>
      <c r="E21" s="35">
        <v>8</v>
      </c>
      <c r="F21" s="35">
        <v>131.62</v>
      </c>
      <c r="G21" s="36">
        <f t="shared" si="2"/>
        <v>1052.96</v>
      </c>
      <c r="H21" s="6">
        <v>8</v>
      </c>
      <c r="I21" s="76"/>
      <c r="J21" s="36">
        <f t="shared" si="3"/>
        <v>0</v>
      </c>
    </row>
    <row r="22" spans="1:10" ht="20.399999999999999" x14ac:dyDescent="0.3">
      <c r="A22" s="33" t="s">
        <v>53</v>
      </c>
      <c r="B22" s="34" t="s">
        <v>16</v>
      </c>
      <c r="C22" s="34" t="s">
        <v>33</v>
      </c>
      <c r="D22" s="51" t="s">
        <v>54</v>
      </c>
      <c r="E22" s="35">
        <v>4</v>
      </c>
      <c r="F22" s="35">
        <v>23.3</v>
      </c>
      <c r="G22" s="36">
        <f t="shared" si="2"/>
        <v>93.2</v>
      </c>
      <c r="H22" s="6">
        <v>4</v>
      </c>
      <c r="I22" s="76"/>
      <c r="J22" s="36">
        <f t="shared" si="3"/>
        <v>0</v>
      </c>
    </row>
    <row r="23" spans="1:10" ht="20.399999999999999" x14ac:dyDescent="0.3">
      <c r="A23" s="33" t="s">
        <v>55</v>
      </c>
      <c r="B23" s="34" t="s">
        <v>16</v>
      </c>
      <c r="C23" s="34" t="s">
        <v>33</v>
      </c>
      <c r="D23" s="51" t="s">
        <v>56</v>
      </c>
      <c r="E23" s="35">
        <v>8</v>
      </c>
      <c r="F23" s="35">
        <v>56.12</v>
      </c>
      <c r="G23" s="36">
        <f t="shared" si="2"/>
        <v>448.96</v>
      </c>
      <c r="H23" s="6">
        <v>8</v>
      </c>
      <c r="I23" s="76"/>
      <c r="J23" s="36">
        <f t="shared" si="3"/>
        <v>0</v>
      </c>
    </row>
    <row r="24" spans="1:10" ht="20.399999999999999" x14ac:dyDescent="0.3">
      <c r="A24" s="33" t="s">
        <v>57</v>
      </c>
      <c r="B24" s="34" t="s">
        <v>16</v>
      </c>
      <c r="C24" s="34" t="s">
        <v>33</v>
      </c>
      <c r="D24" s="51" t="s">
        <v>58</v>
      </c>
      <c r="E24" s="35">
        <v>9</v>
      </c>
      <c r="F24" s="35">
        <v>130.87</v>
      </c>
      <c r="G24" s="36">
        <f t="shared" si="2"/>
        <v>1177.83</v>
      </c>
      <c r="H24" s="6">
        <v>9</v>
      </c>
      <c r="I24" s="76"/>
      <c r="J24" s="36">
        <f t="shared" si="3"/>
        <v>0</v>
      </c>
    </row>
    <row r="25" spans="1:10" ht="20.399999999999999" x14ac:dyDescent="0.3">
      <c r="A25" s="33" t="s">
        <v>59</v>
      </c>
      <c r="B25" s="34" t="s">
        <v>16</v>
      </c>
      <c r="C25" s="34" t="s">
        <v>33</v>
      </c>
      <c r="D25" s="51" t="s">
        <v>60</v>
      </c>
      <c r="E25" s="35">
        <v>7</v>
      </c>
      <c r="F25" s="35">
        <v>7.97</v>
      </c>
      <c r="G25" s="36">
        <f t="shared" si="2"/>
        <v>55.79</v>
      </c>
      <c r="H25" s="6">
        <v>7</v>
      </c>
      <c r="I25" s="76"/>
      <c r="J25" s="36">
        <f t="shared" si="3"/>
        <v>0</v>
      </c>
    </row>
    <row r="26" spans="1:10" ht="20.399999999999999" x14ac:dyDescent="0.3">
      <c r="A26" s="33" t="s">
        <v>61</v>
      </c>
      <c r="B26" s="34" t="s">
        <v>16</v>
      </c>
      <c r="C26" s="34" t="s">
        <v>33</v>
      </c>
      <c r="D26" s="51" t="s">
        <v>62</v>
      </c>
      <c r="E26" s="35">
        <v>12</v>
      </c>
      <c r="F26" s="35">
        <v>6.9</v>
      </c>
      <c r="G26" s="36">
        <f t="shared" si="2"/>
        <v>82.8</v>
      </c>
      <c r="H26" s="6">
        <v>12</v>
      </c>
      <c r="I26" s="76"/>
      <c r="J26" s="36">
        <f t="shared" si="3"/>
        <v>0</v>
      </c>
    </row>
    <row r="27" spans="1:10" ht="20.399999999999999" x14ac:dyDescent="0.3">
      <c r="A27" s="33" t="s">
        <v>63</v>
      </c>
      <c r="B27" s="34" t="s">
        <v>16</v>
      </c>
      <c r="C27" s="34" t="s">
        <v>33</v>
      </c>
      <c r="D27" s="51" t="s">
        <v>64</v>
      </c>
      <c r="E27" s="35">
        <v>4</v>
      </c>
      <c r="F27" s="35">
        <v>31.07</v>
      </c>
      <c r="G27" s="36">
        <f t="shared" si="2"/>
        <v>124.28</v>
      </c>
      <c r="H27" s="6">
        <v>4</v>
      </c>
      <c r="I27" s="76"/>
      <c r="J27" s="36">
        <f t="shared" si="3"/>
        <v>0</v>
      </c>
    </row>
    <row r="28" spans="1:10" x14ac:dyDescent="0.3">
      <c r="A28" s="33" t="s">
        <v>65</v>
      </c>
      <c r="B28" s="34" t="s">
        <v>16</v>
      </c>
      <c r="C28" s="34" t="s">
        <v>33</v>
      </c>
      <c r="D28" s="51" t="s">
        <v>66</v>
      </c>
      <c r="E28" s="35">
        <v>10</v>
      </c>
      <c r="F28" s="35">
        <v>38.56</v>
      </c>
      <c r="G28" s="36">
        <f t="shared" si="2"/>
        <v>385.6</v>
      </c>
      <c r="H28" s="6">
        <v>10</v>
      </c>
      <c r="I28" s="76"/>
      <c r="J28" s="36">
        <f t="shared" si="3"/>
        <v>0</v>
      </c>
    </row>
    <row r="29" spans="1:10" ht="20.399999999999999" x14ac:dyDescent="0.3">
      <c r="A29" s="33" t="s">
        <v>67</v>
      </c>
      <c r="B29" s="34" t="s">
        <v>16</v>
      </c>
      <c r="C29" s="34" t="s">
        <v>33</v>
      </c>
      <c r="D29" s="51" t="s">
        <v>68</v>
      </c>
      <c r="E29" s="35">
        <v>2</v>
      </c>
      <c r="F29" s="35">
        <v>31.86</v>
      </c>
      <c r="G29" s="36">
        <f t="shared" si="2"/>
        <v>63.72</v>
      </c>
      <c r="H29" s="6">
        <v>2</v>
      </c>
      <c r="I29" s="76"/>
      <c r="J29" s="36">
        <f t="shared" si="3"/>
        <v>0</v>
      </c>
    </row>
    <row r="30" spans="1:10" x14ac:dyDescent="0.3">
      <c r="A30" s="33" t="s">
        <v>69</v>
      </c>
      <c r="B30" s="34" t="s">
        <v>16</v>
      </c>
      <c r="C30" s="34" t="s">
        <v>33</v>
      </c>
      <c r="D30" s="51" t="s">
        <v>70</v>
      </c>
      <c r="E30" s="35">
        <v>7</v>
      </c>
      <c r="F30" s="35">
        <v>28.92</v>
      </c>
      <c r="G30" s="36">
        <f t="shared" si="2"/>
        <v>202.44</v>
      </c>
      <c r="H30" s="6">
        <v>7</v>
      </c>
      <c r="I30" s="76"/>
      <c r="J30" s="36">
        <f t="shared" si="3"/>
        <v>0</v>
      </c>
    </row>
    <row r="31" spans="1:10" ht="20.399999999999999" x14ac:dyDescent="0.3">
      <c r="A31" s="33" t="s">
        <v>71</v>
      </c>
      <c r="B31" s="34" t="s">
        <v>16</v>
      </c>
      <c r="C31" s="34" t="s">
        <v>33</v>
      </c>
      <c r="D31" s="51" t="s">
        <v>72</v>
      </c>
      <c r="E31" s="35">
        <v>1</v>
      </c>
      <c r="F31" s="35">
        <v>213.77</v>
      </c>
      <c r="G31" s="36">
        <f t="shared" si="2"/>
        <v>213.77</v>
      </c>
      <c r="H31" s="6">
        <v>1</v>
      </c>
      <c r="I31" s="76"/>
      <c r="J31" s="36">
        <f t="shared" si="3"/>
        <v>0</v>
      </c>
    </row>
    <row r="32" spans="1:10" x14ac:dyDescent="0.3">
      <c r="A32" s="33" t="s">
        <v>73</v>
      </c>
      <c r="B32" s="34" t="s">
        <v>16</v>
      </c>
      <c r="C32" s="34" t="s">
        <v>33</v>
      </c>
      <c r="D32" s="51" t="s">
        <v>74</v>
      </c>
      <c r="E32" s="35">
        <v>8</v>
      </c>
      <c r="F32" s="35">
        <v>247.15</v>
      </c>
      <c r="G32" s="36">
        <f t="shared" si="2"/>
        <v>1977.2</v>
      </c>
      <c r="H32" s="6">
        <v>8</v>
      </c>
      <c r="I32" s="76"/>
      <c r="J32" s="36">
        <f t="shared" si="3"/>
        <v>0</v>
      </c>
    </row>
    <row r="33" spans="1:10" ht="20.399999999999999" x14ac:dyDescent="0.3">
      <c r="A33" s="33" t="s">
        <v>75</v>
      </c>
      <c r="B33" s="34" t="s">
        <v>16</v>
      </c>
      <c r="C33" s="34" t="s">
        <v>33</v>
      </c>
      <c r="D33" s="51" t="s">
        <v>76</v>
      </c>
      <c r="E33" s="35">
        <v>5</v>
      </c>
      <c r="F33" s="35">
        <v>225.47</v>
      </c>
      <c r="G33" s="36">
        <f t="shared" si="2"/>
        <v>1127.3499999999999</v>
      </c>
      <c r="H33" s="6">
        <v>5</v>
      </c>
      <c r="I33" s="76"/>
      <c r="J33" s="36">
        <f t="shared" si="3"/>
        <v>0</v>
      </c>
    </row>
    <row r="34" spans="1:10" x14ac:dyDescent="0.3">
      <c r="A34" s="33" t="s">
        <v>77</v>
      </c>
      <c r="B34" s="34" t="s">
        <v>16</v>
      </c>
      <c r="C34" s="34" t="s">
        <v>33</v>
      </c>
      <c r="D34" s="51" t="s">
        <v>78</v>
      </c>
      <c r="E34" s="35">
        <v>5</v>
      </c>
      <c r="F34" s="35">
        <v>59.75</v>
      </c>
      <c r="G34" s="36">
        <f t="shared" si="2"/>
        <v>298.75</v>
      </c>
      <c r="H34" s="6">
        <v>5</v>
      </c>
      <c r="I34" s="76"/>
      <c r="J34" s="36">
        <f t="shared" si="3"/>
        <v>0</v>
      </c>
    </row>
    <row r="35" spans="1:10" ht="20.399999999999999" x14ac:dyDescent="0.3">
      <c r="A35" s="33" t="s">
        <v>79</v>
      </c>
      <c r="B35" s="34" t="s">
        <v>16</v>
      </c>
      <c r="C35" s="34" t="s">
        <v>33</v>
      </c>
      <c r="D35" s="51" t="s">
        <v>80</v>
      </c>
      <c r="E35" s="35">
        <v>7</v>
      </c>
      <c r="F35" s="35">
        <v>19.28</v>
      </c>
      <c r="G35" s="36">
        <f t="shared" si="2"/>
        <v>134.96</v>
      </c>
      <c r="H35" s="6">
        <v>7</v>
      </c>
      <c r="I35" s="76"/>
      <c r="J35" s="36">
        <f t="shared" si="3"/>
        <v>0</v>
      </c>
    </row>
    <row r="36" spans="1:10" x14ac:dyDescent="0.3">
      <c r="A36" s="33" t="s">
        <v>81</v>
      </c>
      <c r="B36" s="34" t="s">
        <v>16</v>
      </c>
      <c r="C36" s="34" t="s">
        <v>33</v>
      </c>
      <c r="D36" s="51" t="s">
        <v>82</v>
      </c>
      <c r="E36" s="35">
        <v>2</v>
      </c>
      <c r="F36" s="35">
        <v>64.319999999999993</v>
      </c>
      <c r="G36" s="36">
        <f t="shared" si="2"/>
        <v>128.63999999999999</v>
      </c>
      <c r="H36" s="6">
        <v>2</v>
      </c>
      <c r="I36" s="76"/>
      <c r="J36" s="36">
        <f t="shared" si="3"/>
        <v>0</v>
      </c>
    </row>
    <row r="37" spans="1:10" ht="20.399999999999999" x14ac:dyDescent="0.3">
      <c r="A37" s="33" t="s">
        <v>83</v>
      </c>
      <c r="B37" s="34" t="s">
        <v>16</v>
      </c>
      <c r="C37" s="34" t="s">
        <v>25</v>
      </c>
      <c r="D37" s="51" t="s">
        <v>84</v>
      </c>
      <c r="E37" s="35">
        <v>41.95</v>
      </c>
      <c r="F37" s="35">
        <v>34.729999999999997</v>
      </c>
      <c r="G37" s="36">
        <f t="shared" si="2"/>
        <v>1456.92</v>
      </c>
      <c r="H37" s="6">
        <v>41.95</v>
      </c>
      <c r="I37" s="76"/>
      <c r="J37" s="36">
        <f t="shared" si="3"/>
        <v>0</v>
      </c>
    </row>
    <row r="38" spans="1:10" ht="20.399999999999999" x14ac:dyDescent="0.3">
      <c r="A38" s="33" t="s">
        <v>85</v>
      </c>
      <c r="B38" s="34" t="s">
        <v>16</v>
      </c>
      <c r="C38" s="34" t="s">
        <v>25</v>
      </c>
      <c r="D38" s="51" t="s">
        <v>86</v>
      </c>
      <c r="E38" s="35">
        <v>54.98</v>
      </c>
      <c r="F38" s="35">
        <v>13.37</v>
      </c>
      <c r="G38" s="36">
        <f t="shared" si="2"/>
        <v>735.08</v>
      </c>
      <c r="H38" s="6">
        <v>54.98</v>
      </c>
      <c r="I38" s="76"/>
      <c r="J38" s="36">
        <f t="shared" si="3"/>
        <v>0</v>
      </c>
    </row>
    <row r="39" spans="1:10" ht="20.399999999999999" x14ac:dyDescent="0.3">
      <c r="A39" s="33" t="s">
        <v>87</v>
      </c>
      <c r="B39" s="34" t="s">
        <v>16</v>
      </c>
      <c r="C39" s="34" t="s">
        <v>25</v>
      </c>
      <c r="D39" s="51" t="s">
        <v>88</v>
      </c>
      <c r="E39" s="35">
        <v>2080.5</v>
      </c>
      <c r="F39" s="35">
        <v>26.62</v>
      </c>
      <c r="G39" s="36">
        <f t="shared" si="2"/>
        <v>55382.91</v>
      </c>
      <c r="H39" s="6">
        <v>2080.5</v>
      </c>
      <c r="I39" s="76"/>
      <c r="J39" s="36">
        <f t="shared" si="3"/>
        <v>0</v>
      </c>
    </row>
    <row r="40" spans="1:10" ht="20.399999999999999" x14ac:dyDescent="0.3">
      <c r="A40" s="33" t="s">
        <v>89</v>
      </c>
      <c r="B40" s="34" t="s">
        <v>16</v>
      </c>
      <c r="C40" s="34" t="s">
        <v>25</v>
      </c>
      <c r="D40" s="51" t="s">
        <v>90</v>
      </c>
      <c r="E40" s="35">
        <v>3911.7</v>
      </c>
      <c r="F40" s="35">
        <v>18.41</v>
      </c>
      <c r="G40" s="36">
        <f t="shared" si="2"/>
        <v>72014.399999999994</v>
      </c>
      <c r="H40" s="6">
        <v>3911.7</v>
      </c>
      <c r="I40" s="76"/>
      <c r="J40" s="36">
        <f t="shared" si="3"/>
        <v>0</v>
      </c>
    </row>
    <row r="41" spans="1:10" ht="20.399999999999999" x14ac:dyDescent="0.3">
      <c r="A41" s="33" t="s">
        <v>91</v>
      </c>
      <c r="B41" s="34" t="s">
        <v>16</v>
      </c>
      <c r="C41" s="34" t="s">
        <v>20</v>
      </c>
      <c r="D41" s="51" t="s">
        <v>92</v>
      </c>
      <c r="E41" s="35">
        <v>200</v>
      </c>
      <c r="F41" s="35">
        <v>21.83</v>
      </c>
      <c r="G41" s="36">
        <f t="shared" si="2"/>
        <v>4366</v>
      </c>
      <c r="H41" s="6">
        <v>200</v>
      </c>
      <c r="I41" s="76"/>
      <c r="J41" s="36">
        <f t="shared" si="3"/>
        <v>0</v>
      </c>
    </row>
    <row r="42" spans="1:10" ht="20.399999999999999" x14ac:dyDescent="0.3">
      <c r="A42" s="33" t="s">
        <v>93</v>
      </c>
      <c r="B42" s="34" t="s">
        <v>16</v>
      </c>
      <c r="C42" s="34" t="s">
        <v>94</v>
      </c>
      <c r="D42" s="51" t="s">
        <v>95</v>
      </c>
      <c r="E42" s="35">
        <v>132</v>
      </c>
      <c r="F42" s="35">
        <v>40.29</v>
      </c>
      <c r="G42" s="36">
        <f t="shared" si="2"/>
        <v>5318.28</v>
      </c>
      <c r="H42" s="6">
        <v>132</v>
      </c>
      <c r="I42" s="76"/>
      <c r="J42" s="36">
        <f t="shared" si="3"/>
        <v>0</v>
      </c>
    </row>
    <row r="43" spans="1:10" x14ac:dyDescent="0.3">
      <c r="A43" s="33" t="s">
        <v>96</v>
      </c>
      <c r="B43" s="34" t="s">
        <v>16</v>
      </c>
      <c r="C43" s="34" t="s">
        <v>25</v>
      </c>
      <c r="D43" s="51" t="s">
        <v>97</v>
      </c>
      <c r="E43" s="35">
        <v>815.9</v>
      </c>
      <c r="F43" s="35">
        <v>13.14</v>
      </c>
      <c r="G43" s="36">
        <f t="shared" si="2"/>
        <v>10720.93</v>
      </c>
      <c r="H43" s="6">
        <v>815.9</v>
      </c>
      <c r="I43" s="76"/>
      <c r="J43" s="36">
        <f t="shared" si="3"/>
        <v>0</v>
      </c>
    </row>
    <row r="44" spans="1:10" x14ac:dyDescent="0.3">
      <c r="A44" s="33" t="s">
        <v>98</v>
      </c>
      <c r="B44" s="34" t="s">
        <v>16</v>
      </c>
      <c r="C44" s="34" t="s">
        <v>25</v>
      </c>
      <c r="D44" s="51" t="s">
        <v>99</v>
      </c>
      <c r="E44" s="35">
        <v>960.44</v>
      </c>
      <c r="F44" s="35">
        <v>15.97</v>
      </c>
      <c r="G44" s="36">
        <f t="shared" si="2"/>
        <v>15338.23</v>
      </c>
      <c r="H44" s="6">
        <v>960.44</v>
      </c>
      <c r="I44" s="76"/>
      <c r="J44" s="36">
        <f t="shared" si="3"/>
        <v>0</v>
      </c>
    </row>
    <row r="45" spans="1:10" x14ac:dyDescent="0.3">
      <c r="A45" s="33" t="s">
        <v>100</v>
      </c>
      <c r="B45" s="34" t="s">
        <v>16</v>
      </c>
      <c r="C45" s="34" t="s">
        <v>25</v>
      </c>
      <c r="D45" s="51" t="s">
        <v>101</v>
      </c>
      <c r="E45" s="35">
        <v>123</v>
      </c>
      <c r="F45" s="35">
        <v>16.739999999999998</v>
      </c>
      <c r="G45" s="36">
        <f t="shared" si="2"/>
        <v>2059.02</v>
      </c>
      <c r="H45" s="6">
        <v>123</v>
      </c>
      <c r="I45" s="76"/>
      <c r="J45" s="36">
        <f t="shared" si="3"/>
        <v>0</v>
      </c>
    </row>
    <row r="46" spans="1:10" x14ac:dyDescent="0.3">
      <c r="A46" s="33" t="s">
        <v>102</v>
      </c>
      <c r="B46" s="34" t="s">
        <v>16</v>
      </c>
      <c r="C46" s="34" t="s">
        <v>25</v>
      </c>
      <c r="D46" s="51" t="s">
        <v>103</v>
      </c>
      <c r="E46" s="35">
        <v>194.22</v>
      </c>
      <c r="F46" s="35">
        <v>20.329999999999998</v>
      </c>
      <c r="G46" s="36">
        <f t="shared" si="2"/>
        <v>3948.49</v>
      </c>
      <c r="H46" s="6">
        <v>194.22</v>
      </c>
      <c r="I46" s="76"/>
      <c r="J46" s="36">
        <f t="shared" si="3"/>
        <v>0</v>
      </c>
    </row>
    <row r="47" spans="1:10" x14ac:dyDescent="0.3">
      <c r="A47" s="33" t="s">
        <v>104</v>
      </c>
      <c r="B47" s="34" t="s">
        <v>16</v>
      </c>
      <c r="C47" s="34" t="s">
        <v>20</v>
      </c>
      <c r="D47" s="51" t="s">
        <v>105</v>
      </c>
      <c r="E47" s="35">
        <v>773.93</v>
      </c>
      <c r="F47" s="35">
        <v>23.09</v>
      </c>
      <c r="G47" s="36">
        <f t="shared" si="2"/>
        <v>17870.04</v>
      </c>
      <c r="H47" s="6">
        <v>773.93</v>
      </c>
      <c r="I47" s="76"/>
      <c r="J47" s="36">
        <f t="shared" si="3"/>
        <v>0</v>
      </c>
    </row>
    <row r="48" spans="1:10" ht="20.399999999999999" x14ac:dyDescent="0.3">
      <c r="A48" s="33" t="s">
        <v>106</v>
      </c>
      <c r="B48" s="34" t="s">
        <v>16</v>
      </c>
      <c r="C48" s="34" t="s">
        <v>20</v>
      </c>
      <c r="D48" s="51" t="s">
        <v>107</v>
      </c>
      <c r="E48" s="35">
        <v>580</v>
      </c>
      <c r="F48" s="35">
        <v>47.25</v>
      </c>
      <c r="G48" s="36">
        <f t="shared" si="2"/>
        <v>27405</v>
      </c>
      <c r="H48" s="6">
        <v>580</v>
      </c>
      <c r="I48" s="76"/>
      <c r="J48" s="36">
        <f t="shared" si="3"/>
        <v>0</v>
      </c>
    </row>
    <row r="49" spans="1:10" ht="20.399999999999999" x14ac:dyDescent="0.3">
      <c r="A49" s="33" t="s">
        <v>108</v>
      </c>
      <c r="B49" s="34" t="s">
        <v>16</v>
      </c>
      <c r="C49" s="34" t="s">
        <v>25</v>
      </c>
      <c r="D49" s="51" t="s">
        <v>109</v>
      </c>
      <c r="E49" s="35">
        <v>40</v>
      </c>
      <c r="F49" s="35">
        <v>26.1</v>
      </c>
      <c r="G49" s="36">
        <f t="shared" si="2"/>
        <v>1044</v>
      </c>
      <c r="H49" s="6">
        <v>40</v>
      </c>
      <c r="I49" s="76"/>
      <c r="J49" s="36">
        <f t="shared" si="3"/>
        <v>0</v>
      </c>
    </row>
    <row r="50" spans="1:10" ht="20.399999999999999" x14ac:dyDescent="0.3">
      <c r="A50" s="33" t="s">
        <v>110</v>
      </c>
      <c r="B50" s="34" t="s">
        <v>16</v>
      </c>
      <c r="C50" s="34" t="s">
        <v>33</v>
      </c>
      <c r="D50" s="51" t="s">
        <v>111</v>
      </c>
      <c r="E50" s="35">
        <v>3</v>
      </c>
      <c r="F50" s="35">
        <v>852.94</v>
      </c>
      <c r="G50" s="36">
        <f t="shared" si="2"/>
        <v>2558.8200000000002</v>
      </c>
      <c r="H50" s="6">
        <v>3</v>
      </c>
      <c r="I50" s="76"/>
      <c r="J50" s="36">
        <f t="shared" si="3"/>
        <v>0</v>
      </c>
    </row>
    <row r="51" spans="1:10" ht="20.399999999999999" x14ac:dyDescent="0.3">
      <c r="A51" s="33" t="s">
        <v>112</v>
      </c>
      <c r="B51" s="34" t="s">
        <v>16</v>
      </c>
      <c r="C51" s="34" t="s">
        <v>33</v>
      </c>
      <c r="D51" s="51" t="s">
        <v>113</v>
      </c>
      <c r="E51" s="35">
        <v>2</v>
      </c>
      <c r="F51" s="35">
        <v>318.61</v>
      </c>
      <c r="G51" s="36">
        <f t="shared" si="2"/>
        <v>637.22</v>
      </c>
      <c r="H51" s="6">
        <v>2</v>
      </c>
      <c r="I51" s="76"/>
      <c r="J51" s="36">
        <f t="shared" si="3"/>
        <v>0</v>
      </c>
    </row>
    <row r="52" spans="1:10" ht="20.399999999999999" x14ac:dyDescent="0.3">
      <c r="A52" s="33" t="s">
        <v>114</v>
      </c>
      <c r="B52" s="34" t="s">
        <v>16</v>
      </c>
      <c r="C52" s="34" t="s">
        <v>33</v>
      </c>
      <c r="D52" s="51" t="s">
        <v>115</v>
      </c>
      <c r="E52" s="35">
        <v>2</v>
      </c>
      <c r="F52" s="35">
        <v>43.45</v>
      </c>
      <c r="G52" s="36">
        <f t="shared" si="2"/>
        <v>86.9</v>
      </c>
      <c r="H52" s="6">
        <v>2</v>
      </c>
      <c r="I52" s="76"/>
      <c r="J52" s="36">
        <f t="shared" si="3"/>
        <v>0</v>
      </c>
    </row>
    <row r="53" spans="1:10" x14ac:dyDescent="0.3">
      <c r="A53" s="37"/>
      <c r="B53" s="37"/>
      <c r="C53" s="37"/>
      <c r="D53" s="52" t="s">
        <v>116</v>
      </c>
      <c r="E53" s="35">
        <v>1</v>
      </c>
      <c r="F53" s="38">
        <f>SUM(G6:G52)</f>
        <v>350939.8</v>
      </c>
      <c r="G53" s="38">
        <f t="shared" si="2"/>
        <v>350939.8</v>
      </c>
      <c r="H53" s="6">
        <v>1</v>
      </c>
      <c r="I53" s="7">
        <f>SUM(J6:J52)</f>
        <v>0</v>
      </c>
      <c r="J53" s="38">
        <f t="shared" si="3"/>
        <v>0</v>
      </c>
    </row>
    <row r="54" spans="1:10" ht="1.05" customHeight="1" x14ac:dyDescent="0.3">
      <c r="A54" s="39"/>
      <c r="B54" s="39"/>
      <c r="C54" s="39"/>
      <c r="D54" s="53"/>
      <c r="E54" s="39"/>
      <c r="F54" s="39"/>
      <c r="G54" s="39"/>
      <c r="H54" s="8"/>
      <c r="I54" s="8"/>
      <c r="J54" s="39"/>
    </row>
    <row r="55" spans="1:10" x14ac:dyDescent="0.3">
      <c r="A55" s="31" t="s">
        <v>117</v>
      </c>
      <c r="B55" s="31" t="s">
        <v>10</v>
      </c>
      <c r="C55" s="31" t="s">
        <v>11</v>
      </c>
      <c r="D55" s="50" t="s">
        <v>118</v>
      </c>
      <c r="E55" s="32">
        <f t="shared" ref="E55:J55" si="4">E79</f>
        <v>1</v>
      </c>
      <c r="F55" s="32">
        <f t="shared" si="4"/>
        <v>1174941.32</v>
      </c>
      <c r="G55" s="32">
        <f t="shared" si="4"/>
        <v>1174941.32</v>
      </c>
      <c r="H55" s="5">
        <f t="shared" si="4"/>
        <v>1</v>
      </c>
      <c r="I55" s="5">
        <f t="shared" si="4"/>
        <v>0</v>
      </c>
      <c r="J55" s="32">
        <f t="shared" si="4"/>
        <v>0</v>
      </c>
    </row>
    <row r="56" spans="1:10" ht="20.399999999999999" x14ac:dyDescent="0.3">
      <c r="A56" s="33" t="s">
        <v>119</v>
      </c>
      <c r="B56" s="34" t="s">
        <v>16</v>
      </c>
      <c r="C56" s="34" t="s">
        <v>25</v>
      </c>
      <c r="D56" s="51" t="s">
        <v>120</v>
      </c>
      <c r="E56" s="35">
        <v>50.2</v>
      </c>
      <c r="F56" s="35">
        <v>18.95</v>
      </c>
      <c r="G56" s="36">
        <f t="shared" ref="G56:G79" si="5">ROUND(E56*F56,2)</f>
        <v>951.29</v>
      </c>
      <c r="H56" s="6">
        <v>50.2</v>
      </c>
      <c r="I56" s="76"/>
      <c r="J56" s="36">
        <f t="shared" ref="J56:J79" si="6">ROUND(H56*I56,2)</f>
        <v>0</v>
      </c>
    </row>
    <row r="57" spans="1:10" ht="20.399999999999999" x14ac:dyDescent="0.3">
      <c r="A57" s="33" t="s">
        <v>121</v>
      </c>
      <c r="B57" s="34" t="s">
        <v>16</v>
      </c>
      <c r="C57" s="34" t="s">
        <v>25</v>
      </c>
      <c r="D57" s="51" t="s">
        <v>122</v>
      </c>
      <c r="E57" s="35">
        <v>50.2</v>
      </c>
      <c r="F57" s="35">
        <v>13.61</v>
      </c>
      <c r="G57" s="36">
        <f t="shared" si="5"/>
        <v>683.22</v>
      </c>
      <c r="H57" s="6">
        <v>50.2</v>
      </c>
      <c r="I57" s="76"/>
      <c r="J57" s="36">
        <f t="shared" si="6"/>
        <v>0</v>
      </c>
    </row>
    <row r="58" spans="1:10" ht="20.399999999999999" x14ac:dyDescent="0.3">
      <c r="A58" s="33" t="s">
        <v>123</v>
      </c>
      <c r="B58" s="34" t="s">
        <v>16</v>
      </c>
      <c r="C58" s="34" t="s">
        <v>25</v>
      </c>
      <c r="D58" s="51" t="s">
        <v>124</v>
      </c>
      <c r="E58" s="35">
        <v>50.2</v>
      </c>
      <c r="F58" s="35">
        <v>23.32</v>
      </c>
      <c r="G58" s="36">
        <f t="shared" si="5"/>
        <v>1170.6600000000001</v>
      </c>
      <c r="H58" s="6">
        <v>50.2</v>
      </c>
      <c r="I58" s="76"/>
      <c r="J58" s="36">
        <f t="shared" si="6"/>
        <v>0</v>
      </c>
    </row>
    <row r="59" spans="1:10" ht="20.399999999999999" x14ac:dyDescent="0.3">
      <c r="A59" s="33" t="s">
        <v>125</v>
      </c>
      <c r="B59" s="34" t="s">
        <v>16</v>
      </c>
      <c r="C59" s="34" t="s">
        <v>25</v>
      </c>
      <c r="D59" s="51" t="s">
        <v>126</v>
      </c>
      <c r="E59" s="35">
        <v>1522.23</v>
      </c>
      <c r="F59" s="35">
        <v>192.14</v>
      </c>
      <c r="G59" s="36">
        <f t="shared" si="5"/>
        <v>292481.27</v>
      </c>
      <c r="H59" s="6">
        <v>1522.23</v>
      </c>
      <c r="I59" s="76"/>
      <c r="J59" s="36">
        <f t="shared" si="6"/>
        <v>0</v>
      </c>
    </row>
    <row r="60" spans="1:10" ht="20.399999999999999" x14ac:dyDescent="0.3">
      <c r="A60" s="33" t="s">
        <v>127</v>
      </c>
      <c r="B60" s="34" t="s">
        <v>16</v>
      </c>
      <c r="C60" s="34" t="s">
        <v>25</v>
      </c>
      <c r="D60" s="51" t="s">
        <v>128</v>
      </c>
      <c r="E60" s="35">
        <v>450</v>
      </c>
      <c r="F60" s="35">
        <v>237.59</v>
      </c>
      <c r="G60" s="36">
        <f t="shared" si="5"/>
        <v>106915.5</v>
      </c>
      <c r="H60" s="6">
        <v>450</v>
      </c>
      <c r="I60" s="76"/>
      <c r="J60" s="36">
        <f t="shared" si="6"/>
        <v>0</v>
      </c>
    </row>
    <row r="61" spans="1:10" ht="20.399999999999999" x14ac:dyDescent="0.3">
      <c r="A61" s="33" t="s">
        <v>129</v>
      </c>
      <c r="B61" s="34" t="s">
        <v>16</v>
      </c>
      <c r="C61" s="34" t="s">
        <v>33</v>
      </c>
      <c r="D61" s="51" t="s">
        <v>130</v>
      </c>
      <c r="E61" s="35">
        <v>16</v>
      </c>
      <c r="F61" s="35">
        <v>218.37</v>
      </c>
      <c r="G61" s="36">
        <f t="shared" si="5"/>
        <v>3493.92</v>
      </c>
      <c r="H61" s="6">
        <v>16</v>
      </c>
      <c r="I61" s="76"/>
      <c r="J61" s="36">
        <f t="shared" si="6"/>
        <v>0</v>
      </c>
    </row>
    <row r="62" spans="1:10" ht="20.399999999999999" x14ac:dyDescent="0.3">
      <c r="A62" s="33" t="s">
        <v>131</v>
      </c>
      <c r="B62" s="34" t="s">
        <v>16</v>
      </c>
      <c r="C62" s="34" t="s">
        <v>33</v>
      </c>
      <c r="D62" s="51" t="s">
        <v>132</v>
      </c>
      <c r="E62" s="35">
        <v>26</v>
      </c>
      <c r="F62" s="35">
        <v>213.1</v>
      </c>
      <c r="G62" s="36">
        <f t="shared" si="5"/>
        <v>5540.6</v>
      </c>
      <c r="H62" s="6">
        <v>26</v>
      </c>
      <c r="I62" s="76"/>
      <c r="J62" s="36">
        <f t="shared" si="6"/>
        <v>0</v>
      </c>
    </row>
    <row r="63" spans="1:10" ht="20.399999999999999" x14ac:dyDescent="0.3">
      <c r="A63" s="33" t="s">
        <v>133</v>
      </c>
      <c r="B63" s="34" t="s">
        <v>16</v>
      </c>
      <c r="C63" s="34" t="s">
        <v>33</v>
      </c>
      <c r="D63" s="51" t="s">
        <v>134</v>
      </c>
      <c r="E63" s="35">
        <v>468.45</v>
      </c>
      <c r="F63" s="35">
        <v>193.68</v>
      </c>
      <c r="G63" s="36">
        <f t="shared" si="5"/>
        <v>90729.4</v>
      </c>
      <c r="H63" s="6">
        <v>468.45</v>
      </c>
      <c r="I63" s="76"/>
      <c r="J63" s="36">
        <f t="shared" si="6"/>
        <v>0</v>
      </c>
    </row>
    <row r="64" spans="1:10" ht="20.399999999999999" x14ac:dyDescent="0.3">
      <c r="A64" s="33" t="s">
        <v>135</v>
      </c>
      <c r="B64" s="34" t="s">
        <v>16</v>
      </c>
      <c r="C64" s="34" t="s">
        <v>33</v>
      </c>
      <c r="D64" s="51" t="s">
        <v>136</v>
      </c>
      <c r="E64" s="35">
        <v>24</v>
      </c>
      <c r="F64" s="35">
        <v>294.72000000000003</v>
      </c>
      <c r="G64" s="36">
        <f t="shared" si="5"/>
        <v>7073.28</v>
      </c>
      <c r="H64" s="6">
        <v>24</v>
      </c>
      <c r="I64" s="76"/>
      <c r="J64" s="36">
        <f t="shared" si="6"/>
        <v>0</v>
      </c>
    </row>
    <row r="65" spans="1:10" x14ac:dyDescent="0.3">
      <c r="A65" s="33" t="s">
        <v>137</v>
      </c>
      <c r="B65" s="34" t="s">
        <v>16</v>
      </c>
      <c r="C65" s="34" t="s">
        <v>33</v>
      </c>
      <c r="D65" s="51" t="s">
        <v>138</v>
      </c>
      <c r="E65" s="35">
        <v>76.95</v>
      </c>
      <c r="F65" s="35">
        <v>159.09</v>
      </c>
      <c r="G65" s="36">
        <f t="shared" si="5"/>
        <v>12241.98</v>
      </c>
      <c r="H65" s="6">
        <v>76.95</v>
      </c>
      <c r="I65" s="76"/>
      <c r="J65" s="36">
        <f t="shared" si="6"/>
        <v>0</v>
      </c>
    </row>
    <row r="66" spans="1:10" ht="20.399999999999999" x14ac:dyDescent="0.3">
      <c r="A66" s="33" t="s">
        <v>139</v>
      </c>
      <c r="B66" s="34" t="s">
        <v>16</v>
      </c>
      <c r="C66" s="34" t="s">
        <v>33</v>
      </c>
      <c r="D66" s="51" t="s">
        <v>140</v>
      </c>
      <c r="E66" s="35">
        <v>385.45</v>
      </c>
      <c r="F66" s="35">
        <v>169.59</v>
      </c>
      <c r="G66" s="36">
        <f t="shared" si="5"/>
        <v>65368.47</v>
      </c>
      <c r="H66" s="6">
        <v>385.45</v>
      </c>
      <c r="I66" s="76"/>
      <c r="J66" s="36">
        <f t="shared" si="6"/>
        <v>0</v>
      </c>
    </row>
    <row r="67" spans="1:10" x14ac:dyDescent="0.3">
      <c r="A67" s="33" t="s">
        <v>141</v>
      </c>
      <c r="B67" s="34" t="s">
        <v>16</v>
      </c>
      <c r="C67" s="34" t="s">
        <v>33</v>
      </c>
      <c r="D67" s="51" t="s">
        <v>142</v>
      </c>
      <c r="E67" s="35">
        <v>5</v>
      </c>
      <c r="F67" s="35">
        <v>61.08</v>
      </c>
      <c r="G67" s="36">
        <f t="shared" si="5"/>
        <v>305.39999999999998</v>
      </c>
      <c r="H67" s="6">
        <v>5</v>
      </c>
      <c r="I67" s="76"/>
      <c r="J67" s="36">
        <f t="shared" si="6"/>
        <v>0</v>
      </c>
    </row>
    <row r="68" spans="1:10" x14ac:dyDescent="0.3">
      <c r="A68" s="33" t="s">
        <v>143</v>
      </c>
      <c r="B68" s="34" t="s">
        <v>16</v>
      </c>
      <c r="C68" s="34" t="s">
        <v>20</v>
      </c>
      <c r="D68" s="51" t="s">
        <v>144</v>
      </c>
      <c r="E68" s="35">
        <v>189.76</v>
      </c>
      <c r="F68" s="35">
        <v>21.86</v>
      </c>
      <c r="G68" s="36">
        <f t="shared" si="5"/>
        <v>4148.1499999999996</v>
      </c>
      <c r="H68" s="6">
        <v>189.76</v>
      </c>
      <c r="I68" s="76"/>
      <c r="J68" s="36">
        <f t="shared" si="6"/>
        <v>0</v>
      </c>
    </row>
    <row r="69" spans="1:10" x14ac:dyDescent="0.3">
      <c r="A69" s="33" t="s">
        <v>145</v>
      </c>
      <c r="B69" s="34" t="s">
        <v>16</v>
      </c>
      <c r="C69" s="34" t="s">
        <v>20</v>
      </c>
      <c r="D69" s="51" t="s">
        <v>146</v>
      </c>
      <c r="E69" s="35">
        <v>773.93</v>
      </c>
      <c r="F69" s="35">
        <v>84.62</v>
      </c>
      <c r="G69" s="36">
        <f t="shared" si="5"/>
        <v>65489.96</v>
      </c>
      <c r="H69" s="6">
        <v>773.93</v>
      </c>
      <c r="I69" s="76"/>
      <c r="J69" s="36">
        <f t="shared" si="6"/>
        <v>0</v>
      </c>
    </row>
    <row r="70" spans="1:10" x14ac:dyDescent="0.3">
      <c r="A70" s="33" t="s">
        <v>147</v>
      </c>
      <c r="B70" s="34" t="s">
        <v>16</v>
      </c>
      <c r="C70" s="34" t="s">
        <v>20</v>
      </c>
      <c r="D70" s="51" t="s">
        <v>148</v>
      </c>
      <c r="E70" s="35">
        <v>3911.7</v>
      </c>
      <c r="F70" s="35">
        <v>59.46</v>
      </c>
      <c r="G70" s="36">
        <f t="shared" si="5"/>
        <v>232589.68</v>
      </c>
      <c r="H70" s="6">
        <v>3911.7</v>
      </c>
      <c r="I70" s="76"/>
      <c r="J70" s="36">
        <f t="shared" si="6"/>
        <v>0</v>
      </c>
    </row>
    <row r="71" spans="1:10" ht="20.399999999999999" x14ac:dyDescent="0.3">
      <c r="A71" s="33" t="s">
        <v>149</v>
      </c>
      <c r="B71" s="34" t="s">
        <v>16</v>
      </c>
      <c r="C71" s="34" t="s">
        <v>20</v>
      </c>
      <c r="D71" s="51" t="s">
        <v>150</v>
      </c>
      <c r="E71" s="35">
        <v>1296.9000000000001</v>
      </c>
      <c r="F71" s="35">
        <v>25.44</v>
      </c>
      <c r="G71" s="36">
        <f t="shared" si="5"/>
        <v>32993.14</v>
      </c>
      <c r="H71" s="6">
        <v>1296.9000000000001</v>
      </c>
      <c r="I71" s="76"/>
      <c r="J71" s="36">
        <f t="shared" si="6"/>
        <v>0</v>
      </c>
    </row>
    <row r="72" spans="1:10" ht="20.399999999999999" x14ac:dyDescent="0.3">
      <c r="A72" s="33" t="s">
        <v>151</v>
      </c>
      <c r="B72" s="34" t="s">
        <v>16</v>
      </c>
      <c r="C72" s="34" t="s">
        <v>25</v>
      </c>
      <c r="D72" s="51" t="s">
        <v>152</v>
      </c>
      <c r="E72" s="35">
        <v>20</v>
      </c>
      <c r="F72" s="35">
        <v>64.400000000000006</v>
      </c>
      <c r="G72" s="36">
        <f t="shared" si="5"/>
        <v>1288</v>
      </c>
      <c r="H72" s="6">
        <v>20</v>
      </c>
      <c r="I72" s="76"/>
      <c r="J72" s="36">
        <f t="shared" si="6"/>
        <v>0</v>
      </c>
    </row>
    <row r="73" spans="1:10" ht="20.399999999999999" x14ac:dyDescent="0.3">
      <c r="A73" s="33" t="s">
        <v>153</v>
      </c>
      <c r="B73" s="34" t="s">
        <v>16</v>
      </c>
      <c r="C73" s="34" t="s">
        <v>25</v>
      </c>
      <c r="D73" s="51" t="s">
        <v>154</v>
      </c>
      <c r="E73" s="35">
        <v>40</v>
      </c>
      <c r="F73" s="35">
        <v>22.8</v>
      </c>
      <c r="G73" s="36">
        <f t="shared" si="5"/>
        <v>912</v>
      </c>
      <c r="H73" s="6">
        <v>40</v>
      </c>
      <c r="I73" s="76"/>
      <c r="J73" s="36">
        <f t="shared" si="6"/>
        <v>0</v>
      </c>
    </row>
    <row r="74" spans="1:10" x14ac:dyDescent="0.3">
      <c r="A74" s="33" t="s">
        <v>155</v>
      </c>
      <c r="B74" s="34" t="s">
        <v>16</v>
      </c>
      <c r="C74" s="34" t="s">
        <v>25</v>
      </c>
      <c r="D74" s="51" t="s">
        <v>156</v>
      </c>
      <c r="E74" s="35">
        <v>60</v>
      </c>
      <c r="F74" s="35">
        <v>22.51</v>
      </c>
      <c r="G74" s="36">
        <f t="shared" si="5"/>
        <v>1350.6</v>
      </c>
      <c r="H74" s="6">
        <v>60</v>
      </c>
      <c r="I74" s="76"/>
      <c r="J74" s="36">
        <f t="shared" si="6"/>
        <v>0</v>
      </c>
    </row>
    <row r="75" spans="1:10" x14ac:dyDescent="0.3">
      <c r="A75" s="33" t="s">
        <v>157</v>
      </c>
      <c r="B75" s="34" t="s">
        <v>16</v>
      </c>
      <c r="C75" s="34" t="s">
        <v>25</v>
      </c>
      <c r="D75" s="51" t="s">
        <v>158</v>
      </c>
      <c r="E75" s="35">
        <v>2817.47</v>
      </c>
      <c r="F75" s="35">
        <v>11.11</v>
      </c>
      <c r="G75" s="36">
        <f t="shared" si="5"/>
        <v>31302.09</v>
      </c>
      <c r="H75" s="6">
        <v>2817.47</v>
      </c>
      <c r="I75" s="76"/>
      <c r="J75" s="36">
        <f t="shared" si="6"/>
        <v>0</v>
      </c>
    </row>
    <row r="76" spans="1:10" ht="20.399999999999999" x14ac:dyDescent="0.3">
      <c r="A76" s="33" t="s">
        <v>159</v>
      </c>
      <c r="B76" s="34" t="s">
        <v>16</v>
      </c>
      <c r="C76" s="34" t="s">
        <v>33</v>
      </c>
      <c r="D76" s="51" t="s">
        <v>160</v>
      </c>
      <c r="E76" s="35">
        <v>20</v>
      </c>
      <c r="F76" s="35">
        <v>200.81</v>
      </c>
      <c r="G76" s="36">
        <f t="shared" si="5"/>
        <v>4016.2</v>
      </c>
      <c r="H76" s="6">
        <v>20</v>
      </c>
      <c r="I76" s="76"/>
      <c r="J76" s="36">
        <f t="shared" si="6"/>
        <v>0</v>
      </c>
    </row>
    <row r="77" spans="1:10" x14ac:dyDescent="0.3">
      <c r="A77" s="33" t="s">
        <v>161</v>
      </c>
      <c r="B77" s="34" t="s">
        <v>16</v>
      </c>
      <c r="C77" s="34" t="s">
        <v>20</v>
      </c>
      <c r="D77" s="51" t="s">
        <v>162</v>
      </c>
      <c r="E77" s="35">
        <v>640</v>
      </c>
      <c r="F77" s="35">
        <v>238.56</v>
      </c>
      <c r="G77" s="36">
        <f t="shared" si="5"/>
        <v>152678.39999999999</v>
      </c>
      <c r="H77" s="6">
        <v>640</v>
      </c>
      <c r="I77" s="76"/>
      <c r="J77" s="36">
        <f t="shared" si="6"/>
        <v>0</v>
      </c>
    </row>
    <row r="78" spans="1:10" x14ac:dyDescent="0.3">
      <c r="A78" s="33" t="s">
        <v>163</v>
      </c>
      <c r="B78" s="34" t="s">
        <v>16</v>
      </c>
      <c r="C78" s="34" t="s">
        <v>25</v>
      </c>
      <c r="D78" s="51" t="s">
        <v>164</v>
      </c>
      <c r="E78" s="35">
        <v>3911.7</v>
      </c>
      <c r="F78" s="35">
        <v>15.65</v>
      </c>
      <c r="G78" s="36">
        <f t="shared" si="5"/>
        <v>61218.11</v>
      </c>
      <c r="H78" s="6">
        <v>3911.7</v>
      </c>
      <c r="I78" s="76"/>
      <c r="J78" s="36">
        <f t="shared" si="6"/>
        <v>0</v>
      </c>
    </row>
    <row r="79" spans="1:10" x14ac:dyDescent="0.3">
      <c r="A79" s="37"/>
      <c r="B79" s="37"/>
      <c r="C79" s="37"/>
      <c r="D79" s="52" t="s">
        <v>165</v>
      </c>
      <c r="E79" s="35">
        <v>1</v>
      </c>
      <c r="F79" s="38">
        <f>SUM(G56:G78)</f>
        <v>1174941.32</v>
      </c>
      <c r="G79" s="38">
        <f t="shared" si="5"/>
        <v>1174941.32</v>
      </c>
      <c r="H79" s="6">
        <v>1</v>
      </c>
      <c r="I79" s="7">
        <f>SUM(J56:J78)</f>
        <v>0</v>
      </c>
      <c r="J79" s="38">
        <f t="shared" si="6"/>
        <v>0</v>
      </c>
    </row>
    <row r="80" spans="1:10" ht="1.05" customHeight="1" x14ac:dyDescent="0.3">
      <c r="A80" s="39"/>
      <c r="B80" s="39"/>
      <c r="C80" s="39"/>
      <c r="D80" s="53"/>
      <c r="E80" s="39"/>
      <c r="F80" s="39"/>
      <c r="G80" s="39"/>
      <c r="H80" s="8"/>
      <c r="I80" s="8"/>
      <c r="J80" s="39"/>
    </row>
    <row r="81" spans="1:10" x14ac:dyDescent="0.3">
      <c r="A81" s="31" t="s">
        <v>166</v>
      </c>
      <c r="B81" s="31" t="s">
        <v>10</v>
      </c>
      <c r="C81" s="31" t="s">
        <v>11</v>
      </c>
      <c r="D81" s="50" t="s">
        <v>167</v>
      </c>
      <c r="E81" s="32">
        <f t="shared" ref="E81:J81" si="7">E91</f>
        <v>1</v>
      </c>
      <c r="F81" s="32">
        <f t="shared" si="7"/>
        <v>62306.68</v>
      </c>
      <c r="G81" s="32">
        <f t="shared" si="7"/>
        <v>62306.68</v>
      </c>
      <c r="H81" s="5">
        <f t="shared" si="7"/>
        <v>1</v>
      </c>
      <c r="I81" s="5">
        <f t="shared" si="7"/>
        <v>0</v>
      </c>
      <c r="J81" s="32">
        <f t="shared" si="7"/>
        <v>0</v>
      </c>
    </row>
    <row r="82" spans="1:10" ht="20.399999999999999" x14ac:dyDescent="0.3">
      <c r="A82" s="33" t="s">
        <v>168</v>
      </c>
      <c r="B82" s="34" t="s">
        <v>16</v>
      </c>
      <c r="C82" s="34" t="s">
        <v>20</v>
      </c>
      <c r="D82" s="51" t="s">
        <v>169</v>
      </c>
      <c r="E82" s="35">
        <v>1035.4000000000001</v>
      </c>
      <c r="F82" s="35">
        <v>22.25</v>
      </c>
      <c r="G82" s="36">
        <f t="shared" ref="G82:G91" si="8">ROUND(E82*F82,2)</f>
        <v>23037.65</v>
      </c>
      <c r="H82" s="6">
        <v>1035.4000000000001</v>
      </c>
      <c r="I82" s="76"/>
      <c r="J82" s="36">
        <f t="shared" ref="J82:J91" si="9">ROUND(H82*I82,2)</f>
        <v>0</v>
      </c>
    </row>
    <row r="83" spans="1:10" ht="20.399999999999999" x14ac:dyDescent="0.3">
      <c r="A83" s="33" t="s">
        <v>170</v>
      </c>
      <c r="B83" s="34" t="s">
        <v>16</v>
      </c>
      <c r="C83" s="34" t="s">
        <v>33</v>
      </c>
      <c r="D83" s="51" t="s">
        <v>171</v>
      </c>
      <c r="E83" s="35">
        <v>20</v>
      </c>
      <c r="F83" s="35">
        <v>75.66</v>
      </c>
      <c r="G83" s="36">
        <f t="shared" si="8"/>
        <v>1513.2</v>
      </c>
      <c r="H83" s="6">
        <v>20</v>
      </c>
      <c r="I83" s="76"/>
      <c r="J83" s="36">
        <f t="shared" si="9"/>
        <v>0</v>
      </c>
    </row>
    <row r="84" spans="1:10" ht="20.399999999999999" x14ac:dyDescent="0.3">
      <c r="A84" s="33" t="s">
        <v>172</v>
      </c>
      <c r="B84" s="34" t="s">
        <v>16</v>
      </c>
      <c r="C84" s="34" t="s">
        <v>20</v>
      </c>
      <c r="D84" s="51" t="s">
        <v>173</v>
      </c>
      <c r="E84" s="35">
        <v>300</v>
      </c>
      <c r="F84" s="35">
        <v>24.53</v>
      </c>
      <c r="G84" s="36">
        <f t="shared" si="8"/>
        <v>7359</v>
      </c>
      <c r="H84" s="6">
        <v>300</v>
      </c>
      <c r="I84" s="76"/>
      <c r="J84" s="36">
        <f t="shared" si="9"/>
        <v>0</v>
      </c>
    </row>
    <row r="85" spans="1:10" ht="20.399999999999999" x14ac:dyDescent="0.3">
      <c r="A85" s="33" t="s">
        <v>174</v>
      </c>
      <c r="B85" s="34" t="s">
        <v>16</v>
      </c>
      <c r="C85" s="34" t="s">
        <v>33</v>
      </c>
      <c r="D85" s="51" t="s">
        <v>175</v>
      </c>
      <c r="E85" s="35">
        <v>8</v>
      </c>
      <c r="F85" s="35">
        <v>25.16</v>
      </c>
      <c r="G85" s="36">
        <f t="shared" si="8"/>
        <v>201.28</v>
      </c>
      <c r="H85" s="6">
        <v>8</v>
      </c>
      <c r="I85" s="76"/>
      <c r="J85" s="36">
        <f t="shared" si="9"/>
        <v>0</v>
      </c>
    </row>
    <row r="86" spans="1:10" x14ac:dyDescent="0.3">
      <c r="A86" s="33" t="s">
        <v>176</v>
      </c>
      <c r="B86" s="34" t="s">
        <v>16</v>
      </c>
      <c r="C86" s="34" t="s">
        <v>33</v>
      </c>
      <c r="D86" s="51" t="s">
        <v>177</v>
      </c>
      <c r="E86" s="35">
        <v>2</v>
      </c>
      <c r="F86" s="35">
        <v>2548.9</v>
      </c>
      <c r="G86" s="36">
        <f t="shared" si="8"/>
        <v>5097.8</v>
      </c>
      <c r="H86" s="6">
        <v>2</v>
      </c>
      <c r="I86" s="76"/>
      <c r="J86" s="36">
        <f t="shared" si="9"/>
        <v>0</v>
      </c>
    </row>
    <row r="87" spans="1:10" ht="20.399999999999999" x14ac:dyDescent="0.3">
      <c r="A87" s="33" t="s">
        <v>178</v>
      </c>
      <c r="B87" s="34" t="s">
        <v>16</v>
      </c>
      <c r="C87" s="34" t="s">
        <v>20</v>
      </c>
      <c r="D87" s="51" t="s">
        <v>179</v>
      </c>
      <c r="E87" s="35">
        <v>31</v>
      </c>
      <c r="F87" s="35">
        <v>221.57</v>
      </c>
      <c r="G87" s="36">
        <f t="shared" si="8"/>
        <v>6868.67</v>
      </c>
      <c r="H87" s="6">
        <v>31</v>
      </c>
      <c r="I87" s="76"/>
      <c r="J87" s="36">
        <f t="shared" si="9"/>
        <v>0</v>
      </c>
    </row>
    <row r="88" spans="1:10" x14ac:dyDescent="0.3">
      <c r="A88" s="33" t="s">
        <v>180</v>
      </c>
      <c r="B88" s="34" t="s">
        <v>16</v>
      </c>
      <c r="C88" s="34" t="s">
        <v>20</v>
      </c>
      <c r="D88" s="51" t="s">
        <v>181</v>
      </c>
      <c r="E88" s="35">
        <v>600</v>
      </c>
      <c r="F88" s="35">
        <v>19.079999999999998</v>
      </c>
      <c r="G88" s="36">
        <f t="shared" si="8"/>
        <v>11448</v>
      </c>
      <c r="H88" s="6">
        <v>600</v>
      </c>
      <c r="I88" s="76"/>
      <c r="J88" s="36">
        <f t="shared" si="9"/>
        <v>0</v>
      </c>
    </row>
    <row r="89" spans="1:10" x14ac:dyDescent="0.3">
      <c r="A89" s="33" t="s">
        <v>182</v>
      </c>
      <c r="B89" s="34" t="s">
        <v>16</v>
      </c>
      <c r="C89" s="34" t="s">
        <v>20</v>
      </c>
      <c r="D89" s="51" t="s">
        <v>183</v>
      </c>
      <c r="E89" s="35">
        <v>310</v>
      </c>
      <c r="F89" s="35">
        <v>20.34</v>
      </c>
      <c r="G89" s="36">
        <f t="shared" si="8"/>
        <v>6305.4</v>
      </c>
      <c r="H89" s="6">
        <v>310</v>
      </c>
      <c r="I89" s="76"/>
      <c r="J89" s="36">
        <f t="shared" si="9"/>
        <v>0</v>
      </c>
    </row>
    <row r="90" spans="1:10" x14ac:dyDescent="0.3">
      <c r="A90" s="33" t="s">
        <v>184</v>
      </c>
      <c r="B90" s="34" t="s">
        <v>16</v>
      </c>
      <c r="C90" s="34" t="s">
        <v>33</v>
      </c>
      <c r="D90" s="51" t="s">
        <v>185</v>
      </c>
      <c r="E90" s="35">
        <v>8</v>
      </c>
      <c r="F90" s="35">
        <v>59.46</v>
      </c>
      <c r="G90" s="36">
        <f t="shared" si="8"/>
        <v>475.68</v>
      </c>
      <c r="H90" s="6">
        <v>8</v>
      </c>
      <c r="I90" s="76"/>
      <c r="J90" s="36">
        <f t="shared" si="9"/>
        <v>0</v>
      </c>
    </row>
    <row r="91" spans="1:10" x14ac:dyDescent="0.3">
      <c r="A91" s="37"/>
      <c r="B91" s="37"/>
      <c r="C91" s="37"/>
      <c r="D91" s="52" t="s">
        <v>186</v>
      </c>
      <c r="E91" s="35">
        <v>1</v>
      </c>
      <c r="F91" s="38">
        <f>SUM(G82:G90)</f>
        <v>62306.68</v>
      </c>
      <c r="G91" s="38">
        <f t="shared" si="8"/>
        <v>62306.68</v>
      </c>
      <c r="H91" s="6">
        <v>1</v>
      </c>
      <c r="I91" s="7">
        <f>SUM(J82:J90)</f>
        <v>0</v>
      </c>
      <c r="J91" s="38">
        <f t="shared" si="9"/>
        <v>0</v>
      </c>
    </row>
    <row r="92" spans="1:10" ht="1.05" customHeight="1" x14ac:dyDescent="0.3">
      <c r="A92" s="39"/>
      <c r="B92" s="39"/>
      <c r="C92" s="39"/>
      <c r="D92" s="53"/>
      <c r="E92" s="39"/>
      <c r="F92" s="39"/>
      <c r="G92" s="39"/>
      <c r="H92" s="8"/>
      <c r="I92" s="8"/>
      <c r="J92" s="39"/>
    </row>
    <row r="93" spans="1:10" x14ac:dyDescent="0.3">
      <c r="A93" s="31" t="s">
        <v>187</v>
      </c>
      <c r="B93" s="31" t="s">
        <v>10</v>
      </c>
      <c r="C93" s="31" t="s">
        <v>11</v>
      </c>
      <c r="D93" s="50" t="s">
        <v>188</v>
      </c>
      <c r="E93" s="32">
        <f t="shared" ref="E93:J93" si="10">E99</f>
        <v>1</v>
      </c>
      <c r="F93" s="32">
        <f t="shared" si="10"/>
        <v>223634.38</v>
      </c>
      <c r="G93" s="32">
        <f t="shared" si="10"/>
        <v>223634.38</v>
      </c>
      <c r="H93" s="5">
        <f t="shared" si="10"/>
        <v>1</v>
      </c>
      <c r="I93" s="5">
        <f t="shared" si="10"/>
        <v>0</v>
      </c>
      <c r="J93" s="32">
        <f t="shared" si="10"/>
        <v>0</v>
      </c>
    </row>
    <row r="94" spans="1:10" ht="20.399999999999999" x14ac:dyDescent="0.3">
      <c r="A94" s="33" t="s">
        <v>189</v>
      </c>
      <c r="B94" s="34" t="s">
        <v>16</v>
      </c>
      <c r="C94" s="34" t="s">
        <v>25</v>
      </c>
      <c r="D94" s="51" t="s">
        <v>190</v>
      </c>
      <c r="E94" s="35">
        <v>2353.34</v>
      </c>
      <c r="F94" s="35">
        <v>25.76</v>
      </c>
      <c r="G94" s="36">
        <f t="shared" ref="G94:G99" si="11">ROUND(E94*F94,2)</f>
        <v>60622.04</v>
      </c>
      <c r="H94" s="6">
        <v>2353.34</v>
      </c>
      <c r="I94" s="76"/>
      <c r="J94" s="36">
        <f t="shared" ref="J94:J99" si="12">ROUND(H94*I94,2)</f>
        <v>0</v>
      </c>
    </row>
    <row r="95" spans="1:10" ht="20.399999999999999" x14ac:dyDescent="0.3">
      <c r="A95" s="33" t="s">
        <v>191</v>
      </c>
      <c r="B95" s="34" t="s">
        <v>16</v>
      </c>
      <c r="C95" s="34" t="s">
        <v>25</v>
      </c>
      <c r="D95" s="51" t="s">
        <v>192</v>
      </c>
      <c r="E95" s="35">
        <v>360</v>
      </c>
      <c r="F95" s="35">
        <v>208.22</v>
      </c>
      <c r="G95" s="36">
        <f t="shared" si="11"/>
        <v>74959.199999999997</v>
      </c>
      <c r="H95" s="6">
        <v>360</v>
      </c>
      <c r="I95" s="76"/>
      <c r="J95" s="36">
        <f t="shared" si="12"/>
        <v>0</v>
      </c>
    </row>
    <row r="96" spans="1:10" ht="20.399999999999999" x14ac:dyDescent="0.3">
      <c r="A96" s="33" t="s">
        <v>193</v>
      </c>
      <c r="B96" s="34" t="s">
        <v>16</v>
      </c>
      <c r="C96" s="34" t="s">
        <v>25</v>
      </c>
      <c r="D96" s="51" t="s">
        <v>194</v>
      </c>
      <c r="E96" s="35">
        <v>706.56</v>
      </c>
      <c r="F96" s="35">
        <v>111.86</v>
      </c>
      <c r="G96" s="36">
        <f t="shared" si="11"/>
        <v>79035.8</v>
      </c>
      <c r="H96" s="6">
        <v>706.56</v>
      </c>
      <c r="I96" s="76"/>
      <c r="J96" s="36">
        <f t="shared" si="12"/>
        <v>0</v>
      </c>
    </row>
    <row r="97" spans="1:10" x14ac:dyDescent="0.3">
      <c r="A97" s="33" t="s">
        <v>195</v>
      </c>
      <c r="B97" s="34" t="s">
        <v>16</v>
      </c>
      <c r="C97" s="34" t="s">
        <v>33</v>
      </c>
      <c r="D97" s="51" t="s">
        <v>196</v>
      </c>
      <c r="E97" s="35">
        <v>30</v>
      </c>
      <c r="F97" s="35">
        <v>262.5</v>
      </c>
      <c r="G97" s="36">
        <f t="shared" si="11"/>
        <v>7875</v>
      </c>
      <c r="H97" s="6">
        <v>30</v>
      </c>
      <c r="I97" s="76"/>
      <c r="J97" s="36">
        <f t="shared" si="12"/>
        <v>0</v>
      </c>
    </row>
    <row r="98" spans="1:10" ht="20.399999999999999" x14ac:dyDescent="0.3">
      <c r="A98" s="33" t="s">
        <v>197</v>
      </c>
      <c r="B98" s="34" t="s">
        <v>16</v>
      </c>
      <c r="C98" s="34" t="s">
        <v>25</v>
      </c>
      <c r="D98" s="51" t="s">
        <v>198</v>
      </c>
      <c r="E98" s="35">
        <v>80.56</v>
      </c>
      <c r="F98" s="35">
        <v>14.18</v>
      </c>
      <c r="G98" s="36">
        <f t="shared" si="11"/>
        <v>1142.3399999999999</v>
      </c>
      <c r="H98" s="6">
        <v>80.56</v>
      </c>
      <c r="I98" s="76"/>
      <c r="J98" s="36">
        <f t="shared" si="12"/>
        <v>0</v>
      </c>
    </row>
    <row r="99" spans="1:10" x14ac:dyDescent="0.3">
      <c r="A99" s="37"/>
      <c r="B99" s="37"/>
      <c r="C99" s="37"/>
      <c r="D99" s="52" t="s">
        <v>199</v>
      </c>
      <c r="E99" s="35">
        <v>1</v>
      </c>
      <c r="F99" s="38">
        <f>SUM(G94:G98)</f>
        <v>223634.38</v>
      </c>
      <c r="G99" s="38">
        <f t="shared" si="11"/>
        <v>223634.38</v>
      </c>
      <c r="H99" s="6">
        <v>1</v>
      </c>
      <c r="I99" s="7">
        <f>SUM(J94:J98)</f>
        <v>0</v>
      </c>
      <c r="J99" s="38">
        <f t="shared" si="12"/>
        <v>0</v>
      </c>
    </row>
    <row r="100" spans="1:10" ht="1.05" customHeight="1" x14ac:dyDescent="0.3">
      <c r="A100" s="39"/>
      <c r="B100" s="39"/>
      <c r="C100" s="39"/>
      <c r="D100" s="53"/>
      <c r="E100" s="39"/>
      <c r="F100" s="39"/>
      <c r="G100" s="39"/>
      <c r="H100" s="8"/>
      <c r="I100" s="8"/>
      <c r="J100" s="39"/>
    </row>
    <row r="101" spans="1:10" x14ac:dyDescent="0.3">
      <c r="A101" s="31" t="s">
        <v>200</v>
      </c>
      <c r="B101" s="31" t="s">
        <v>10</v>
      </c>
      <c r="C101" s="31" t="s">
        <v>11</v>
      </c>
      <c r="D101" s="50" t="s">
        <v>201</v>
      </c>
      <c r="E101" s="32">
        <f t="shared" ref="E101:J101" si="13">E119</f>
        <v>1</v>
      </c>
      <c r="F101" s="32">
        <f t="shared" si="13"/>
        <v>330114.55</v>
      </c>
      <c r="G101" s="32">
        <f t="shared" si="13"/>
        <v>330114.55</v>
      </c>
      <c r="H101" s="5">
        <f t="shared" si="13"/>
        <v>1</v>
      </c>
      <c r="I101" s="5">
        <f t="shared" si="13"/>
        <v>0</v>
      </c>
      <c r="J101" s="32">
        <f t="shared" si="13"/>
        <v>0</v>
      </c>
    </row>
    <row r="102" spans="1:10" ht="20.399999999999999" x14ac:dyDescent="0.3">
      <c r="A102" s="33" t="s">
        <v>202</v>
      </c>
      <c r="B102" s="34" t="s">
        <v>16</v>
      </c>
      <c r="C102" s="34" t="s">
        <v>33</v>
      </c>
      <c r="D102" s="51" t="s">
        <v>203</v>
      </c>
      <c r="E102" s="35">
        <v>2</v>
      </c>
      <c r="F102" s="35">
        <v>2401.0700000000002</v>
      </c>
      <c r="G102" s="36">
        <f t="shared" ref="G102:G119" si="14">ROUND(E102*F102,2)</f>
        <v>4802.1400000000003</v>
      </c>
      <c r="H102" s="6">
        <v>2</v>
      </c>
      <c r="I102" s="76"/>
      <c r="J102" s="36">
        <f t="shared" ref="J102:J119" si="15">ROUND(H102*I102,2)</f>
        <v>0</v>
      </c>
    </row>
    <row r="103" spans="1:10" ht="20.399999999999999" x14ac:dyDescent="0.3">
      <c r="A103" s="33" t="s">
        <v>204</v>
      </c>
      <c r="B103" s="34" t="s">
        <v>16</v>
      </c>
      <c r="C103" s="34" t="s">
        <v>33</v>
      </c>
      <c r="D103" s="51" t="s">
        <v>205</v>
      </c>
      <c r="E103" s="35">
        <v>10</v>
      </c>
      <c r="F103" s="35">
        <v>1708.55</v>
      </c>
      <c r="G103" s="36">
        <f t="shared" si="14"/>
        <v>17085.5</v>
      </c>
      <c r="H103" s="6">
        <v>10</v>
      </c>
      <c r="I103" s="76"/>
      <c r="J103" s="36">
        <f t="shared" si="15"/>
        <v>0</v>
      </c>
    </row>
    <row r="104" spans="1:10" ht="20.399999999999999" x14ac:dyDescent="0.3">
      <c r="A104" s="33" t="s">
        <v>206</v>
      </c>
      <c r="B104" s="34" t="s">
        <v>16</v>
      </c>
      <c r="C104" s="34" t="s">
        <v>33</v>
      </c>
      <c r="D104" s="51" t="s">
        <v>207</v>
      </c>
      <c r="E104" s="35">
        <v>2</v>
      </c>
      <c r="F104" s="35">
        <v>950.18</v>
      </c>
      <c r="G104" s="36">
        <f t="shared" si="14"/>
        <v>1900.36</v>
      </c>
      <c r="H104" s="6">
        <v>2</v>
      </c>
      <c r="I104" s="76"/>
      <c r="J104" s="36">
        <f t="shared" si="15"/>
        <v>0</v>
      </c>
    </row>
    <row r="105" spans="1:10" ht="20.399999999999999" x14ac:dyDescent="0.3">
      <c r="A105" s="33" t="s">
        <v>208</v>
      </c>
      <c r="B105" s="34" t="s">
        <v>16</v>
      </c>
      <c r="C105" s="34" t="s">
        <v>33</v>
      </c>
      <c r="D105" s="51" t="s">
        <v>209</v>
      </c>
      <c r="E105" s="35">
        <v>10</v>
      </c>
      <c r="F105" s="35">
        <v>3128.97</v>
      </c>
      <c r="G105" s="36">
        <f t="shared" si="14"/>
        <v>31289.7</v>
      </c>
      <c r="H105" s="6">
        <v>10</v>
      </c>
      <c r="I105" s="76"/>
      <c r="J105" s="36">
        <f t="shared" si="15"/>
        <v>0</v>
      </c>
    </row>
    <row r="106" spans="1:10" ht="20.399999999999999" x14ac:dyDescent="0.3">
      <c r="A106" s="33" t="s">
        <v>210</v>
      </c>
      <c r="B106" s="34" t="s">
        <v>16</v>
      </c>
      <c r="C106" s="34" t="s">
        <v>25</v>
      </c>
      <c r="D106" s="51" t="s">
        <v>211</v>
      </c>
      <c r="E106" s="35">
        <v>27</v>
      </c>
      <c r="F106" s="35">
        <v>202.08</v>
      </c>
      <c r="G106" s="36">
        <f t="shared" si="14"/>
        <v>5456.16</v>
      </c>
      <c r="H106" s="6">
        <v>27</v>
      </c>
      <c r="I106" s="76"/>
      <c r="J106" s="36">
        <f t="shared" si="15"/>
        <v>0</v>
      </c>
    </row>
    <row r="107" spans="1:10" ht="20.399999999999999" x14ac:dyDescent="0.3">
      <c r="A107" s="33" t="s">
        <v>212</v>
      </c>
      <c r="B107" s="34" t="s">
        <v>16</v>
      </c>
      <c r="C107" s="34" t="s">
        <v>20</v>
      </c>
      <c r="D107" s="51" t="s">
        <v>213</v>
      </c>
      <c r="E107" s="35">
        <v>30</v>
      </c>
      <c r="F107" s="35">
        <v>299.57</v>
      </c>
      <c r="G107" s="36">
        <f t="shared" si="14"/>
        <v>8987.1</v>
      </c>
      <c r="H107" s="6">
        <v>30</v>
      </c>
      <c r="I107" s="76"/>
      <c r="J107" s="36">
        <f t="shared" si="15"/>
        <v>0</v>
      </c>
    </row>
    <row r="108" spans="1:10" ht="20.399999999999999" x14ac:dyDescent="0.3">
      <c r="A108" s="33" t="s">
        <v>214</v>
      </c>
      <c r="B108" s="34" t="s">
        <v>16</v>
      </c>
      <c r="C108" s="34" t="s">
        <v>20</v>
      </c>
      <c r="D108" s="51" t="s">
        <v>215</v>
      </c>
      <c r="E108" s="35">
        <v>39</v>
      </c>
      <c r="F108" s="35">
        <v>292.38</v>
      </c>
      <c r="G108" s="36">
        <f t="shared" si="14"/>
        <v>11402.82</v>
      </c>
      <c r="H108" s="6">
        <v>39</v>
      </c>
      <c r="I108" s="76"/>
      <c r="J108" s="36">
        <f t="shared" si="15"/>
        <v>0</v>
      </c>
    </row>
    <row r="109" spans="1:10" ht="20.399999999999999" x14ac:dyDescent="0.3">
      <c r="A109" s="33" t="s">
        <v>216</v>
      </c>
      <c r="B109" s="34" t="s">
        <v>16</v>
      </c>
      <c r="C109" s="34" t="s">
        <v>33</v>
      </c>
      <c r="D109" s="51" t="s">
        <v>217</v>
      </c>
      <c r="E109" s="35">
        <v>4</v>
      </c>
      <c r="F109" s="35">
        <v>2187.3200000000002</v>
      </c>
      <c r="G109" s="36">
        <f t="shared" si="14"/>
        <v>8749.2800000000007</v>
      </c>
      <c r="H109" s="6">
        <v>4</v>
      </c>
      <c r="I109" s="76"/>
      <c r="J109" s="36">
        <f t="shared" si="15"/>
        <v>0</v>
      </c>
    </row>
    <row r="110" spans="1:10" ht="30.6" x14ac:dyDescent="0.3">
      <c r="A110" s="33" t="s">
        <v>218</v>
      </c>
      <c r="B110" s="34" t="s">
        <v>16</v>
      </c>
      <c r="C110" s="34" t="s">
        <v>33</v>
      </c>
      <c r="D110" s="51" t="s">
        <v>219</v>
      </c>
      <c r="E110" s="35">
        <v>9</v>
      </c>
      <c r="F110" s="35">
        <v>1956.81</v>
      </c>
      <c r="G110" s="36">
        <f t="shared" si="14"/>
        <v>17611.29</v>
      </c>
      <c r="H110" s="6">
        <v>9</v>
      </c>
      <c r="I110" s="76"/>
      <c r="J110" s="36">
        <f t="shared" si="15"/>
        <v>0</v>
      </c>
    </row>
    <row r="111" spans="1:10" x14ac:dyDescent="0.3">
      <c r="A111" s="33" t="s">
        <v>220</v>
      </c>
      <c r="B111" s="34" t="s">
        <v>16</v>
      </c>
      <c r="C111" s="34" t="s">
        <v>25</v>
      </c>
      <c r="D111" s="51" t="s">
        <v>221</v>
      </c>
      <c r="E111" s="35">
        <v>10</v>
      </c>
      <c r="F111" s="35">
        <v>224.18</v>
      </c>
      <c r="G111" s="36">
        <f t="shared" si="14"/>
        <v>2241.8000000000002</v>
      </c>
      <c r="H111" s="6">
        <v>10</v>
      </c>
      <c r="I111" s="76"/>
      <c r="J111" s="36">
        <f t="shared" si="15"/>
        <v>0</v>
      </c>
    </row>
    <row r="112" spans="1:10" ht="20.399999999999999" x14ac:dyDescent="0.3">
      <c r="A112" s="33" t="s">
        <v>222</v>
      </c>
      <c r="B112" s="34" t="s">
        <v>16</v>
      </c>
      <c r="C112" s="34" t="s">
        <v>33</v>
      </c>
      <c r="D112" s="51" t="s">
        <v>223</v>
      </c>
      <c r="E112" s="35">
        <v>2</v>
      </c>
      <c r="F112" s="35">
        <v>6391.14</v>
      </c>
      <c r="G112" s="36">
        <f t="shared" si="14"/>
        <v>12782.28</v>
      </c>
      <c r="H112" s="6">
        <v>2</v>
      </c>
      <c r="I112" s="76"/>
      <c r="J112" s="36">
        <f t="shared" si="15"/>
        <v>0</v>
      </c>
    </row>
    <row r="113" spans="1:10" ht="20.399999999999999" x14ac:dyDescent="0.3">
      <c r="A113" s="33" t="s">
        <v>224</v>
      </c>
      <c r="B113" s="34" t="s">
        <v>16</v>
      </c>
      <c r="C113" s="34" t="s">
        <v>33</v>
      </c>
      <c r="D113" s="51" t="s">
        <v>225</v>
      </c>
      <c r="E113" s="35">
        <v>2</v>
      </c>
      <c r="F113" s="35">
        <v>4581.45</v>
      </c>
      <c r="G113" s="36">
        <f t="shared" si="14"/>
        <v>9162.9</v>
      </c>
      <c r="H113" s="6">
        <v>2</v>
      </c>
      <c r="I113" s="76"/>
      <c r="J113" s="36">
        <f t="shared" si="15"/>
        <v>0</v>
      </c>
    </row>
    <row r="114" spans="1:10" x14ac:dyDescent="0.3">
      <c r="A114" s="33" t="s">
        <v>226</v>
      </c>
      <c r="B114" s="34" t="s">
        <v>16</v>
      </c>
      <c r="C114" s="34" t="s">
        <v>33</v>
      </c>
      <c r="D114" s="51" t="s">
        <v>227</v>
      </c>
      <c r="E114" s="35">
        <v>4</v>
      </c>
      <c r="F114" s="35">
        <v>126</v>
      </c>
      <c r="G114" s="36">
        <f t="shared" si="14"/>
        <v>504</v>
      </c>
      <c r="H114" s="6">
        <v>4</v>
      </c>
      <c r="I114" s="76"/>
      <c r="J114" s="36">
        <f t="shared" si="15"/>
        <v>0</v>
      </c>
    </row>
    <row r="115" spans="1:10" x14ac:dyDescent="0.3">
      <c r="A115" s="33" t="s">
        <v>228</v>
      </c>
      <c r="B115" s="34" t="s">
        <v>16</v>
      </c>
      <c r="C115" s="34" t="s">
        <v>33</v>
      </c>
      <c r="D115" s="51" t="s">
        <v>229</v>
      </c>
      <c r="E115" s="35">
        <v>4</v>
      </c>
      <c r="F115" s="35">
        <v>112.14</v>
      </c>
      <c r="G115" s="36">
        <f t="shared" si="14"/>
        <v>448.56</v>
      </c>
      <c r="H115" s="6">
        <v>4</v>
      </c>
      <c r="I115" s="76"/>
      <c r="J115" s="36">
        <f t="shared" si="15"/>
        <v>0</v>
      </c>
    </row>
    <row r="116" spans="1:10" ht="20.399999999999999" x14ac:dyDescent="0.3">
      <c r="A116" s="33" t="s">
        <v>230</v>
      </c>
      <c r="B116" s="34" t="s">
        <v>16</v>
      </c>
      <c r="C116" s="34" t="s">
        <v>17</v>
      </c>
      <c r="D116" s="51" t="s">
        <v>231</v>
      </c>
      <c r="E116" s="35">
        <v>36.35</v>
      </c>
      <c r="F116" s="35">
        <v>889.19</v>
      </c>
      <c r="G116" s="36">
        <f t="shared" si="14"/>
        <v>32322.06</v>
      </c>
      <c r="H116" s="6">
        <v>36.35</v>
      </c>
      <c r="I116" s="76"/>
      <c r="J116" s="36">
        <f t="shared" si="15"/>
        <v>0</v>
      </c>
    </row>
    <row r="117" spans="1:10" ht="20.399999999999999" x14ac:dyDescent="0.3">
      <c r="A117" s="33" t="s">
        <v>232</v>
      </c>
      <c r="B117" s="34" t="s">
        <v>16</v>
      </c>
      <c r="C117" s="34" t="s">
        <v>25</v>
      </c>
      <c r="D117" s="51" t="s">
        <v>233</v>
      </c>
      <c r="E117" s="35">
        <v>7.4</v>
      </c>
      <c r="F117" s="35">
        <v>194.46</v>
      </c>
      <c r="G117" s="36">
        <f t="shared" si="14"/>
        <v>1439</v>
      </c>
      <c r="H117" s="6">
        <v>7.4</v>
      </c>
      <c r="I117" s="76"/>
      <c r="J117" s="36">
        <f t="shared" si="15"/>
        <v>0</v>
      </c>
    </row>
    <row r="118" spans="1:10" ht="20.399999999999999" x14ac:dyDescent="0.3">
      <c r="A118" s="33" t="s">
        <v>234</v>
      </c>
      <c r="B118" s="34" t="s">
        <v>16</v>
      </c>
      <c r="C118" s="34" t="s">
        <v>20</v>
      </c>
      <c r="D118" s="51" t="s">
        <v>235</v>
      </c>
      <c r="E118" s="35">
        <v>640</v>
      </c>
      <c r="F118" s="35">
        <v>256.14</v>
      </c>
      <c r="G118" s="36">
        <f t="shared" si="14"/>
        <v>163929.60000000001</v>
      </c>
      <c r="H118" s="6">
        <v>640</v>
      </c>
      <c r="I118" s="76"/>
      <c r="J118" s="36">
        <f t="shared" si="15"/>
        <v>0</v>
      </c>
    </row>
    <row r="119" spans="1:10" x14ac:dyDescent="0.3">
      <c r="A119" s="37"/>
      <c r="B119" s="37"/>
      <c r="C119" s="37"/>
      <c r="D119" s="52" t="s">
        <v>236</v>
      </c>
      <c r="E119" s="35">
        <v>1</v>
      </c>
      <c r="F119" s="38">
        <f>SUM(G102:G118)</f>
        <v>330114.55</v>
      </c>
      <c r="G119" s="38">
        <f t="shared" si="14"/>
        <v>330114.55</v>
      </c>
      <c r="H119" s="6">
        <v>1</v>
      </c>
      <c r="I119" s="7">
        <f>SUM(J102:J118)</f>
        <v>0</v>
      </c>
      <c r="J119" s="38">
        <f t="shared" si="15"/>
        <v>0</v>
      </c>
    </row>
    <row r="120" spans="1:10" ht="1.05" customHeight="1" x14ac:dyDescent="0.3">
      <c r="A120" s="39"/>
      <c r="B120" s="39"/>
      <c r="C120" s="39"/>
      <c r="D120" s="53"/>
      <c r="E120" s="39"/>
      <c r="F120" s="39"/>
      <c r="G120" s="39"/>
      <c r="H120" s="8"/>
      <c r="I120" s="8"/>
      <c r="J120" s="39"/>
    </row>
    <row r="121" spans="1:10" x14ac:dyDescent="0.3">
      <c r="A121" s="31" t="s">
        <v>237</v>
      </c>
      <c r="B121" s="31" t="s">
        <v>10</v>
      </c>
      <c r="C121" s="31" t="s">
        <v>11</v>
      </c>
      <c r="D121" s="50" t="s">
        <v>238</v>
      </c>
      <c r="E121" s="32">
        <f t="shared" ref="E121:J121" si="16">E127</f>
        <v>1</v>
      </c>
      <c r="F121" s="32">
        <f t="shared" si="16"/>
        <v>2783.46</v>
      </c>
      <c r="G121" s="32">
        <f t="shared" si="16"/>
        <v>2783.46</v>
      </c>
      <c r="H121" s="5">
        <f t="shared" si="16"/>
        <v>1</v>
      </c>
      <c r="I121" s="5">
        <f t="shared" si="16"/>
        <v>0</v>
      </c>
      <c r="J121" s="32">
        <f t="shared" si="16"/>
        <v>0</v>
      </c>
    </row>
    <row r="122" spans="1:10" x14ac:dyDescent="0.3">
      <c r="A122" s="33" t="s">
        <v>239</v>
      </c>
      <c r="B122" s="34" t="s">
        <v>16</v>
      </c>
      <c r="C122" s="34" t="s">
        <v>33</v>
      </c>
      <c r="D122" s="51" t="s">
        <v>240</v>
      </c>
      <c r="E122" s="35">
        <v>1</v>
      </c>
      <c r="F122" s="35">
        <v>797.16</v>
      </c>
      <c r="G122" s="36">
        <f t="shared" ref="G122:G127" si="17">ROUND(E122*F122,2)</f>
        <v>797.16</v>
      </c>
      <c r="H122" s="6">
        <v>1</v>
      </c>
      <c r="I122" s="76"/>
      <c r="J122" s="36">
        <f t="shared" ref="J122:J127" si="18">ROUND(H122*I122,2)</f>
        <v>0</v>
      </c>
    </row>
    <row r="123" spans="1:10" ht="20.399999999999999" x14ac:dyDescent="0.3">
      <c r="A123" s="33" t="s">
        <v>241</v>
      </c>
      <c r="B123" s="34" t="s">
        <v>16</v>
      </c>
      <c r="C123" s="34" t="s">
        <v>33</v>
      </c>
      <c r="D123" s="51" t="s">
        <v>242</v>
      </c>
      <c r="E123" s="35">
        <v>1</v>
      </c>
      <c r="F123" s="35">
        <v>399.67</v>
      </c>
      <c r="G123" s="36">
        <f t="shared" si="17"/>
        <v>399.67</v>
      </c>
      <c r="H123" s="6">
        <v>1</v>
      </c>
      <c r="I123" s="76"/>
      <c r="J123" s="36">
        <f t="shared" si="18"/>
        <v>0</v>
      </c>
    </row>
    <row r="124" spans="1:10" x14ac:dyDescent="0.3">
      <c r="A124" s="33" t="s">
        <v>243</v>
      </c>
      <c r="B124" s="34" t="s">
        <v>16</v>
      </c>
      <c r="C124" s="34" t="s">
        <v>33</v>
      </c>
      <c r="D124" s="51" t="s">
        <v>244</v>
      </c>
      <c r="E124" s="35">
        <v>1</v>
      </c>
      <c r="F124" s="35">
        <v>322.43</v>
      </c>
      <c r="G124" s="36">
        <f t="shared" si="17"/>
        <v>322.43</v>
      </c>
      <c r="H124" s="6">
        <v>1</v>
      </c>
      <c r="I124" s="76"/>
      <c r="J124" s="36">
        <f t="shared" si="18"/>
        <v>0</v>
      </c>
    </row>
    <row r="125" spans="1:10" x14ac:dyDescent="0.3">
      <c r="A125" s="33" t="s">
        <v>245</v>
      </c>
      <c r="B125" s="34" t="s">
        <v>16</v>
      </c>
      <c r="C125" s="34" t="s">
        <v>20</v>
      </c>
      <c r="D125" s="51" t="s">
        <v>246</v>
      </c>
      <c r="E125" s="35">
        <v>10</v>
      </c>
      <c r="F125" s="35">
        <v>6.62</v>
      </c>
      <c r="G125" s="36">
        <f t="shared" si="17"/>
        <v>66.2</v>
      </c>
      <c r="H125" s="6">
        <v>10</v>
      </c>
      <c r="I125" s="76"/>
      <c r="J125" s="36">
        <f t="shared" si="18"/>
        <v>0</v>
      </c>
    </row>
    <row r="126" spans="1:10" x14ac:dyDescent="0.3">
      <c r="A126" s="33" t="s">
        <v>247</v>
      </c>
      <c r="B126" s="34" t="s">
        <v>16</v>
      </c>
      <c r="C126" s="34" t="s">
        <v>20</v>
      </c>
      <c r="D126" s="51" t="s">
        <v>248</v>
      </c>
      <c r="E126" s="35">
        <v>100</v>
      </c>
      <c r="F126" s="35">
        <v>11.98</v>
      </c>
      <c r="G126" s="36">
        <f t="shared" si="17"/>
        <v>1198</v>
      </c>
      <c r="H126" s="6">
        <v>100</v>
      </c>
      <c r="I126" s="76"/>
      <c r="J126" s="36">
        <f t="shared" si="18"/>
        <v>0</v>
      </c>
    </row>
    <row r="127" spans="1:10" x14ac:dyDescent="0.3">
      <c r="A127" s="37"/>
      <c r="B127" s="37"/>
      <c r="C127" s="37"/>
      <c r="D127" s="52" t="s">
        <v>249</v>
      </c>
      <c r="E127" s="35">
        <v>1</v>
      </c>
      <c r="F127" s="38">
        <f>SUM(G122:G126)</f>
        <v>2783.46</v>
      </c>
      <c r="G127" s="38">
        <f t="shared" si="17"/>
        <v>2783.46</v>
      </c>
      <c r="H127" s="6">
        <v>1</v>
      </c>
      <c r="I127" s="7">
        <f>SUM(J122:J126)</f>
        <v>0</v>
      </c>
      <c r="J127" s="38">
        <f t="shared" si="18"/>
        <v>0</v>
      </c>
    </row>
    <row r="128" spans="1:10" ht="1.05" customHeight="1" x14ac:dyDescent="0.3">
      <c r="A128" s="39"/>
      <c r="B128" s="39"/>
      <c r="C128" s="39"/>
      <c r="D128" s="53"/>
      <c r="E128" s="39"/>
      <c r="F128" s="39"/>
      <c r="G128" s="39"/>
      <c r="H128" s="8"/>
      <c r="I128" s="8"/>
      <c r="J128" s="39"/>
    </row>
    <row r="129" spans="1:10" x14ac:dyDescent="0.3">
      <c r="A129" s="31" t="s">
        <v>250</v>
      </c>
      <c r="B129" s="31" t="s">
        <v>10</v>
      </c>
      <c r="C129" s="31" t="s">
        <v>11</v>
      </c>
      <c r="D129" s="50" t="s">
        <v>251</v>
      </c>
      <c r="E129" s="32">
        <f t="shared" ref="E129:J129" si="19">E140</f>
        <v>1</v>
      </c>
      <c r="F129" s="32">
        <f t="shared" si="19"/>
        <v>70436.240000000005</v>
      </c>
      <c r="G129" s="32">
        <f t="shared" si="19"/>
        <v>70436.240000000005</v>
      </c>
      <c r="H129" s="5">
        <f t="shared" si="19"/>
        <v>1</v>
      </c>
      <c r="I129" s="5">
        <f t="shared" si="19"/>
        <v>0</v>
      </c>
      <c r="J129" s="32">
        <f t="shared" si="19"/>
        <v>0</v>
      </c>
    </row>
    <row r="130" spans="1:10" x14ac:dyDescent="0.3">
      <c r="A130" s="33" t="s">
        <v>252</v>
      </c>
      <c r="B130" s="34" t="s">
        <v>16</v>
      </c>
      <c r="C130" s="34" t="s">
        <v>33</v>
      </c>
      <c r="D130" s="51" t="s">
        <v>253</v>
      </c>
      <c r="E130" s="35">
        <v>2</v>
      </c>
      <c r="F130" s="35">
        <v>848.82</v>
      </c>
      <c r="G130" s="36">
        <f t="shared" ref="G130:G140" si="20">ROUND(E130*F130,2)</f>
        <v>1697.64</v>
      </c>
      <c r="H130" s="6">
        <v>2</v>
      </c>
      <c r="I130" s="76"/>
      <c r="J130" s="36">
        <f t="shared" ref="J130:J140" si="21">ROUND(H130*I130,2)</f>
        <v>0</v>
      </c>
    </row>
    <row r="131" spans="1:10" x14ac:dyDescent="0.3">
      <c r="A131" s="33" t="s">
        <v>254</v>
      </c>
      <c r="B131" s="34" t="s">
        <v>16</v>
      </c>
      <c r="C131" s="34" t="s">
        <v>33</v>
      </c>
      <c r="D131" s="51" t="s">
        <v>255</v>
      </c>
      <c r="E131" s="35">
        <v>10</v>
      </c>
      <c r="F131" s="35">
        <v>59.17</v>
      </c>
      <c r="G131" s="36">
        <f t="shared" si="20"/>
        <v>591.70000000000005</v>
      </c>
      <c r="H131" s="6">
        <v>10</v>
      </c>
      <c r="I131" s="76"/>
      <c r="J131" s="36">
        <f t="shared" si="21"/>
        <v>0</v>
      </c>
    </row>
    <row r="132" spans="1:10" x14ac:dyDescent="0.3">
      <c r="A132" s="33" t="s">
        <v>256</v>
      </c>
      <c r="B132" s="34" t="s">
        <v>16</v>
      </c>
      <c r="C132" s="34" t="s">
        <v>33</v>
      </c>
      <c r="D132" s="51" t="s">
        <v>257</v>
      </c>
      <c r="E132" s="35">
        <v>18</v>
      </c>
      <c r="F132" s="35">
        <v>23.25</v>
      </c>
      <c r="G132" s="36">
        <f t="shared" si="20"/>
        <v>418.5</v>
      </c>
      <c r="H132" s="6">
        <v>18</v>
      </c>
      <c r="I132" s="76"/>
      <c r="J132" s="36">
        <f t="shared" si="21"/>
        <v>0</v>
      </c>
    </row>
    <row r="133" spans="1:10" x14ac:dyDescent="0.3">
      <c r="A133" s="33" t="s">
        <v>258</v>
      </c>
      <c r="B133" s="34" t="s">
        <v>16</v>
      </c>
      <c r="C133" s="34" t="s">
        <v>33</v>
      </c>
      <c r="D133" s="51" t="s">
        <v>259</v>
      </c>
      <c r="E133" s="35">
        <v>5</v>
      </c>
      <c r="F133" s="35">
        <v>320.72000000000003</v>
      </c>
      <c r="G133" s="36">
        <f t="shared" si="20"/>
        <v>1603.6</v>
      </c>
      <c r="H133" s="6">
        <v>5</v>
      </c>
      <c r="I133" s="76"/>
      <c r="J133" s="36">
        <f t="shared" si="21"/>
        <v>0</v>
      </c>
    </row>
    <row r="134" spans="1:10" x14ac:dyDescent="0.3">
      <c r="A134" s="33" t="s">
        <v>260</v>
      </c>
      <c r="B134" s="34" t="s">
        <v>16</v>
      </c>
      <c r="C134" s="34" t="s">
        <v>33</v>
      </c>
      <c r="D134" s="51" t="s">
        <v>261</v>
      </c>
      <c r="E134" s="35">
        <v>7</v>
      </c>
      <c r="F134" s="35">
        <v>43.53</v>
      </c>
      <c r="G134" s="36">
        <f t="shared" si="20"/>
        <v>304.70999999999998</v>
      </c>
      <c r="H134" s="6">
        <v>7</v>
      </c>
      <c r="I134" s="76"/>
      <c r="J134" s="36">
        <f t="shared" si="21"/>
        <v>0</v>
      </c>
    </row>
    <row r="135" spans="1:10" ht="20.399999999999999" x14ac:dyDescent="0.3">
      <c r="A135" s="33" t="s">
        <v>262</v>
      </c>
      <c r="B135" s="34" t="s">
        <v>16</v>
      </c>
      <c r="C135" s="34" t="s">
        <v>33</v>
      </c>
      <c r="D135" s="51" t="s">
        <v>263</v>
      </c>
      <c r="E135" s="35">
        <v>4</v>
      </c>
      <c r="F135" s="35">
        <v>29.06</v>
      </c>
      <c r="G135" s="36">
        <f t="shared" si="20"/>
        <v>116.24</v>
      </c>
      <c r="H135" s="6">
        <v>4</v>
      </c>
      <c r="I135" s="76"/>
      <c r="J135" s="36">
        <f t="shared" si="21"/>
        <v>0</v>
      </c>
    </row>
    <row r="136" spans="1:10" x14ac:dyDescent="0.3">
      <c r="A136" s="33" t="s">
        <v>264</v>
      </c>
      <c r="B136" s="34" t="s">
        <v>16</v>
      </c>
      <c r="C136" s="34" t="s">
        <v>33</v>
      </c>
      <c r="D136" s="51" t="s">
        <v>265</v>
      </c>
      <c r="E136" s="35">
        <v>1</v>
      </c>
      <c r="F136" s="35">
        <v>38.75</v>
      </c>
      <c r="G136" s="36">
        <f t="shared" si="20"/>
        <v>38.75</v>
      </c>
      <c r="H136" s="6">
        <v>1</v>
      </c>
      <c r="I136" s="76"/>
      <c r="J136" s="36">
        <f t="shared" si="21"/>
        <v>0</v>
      </c>
    </row>
    <row r="137" spans="1:10" ht="20.399999999999999" x14ac:dyDescent="0.3">
      <c r="A137" s="33" t="s">
        <v>266</v>
      </c>
      <c r="B137" s="34" t="s">
        <v>16</v>
      </c>
      <c r="C137" s="34" t="s">
        <v>267</v>
      </c>
      <c r="D137" s="51" t="s">
        <v>268</v>
      </c>
      <c r="E137" s="35">
        <v>2</v>
      </c>
      <c r="F137" s="35">
        <v>70.63</v>
      </c>
      <c r="G137" s="36">
        <f t="shared" si="20"/>
        <v>141.26</v>
      </c>
      <c r="H137" s="6">
        <v>2</v>
      </c>
      <c r="I137" s="76"/>
      <c r="J137" s="36">
        <f t="shared" si="21"/>
        <v>0</v>
      </c>
    </row>
    <row r="138" spans="1:10" x14ac:dyDescent="0.3">
      <c r="A138" s="33" t="s">
        <v>269</v>
      </c>
      <c r="B138" s="34" t="s">
        <v>16</v>
      </c>
      <c r="C138" s="34" t="s">
        <v>33</v>
      </c>
      <c r="D138" s="51" t="s">
        <v>270</v>
      </c>
      <c r="E138" s="35">
        <v>1</v>
      </c>
      <c r="F138" s="35">
        <v>28939.84</v>
      </c>
      <c r="G138" s="36">
        <f t="shared" si="20"/>
        <v>28939.84</v>
      </c>
      <c r="H138" s="6">
        <v>1</v>
      </c>
      <c r="I138" s="76"/>
      <c r="J138" s="36">
        <f t="shared" si="21"/>
        <v>0</v>
      </c>
    </row>
    <row r="139" spans="1:10" x14ac:dyDescent="0.3">
      <c r="A139" s="33" t="s">
        <v>271</v>
      </c>
      <c r="B139" s="34" t="s">
        <v>16</v>
      </c>
      <c r="C139" s="34" t="s">
        <v>33</v>
      </c>
      <c r="D139" s="51" t="s">
        <v>272</v>
      </c>
      <c r="E139" s="35">
        <v>16</v>
      </c>
      <c r="F139" s="35">
        <v>2286.5</v>
      </c>
      <c r="G139" s="36">
        <f t="shared" si="20"/>
        <v>36584</v>
      </c>
      <c r="H139" s="6">
        <v>16</v>
      </c>
      <c r="I139" s="76"/>
      <c r="J139" s="36">
        <f t="shared" si="21"/>
        <v>0</v>
      </c>
    </row>
    <row r="140" spans="1:10" x14ac:dyDescent="0.3">
      <c r="A140" s="37"/>
      <c r="B140" s="37"/>
      <c r="C140" s="37"/>
      <c r="D140" s="52" t="s">
        <v>273</v>
      </c>
      <c r="E140" s="35">
        <v>1</v>
      </c>
      <c r="F140" s="38">
        <f>SUM(G130:G139)</f>
        <v>70436.240000000005</v>
      </c>
      <c r="G140" s="38">
        <f t="shared" si="20"/>
        <v>70436.240000000005</v>
      </c>
      <c r="H140" s="6">
        <v>1</v>
      </c>
      <c r="I140" s="7">
        <f>SUM(J130:J139)</f>
        <v>0</v>
      </c>
      <c r="J140" s="38">
        <f t="shared" si="21"/>
        <v>0</v>
      </c>
    </row>
    <row r="141" spans="1:10" ht="1.05" customHeight="1" x14ac:dyDescent="0.3">
      <c r="A141" s="39"/>
      <c r="B141" s="39"/>
      <c r="C141" s="39"/>
      <c r="D141" s="53"/>
      <c r="E141" s="39"/>
      <c r="F141" s="39"/>
      <c r="G141" s="39"/>
      <c r="H141" s="8"/>
      <c r="I141" s="8"/>
      <c r="J141" s="39"/>
    </row>
    <row r="142" spans="1:10" x14ac:dyDescent="0.3">
      <c r="A142" s="37"/>
      <c r="B142" s="37"/>
      <c r="C142" s="37"/>
      <c r="D142" s="52" t="s">
        <v>274</v>
      </c>
      <c r="E142" s="40">
        <v>1</v>
      </c>
      <c r="F142" s="38">
        <f>G5+G55+G81+G93+G101+G121+G129</f>
        <v>2215156.4300000002</v>
      </c>
      <c r="G142" s="38">
        <f>ROUND(E142*F142,2)</f>
        <v>2215156.4300000002</v>
      </c>
      <c r="H142" s="9">
        <v>1</v>
      </c>
      <c r="I142" s="7">
        <f>J5+J55+J81+J93+J101+J121+J129</f>
        <v>0</v>
      </c>
      <c r="J142" s="38">
        <f>ROUND(H142*I142,2)</f>
        <v>0</v>
      </c>
    </row>
    <row r="143" spans="1:10" ht="1.05" customHeight="1" x14ac:dyDescent="0.3">
      <c r="A143" s="39"/>
      <c r="B143" s="39"/>
      <c r="C143" s="39"/>
      <c r="D143" s="53"/>
      <c r="E143" s="39"/>
      <c r="F143" s="39"/>
      <c r="G143" s="39"/>
      <c r="H143" s="8"/>
      <c r="I143" s="8"/>
      <c r="J143" s="39"/>
    </row>
    <row r="144" spans="1:10" x14ac:dyDescent="0.3">
      <c r="A144" s="28" t="s">
        <v>275</v>
      </c>
      <c r="B144" s="28" t="s">
        <v>10</v>
      </c>
      <c r="C144" s="28" t="s">
        <v>11</v>
      </c>
      <c r="D144" s="49" t="s">
        <v>276</v>
      </c>
      <c r="E144" s="29">
        <f t="shared" ref="E144:J144" si="22">E170</f>
        <v>1</v>
      </c>
      <c r="F144" s="30">
        <f t="shared" si="22"/>
        <v>10706.82</v>
      </c>
      <c r="G144" s="30">
        <f t="shared" si="22"/>
        <v>10706.82</v>
      </c>
      <c r="H144" s="3">
        <f t="shared" si="22"/>
        <v>1</v>
      </c>
      <c r="I144" s="4">
        <f t="shared" si="22"/>
        <v>0</v>
      </c>
      <c r="J144" s="30">
        <f t="shared" si="22"/>
        <v>0</v>
      </c>
    </row>
    <row r="145" spans="1:10" x14ac:dyDescent="0.3">
      <c r="A145" s="31" t="s">
        <v>277</v>
      </c>
      <c r="B145" s="31" t="s">
        <v>10</v>
      </c>
      <c r="C145" s="31" t="s">
        <v>11</v>
      </c>
      <c r="D145" s="50" t="s">
        <v>278</v>
      </c>
      <c r="E145" s="32">
        <f t="shared" ref="E145:J145" si="23">E151</f>
        <v>1</v>
      </c>
      <c r="F145" s="32">
        <f t="shared" si="23"/>
        <v>3957.62</v>
      </c>
      <c r="G145" s="32">
        <f t="shared" si="23"/>
        <v>3957.62</v>
      </c>
      <c r="H145" s="5">
        <f t="shared" si="23"/>
        <v>1</v>
      </c>
      <c r="I145" s="5">
        <f t="shared" si="23"/>
        <v>0</v>
      </c>
      <c r="J145" s="32">
        <f t="shared" si="23"/>
        <v>0</v>
      </c>
    </row>
    <row r="146" spans="1:10" ht="20.399999999999999" x14ac:dyDescent="0.3">
      <c r="A146" s="33" t="s">
        <v>279</v>
      </c>
      <c r="B146" s="34" t="s">
        <v>16</v>
      </c>
      <c r="C146" s="34" t="s">
        <v>25</v>
      </c>
      <c r="D146" s="51" t="s">
        <v>280</v>
      </c>
      <c r="E146" s="35">
        <v>96.7</v>
      </c>
      <c r="F146" s="35">
        <v>15.09</v>
      </c>
      <c r="G146" s="36">
        <f t="shared" ref="G146:G151" si="24">ROUND(E146*F146,2)</f>
        <v>1459.2</v>
      </c>
      <c r="H146" s="6">
        <v>96.7</v>
      </c>
      <c r="I146" s="76"/>
      <c r="J146" s="36">
        <f t="shared" ref="J146:J151" si="25">ROUND(H146*I146,2)</f>
        <v>0</v>
      </c>
    </row>
    <row r="147" spans="1:10" ht="20.399999999999999" x14ac:dyDescent="0.3">
      <c r="A147" s="33" t="s">
        <v>281</v>
      </c>
      <c r="B147" s="34" t="s">
        <v>16</v>
      </c>
      <c r="C147" s="34" t="s">
        <v>25</v>
      </c>
      <c r="D147" s="51" t="s">
        <v>282</v>
      </c>
      <c r="E147" s="35">
        <v>154.5</v>
      </c>
      <c r="F147" s="35">
        <v>11.7</v>
      </c>
      <c r="G147" s="36">
        <f t="shared" si="24"/>
        <v>1807.65</v>
      </c>
      <c r="H147" s="6">
        <v>154.5</v>
      </c>
      <c r="I147" s="76"/>
      <c r="J147" s="36">
        <f t="shared" si="25"/>
        <v>0</v>
      </c>
    </row>
    <row r="148" spans="1:10" ht="20.399999999999999" x14ac:dyDescent="0.3">
      <c r="A148" s="33" t="s">
        <v>89</v>
      </c>
      <c r="B148" s="34" t="s">
        <v>16</v>
      </c>
      <c r="C148" s="34" t="s">
        <v>25</v>
      </c>
      <c r="D148" s="51" t="s">
        <v>90</v>
      </c>
      <c r="E148" s="35">
        <v>25.5</v>
      </c>
      <c r="F148" s="35">
        <v>18.41</v>
      </c>
      <c r="G148" s="36">
        <f t="shared" si="24"/>
        <v>469.46</v>
      </c>
      <c r="H148" s="6">
        <v>25.5</v>
      </c>
      <c r="I148" s="76"/>
      <c r="J148" s="36">
        <f t="shared" si="25"/>
        <v>0</v>
      </c>
    </row>
    <row r="149" spans="1:10" x14ac:dyDescent="0.3">
      <c r="A149" s="33" t="s">
        <v>283</v>
      </c>
      <c r="B149" s="34" t="s">
        <v>16</v>
      </c>
      <c r="C149" s="34" t="s">
        <v>25</v>
      </c>
      <c r="D149" s="51" t="s">
        <v>284</v>
      </c>
      <c r="E149" s="35">
        <v>9.4499999999999993</v>
      </c>
      <c r="F149" s="35">
        <v>12.18</v>
      </c>
      <c r="G149" s="36">
        <f t="shared" si="24"/>
        <v>115.1</v>
      </c>
      <c r="H149" s="6">
        <v>9.4499999999999993</v>
      </c>
      <c r="I149" s="76"/>
      <c r="J149" s="36">
        <f t="shared" si="25"/>
        <v>0</v>
      </c>
    </row>
    <row r="150" spans="1:10" ht="20.399999999999999" x14ac:dyDescent="0.3">
      <c r="A150" s="33" t="s">
        <v>27</v>
      </c>
      <c r="B150" s="34" t="s">
        <v>16</v>
      </c>
      <c r="C150" s="34" t="s">
        <v>20</v>
      </c>
      <c r="D150" s="51" t="s">
        <v>28</v>
      </c>
      <c r="E150" s="35">
        <v>13</v>
      </c>
      <c r="F150" s="35">
        <v>8.17</v>
      </c>
      <c r="G150" s="36">
        <f t="shared" si="24"/>
        <v>106.21</v>
      </c>
      <c r="H150" s="6">
        <v>13</v>
      </c>
      <c r="I150" s="76"/>
      <c r="J150" s="36">
        <f t="shared" si="25"/>
        <v>0</v>
      </c>
    </row>
    <row r="151" spans="1:10" x14ac:dyDescent="0.3">
      <c r="A151" s="37"/>
      <c r="B151" s="37"/>
      <c r="C151" s="37"/>
      <c r="D151" s="52" t="s">
        <v>285</v>
      </c>
      <c r="E151" s="35">
        <v>1</v>
      </c>
      <c r="F151" s="38">
        <f>SUM(G146:G150)</f>
        <v>3957.62</v>
      </c>
      <c r="G151" s="38">
        <f t="shared" si="24"/>
        <v>3957.62</v>
      </c>
      <c r="H151" s="6">
        <v>1</v>
      </c>
      <c r="I151" s="7">
        <f>SUM(J146:J150)</f>
        <v>0</v>
      </c>
      <c r="J151" s="38">
        <f t="shared" si="25"/>
        <v>0</v>
      </c>
    </row>
    <row r="152" spans="1:10" ht="1.05" customHeight="1" x14ac:dyDescent="0.3">
      <c r="A152" s="39"/>
      <c r="B152" s="39"/>
      <c r="C152" s="39"/>
      <c r="D152" s="53"/>
      <c r="E152" s="39"/>
      <c r="F152" s="39"/>
      <c r="G152" s="39"/>
      <c r="H152" s="8"/>
      <c r="I152" s="8"/>
      <c r="J152" s="39"/>
    </row>
    <row r="153" spans="1:10" x14ac:dyDescent="0.3">
      <c r="A153" s="31" t="s">
        <v>286</v>
      </c>
      <c r="B153" s="31" t="s">
        <v>10</v>
      </c>
      <c r="C153" s="31" t="s">
        <v>11</v>
      </c>
      <c r="D153" s="50" t="s">
        <v>287</v>
      </c>
      <c r="E153" s="32">
        <f t="shared" ref="E153:J153" si="26">E156</f>
        <v>1</v>
      </c>
      <c r="F153" s="32">
        <f t="shared" si="26"/>
        <v>1559.7</v>
      </c>
      <c r="G153" s="32">
        <f t="shared" si="26"/>
        <v>1559.7</v>
      </c>
      <c r="H153" s="5">
        <f t="shared" si="26"/>
        <v>1</v>
      </c>
      <c r="I153" s="5">
        <f t="shared" si="26"/>
        <v>0</v>
      </c>
      <c r="J153" s="32">
        <f t="shared" si="26"/>
        <v>0</v>
      </c>
    </row>
    <row r="154" spans="1:10" ht="20.399999999999999" x14ac:dyDescent="0.3">
      <c r="A154" s="33" t="s">
        <v>168</v>
      </c>
      <c r="B154" s="34" t="s">
        <v>16</v>
      </c>
      <c r="C154" s="34" t="s">
        <v>20</v>
      </c>
      <c r="D154" s="51" t="s">
        <v>169</v>
      </c>
      <c r="E154" s="35">
        <v>18</v>
      </c>
      <c r="F154" s="35">
        <v>22.25</v>
      </c>
      <c r="G154" s="36">
        <f>ROUND(E154*F154,2)</f>
        <v>400.5</v>
      </c>
      <c r="H154" s="6">
        <v>18</v>
      </c>
      <c r="I154" s="76"/>
      <c r="J154" s="36">
        <f>ROUND(H154*I154,2)</f>
        <v>0</v>
      </c>
    </row>
    <row r="155" spans="1:10" ht="20.399999999999999" x14ac:dyDescent="0.3">
      <c r="A155" s="33" t="s">
        <v>189</v>
      </c>
      <c r="B155" s="34" t="s">
        <v>16</v>
      </c>
      <c r="C155" s="34" t="s">
        <v>25</v>
      </c>
      <c r="D155" s="51" t="s">
        <v>190</v>
      </c>
      <c r="E155" s="35">
        <v>45</v>
      </c>
      <c r="F155" s="35">
        <v>25.76</v>
      </c>
      <c r="G155" s="36">
        <f>ROUND(E155*F155,2)</f>
        <v>1159.2</v>
      </c>
      <c r="H155" s="6">
        <v>45</v>
      </c>
      <c r="I155" s="76"/>
      <c r="J155" s="36">
        <f>ROUND(H155*I155,2)</f>
        <v>0</v>
      </c>
    </row>
    <row r="156" spans="1:10" x14ac:dyDescent="0.3">
      <c r="A156" s="37"/>
      <c r="B156" s="37"/>
      <c r="C156" s="37"/>
      <c r="D156" s="52" t="s">
        <v>288</v>
      </c>
      <c r="E156" s="35">
        <v>1</v>
      </c>
      <c r="F156" s="38">
        <f>SUM(G154:G155)</f>
        <v>1559.7</v>
      </c>
      <c r="G156" s="38">
        <f>ROUND(E156*F156,2)</f>
        <v>1559.7</v>
      </c>
      <c r="H156" s="6">
        <v>1</v>
      </c>
      <c r="I156" s="7">
        <f>SUM(J154:J155)</f>
        <v>0</v>
      </c>
      <c r="J156" s="38">
        <f>ROUND(H156*I156,2)</f>
        <v>0</v>
      </c>
    </row>
    <row r="157" spans="1:10" ht="1.05" customHeight="1" x14ac:dyDescent="0.3">
      <c r="A157" s="39"/>
      <c r="B157" s="39"/>
      <c r="C157" s="39"/>
      <c r="D157" s="53"/>
      <c r="E157" s="39"/>
      <c r="F157" s="39"/>
      <c r="G157" s="39"/>
      <c r="H157" s="8"/>
      <c r="I157" s="8"/>
      <c r="J157" s="39"/>
    </row>
    <row r="158" spans="1:10" x14ac:dyDescent="0.3">
      <c r="A158" s="31" t="s">
        <v>289</v>
      </c>
      <c r="B158" s="31" t="s">
        <v>10</v>
      </c>
      <c r="C158" s="31" t="s">
        <v>11</v>
      </c>
      <c r="D158" s="50" t="s">
        <v>290</v>
      </c>
      <c r="E158" s="32">
        <f t="shared" ref="E158:J158" si="27">E164</f>
        <v>1</v>
      </c>
      <c r="F158" s="32">
        <f t="shared" si="27"/>
        <v>4644.0200000000004</v>
      </c>
      <c r="G158" s="32">
        <f t="shared" si="27"/>
        <v>4644.0200000000004</v>
      </c>
      <c r="H158" s="5">
        <f t="shared" si="27"/>
        <v>1</v>
      </c>
      <c r="I158" s="5">
        <f t="shared" si="27"/>
        <v>0</v>
      </c>
      <c r="J158" s="32">
        <f t="shared" si="27"/>
        <v>0</v>
      </c>
    </row>
    <row r="159" spans="1:10" ht="20.399999999999999" x14ac:dyDescent="0.3">
      <c r="A159" s="33" t="s">
        <v>291</v>
      </c>
      <c r="B159" s="34" t="s">
        <v>16</v>
      </c>
      <c r="C159" s="34" t="s">
        <v>25</v>
      </c>
      <c r="D159" s="51" t="s">
        <v>292</v>
      </c>
      <c r="E159" s="35">
        <v>18.2</v>
      </c>
      <c r="F159" s="35">
        <v>17.27</v>
      </c>
      <c r="G159" s="36">
        <f t="shared" ref="G159:G164" si="28">ROUND(E159*F159,2)</f>
        <v>314.31</v>
      </c>
      <c r="H159" s="6">
        <v>18.2</v>
      </c>
      <c r="I159" s="76"/>
      <c r="J159" s="36">
        <f t="shared" ref="J159:J164" si="29">ROUND(H159*I159,2)</f>
        <v>0</v>
      </c>
    </row>
    <row r="160" spans="1:10" x14ac:dyDescent="0.3">
      <c r="A160" s="33" t="s">
        <v>293</v>
      </c>
      <c r="B160" s="34" t="s">
        <v>16</v>
      </c>
      <c r="C160" s="34" t="s">
        <v>25</v>
      </c>
      <c r="D160" s="51" t="s">
        <v>294</v>
      </c>
      <c r="E160" s="35">
        <v>45</v>
      </c>
      <c r="F160" s="35">
        <v>15.79</v>
      </c>
      <c r="G160" s="36">
        <f t="shared" si="28"/>
        <v>710.55</v>
      </c>
      <c r="H160" s="6">
        <v>45</v>
      </c>
      <c r="I160" s="76"/>
      <c r="J160" s="36">
        <f t="shared" si="29"/>
        <v>0</v>
      </c>
    </row>
    <row r="161" spans="1:10" x14ac:dyDescent="0.3">
      <c r="A161" s="33" t="s">
        <v>295</v>
      </c>
      <c r="B161" s="34" t="s">
        <v>16</v>
      </c>
      <c r="C161" s="34" t="s">
        <v>25</v>
      </c>
      <c r="D161" s="51" t="s">
        <v>296</v>
      </c>
      <c r="E161" s="35">
        <v>25</v>
      </c>
      <c r="F161" s="35">
        <v>14.86</v>
      </c>
      <c r="G161" s="36">
        <f t="shared" si="28"/>
        <v>371.5</v>
      </c>
      <c r="H161" s="6">
        <v>25</v>
      </c>
      <c r="I161" s="76"/>
      <c r="J161" s="36">
        <f t="shared" si="29"/>
        <v>0</v>
      </c>
    </row>
    <row r="162" spans="1:10" ht="20.399999999999999" x14ac:dyDescent="0.3">
      <c r="A162" s="33" t="s">
        <v>297</v>
      </c>
      <c r="B162" s="34" t="s">
        <v>16</v>
      </c>
      <c r="C162" s="34" t="s">
        <v>33</v>
      </c>
      <c r="D162" s="51" t="s">
        <v>298</v>
      </c>
      <c r="E162" s="35">
        <v>4</v>
      </c>
      <c r="F162" s="35">
        <v>10.29</v>
      </c>
      <c r="G162" s="36">
        <f t="shared" si="28"/>
        <v>41.16</v>
      </c>
      <c r="H162" s="6">
        <v>4</v>
      </c>
      <c r="I162" s="76"/>
      <c r="J162" s="36">
        <f t="shared" si="29"/>
        <v>0</v>
      </c>
    </row>
    <row r="163" spans="1:10" ht="20.399999999999999" x14ac:dyDescent="0.3">
      <c r="A163" s="33" t="s">
        <v>123</v>
      </c>
      <c r="B163" s="34" t="s">
        <v>16</v>
      </c>
      <c r="C163" s="34" t="s">
        <v>25</v>
      </c>
      <c r="D163" s="51" t="s">
        <v>124</v>
      </c>
      <c r="E163" s="35">
        <v>137.5</v>
      </c>
      <c r="F163" s="35">
        <v>23.32</v>
      </c>
      <c r="G163" s="36">
        <f t="shared" si="28"/>
        <v>3206.5</v>
      </c>
      <c r="H163" s="6">
        <v>137.5</v>
      </c>
      <c r="I163" s="76"/>
      <c r="J163" s="36">
        <f t="shared" si="29"/>
        <v>0</v>
      </c>
    </row>
    <row r="164" spans="1:10" x14ac:dyDescent="0.3">
      <c r="A164" s="37"/>
      <c r="B164" s="37"/>
      <c r="C164" s="37"/>
      <c r="D164" s="52" t="s">
        <v>299</v>
      </c>
      <c r="E164" s="35">
        <v>1</v>
      </c>
      <c r="F164" s="38">
        <f>SUM(G159:G163)</f>
        <v>4644.0200000000004</v>
      </c>
      <c r="G164" s="38">
        <f t="shared" si="28"/>
        <v>4644.0200000000004</v>
      </c>
      <c r="H164" s="6">
        <v>1</v>
      </c>
      <c r="I164" s="7">
        <f>SUM(J159:J163)</f>
        <v>0</v>
      </c>
      <c r="J164" s="38">
        <f t="shared" si="29"/>
        <v>0</v>
      </c>
    </row>
    <row r="165" spans="1:10" ht="1.05" customHeight="1" x14ac:dyDescent="0.3">
      <c r="A165" s="39"/>
      <c r="B165" s="39"/>
      <c r="C165" s="39"/>
      <c r="D165" s="53"/>
      <c r="E165" s="39"/>
      <c r="F165" s="39"/>
      <c r="G165" s="39"/>
      <c r="H165" s="8"/>
      <c r="I165" s="8"/>
      <c r="J165" s="39"/>
    </row>
    <row r="166" spans="1:10" x14ac:dyDescent="0.3">
      <c r="A166" s="31" t="s">
        <v>300</v>
      </c>
      <c r="B166" s="31" t="s">
        <v>10</v>
      </c>
      <c r="C166" s="31" t="s">
        <v>11</v>
      </c>
      <c r="D166" s="50" t="s">
        <v>301</v>
      </c>
      <c r="E166" s="32">
        <f t="shared" ref="E166:J166" si="30">E168</f>
        <v>1</v>
      </c>
      <c r="F166" s="32">
        <f t="shared" si="30"/>
        <v>545.48</v>
      </c>
      <c r="G166" s="32">
        <f t="shared" si="30"/>
        <v>545.48</v>
      </c>
      <c r="H166" s="5">
        <f t="shared" si="30"/>
        <v>1</v>
      </c>
      <c r="I166" s="5">
        <f t="shared" si="30"/>
        <v>0</v>
      </c>
      <c r="J166" s="32">
        <f t="shared" si="30"/>
        <v>0</v>
      </c>
    </row>
    <row r="167" spans="1:10" ht="20.399999999999999" x14ac:dyDescent="0.3">
      <c r="A167" s="33" t="s">
        <v>302</v>
      </c>
      <c r="B167" s="34" t="s">
        <v>16</v>
      </c>
      <c r="C167" s="34" t="s">
        <v>33</v>
      </c>
      <c r="D167" s="51" t="s">
        <v>303</v>
      </c>
      <c r="E167" s="35">
        <v>4</v>
      </c>
      <c r="F167" s="35">
        <v>136.37</v>
      </c>
      <c r="G167" s="36">
        <f>ROUND(E167*F167,2)</f>
        <v>545.48</v>
      </c>
      <c r="H167" s="6">
        <v>4</v>
      </c>
      <c r="I167" s="76"/>
      <c r="J167" s="36">
        <f>ROUND(H167*I167,2)</f>
        <v>0</v>
      </c>
    </row>
    <row r="168" spans="1:10" x14ac:dyDescent="0.3">
      <c r="A168" s="37"/>
      <c r="B168" s="37"/>
      <c r="C168" s="37"/>
      <c r="D168" s="52" t="s">
        <v>304</v>
      </c>
      <c r="E168" s="35">
        <v>1</v>
      </c>
      <c r="F168" s="38">
        <f>G167</f>
        <v>545.48</v>
      </c>
      <c r="G168" s="38">
        <f>ROUND(E168*F168,2)</f>
        <v>545.48</v>
      </c>
      <c r="H168" s="6">
        <v>1</v>
      </c>
      <c r="I168" s="7">
        <f>J167</f>
        <v>0</v>
      </c>
      <c r="J168" s="38">
        <f>ROUND(H168*I168,2)</f>
        <v>0</v>
      </c>
    </row>
    <row r="169" spans="1:10" ht="1.05" customHeight="1" x14ac:dyDescent="0.3">
      <c r="A169" s="39"/>
      <c r="B169" s="39"/>
      <c r="C169" s="39"/>
      <c r="D169" s="53"/>
      <c r="E169" s="39"/>
      <c r="F169" s="39"/>
      <c r="G169" s="39"/>
      <c r="H169" s="8"/>
      <c r="I169" s="8"/>
      <c r="J169" s="39"/>
    </row>
    <row r="170" spans="1:10" x14ac:dyDescent="0.3">
      <c r="A170" s="37"/>
      <c r="B170" s="37"/>
      <c r="C170" s="37"/>
      <c r="D170" s="52" t="s">
        <v>305</v>
      </c>
      <c r="E170" s="40">
        <v>1</v>
      </c>
      <c r="F170" s="38">
        <f>G145+G153+G158+G166</f>
        <v>10706.82</v>
      </c>
      <c r="G170" s="38">
        <f>ROUND(E170*F170,2)</f>
        <v>10706.82</v>
      </c>
      <c r="H170" s="9">
        <v>1</v>
      </c>
      <c r="I170" s="7">
        <f>J145+J153+J158+J166</f>
        <v>0</v>
      </c>
      <c r="J170" s="38">
        <f>ROUND(H170*I170,2)</f>
        <v>0</v>
      </c>
    </row>
    <row r="171" spans="1:10" ht="1.05" customHeight="1" x14ac:dyDescent="0.3">
      <c r="A171" s="39"/>
      <c r="B171" s="39"/>
      <c r="C171" s="39"/>
      <c r="D171" s="53"/>
      <c r="E171" s="39"/>
      <c r="F171" s="39"/>
      <c r="G171" s="39"/>
      <c r="H171" s="8"/>
      <c r="I171" s="8"/>
      <c r="J171" s="39"/>
    </row>
    <row r="172" spans="1:10" x14ac:dyDescent="0.3">
      <c r="A172" s="28" t="s">
        <v>306</v>
      </c>
      <c r="B172" s="28" t="s">
        <v>10</v>
      </c>
      <c r="C172" s="28" t="s">
        <v>11</v>
      </c>
      <c r="D172" s="49" t="s">
        <v>307</v>
      </c>
      <c r="E172" s="29">
        <f t="shared" ref="E172:J172" si="31">E190</f>
        <v>1</v>
      </c>
      <c r="F172" s="30">
        <f t="shared" si="31"/>
        <v>26175.53</v>
      </c>
      <c r="G172" s="30">
        <f t="shared" si="31"/>
        <v>26175.53</v>
      </c>
      <c r="H172" s="3">
        <f t="shared" si="31"/>
        <v>1</v>
      </c>
      <c r="I172" s="4">
        <f t="shared" si="31"/>
        <v>0</v>
      </c>
      <c r="J172" s="30">
        <f t="shared" si="31"/>
        <v>0</v>
      </c>
    </row>
    <row r="173" spans="1:10" x14ac:dyDescent="0.3">
      <c r="A173" s="33" t="s">
        <v>308</v>
      </c>
      <c r="B173" s="34" t="s">
        <v>16</v>
      </c>
      <c r="C173" s="34" t="s">
        <v>25</v>
      </c>
      <c r="D173" s="51" t="s">
        <v>309</v>
      </c>
      <c r="E173" s="35">
        <v>24</v>
      </c>
      <c r="F173" s="35">
        <v>28.85</v>
      </c>
      <c r="G173" s="36">
        <f t="shared" ref="G173:G190" si="32">ROUND(E173*F173,2)</f>
        <v>692.4</v>
      </c>
      <c r="H173" s="6">
        <v>24</v>
      </c>
      <c r="I173" s="76"/>
      <c r="J173" s="36">
        <f t="shared" ref="J173:J190" si="33">ROUND(H173*I173,2)</f>
        <v>0</v>
      </c>
    </row>
    <row r="174" spans="1:10" x14ac:dyDescent="0.3">
      <c r="A174" s="33" t="s">
        <v>100</v>
      </c>
      <c r="B174" s="34" t="s">
        <v>16</v>
      </c>
      <c r="C174" s="34" t="s">
        <v>25</v>
      </c>
      <c r="D174" s="51" t="s">
        <v>101</v>
      </c>
      <c r="E174" s="35">
        <v>7.2</v>
      </c>
      <c r="F174" s="35">
        <v>16.739999999999998</v>
      </c>
      <c r="G174" s="36">
        <f t="shared" si="32"/>
        <v>120.53</v>
      </c>
      <c r="H174" s="6">
        <v>7.2</v>
      </c>
      <c r="I174" s="76"/>
      <c r="J174" s="36">
        <f t="shared" si="33"/>
        <v>0</v>
      </c>
    </row>
    <row r="175" spans="1:10" x14ac:dyDescent="0.3">
      <c r="A175" s="33" t="s">
        <v>310</v>
      </c>
      <c r="B175" s="34" t="s">
        <v>16</v>
      </c>
      <c r="C175" s="34" t="s">
        <v>20</v>
      </c>
      <c r="D175" s="51" t="s">
        <v>311</v>
      </c>
      <c r="E175" s="35">
        <v>36</v>
      </c>
      <c r="F175" s="35">
        <v>10.34</v>
      </c>
      <c r="G175" s="36">
        <f t="shared" si="32"/>
        <v>372.24</v>
      </c>
      <c r="H175" s="6">
        <v>36</v>
      </c>
      <c r="I175" s="76"/>
      <c r="J175" s="36">
        <f t="shared" si="33"/>
        <v>0</v>
      </c>
    </row>
    <row r="176" spans="1:10" ht="20.399999999999999" x14ac:dyDescent="0.3">
      <c r="A176" s="33" t="s">
        <v>85</v>
      </c>
      <c r="B176" s="34" t="s">
        <v>16</v>
      </c>
      <c r="C176" s="34" t="s">
        <v>25</v>
      </c>
      <c r="D176" s="51" t="s">
        <v>86</v>
      </c>
      <c r="E176" s="35">
        <v>4.8</v>
      </c>
      <c r="F176" s="35">
        <v>13.37</v>
      </c>
      <c r="G176" s="36">
        <f t="shared" si="32"/>
        <v>64.180000000000007</v>
      </c>
      <c r="H176" s="6">
        <v>4.8</v>
      </c>
      <c r="I176" s="76"/>
      <c r="J176" s="36">
        <f t="shared" si="33"/>
        <v>0</v>
      </c>
    </row>
    <row r="177" spans="1:10" x14ac:dyDescent="0.3">
      <c r="A177" s="33" t="s">
        <v>312</v>
      </c>
      <c r="B177" s="34" t="s">
        <v>16</v>
      </c>
      <c r="C177" s="34" t="s">
        <v>20</v>
      </c>
      <c r="D177" s="51" t="s">
        <v>313</v>
      </c>
      <c r="E177" s="35">
        <v>18</v>
      </c>
      <c r="F177" s="35">
        <v>40.93</v>
      </c>
      <c r="G177" s="36">
        <f t="shared" si="32"/>
        <v>736.74</v>
      </c>
      <c r="H177" s="6">
        <v>18</v>
      </c>
      <c r="I177" s="76"/>
      <c r="J177" s="36">
        <f t="shared" si="33"/>
        <v>0</v>
      </c>
    </row>
    <row r="178" spans="1:10" ht="20.399999999999999" x14ac:dyDescent="0.3">
      <c r="A178" s="33" t="s">
        <v>314</v>
      </c>
      <c r="B178" s="34" t="s">
        <v>16</v>
      </c>
      <c r="C178" s="34" t="s">
        <v>25</v>
      </c>
      <c r="D178" s="51" t="s">
        <v>315</v>
      </c>
      <c r="E178" s="35">
        <v>24</v>
      </c>
      <c r="F178" s="35">
        <v>60.95</v>
      </c>
      <c r="G178" s="36">
        <f t="shared" si="32"/>
        <v>1462.8</v>
      </c>
      <c r="H178" s="6">
        <v>24</v>
      </c>
      <c r="I178" s="76"/>
      <c r="J178" s="36">
        <f t="shared" si="33"/>
        <v>0</v>
      </c>
    </row>
    <row r="179" spans="1:10" ht="20.399999999999999" x14ac:dyDescent="0.3">
      <c r="A179" s="33" t="s">
        <v>316</v>
      </c>
      <c r="B179" s="34" t="s">
        <v>16</v>
      </c>
      <c r="C179" s="34" t="s">
        <v>25</v>
      </c>
      <c r="D179" s="51" t="s">
        <v>317</v>
      </c>
      <c r="E179" s="35">
        <v>7.2</v>
      </c>
      <c r="F179" s="35">
        <v>75.92</v>
      </c>
      <c r="G179" s="36">
        <f t="shared" si="32"/>
        <v>546.62</v>
      </c>
      <c r="H179" s="6">
        <v>7.2</v>
      </c>
      <c r="I179" s="76"/>
      <c r="J179" s="36">
        <f t="shared" si="33"/>
        <v>0</v>
      </c>
    </row>
    <row r="180" spans="1:10" x14ac:dyDescent="0.3">
      <c r="A180" s="33" t="s">
        <v>318</v>
      </c>
      <c r="B180" s="34" t="s">
        <v>16</v>
      </c>
      <c r="C180" s="34" t="s">
        <v>20</v>
      </c>
      <c r="D180" s="51" t="s">
        <v>319</v>
      </c>
      <c r="E180" s="35">
        <v>36</v>
      </c>
      <c r="F180" s="35">
        <v>105.56</v>
      </c>
      <c r="G180" s="36">
        <f t="shared" si="32"/>
        <v>3800.16</v>
      </c>
      <c r="H180" s="6">
        <v>36</v>
      </c>
      <c r="I180" s="76"/>
      <c r="J180" s="36">
        <f t="shared" si="33"/>
        <v>0</v>
      </c>
    </row>
    <row r="181" spans="1:10" x14ac:dyDescent="0.3">
      <c r="A181" s="33" t="s">
        <v>320</v>
      </c>
      <c r="B181" s="34" t="s">
        <v>16</v>
      </c>
      <c r="C181" s="34" t="s">
        <v>25</v>
      </c>
      <c r="D181" s="51" t="s">
        <v>321</v>
      </c>
      <c r="E181" s="35">
        <v>64</v>
      </c>
      <c r="F181" s="35">
        <v>31.29</v>
      </c>
      <c r="G181" s="36">
        <f t="shared" si="32"/>
        <v>2002.56</v>
      </c>
      <c r="H181" s="6">
        <v>64</v>
      </c>
      <c r="I181" s="76"/>
      <c r="J181" s="36">
        <f t="shared" si="33"/>
        <v>0</v>
      </c>
    </row>
    <row r="182" spans="1:10" x14ac:dyDescent="0.3">
      <c r="A182" s="33" t="s">
        <v>322</v>
      </c>
      <c r="B182" s="34" t="s">
        <v>16</v>
      </c>
      <c r="C182" s="34" t="s">
        <v>20</v>
      </c>
      <c r="D182" s="51" t="s">
        <v>323</v>
      </c>
      <c r="E182" s="35">
        <v>116.8</v>
      </c>
      <c r="F182" s="35">
        <v>52.04</v>
      </c>
      <c r="G182" s="36">
        <f t="shared" si="32"/>
        <v>6078.27</v>
      </c>
      <c r="H182" s="6">
        <v>116.8</v>
      </c>
      <c r="I182" s="76"/>
      <c r="J182" s="36">
        <f t="shared" si="33"/>
        <v>0</v>
      </c>
    </row>
    <row r="183" spans="1:10" x14ac:dyDescent="0.3">
      <c r="A183" s="33" t="s">
        <v>324</v>
      </c>
      <c r="B183" s="34" t="s">
        <v>16</v>
      </c>
      <c r="C183" s="34" t="s">
        <v>33</v>
      </c>
      <c r="D183" s="51" t="s">
        <v>325</v>
      </c>
      <c r="E183" s="35">
        <v>11.6</v>
      </c>
      <c r="F183" s="35">
        <v>46.21</v>
      </c>
      <c r="G183" s="36">
        <f t="shared" si="32"/>
        <v>536.04</v>
      </c>
      <c r="H183" s="6">
        <v>11.6</v>
      </c>
      <c r="I183" s="76"/>
      <c r="J183" s="36">
        <f t="shared" si="33"/>
        <v>0</v>
      </c>
    </row>
    <row r="184" spans="1:10" x14ac:dyDescent="0.3">
      <c r="A184" s="33" t="s">
        <v>326</v>
      </c>
      <c r="B184" s="34" t="s">
        <v>16</v>
      </c>
      <c r="C184" s="34" t="s">
        <v>20</v>
      </c>
      <c r="D184" s="51" t="s">
        <v>327</v>
      </c>
      <c r="E184" s="35">
        <v>28</v>
      </c>
      <c r="F184" s="35">
        <v>66.08</v>
      </c>
      <c r="G184" s="36">
        <f t="shared" si="32"/>
        <v>1850.24</v>
      </c>
      <c r="H184" s="6">
        <v>28</v>
      </c>
      <c r="I184" s="76"/>
      <c r="J184" s="36">
        <f t="shared" si="33"/>
        <v>0</v>
      </c>
    </row>
    <row r="185" spans="1:10" x14ac:dyDescent="0.3">
      <c r="A185" s="33" t="s">
        <v>328</v>
      </c>
      <c r="B185" s="34" t="s">
        <v>16</v>
      </c>
      <c r="C185" s="34" t="s">
        <v>25</v>
      </c>
      <c r="D185" s="51" t="s">
        <v>329</v>
      </c>
      <c r="E185" s="35">
        <v>67.5</v>
      </c>
      <c r="F185" s="35">
        <v>14.14</v>
      </c>
      <c r="G185" s="36">
        <f t="shared" si="32"/>
        <v>954.45</v>
      </c>
      <c r="H185" s="6">
        <v>67.5</v>
      </c>
      <c r="I185" s="76"/>
      <c r="J185" s="36">
        <f t="shared" si="33"/>
        <v>0</v>
      </c>
    </row>
    <row r="186" spans="1:10" x14ac:dyDescent="0.3">
      <c r="A186" s="33" t="s">
        <v>220</v>
      </c>
      <c r="B186" s="34" t="s">
        <v>16</v>
      </c>
      <c r="C186" s="34" t="s">
        <v>25</v>
      </c>
      <c r="D186" s="51" t="s">
        <v>221</v>
      </c>
      <c r="E186" s="35">
        <v>4.8</v>
      </c>
      <c r="F186" s="35">
        <v>224.18</v>
      </c>
      <c r="G186" s="36">
        <f t="shared" si="32"/>
        <v>1076.06</v>
      </c>
      <c r="H186" s="6">
        <v>4.8</v>
      </c>
      <c r="I186" s="76"/>
      <c r="J186" s="36">
        <f t="shared" si="33"/>
        <v>0</v>
      </c>
    </row>
    <row r="187" spans="1:10" x14ac:dyDescent="0.3">
      <c r="A187" s="33" t="s">
        <v>330</v>
      </c>
      <c r="B187" s="34" t="s">
        <v>16</v>
      </c>
      <c r="C187" s="34" t="s">
        <v>331</v>
      </c>
      <c r="D187" s="51" t="s">
        <v>332</v>
      </c>
      <c r="E187" s="35">
        <v>20</v>
      </c>
      <c r="F187" s="35">
        <v>87.53</v>
      </c>
      <c r="G187" s="36">
        <f t="shared" si="32"/>
        <v>1750.6</v>
      </c>
      <c r="H187" s="6">
        <v>20</v>
      </c>
      <c r="I187" s="76"/>
      <c r="J187" s="36">
        <f t="shared" si="33"/>
        <v>0</v>
      </c>
    </row>
    <row r="188" spans="1:10" x14ac:dyDescent="0.3">
      <c r="A188" s="33" t="s">
        <v>333</v>
      </c>
      <c r="B188" s="34" t="s">
        <v>16</v>
      </c>
      <c r="C188" s="34" t="s">
        <v>25</v>
      </c>
      <c r="D188" s="51" t="s">
        <v>334</v>
      </c>
      <c r="E188" s="35">
        <v>175.04</v>
      </c>
      <c r="F188" s="35">
        <v>18.88</v>
      </c>
      <c r="G188" s="36">
        <f t="shared" si="32"/>
        <v>3304.76</v>
      </c>
      <c r="H188" s="6">
        <v>175.04</v>
      </c>
      <c r="I188" s="76"/>
      <c r="J188" s="36">
        <f t="shared" si="33"/>
        <v>0</v>
      </c>
    </row>
    <row r="189" spans="1:10" ht="20.399999999999999" x14ac:dyDescent="0.3">
      <c r="A189" s="33" t="s">
        <v>335</v>
      </c>
      <c r="B189" s="34" t="s">
        <v>16</v>
      </c>
      <c r="C189" s="34" t="s">
        <v>25</v>
      </c>
      <c r="D189" s="51" t="s">
        <v>336</v>
      </c>
      <c r="E189" s="35">
        <v>67.5</v>
      </c>
      <c r="F189" s="35">
        <v>12.25</v>
      </c>
      <c r="G189" s="36">
        <f t="shared" si="32"/>
        <v>826.88</v>
      </c>
      <c r="H189" s="6">
        <v>67.5</v>
      </c>
      <c r="I189" s="76"/>
      <c r="J189" s="36">
        <f t="shared" si="33"/>
        <v>0</v>
      </c>
    </row>
    <row r="190" spans="1:10" x14ac:dyDescent="0.3">
      <c r="A190" s="37"/>
      <c r="B190" s="37"/>
      <c r="C190" s="37"/>
      <c r="D190" s="52" t="s">
        <v>337</v>
      </c>
      <c r="E190" s="40">
        <v>1</v>
      </c>
      <c r="F190" s="38">
        <f>SUM(G173:G189)</f>
        <v>26175.53</v>
      </c>
      <c r="G190" s="38">
        <f t="shared" si="32"/>
        <v>26175.53</v>
      </c>
      <c r="H190" s="9">
        <v>1</v>
      </c>
      <c r="I190" s="7">
        <f>SUM(J173:J189)</f>
        <v>0</v>
      </c>
      <c r="J190" s="38">
        <f t="shared" si="33"/>
        <v>0</v>
      </c>
    </row>
    <row r="191" spans="1:10" ht="1.05" customHeight="1" x14ac:dyDescent="0.3">
      <c r="A191" s="39"/>
      <c r="B191" s="39"/>
      <c r="C191" s="39"/>
      <c r="D191" s="53"/>
      <c r="E191" s="39"/>
      <c r="F191" s="39"/>
      <c r="G191" s="39"/>
      <c r="H191" s="8"/>
      <c r="I191" s="8"/>
      <c r="J191" s="39"/>
    </row>
    <row r="192" spans="1:10" x14ac:dyDescent="0.3">
      <c r="A192" s="28" t="s">
        <v>338</v>
      </c>
      <c r="B192" s="28" t="s">
        <v>10</v>
      </c>
      <c r="C192" s="28" t="s">
        <v>11</v>
      </c>
      <c r="D192" s="49" t="s">
        <v>339</v>
      </c>
      <c r="E192" s="29">
        <f t="shared" ref="E192:J192" si="34">E247</f>
        <v>1</v>
      </c>
      <c r="F192" s="30">
        <f t="shared" si="34"/>
        <v>80470.070000000007</v>
      </c>
      <c r="G192" s="30">
        <f t="shared" si="34"/>
        <v>80470.070000000007</v>
      </c>
      <c r="H192" s="3">
        <f t="shared" si="34"/>
        <v>1</v>
      </c>
      <c r="I192" s="4">
        <f t="shared" si="34"/>
        <v>0</v>
      </c>
      <c r="J192" s="30">
        <f t="shared" si="34"/>
        <v>0</v>
      </c>
    </row>
    <row r="193" spans="1:10" x14ac:dyDescent="0.3">
      <c r="A193" s="31" t="s">
        <v>340</v>
      </c>
      <c r="B193" s="31" t="s">
        <v>10</v>
      </c>
      <c r="C193" s="31" t="s">
        <v>11</v>
      </c>
      <c r="D193" s="50" t="s">
        <v>341</v>
      </c>
      <c r="E193" s="32">
        <f t="shared" ref="E193:J193" si="35">E220</f>
        <v>1</v>
      </c>
      <c r="F193" s="32">
        <f t="shared" si="35"/>
        <v>45400.79</v>
      </c>
      <c r="G193" s="32">
        <f t="shared" si="35"/>
        <v>45400.79</v>
      </c>
      <c r="H193" s="5">
        <f t="shared" si="35"/>
        <v>1</v>
      </c>
      <c r="I193" s="5">
        <f t="shared" si="35"/>
        <v>0</v>
      </c>
      <c r="J193" s="32">
        <f t="shared" si="35"/>
        <v>0</v>
      </c>
    </row>
    <row r="194" spans="1:10" ht="30.6" x14ac:dyDescent="0.3">
      <c r="A194" s="33" t="s">
        <v>342</v>
      </c>
      <c r="B194" s="34" t="s">
        <v>16</v>
      </c>
      <c r="C194" s="34" t="s">
        <v>343</v>
      </c>
      <c r="D194" s="51" t="s">
        <v>344</v>
      </c>
      <c r="E194" s="35">
        <v>1</v>
      </c>
      <c r="F194" s="35">
        <v>165.54</v>
      </c>
      <c r="G194" s="36">
        <f t="shared" ref="G194:G220" si="36">ROUND(E194*F194,2)</f>
        <v>165.54</v>
      </c>
      <c r="H194" s="6">
        <v>1</v>
      </c>
      <c r="I194" s="76"/>
      <c r="J194" s="36">
        <f t="shared" ref="J194:J220" si="37">ROUND(H194*I194,2)</f>
        <v>0</v>
      </c>
    </row>
    <row r="195" spans="1:10" ht="30.6" x14ac:dyDescent="0.3">
      <c r="A195" s="33" t="s">
        <v>345</v>
      </c>
      <c r="B195" s="34" t="s">
        <v>16</v>
      </c>
      <c r="C195" s="34" t="s">
        <v>346</v>
      </c>
      <c r="D195" s="51" t="s">
        <v>347</v>
      </c>
      <c r="E195" s="35">
        <v>150</v>
      </c>
      <c r="F195" s="35">
        <v>59.87</v>
      </c>
      <c r="G195" s="36">
        <f t="shared" si="36"/>
        <v>8980.5</v>
      </c>
      <c r="H195" s="6">
        <v>150</v>
      </c>
      <c r="I195" s="76"/>
      <c r="J195" s="36">
        <f t="shared" si="37"/>
        <v>0</v>
      </c>
    </row>
    <row r="196" spans="1:10" ht="30.6" x14ac:dyDescent="0.3">
      <c r="A196" s="33" t="s">
        <v>348</v>
      </c>
      <c r="B196" s="34" t="s">
        <v>16</v>
      </c>
      <c r="C196" s="34" t="s">
        <v>343</v>
      </c>
      <c r="D196" s="51" t="s">
        <v>349</v>
      </c>
      <c r="E196" s="35">
        <v>1</v>
      </c>
      <c r="F196" s="35">
        <v>165.54</v>
      </c>
      <c r="G196" s="36">
        <f t="shared" si="36"/>
        <v>165.54</v>
      </c>
      <c r="H196" s="6">
        <v>1</v>
      </c>
      <c r="I196" s="76"/>
      <c r="J196" s="36">
        <f t="shared" si="37"/>
        <v>0</v>
      </c>
    </row>
    <row r="197" spans="1:10" ht="20.399999999999999" x14ac:dyDescent="0.3">
      <c r="A197" s="33" t="s">
        <v>350</v>
      </c>
      <c r="B197" s="34" t="s">
        <v>16</v>
      </c>
      <c r="C197" s="34" t="s">
        <v>343</v>
      </c>
      <c r="D197" s="51" t="s">
        <v>351</v>
      </c>
      <c r="E197" s="35">
        <v>1</v>
      </c>
      <c r="F197" s="35">
        <v>120.29</v>
      </c>
      <c r="G197" s="36">
        <f t="shared" si="36"/>
        <v>120.29</v>
      </c>
      <c r="H197" s="6">
        <v>1</v>
      </c>
      <c r="I197" s="76"/>
      <c r="J197" s="36">
        <f t="shared" si="37"/>
        <v>0</v>
      </c>
    </row>
    <row r="198" spans="1:10" ht="30.6" x14ac:dyDescent="0.3">
      <c r="A198" s="33" t="s">
        <v>352</v>
      </c>
      <c r="B198" s="34" t="s">
        <v>16</v>
      </c>
      <c r="C198" s="34" t="s">
        <v>343</v>
      </c>
      <c r="D198" s="51" t="s">
        <v>353</v>
      </c>
      <c r="E198" s="35">
        <v>1</v>
      </c>
      <c r="F198" s="35">
        <v>569.15</v>
      </c>
      <c r="G198" s="36">
        <f t="shared" si="36"/>
        <v>569.15</v>
      </c>
      <c r="H198" s="6">
        <v>1</v>
      </c>
      <c r="I198" s="76"/>
      <c r="J198" s="36">
        <f t="shared" si="37"/>
        <v>0</v>
      </c>
    </row>
    <row r="199" spans="1:10" ht="20.399999999999999" x14ac:dyDescent="0.3">
      <c r="A199" s="33" t="s">
        <v>354</v>
      </c>
      <c r="B199" s="34" t="s">
        <v>16</v>
      </c>
      <c r="C199" s="34" t="s">
        <v>343</v>
      </c>
      <c r="D199" s="51" t="s">
        <v>355</v>
      </c>
      <c r="E199" s="35">
        <v>2</v>
      </c>
      <c r="F199" s="35">
        <v>668.07</v>
      </c>
      <c r="G199" s="36">
        <f t="shared" si="36"/>
        <v>1336.14</v>
      </c>
      <c r="H199" s="6">
        <v>2</v>
      </c>
      <c r="I199" s="76"/>
      <c r="J199" s="36">
        <f t="shared" si="37"/>
        <v>0</v>
      </c>
    </row>
    <row r="200" spans="1:10" ht="20.399999999999999" x14ac:dyDescent="0.3">
      <c r="A200" s="33" t="s">
        <v>356</v>
      </c>
      <c r="B200" s="34" t="s">
        <v>16</v>
      </c>
      <c r="C200" s="34" t="s">
        <v>343</v>
      </c>
      <c r="D200" s="51" t="s">
        <v>357</v>
      </c>
      <c r="E200" s="35">
        <v>4</v>
      </c>
      <c r="F200" s="35">
        <v>42.18</v>
      </c>
      <c r="G200" s="36">
        <f t="shared" si="36"/>
        <v>168.72</v>
      </c>
      <c r="H200" s="6">
        <v>4</v>
      </c>
      <c r="I200" s="76"/>
      <c r="J200" s="36">
        <f t="shared" si="37"/>
        <v>0</v>
      </c>
    </row>
    <row r="201" spans="1:10" ht="20.399999999999999" x14ac:dyDescent="0.3">
      <c r="A201" s="33" t="s">
        <v>358</v>
      </c>
      <c r="B201" s="34" t="s">
        <v>16</v>
      </c>
      <c r="C201" s="34" t="s">
        <v>343</v>
      </c>
      <c r="D201" s="51" t="s">
        <v>359</v>
      </c>
      <c r="E201" s="35">
        <v>4</v>
      </c>
      <c r="F201" s="35">
        <v>98.01</v>
      </c>
      <c r="G201" s="36">
        <f t="shared" si="36"/>
        <v>392.04</v>
      </c>
      <c r="H201" s="6">
        <v>4</v>
      </c>
      <c r="I201" s="76"/>
      <c r="J201" s="36">
        <f t="shared" si="37"/>
        <v>0</v>
      </c>
    </row>
    <row r="202" spans="1:10" ht="30.6" x14ac:dyDescent="0.3">
      <c r="A202" s="33" t="s">
        <v>360</v>
      </c>
      <c r="B202" s="34" t="s">
        <v>16</v>
      </c>
      <c r="C202" s="34" t="s">
        <v>343</v>
      </c>
      <c r="D202" s="51" t="s">
        <v>361</v>
      </c>
      <c r="E202" s="35">
        <v>4</v>
      </c>
      <c r="F202" s="35">
        <v>137.32</v>
      </c>
      <c r="G202" s="36">
        <f t="shared" si="36"/>
        <v>549.28</v>
      </c>
      <c r="H202" s="6">
        <v>4</v>
      </c>
      <c r="I202" s="76"/>
      <c r="J202" s="36">
        <f t="shared" si="37"/>
        <v>0</v>
      </c>
    </row>
    <row r="203" spans="1:10" ht="20.399999999999999" x14ac:dyDescent="0.3">
      <c r="A203" s="33" t="s">
        <v>362</v>
      </c>
      <c r="B203" s="34" t="s">
        <v>16</v>
      </c>
      <c r="C203" s="34" t="s">
        <v>343</v>
      </c>
      <c r="D203" s="51" t="s">
        <v>363</v>
      </c>
      <c r="E203" s="35">
        <v>1</v>
      </c>
      <c r="F203" s="35">
        <v>105.48</v>
      </c>
      <c r="G203" s="36">
        <f t="shared" si="36"/>
        <v>105.48</v>
      </c>
      <c r="H203" s="6">
        <v>1</v>
      </c>
      <c r="I203" s="76"/>
      <c r="J203" s="36">
        <f t="shared" si="37"/>
        <v>0</v>
      </c>
    </row>
    <row r="204" spans="1:10" ht="20.399999999999999" x14ac:dyDescent="0.3">
      <c r="A204" s="33" t="s">
        <v>364</v>
      </c>
      <c r="B204" s="34" t="s">
        <v>16</v>
      </c>
      <c r="C204" s="34" t="s">
        <v>343</v>
      </c>
      <c r="D204" s="51" t="s">
        <v>365</v>
      </c>
      <c r="E204" s="35">
        <v>1</v>
      </c>
      <c r="F204" s="35">
        <v>115.78</v>
      </c>
      <c r="G204" s="36">
        <f t="shared" si="36"/>
        <v>115.78</v>
      </c>
      <c r="H204" s="6">
        <v>1</v>
      </c>
      <c r="I204" s="76"/>
      <c r="J204" s="36">
        <f t="shared" si="37"/>
        <v>0</v>
      </c>
    </row>
    <row r="205" spans="1:10" ht="20.399999999999999" x14ac:dyDescent="0.3">
      <c r="A205" s="33" t="s">
        <v>366</v>
      </c>
      <c r="B205" s="34" t="s">
        <v>16</v>
      </c>
      <c r="C205" s="34" t="s">
        <v>343</v>
      </c>
      <c r="D205" s="51" t="s">
        <v>367</v>
      </c>
      <c r="E205" s="35">
        <v>1</v>
      </c>
      <c r="F205" s="35">
        <v>126.99</v>
      </c>
      <c r="G205" s="36">
        <f t="shared" si="36"/>
        <v>126.99</v>
      </c>
      <c r="H205" s="6">
        <v>1</v>
      </c>
      <c r="I205" s="76"/>
      <c r="J205" s="36">
        <f t="shared" si="37"/>
        <v>0</v>
      </c>
    </row>
    <row r="206" spans="1:10" ht="20.399999999999999" x14ac:dyDescent="0.3">
      <c r="A206" s="33" t="s">
        <v>368</v>
      </c>
      <c r="B206" s="34" t="s">
        <v>16</v>
      </c>
      <c r="C206" s="34" t="s">
        <v>343</v>
      </c>
      <c r="D206" s="51" t="s">
        <v>369</v>
      </c>
      <c r="E206" s="35">
        <v>1</v>
      </c>
      <c r="F206" s="35">
        <v>136.51</v>
      </c>
      <c r="G206" s="36">
        <f t="shared" si="36"/>
        <v>136.51</v>
      </c>
      <c r="H206" s="6">
        <v>1</v>
      </c>
      <c r="I206" s="76"/>
      <c r="J206" s="36">
        <f t="shared" si="37"/>
        <v>0</v>
      </c>
    </row>
    <row r="207" spans="1:10" x14ac:dyDescent="0.3">
      <c r="A207" s="33" t="s">
        <v>370</v>
      </c>
      <c r="B207" s="34" t="s">
        <v>16</v>
      </c>
      <c r="C207" s="34" t="s">
        <v>343</v>
      </c>
      <c r="D207" s="51" t="s">
        <v>371</v>
      </c>
      <c r="E207" s="35">
        <v>1</v>
      </c>
      <c r="F207" s="35">
        <v>210.89</v>
      </c>
      <c r="G207" s="36">
        <f t="shared" si="36"/>
        <v>210.89</v>
      </c>
      <c r="H207" s="6">
        <v>1</v>
      </c>
      <c r="I207" s="76"/>
      <c r="J207" s="36">
        <f t="shared" si="37"/>
        <v>0</v>
      </c>
    </row>
    <row r="208" spans="1:10" x14ac:dyDescent="0.3">
      <c r="A208" s="33" t="s">
        <v>372</v>
      </c>
      <c r="B208" s="34" t="s">
        <v>16</v>
      </c>
      <c r="C208" s="34" t="s">
        <v>343</v>
      </c>
      <c r="D208" s="51" t="s">
        <v>373</v>
      </c>
      <c r="E208" s="35">
        <v>10</v>
      </c>
      <c r="F208" s="35">
        <v>230.24</v>
      </c>
      <c r="G208" s="36">
        <f t="shared" si="36"/>
        <v>2302.4</v>
      </c>
      <c r="H208" s="6">
        <v>10</v>
      </c>
      <c r="I208" s="76"/>
      <c r="J208" s="36">
        <f t="shared" si="37"/>
        <v>0</v>
      </c>
    </row>
    <row r="209" spans="1:10" x14ac:dyDescent="0.3">
      <c r="A209" s="33" t="s">
        <v>374</v>
      </c>
      <c r="B209" s="34" t="s">
        <v>16</v>
      </c>
      <c r="C209" s="34" t="s">
        <v>343</v>
      </c>
      <c r="D209" s="51" t="s">
        <v>375</v>
      </c>
      <c r="E209" s="35">
        <v>1</v>
      </c>
      <c r="F209" s="35">
        <v>269.68</v>
      </c>
      <c r="G209" s="36">
        <f t="shared" si="36"/>
        <v>269.68</v>
      </c>
      <c r="H209" s="6">
        <v>1</v>
      </c>
      <c r="I209" s="76"/>
      <c r="J209" s="36">
        <f t="shared" si="37"/>
        <v>0</v>
      </c>
    </row>
    <row r="210" spans="1:10" ht="20.399999999999999" x14ac:dyDescent="0.3">
      <c r="A210" s="33" t="s">
        <v>376</v>
      </c>
      <c r="B210" s="34" t="s">
        <v>16</v>
      </c>
      <c r="C210" s="34" t="s">
        <v>343</v>
      </c>
      <c r="D210" s="51" t="s">
        <v>377</v>
      </c>
      <c r="E210" s="35">
        <v>8</v>
      </c>
      <c r="F210" s="35">
        <v>609</v>
      </c>
      <c r="G210" s="36">
        <f t="shared" si="36"/>
        <v>4872</v>
      </c>
      <c r="H210" s="6">
        <v>8</v>
      </c>
      <c r="I210" s="76"/>
      <c r="J210" s="36">
        <f t="shared" si="37"/>
        <v>0</v>
      </c>
    </row>
    <row r="211" spans="1:10" x14ac:dyDescent="0.3">
      <c r="A211" s="33" t="s">
        <v>378</v>
      </c>
      <c r="B211" s="34" t="s">
        <v>16</v>
      </c>
      <c r="C211" s="34" t="s">
        <v>343</v>
      </c>
      <c r="D211" s="51" t="s">
        <v>379</v>
      </c>
      <c r="E211" s="35">
        <v>1</v>
      </c>
      <c r="F211" s="35">
        <v>1034.25</v>
      </c>
      <c r="G211" s="36">
        <f t="shared" si="36"/>
        <v>1034.25</v>
      </c>
      <c r="H211" s="6">
        <v>1</v>
      </c>
      <c r="I211" s="76"/>
      <c r="J211" s="36">
        <f t="shared" si="37"/>
        <v>0</v>
      </c>
    </row>
    <row r="212" spans="1:10" ht="20.399999999999999" x14ac:dyDescent="0.3">
      <c r="A212" s="33" t="s">
        <v>380</v>
      </c>
      <c r="B212" s="34" t="s">
        <v>16</v>
      </c>
      <c r="C212" s="34" t="s">
        <v>343</v>
      </c>
      <c r="D212" s="51" t="s">
        <v>381</v>
      </c>
      <c r="E212" s="35">
        <v>4</v>
      </c>
      <c r="F212" s="35">
        <v>1606.5</v>
      </c>
      <c r="G212" s="36">
        <f t="shared" si="36"/>
        <v>6426</v>
      </c>
      <c r="H212" s="6">
        <v>4</v>
      </c>
      <c r="I212" s="76"/>
      <c r="J212" s="36">
        <f t="shared" si="37"/>
        <v>0</v>
      </c>
    </row>
    <row r="213" spans="1:10" ht="20.399999999999999" x14ac:dyDescent="0.3">
      <c r="A213" s="33" t="s">
        <v>382</v>
      </c>
      <c r="B213" s="34" t="s">
        <v>16</v>
      </c>
      <c r="C213" s="34" t="s">
        <v>383</v>
      </c>
      <c r="D213" s="51" t="s">
        <v>384</v>
      </c>
      <c r="E213" s="35">
        <v>2</v>
      </c>
      <c r="F213" s="35">
        <v>636.03</v>
      </c>
      <c r="G213" s="36">
        <f t="shared" si="36"/>
        <v>1272.06</v>
      </c>
      <c r="H213" s="6">
        <v>2</v>
      </c>
      <c r="I213" s="76"/>
      <c r="J213" s="36">
        <f t="shared" si="37"/>
        <v>0</v>
      </c>
    </row>
    <row r="214" spans="1:10" ht="20.399999999999999" x14ac:dyDescent="0.3">
      <c r="A214" s="33" t="s">
        <v>385</v>
      </c>
      <c r="B214" s="34" t="s">
        <v>16</v>
      </c>
      <c r="C214" s="34" t="s">
        <v>386</v>
      </c>
      <c r="D214" s="51" t="s">
        <v>387</v>
      </c>
      <c r="E214" s="35">
        <v>8</v>
      </c>
      <c r="F214" s="35">
        <v>428.4</v>
      </c>
      <c r="G214" s="36">
        <f t="shared" si="36"/>
        <v>3427.2</v>
      </c>
      <c r="H214" s="6">
        <v>8</v>
      </c>
      <c r="I214" s="76"/>
      <c r="J214" s="36">
        <f t="shared" si="37"/>
        <v>0</v>
      </c>
    </row>
    <row r="215" spans="1:10" x14ac:dyDescent="0.3">
      <c r="A215" s="33" t="s">
        <v>388</v>
      </c>
      <c r="B215" s="34" t="s">
        <v>16</v>
      </c>
      <c r="C215" s="34" t="s">
        <v>20</v>
      </c>
      <c r="D215" s="51" t="s">
        <v>389</v>
      </c>
      <c r="E215" s="35">
        <v>15</v>
      </c>
      <c r="F215" s="35">
        <v>58.79</v>
      </c>
      <c r="G215" s="36">
        <f t="shared" si="36"/>
        <v>881.85</v>
      </c>
      <c r="H215" s="6">
        <v>15</v>
      </c>
      <c r="I215" s="76"/>
      <c r="J215" s="36">
        <f t="shared" si="37"/>
        <v>0</v>
      </c>
    </row>
    <row r="216" spans="1:10" x14ac:dyDescent="0.3">
      <c r="A216" s="33" t="s">
        <v>390</v>
      </c>
      <c r="B216" s="34" t="s">
        <v>16</v>
      </c>
      <c r="C216" s="34" t="s">
        <v>343</v>
      </c>
      <c r="D216" s="51" t="s">
        <v>391</v>
      </c>
      <c r="E216" s="35">
        <v>1</v>
      </c>
      <c r="F216" s="35">
        <v>1530.25</v>
      </c>
      <c r="G216" s="36">
        <f t="shared" si="36"/>
        <v>1530.25</v>
      </c>
      <c r="H216" s="6">
        <v>1</v>
      </c>
      <c r="I216" s="76"/>
      <c r="J216" s="36">
        <f t="shared" si="37"/>
        <v>0</v>
      </c>
    </row>
    <row r="217" spans="1:10" x14ac:dyDescent="0.3">
      <c r="A217" s="33" t="s">
        <v>392</v>
      </c>
      <c r="B217" s="34" t="s">
        <v>16</v>
      </c>
      <c r="C217" s="34" t="s">
        <v>343</v>
      </c>
      <c r="D217" s="51" t="s">
        <v>393</v>
      </c>
      <c r="E217" s="35">
        <v>1</v>
      </c>
      <c r="F217" s="35">
        <v>858.25</v>
      </c>
      <c r="G217" s="36">
        <f t="shared" si="36"/>
        <v>858.25</v>
      </c>
      <c r="H217" s="6">
        <v>1</v>
      </c>
      <c r="I217" s="76"/>
      <c r="J217" s="36">
        <f t="shared" si="37"/>
        <v>0</v>
      </c>
    </row>
    <row r="218" spans="1:10" ht="20.399999999999999" x14ac:dyDescent="0.3">
      <c r="A218" s="33" t="s">
        <v>394</v>
      </c>
      <c r="B218" s="34" t="s">
        <v>16</v>
      </c>
      <c r="C218" s="34" t="s">
        <v>343</v>
      </c>
      <c r="D218" s="51" t="s">
        <v>395</v>
      </c>
      <c r="E218" s="35">
        <v>2</v>
      </c>
      <c r="F218" s="35">
        <v>3990</v>
      </c>
      <c r="G218" s="36">
        <f t="shared" si="36"/>
        <v>7980</v>
      </c>
      <c r="H218" s="6">
        <v>2</v>
      </c>
      <c r="I218" s="76"/>
      <c r="J218" s="36">
        <f t="shared" si="37"/>
        <v>0</v>
      </c>
    </row>
    <row r="219" spans="1:10" ht="20.399999999999999" x14ac:dyDescent="0.3">
      <c r="A219" s="33" t="s">
        <v>396</v>
      </c>
      <c r="B219" s="34" t="s">
        <v>16</v>
      </c>
      <c r="C219" s="34" t="s">
        <v>346</v>
      </c>
      <c r="D219" s="51" t="s">
        <v>397</v>
      </c>
      <c r="E219" s="35">
        <v>30</v>
      </c>
      <c r="F219" s="35">
        <v>46.8</v>
      </c>
      <c r="G219" s="36">
        <f t="shared" si="36"/>
        <v>1404</v>
      </c>
      <c r="H219" s="6">
        <v>30</v>
      </c>
      <c r="I219" s="76"/>
      <c r="J219" s="36">
        <f t="shared" si="37"/>
        <v>0</v>
      </c>
    </row>
    <row r="220" spans="1:10" x14ac:dyDescent="0.3">
      <c r="A220" s="37"/>
      <c r="B220" s="37"/>
      <c r="C220" s="37"/>
      <c r="D220" s="52" t="s">
        <v>398</v>
      </c>
      <c r="E220" s="35">
        <v>1</v>
      </c>
      <c r="F220" s="38">
        <f>SUM(G194:G219)</f>
        <v>45400.79</v>
      </c>
      <c r="G220" s="38">
        <f t="shared" si="36"/>
        <v>45400.79</v>
      </c>
      <c r="H220" s="6">
        <v>1</v>
      </c>
      <c r="I220" s="7">
        <f>SUM(J194:J219)</f>
        <v>0</v>
      </c>
      <c r="J220" s="38">
        <f t="shared" si="37"/>
        <v>0</v>
      </c>
    </row>
    <row r="221" spans="1:10" ht="1.05" customHeight="1" x14ac:dyDescent="0.3">
      <c r="A221" s="39"/>
      <c r="B221" s="39"/>
      <c r="C221" s="39"/>
      <c r="D221" s="53"/>
      <c r="E221" s="39"/>
      <c r="F221" s="39"/>
      <c r="G221" s="39"/>
      <c r="H221" s="8"/>
      <c r="I221" s="8"/>
      <c r="J221" s="39"/>
    </row>
    <row r="222" spans="1:10" x14ac:dyDescent="0.3">
      <c r="A222" s="31" t="s">
        <v>399</v>
      </c>
      <c r="B222" s="31" t="s">
        <v>10</v>
      </c>
      <c r="C222" s="31" t="s">
        <v>11</v>
      </c>
      <c r="D222" s="50" t="s">
        <v>400</v>
      </c>
      <c r="E222" s="32">
        <f t="shared" ref="E222:J222" si="38">E245</f>
        <v>1</v>
      </c>
      <c r="F222" s="32">
        <f t="shared" si="38"/>
        <v>35069.279999999999</v>
      </c>
      <c r="G222" s="32">
        <f t="shared" si="38"/>
        <v>35069.279999999999</v>
      </c>
      <c r="H222" s="5">
        <f t="shared" si="38"/>
        <v>1</v>
      </c>
      <c r="I222" s="5">
        <f t="shared" si="38"/>
        <v>0</v>
      </c>
      <c r="J222" s="32">
        <f t="shared" si="38"/>
        <v>0</v>
      </c>
    </row>
    <row r="223" spans="1:10" ht="30.6" x14ac:dyDescent="0.3">
      <c r="A223" s="33" t="s">
        <v>342</v>
      </c>
      <c r="B223" s="34" t="s">
        <v>16</v>
      </c>
      <c r="C223" s="34" t="s">
        <v>343</v>
      </c>
      <c r="D223" s="51" t="s">
        <v>344</v>
      </c>
      <c r="E223" s="35">
        <v>2</v>
      </c>
      <c r="F223" s="35">
        <v>165.54</v>
      </c>
      <c r="G223" s="36">
        <f t="shared" ref="G223:G245" si="39">ROUND(E223*F223,2)</f>
        <v>331.08</v>
      </c>
      <c r="H223" s="6">
        <v>2</v>
      </c>
      <c r="I223" s="76"/>
      <c r="J223" s="36">
        <f t="shared" ref="J223:J245" si="40">ROUND(H223*I223,2)</f>
        <v>0</v>
      </c>
    </row>
    <row r="224" spans="1:10" ht="30.6" x14ac:dyDescent="0.3">
      <c r="A224" s="33" t="s">
        <v>345</v>
      </c>
      <c r="B224" s="34" t="s">
        <v>16</v>
      </c>
      <c r="C224" s="34" t="s">
        <v>346</v>
      </c>
      <c r="D224" s="51" t="s">
        <v>347</v>
      </c>
      <c r="E224" s="35">
        <v>18</v>
      </c>
      <c r="F224" s="35">
        <v>59.87</v>
      </c>
      <c r="G224" s="36">
        <f t="shared" si="39"/>
        <v>1077.6600000000001</v>
      </c>
      <c r="H224" s="6">
        <v>18</v>
      </c>
      <c r="I224" s="76"/>
      <c r="J224" s="36">
        <f t="shared" si="40"/>
        <v>0</v>
      </c>
    </row>
    <row r="225" spans="1:10" ht="20.399999999999999" x14ac:dyDescent="0.3">
      <c r="A225" s="33" t="s">
        <v>396</v>
      </c>
      <c r="B225" s="34" t="s">
        <v>16</v>
      </c>
      <c r="C225" s="34" t="s">
        <v>346</v>
      </c>
      <c r="D225" s="51" t="s">
        <v>397</v>
      </c>
      <c r="E225" s="35">
        <v>32</v>
      </c>
      <c r="F225" s="35">
        <v>46.8</v>
      </c>
      <c r="G225" s="36">
        <f t="shared" si="39"/>
        <v>1497.6</v>
      </c>
      <c r="H225" s="6">
        <v>32</v>
      </c>
      <c r="I225" s="76"/>
      <c r="J225" s="36">
        <f t="shared" si="40"/>
        <v>0</v>
      </c>
    </row>
    <row r="226" spans="1:10" ht="30.6" x14ac:dyDescent="0.3">
      <c r="A226" s="33" t="s">
        <v>348</v>
      </c>
      <c r="B226" s="34" t="s">
        <v>16</v>
      </c>
      <c r="C226" s="34" t="s">
        <v>343</v>
      </c>
      <c r="D226" s="51" t="s">
        <v>349</v>
      </c>
      <c r="E226" s="35">
        <v>2</v>
      </c>
      <c r="F226" s="35">
        <v>165.54</v>
      </c>
      <c r="G226" s="36">
        <f t="shared" si="39"/>
        <v>331.08</v>
      </c>
      <c r="H226" s="6">
        <v>2</v>
      </c>
      <c r="I226" s="76"/>
      <c r="J226" s="36">
        <f t="shared" si="40"/>
        <v>0</v>
      </c>
    </row>
    <row r="227" spans="1:10" ht="20.399999999999999" x14ac:dyDescent="0.3">
      <c r="A227" s="33" t="s">
        <v>350</v>
      </c>
      <c r="B227" s="34" t="s">
        <v>16</v>
      </c>
      <c r="C227" s="34" t="s">
        <v>343</v>
      </c>
      <c r="D227" s="51" t="s">
        <v>351</v>
      </c>
      <c r="E227" s="35">
        <v>2</v>
      </c>
      <c r="F227" s="35">
        <v>120.29</v>
      </c>
      <c r="G227" s="36">
        <f t="shared" si="39"/>
        <v>240.58</v>
      </c>
      <c r="H227" s="6">
        <v>2</v>
      </c>
      <c r="I227" s="76"/>
      <c r="J227" s="36">
        <f t="shared" si="40"/>
        <v>0</v>
      </c>
    </row>
    <row r="228" spans="1:10" ht="30.6" x14ac:dyDescent="0.3">
      <c r="A228" s="33" t="s">
        <v>352</v>
      </c>
      <c r="B228" s="34" t="s">
        <v>16</v>
      </c>
      <c r="C228" s="34" t="s">
        <v>343</v>
      </c>
      <c r="D228" s="51" t="s">
        <v>353</v>
      </c>
      <c r="E228" s="35">
        <v>2</v>
      </c>
      <c r="F228" s="35">
        <v>569.15</v>
      </c>
      <c r="G228" s="36">
        <f t="shared" si="39"/>
        <v>1138.3</v>
      </c>
      <c r="H228" s="6">
        <v>2</v>
      </c>
      <c r="I228" s="76"/>
      <c r="J228" s="36">
        <f t="shared" si="40"/>
        <v>0</v>
      </c>
    </row>
    <row r="229" spans="1:10" ht="20.399999999999999" x14ac:dyDescent="0.3">
      <c r="A229" s="33" t="s">
        <v>354</v>
      </c>
      <c r="B229" s="34" t="s">
        <v>16</v>
      </c>
      <c r="C229" s="34" t="s">
        <v>343</v>
      </c>
      <c r="D229" s="51" t="s">
        <v>355</v>
      </c>
      <c r="E229" s="35">
        <v>2</v>
      </c>
      <c r="F229" s="35">
        <v>668.07</v>
      </c>
      <c r="G229" s="36">
        <f t="shared" si="39"/>
        <v>1336.14</v>
      </c>
      <c r="H229" s="6">
        <v>2</v>
      </c>
      <c r="I229" s="76"/>
      <c r="J229" s="36">
        <f t="shared" si="40"/>
        <v>0</v>
      </c>
    </row>
    <row r="230" spans="1:10" ht="20.399999999999999" x14ac:dyDescent="0.3">
      <c r="A230" s="33" t="s">
        <v>356</v>
      </c>
      <c r="B230" s="34" t="s">
        <v>16</v>
      </c>
      <c r="C230" s="34" t="s">
        <v>343</v>
      </c>
      <c r="D230" s="51" t="s">
        <v>357</v>
      </c>
      <c r="E230" s="35">
        <v>2</v>
      </c>
      <c r="F230" s="35">
        <v>42.18</v>
      </c>
      <c r="G230" s="36">
        <f t="shared" si="39"/>
        <v>84.36</v>
      </c>
      <c r="H230" s="6">
        <v>2</v>
      </c>
      <c r="I230" s="76"/>
      <c r="J230" s="36">
        <f t="shared" si="40"/>
        <v>0</v>
      </c>
    </row>
    <row r="231" spans="1:10" ht="30.6" x14ac:dyDescent="0.3">
      <c r="A231" s="33" t="s">
        <v>360</v>
      </c>
      <c r="B231" s="34" t="s">
        <v>16</v>
      </c>
      <c r="C231" s="34" t="s">
        <v>343</v>
      </c>
      <c r="D231" s="51" t="s">
        <v>361</v>
      </c>
      <c r="E231" s="35">
        <v>6</v>
      </c>
      <c r="F231" s="35">
        <v>137.32</v>
      </c>
      <c r="G231" s="36">
        <f t="shared" si="39"/>
        <v>823.92</v>
      </c>
      <c r="H231" s="6">
        <v>6</v>
      </c>
      <c r="I231" s="76"/>
      <c r="J231" s="36">
        <f t="shared" si="40"/>
        <v>0</v>
      </c>
    </row>
    <row r="232" spans="1:10" ht="20.399999999999999" x14ac:dyDescent="0.3">
      <c r="A232" s="33" t="s">
        <v>364</v>
      </c>
      <c r="B232" s="34" t="s">
        <v>16</v>
      </c>
      <c r="C232" s="34" t="s">
        <v>343</v>
      </c>
      <c r="D232" s="51" t="s">
        <v>365</v>
      </c>
      <c r="E232" s="35">
        <v>2</v>
      </c>
      <c r="F232" s="35">
        <v>115.78</v>
      </c>
      <c r="G232" s="36">
        <f t="shared" si="39"/>
        <v>231.56</v>
      </c>
      <c r="H232" s="6">
        <v>2</v>
      </c>
      <c r="I232" s="76"/>
      <c r="J232" s="36">
        <f t="shared" si="40"/>
        <v>0</v>
      </c>
    </row>
    <row r="233" spans="1:10" x14ac:dyDescent="0.3">
      <c r="A233" s="33" t="s">
        <v>370</v>
      </c>
      <c r="B233" s="34" t="s">
        <v>16</v>
      </c>
      <c r="C233" s="34" t="s">
        <v>343</v>
      </c>
      <c r="D233" s="51" t="s">
        <v>371</v>
      </c>
      <c r="E233" s="35">
        <v>4</v>
      </c>
      <c r="F233" s="35">
        <v>210.89</v>
      </c>
      <c r="G233" s="36">
        <f t="shared" si="39"/>
        <v>843.56</v>
      </c>
      <c r="H233" s="6">
        <v>4</v>
      </c>
      <c r="I233" s="76"/>
      <c r="J233" s="36">
        <f t="shared" si="40"/>
        <v>0</v>
      </c>
    </row>
    <row r="234" spans="1:10" x14ac:dyDescent="0.3">
      <c r="A234" s="33" t="s">
        <v>372</v>
      </c>
      <c r="B234" s="34" t="s">
        <v>16</v>
      </c>
      <c r="C234" s="34" t="s">
        <v>343</v>
      </c>
      <c r="D234" s="51" t="s">
        <v>373</v>
      </c>
      <c r="E234" s="35">
        <v>10</v>
      </c>
      <c r="F234" s="35">
        <v>230.24</v>
      </c>
      <c r="G234" s="36">
        <f t="shared" si="39"/>
        <v>2302.4</v>
      </c>
      <c r="H234" s="6">
        <v>10</v>
      </c>
      <c r="I234" s="76"/>
      <c r="J234" s="36">
        <f t="shared" si="40"/>
        <v>0</v>
      </c>
    </row>
    <row r="235" spans="1:10" x14ac:dyDescent="0.3">
      <c r="A235" s="33" t="s">
        <v>374</v>
      </c>
      <c r="B235" s="34" t="s">
        <v>16</v>
      </c>
      <c r="C235" s="34" t="s">
        <v>343</v>
      </c>
      <c r="D235" s="51" t="s">
        <v>375</v>
      </c>
      <c r="E235" s="35">
        <v>2</v>
      </c>
      <c r="F235" s="35">
        <v>269.68</v>
      </c>
      <c r="G235" s="36">
        <f t="shared" si="39"/>
        <v>539.36</v>
      </c>
      <c r="H235" s="6">
        <v>2</v>
      </c>
      <c r="I235" s="76"/>
      <c r="J235" s="36">
        <f t="shared" si="40"/>
        <v>0</v>
      </c>
    </row>
    <row r="236" spans="1:10" ht="20.399999999999999" x14ac:dyDescent="0.3">
      <c r="A236" s="33" t="s">
        <v>376</v>
      </c>
      <c r="B236" s="34" t="s">
        <v>16</v>
      </c>
      <c r="C236" s="34" t="s">
        <v>343</v>
      </c>
      <c r="D236" s="51" t="s">
        <v>377</v>
      </c>
      <c r="E236" s="35">
        <v>6</v>
      </c>
      <c r="F236" s="35">
        <v>609</v>
      </c>
      <c r="G236" s="36">
        <f t="shared" si="39"/>
        <v>3654</v>
      </c>
      <c r="H236" s="6">
        <v>6</v>
      </c>
      <c r="I236" s="76"/>
      <c r="J236" s="36">
        <f t="shared" si="40"/>
        <v>0</v>
      </c>
    </row>
    <row r="237" spans="1:10" x14ac:dyDescent="0.3">
      <c r="A237" s="33" t="s">
        <v>378</v>
      </c>
      <c r="B237" s="34" t="s">
        <v>16</v>
      </c>
      <c r="C237" s="34" t="s">
        <v>343</v>
      </c>
      <c r="D237" s="51" t="s">
        <v>379</v>
      </c>
      <c r="E237" s="35">
        <v>2</v>
      </c>
      <c r="F237" s="35">
        <v>1034.25</v>
      </c>
      <c r="G237" s="36">
        <f t="shared" si="39"/>
        <v>2068.5</v>
      </c>
      <c r="H237" s="6">
        <v>2</v>
      </c>
      <c r="I237" s="76"/>
      <c r="J237" s="36">
        <f t="shared" si="40"/>
        <v>0</v>
      </c>
    </row>
    <row r="238" spans="1:10" ht="20.399999999999999" x14ac:dyDescent="0.3">
      <c r="A238" s="33" t="s">
        <v>380</v>
      </c>
      <c r="B238" s="34" t="s">
        <v>16</v>
      </c>
      <c r="C238" s="34" t="s">
        <v>343</v>
      </c>
      <c r="D238" s="51" t="s">
        <v>381</v>
      </c>
      <c r="E238" s="35">
        <v>2</v>
      </c>
      <c r="F238" s="35">
        <v>1606.5</v>
      </c>
      <c r="G238" s="36">
        <f t="shared" si="39"/>
        <v>3213</v>
      </c>
      <c r="H238" s="6">
        <v>2</v>
      </c>
      <c r="I238" s="76"/>
      <c r="J238" s="36">
        <f t="shared" si="40"/>
        <v>0</v>
      </c>
    </row>
    <row r="239" spans="1:10" ht="20.399999999999999" x14ac:dyDescent="0.3">
      <c r="A239" s="33" t="s">
        <v>382</v>
      </c>
      <c r="B239" s="34" t="s">
        <v>16</v>
      </c>
      <c r="C239" s="34" t="s">
        <v>383</v>
      </c>
      <c r="D239" s="51" t="s">
        <v>384</v>
      </c>
      <c r="E239" s="35">
        <v>2</v>
      </c>
      <c r="F239" s="35">
        <v>636.03</v>
      </c>
      <c r="G239" s="36">
        <f t="shared" si="39"/>
        <v>1272.06</v>
      </c>
      <c r="H239" s="6">
        <v>2</v>
      </c>
      <c r="I239" s="76"/>
      <c r="J239" s="36">
        <f t="shared" si="40"/>
        <v>0</v>
      </c>
    </row>
    <row r="240" spans="1:10" ht="20.399999999999999" x14ac:dyDescent="0.3">
      <c r="A240" s="33" t="s">
        <v>385</v>
      </c>
      <c r="B240" s="34" t="s">
        <v>16</v>
      </c>
      <c r="C240" s="34" t="s">
        <v>386</v>
      </c>
      <c r="D240" s="51" t="s">
        <v>387</v>
      </c>
      <c r="E240" s="35">
        <v>2</v>
      </c>
      <c r="F240" s="35">
        <v>428.4</v>
      </c>
      <c r="G240" s="36">
        <f t="shared" si="39"/>
        <v>856.8</v>
      </c>
      <c r="H240" s="6">
        <v>2</v>
      </c>
      <c r="I240" s="76"/>
      <c r="J240" s="36">
        <f t="shared" si="40"/>
        <v>0</v>
      </c>
    </row>
    <row r="241" spans="1:10" x14ac:dyDescent="0.3">
      <c r="A241" s="33" t="s">
        <v>388</v>
      </c>
      <c r="B241" s="34" t="s">
        <v>16</v>
      </c>
      <c r="C241" s="34" t="s">
        <v>20</v>
      </c>
      <c r="D241" s="51" t="s">
        <v>389</v>
      </c>
      <c r="E241" s="35">
        <v>8</v>
      </c>
      <c r="F241" s="35">
        <v>58.79</v>
      </c>
      <c r="G241" s="36">
        <f t="shared" si="39"/>
        <v>470.32</v>
      </c>
      <c r="H241" s="6">
        <v>8</v>
      </c>
      <c r="I241" s="76"/>
      <c r="J241" s="36">
        <f t="shared" si="40"/>
        <v>0</v>
      </c>
    </row>
    <row r="242" spans="1:10" x14ac:dyDescent="0.3">
      <c r="A242" s="33" t="s">
        <v>401</v>
      </c>
      <c r="B242" s="34" t="s">
        <v>16</v>
      </c>
      <c r="C242" s="34" t="s">
        <v>343</v>
      </c>
      <c r="D242" s="51" t="s">
        <v>391</v>
      </c>
      <c r="E242" s="35">
        <v>2</v>
      </c>
      <c r="F242" s="35">
        <v>1530.25</v>
      </c>
      <c r="G242" s="36">
        <f t="shared" si="39"/>
        <v>3060.5</v>
      </c>
      <c r="H242" s="6">
        <v>2</v>
      </c>
      <c r="I242" s="76"/>
      <c r="J242" s="36">
        <f t="shared" si="40"/>
        <v>0</v>
      </c>
    </row>
    <row r="243" spans="1:10" x14ac:dyDescent="0.3">
      <c r="A243" s="33" t="s">
        <v>392</v>
      </c>
      <c r="B243" s="34" t="s">
        <v>16</v>
      </c>
      <c r="C243" s="34" t="s">
        <v>343</v>
      </c>
      <c r="D243" s="51" t="s">
        <v>393</v>
      </c>
      <c r="E243" s="35">
        <v>2</v>
      </c>
      <c r="F243" s="35">
        <v>858.25</v>
      </c>
      <c r="G243" s="36">
        <f t="shared" si="39"/>
        <v>1716.5</v>
      </c>
      <c r="H243" s="6">
        <v>2</v>
      </c>
      <c r="I243" s="76"/>
      <c r="J243" s="36">
        <f t="shared" si="40"/>
        <v>0</v>
      </c>
    </row>
    <row r="244" spans="1:10" ht="20.399999999999999" x14ac:dyDescent="0.3">
      <c r="A244" s="33" t="s">
        <v>394</v>
      </c>
      <c r="B244" s="34" t="s">
        <v>16</v>
      </c>
      <c r="C244" s="34" t="s">
        <v>343</v>
      </c>
      <c r="D244" s="51" t="s">
        <v>395</v>
      </c>
      <c r="E244" s="35">
        <v>2</v>
      </c>
      <c r="F244" s="35">
        <v>3990</v>
      </c>
      <c r="G244" s="36">
        <f t="shared" si="39"/>
        <v>7980</v>
      </c>
      <c r="H244" s="6">
        <v>2</v>
      </c>
      <c r="I244" s="76"/>
      <c r="J244" s="36">
        <f t="shared" si="40"/>
        <v>0</v>
      </c>
    </row>
    <row r="245" spans="1:10" x14ac:dyDescent="0.3">
      <c r="A245" s="37"/>
      <c r="B245" s="37"/>
      <c r="C245" s="37"/>
      <c r="D245" s="52" t="s">
        <v>402</v>
      </c>
      <c r="E245" s="35">
        <v>1</v>
      </c>
      <c r="F245" s="38">
        <f>SUM(G223:G244)</f>
        <v>35069.279999999999</v>
      </c>
      <c r="G245" s="38">
        <f t="shared" si="39"/>
        <v>35069.279999999999</v>
      </c>
      <c r="H245" s="6">
        <v>1</v>
      </c>
      <c r="I245" s="7">
        <f>SUM(J223:J244)</f>
        <v>0</v>
      </c>
      <c r="J245" s="38">
        <f t="shared" si="40"/>
        <v>0</v>
      </c>
    </row>
    <row r="246" spans="1:10" ht="1.05" customHeight="1" x14ac:dyDescent="0.3">
      <c r="A246" s="39"/>
      <c r="B246" s="39"/>
      <c r="C246" s="39"/>
      <c r="D246" s="53"/>
      <c r="E246" s="39"/>
      <c r="F246" s="39"/>
      <c r="G246" s="39"/>
      <c r="H246" s="8"/>
      <c r="I246" s="8"/>
      <c r="J246" s="39"/>
    </row>
    <row r="247" spans="1:10" x14ac:dyDescent="0.3">
      <c r="A247" s="37"/>
      <c r="B247" s="37"/>
      <c r="C247" s="37"/>
      <c r="D247" s="52" t="s">
        <v>403</v>
      </c>
      <c r="E247" s="40">
        <v>1</v>
      </c>
      <c r="F247" s="38">
        <f>G193+G222</f>
        <v>80470.070000000007</v>
      </c>
      <c r="G247" s="38">
        <f>ROUND(E247*F247,2)</f>
        <v>80470.070000000007</v>
      </c>
      <c r="H247" s="9">
        <v>1</v>
      </c>
      <c r="I247" s="7">
        <f>J193+J222</f>
        <v>0</v>
      </c>
      <c r="J247" s="38">
        <f>ROUND(H247*I247,2)</f>
        <v>0</v>
      </c>
    </row>
    <row r="248" spans="1:10" ht="1.05" customHeight="1" x14ac:dyDescent="0.3">
      <c r="A248" s="39"/>
      <c r="B248" s="39"/>
      <c r="C248" s="39"/>
      <c r="D248" s="53"/>
      <c r="E248" s="39"/>
      <c r="F248" s="39"/>
      <c r="G248" s="39"/>
      <c r="H248" s="8"/>
      <c r="I248" s="8"/>
      <c r="J248" s="39"/>
    </row>
    <row r="249" spans="1:10" x14ac:dyDescent="0.3">
      <c r="A249" s="28" t="s">
        <v>404</v>
      </c>
      <c r="B249" s="28" t="s">
        <v>10</v>
      </c>
      <c r="C249" s="28" t="s">
        <v>11</v>
      </c>
      <c r="D249" s="49" t="s">
        <v>405</v>
      </c>
      <c r="E249" s="29">
        <f t="shared" ref="E249:J249" si="41">E735</f>
        <v>1</v>
      </c>
      <c r="F249" s="30">
        <f t="shared" si="41"/>
        <v>3560568.92</v>
      </c>
      <c r="G249" s="30">
        <f t="shared" si="41"/>
        <v>3560568.92</v>
      </c>
      <c r="H249" s="3">
        <f t="shared" si="41"/>
        <v>1</v>
      </c>
      <c r="I249" s="4">
        <f t="shared" si="41"/>
        <v>0</v>
      </c>
      <c r="J249" s="30">
        <f t="shared" si="41"/>
        <v>0</v>
      </c>
    </row>
    <row r="250" spans="1:10" x14ac:dyDescent="0.3">
      <c r="A250" s="31" t="s">
        <v>406</v>
      </c>
      <c r="B250" s="31" t="s">
        <v>10</v>
      </c>
      <c r="C250" s="31" t="s">
        <v>11</v>
      </c>
      <c r="D250" s="50" t="s">
        <v>407</v>
      </c>
      <c r="E250" s="32">
        <f t="shared" ref="E250:J250" si="42">E314</f>
        <v>1</v>
      </c>
      <c r="F250" s="32">
        <f t="shared" si="42"/>
        <v>222566.39999999999</v>
      </c>
      <c r="G250" s="32">
        <f t="shared" si="42"/>
        <v>222566.39999999999</v>
      </c>
      <c r="H250" s="5">
        <f t="shared" si="42"/>
        <v>1</v>
      </c>
      <c r="I250" s="5">
        <f t="shared" si="42"/>
        <v>0</v>
      </c>
      <c r="J250" s="32">
        <f t="shared" si="42"/>
        <v>0</v>
      </c>
    </row>
    <row r="251" spans="1:10" x14ac:dyDescent="0.3">
      <c r="A251" s="41" t="s">
        <v>408</v>
      </c>
      <c r="B251" s="41" t="s">
        <v>10</v>
      </c>
      <c r="C251" s="41" t="s">
        <v>11</v>
      </c>
      <c r="D251" s="54" t="s">
        <v>409</v>
      </c>
      <c r="E251" s="43">
        <f t="shared" ref="E251:J251" si="43">E263</f>
        <v>1</v>
      </c>
      <c r="F251" s="43">
        <f t="shared" si="43"/>
        <v>68810.62</v>
      </c>
      <c r="G251" s="43">
        <f t="shared" si="43"/>
        <v>68810.62</v>
      </c>
      <c r="H251" s="10">
        <f t="shared" si="43"/>
        <v>1</v>
      </c>
      <c r="I251" s="10">
        <f t="shared" si="43"/>
        <v>0</v>
      </c>
      <c r="J251" s="43">
        <f t="shared" si="43"/>
        <v>0</v>
      </c>
    </row>
    <row r="252" spans="1:10" ht="20.399999999999999" x14ac:dyDescent="0.3">
      <c r="A252" s="33" t="s">
        <v>410</v>
      </c>
      <c r="B252" s="34" t="s">
        <v>16</v>
      </c>
      <c r="C252" s="34" t="s">
        <v>33</v>
      </c>
      <c r="D252" s="51" t="s">
        <v>411</v>
      </c>
      <c r="E252" s="35">
        <v>2</v>
      </c>
      <c r="F252" s="35">
        <v>1412.25</v>
      </c>
      <c r="G252" s="36">
        <f t="shared" ref="G252:G263" si="44">ROUND(E252*F252,2)</f>
        <v>2824.5</v>
      </c>
      <c r="H252" s="6">
        <v>2</v>
      </c>
      <c r="I252" s="76"/>
      <c r="J252" s="36">
        <f t="shared" ref="J252:J263" si="45">ROUND(H252*I252,2)</f>
        <v>0</v>
      </c>
    </row>
    <row r="253" spans="1:10" ht="20.399999999999999" x14ac:dyDescent="0.3">
      <c r="A253" s="33" t="s">
        <v>412</v>
      </c>
      <c r="B253" s="34" t="s">
        <v>16</v>
      </c>
      <c r="C253" s="34" t="s">
        <v>20</v>
      </c>
      <c r="D253" s="51" t="s">
        <v>413</v>
      </c>
      <c r="E253" s="35">
        <v>200</v>
      </c>
      <c r="F253" s="35">
        <v>11.57</v>
      </c>
      <c r="G253" s="36">
        <f t="shared" si="44"/>
        <v>2314</v>
      </c>
      <c r="H253" s="6">
        <v>200</v>
      </c>
      <c r="I253" s="76"/>
      <c r="J253" s="36">
        <f t="shared" si="45"/>
        <v>0</v>
      </c>
    </row>
    <row r="254" spans="1:10" x14ac:dyDescent="0.3">
      <c r="A254" s="33" t="s">
        <v>414</v>
      </c>
      <c r="B254" s="34" t="s">
        <v>16</v>
      </c>
      <c r="C254" s="34" t="s">
        <v>20</v>
      </c>
      <c r="D254" s="51" t="s">
        <v>415</v>
      </c>
      <c r="E254" s="35">
        <v>850</v>
      </c>
      <c r="F254" s="35">
        <v>9.31</v>
      </c>
      <c r="G254" s="36">
        <f t="shared" si="44"/>
        <v>7913.5</v>
      </c>
      <c r="H254" s="6">
        <v>850</v>
      </c>
      <c r="I254" s="76"/>
      <c r="J254" s="36">
        <f t="shared" si="45"/>
        <v>0</v>
      </c>
    </row>
    <row r="255" spans="1:10" ht="20.399999999999999" x14ac:dyDescent="0.3">
      <c r="A255" s="33" t="s">
        <v>416</v>
      </c>
      <c r="B255" s="34" t="s">
        <v>16</v>
      </c>
      <c r="C255" s="34" t="s">
        <v>20</v>
      </c>
      <c r="D255" s="51" t="s">
        <v>417</v>
      </c>
      <c r="E255" s="35">
        <v>600</v>
      </c>
      <c r="F255" s="35">
        <v>9.5399999999999991</v>
      </c>
      <c r="G255" s="36">
        <f t="shared" si="44"/>
        <v>5724</v>
      </c>
      <c r="H255" s="6">
        <v>600</v>
      </c>
      <c r="I255" s="76"/>
      <c r="J255" s="36">
        <f t="shared" si="45"/>
        <v>0</v>
      </c>
    </row>
    <row r="256" spans="1:10" ht="20.399999999999999" x14ac:dyDescent="0.3">
      <c r="A256" s="33" t="s">
        <v>418</v>
      </c>
      <c r="B256" s="34" t="s">
        <v>16</v>
      </c>
      <c r="C256" s="34" t="s">
        <v>20</v>
      </c>
      <c r="D256" s="51" t="s">
        <v>419</v>
      </c>
      <c r="E256" s="35">
        <v>600</v>
      </c>
      <c r="F256" s="35">
        <v>20.149999999999999</v>
      </c>
      <c r="G256" s="36">
        <f t="shared" si="44"/>
        <v>12090</v>
      </c>
      <c r="H256" s="6">
        <v>600</v>
      </c>
      <c r="I256" s="76"/>
      <c r="J256" s="36">
        <f t="shared" si="45"/>
        <v>0</v>
      </c>
    </row>
    <row r="257" spans="1:10" x14ac:dyDescent="0.3">
      <c r="A257" s="33" t="s">
        <v>420</v>
      </c>
      <c r="B257" s="34" t="s">
        <v>16</v>
      </c>
      <c r="C257" s="34" t="s">
        <v>20</v>
      </c>
      <c r="D257" s="51" t="s">
        <v>421</v>
      </c>
      <c r="E257" s="35">
        <v>500</v>
      </c>
      <c r="F257" s="35">
        <v>12.31</v>
      </c>
      <c r="G257" s="36">
        <f t="shared" si="44"/>
        <v>6155</v>
      </c>
      <c r="H257" s="6">
        <v>500</v>
      </c>
      <c r="I257" s="76"/>
      <c r="J257" s="36">
        <f t="shared" si="45"/>
        <v>0</v>
      </c>
    </row>
    <row r="258" spans="1:10" ht="20.399999999999999" x14ac:dyDescent="0.3">
      <c r="A258" s="33" t="s">
        <v>422</v>
      </c>
      <c r="B258" s="34" t="s">
        <v>16</v>
      </c>
      <c r="C258" s="34" t="s">
        <v>33</v>
      </c>
      <c r="D258" s="51" t="s">
        <v>423</v>
      </c>
      <c r="E258" s="35">
        <v>9</v>
      </c>
      <c r="F258" s="35">
        <v>2722.36</v>
      </c>
      <c r="G258" s="36">
        <f t="shared" si="44"/>
        <v>24501.24</v>
      </c>
      <c r="H258" s="6">
        <v>9</v>
      </c>
      <c r="I258" s="76"/>
      <c r="J258" s="36">
        <f t="shared" si="45"/>
        <v>0</v>
      </c>
    </row>
    <row r="259" spans="1:10" ht="20.399999999999999" x14ac:dyDescent="0.3">
      <c r="A259" s="33" t="s">
        <v>424</v>
      </c>
      <c r="B259" s="34" t="s">
        <v>16</v>
      </c>
      <c r="C259" s="34" t="s">
        <v>33</v>
      </c>
      <c r="D259" s="51" t="s">
        <v>425</v>
      </c>
      <c r="E259" s="35">
        <v>9</v>
      </c>
      <c r="F259" s="35">
        <v>305.93</v>
      </c>
      <c r="G259" s="36">
        <f t="shared" si="44"/>
        <v>2753.37</v>
      </c>
      <c r="H259" s="6">
        <v>9</v>
      </c>
      <c r="I259" s="76"/>
      <c r="J259" s="36">
        <f t="shared" si="45"/>
        <v>0</v>
      </c>
    </row>
    <row r="260" spans="1:10" ht="20.399999999999999" x14ac:dyDescent="0.3">
      <c r="A260" s="33" t="s">
        <v>426</v>
      </c>
      <c r="B260" s="34" t="s">
        <v>16</v>
      </c>
      <c r="C260" s="34" t="s">
        <v>33</v>
      </c>
      <c r="D260" s="51" t="s">
        <v>427</v>
      </c>
      <c r="E260" s="35">
        <v>9</v>
      </c>
      <c r="F260" s="35">
        <v>108.95</v>
      </c>
      <c r="G260" s="36">
        <f t="shared" si="44"/>
        <v>980.55</v>
      </c>
      <c r="H260" s="6">
        <v>9</v>
      </c>
      <c r="I260" s="76"/>
      <c r="J260" s="36">
        <f t="shared" si="45"/>
        <v>0</v>
      </c>
    </row>
    <row r="261" spans="1:10" x14ac:dyDescent="0.3">
      <c r="A261" s="33" t="s">
        <v>428</v>
      </c>
      <c r="B261" s="34" t="s">
        <v>16</v>
      </c>
      <c r="C261" s="34" t="s">
        <v>33</v>
      </c>
      <c r="D261" s="51" t="s">
        <v>429</v>
      </c>
      <c r="E261" s="35">
        <v>1</v>
      </c>
      <c r="F261" s="35">
        <v>1117.3699999999999</v>
      </c>
      <c r="G261" s="36">
        <f t="shared" si="44"/>
        <v>1117.3699999999999</v>
      </c>
      <c r="H261" s="6">
        <v>1</v>
      </c>
      <c r="I261" s="76"/>
      <c r="J261" s="36">
        <f t="shared" si="45"/>
        <v>0</v>
      </c>
    </row>
    <row r="262" spans="1:10" x14ac:dyDescent="0.3">
      <c r="A262" s="33" t="s">
        <v>430</v>
      </c>
      <c r="B262" s="34" t="s">
        <v>16</v>
      </c>
      <c r="C262" s="34" t="s">
        <v>33</v>
      </c>
      <c r="D262" s="51" t="s">
        <v>431</v>
      </c>
      <c r="E262" s="35">
        <v>1</v>
      </c>
      <c r="F262" s="35">
        <v>2437.09</v>
      </c>
      <c r="G262" s="36">
        <f t="shared" si="44"/>
        <v>2437.09</v>
      </c>
      <c r="H262" s="6">
        <v>1</v>
      </c>
      <c r="I262" s="76"/>
      <c r="J262" s="36">
        <f t="shared" si="45"/>
        <v>0</v>
      </c>
    </row>
    <row r="263" spans="1:10" x14ac:dyDescent="0.3">
      <c r="A263" s="37"/>
      <c r="B263" s="37"/>
      <c r="C263" s="37"/>
      <c r="D263" s="52" t="s">
        <v>432</v>
      </c>
      <c r="E263" s="35">
        <v>1</v>
      </c>
      <c r="F263" s="38">
        <f>SUM(G252:G262)</f>
        <v>68810.62</v>
      </c>
      <c r="G263" s="38">
        <f t="shared" si="44"/>
        <v>68810.62</v>
      </c>
      <c r="H263" s="6">
        <v>1</v>
      </c>
      <c r="I263" s="7">
        <f>SUM(J252:J262)</f>
        <v>0</v>
      </c>
      <c r="J263" s="38">
        <f t="shared" si="45"/>
        <v>0</v>
      </c>
    </row>
    <row r="264" spans="1:10" ht="1.05" customHeight="1" x14ac:dyDescent="0.3">
      <c r="A264" s="39"/>
      <c r="B264" s="39"/>
      <c r="C264" s="39"/>
      <c r="D264" s="53"/>
      <c r="E264" s="39"/>
      <c r="F264" s="39"/>
      <c r="G264" s="39"/>
      <c r="H264" s="8"/>
      <c r="I264" s="8"/>
      <c r="J264" s="39"/>
    </row>
    <row r="265" spans="1:10" x14ac:dyDescent="0.3">
      <c r="A265" s="41" t="s">
        <v>433</v>
      </c>
      <c r="B265" s="41" t="s">
        <v>10</v>
      </c>
      <c r="C265" s="41" t="s">
        <v>11</v>
      </c>
      <c r="D265" s="54" t="s">
        <v>434</v>
      </c>
      <c r="E265" s="43">
        <f t="shared" ref="E265:J265" si="46">E285</f>
        <v>1</v>
      </c>
      <c r="F265" s="43">
        <f t="shared" si="46"/>
        <v>53018.57</v>
      </c>
      <c r="G265" s="43">
        <f t="shared" si="46"/>
        <v>53018.57</v>
      </c>
      <c r="H265" s="10">
        <f t="shared" si="46"/>
        <v>1</v>
      </c>
      <c r="I265" s="10">
        <f t="shared" si="46"/>
        <v>0</v>
      </c>
      <c r="J265" s="43">
        <f t="shared" si="46"/>
        <v>0</v>
      </c>
    </row>
    <row r="266" spans="1:10" x14ac:dyDescent="0.3">
      <c r="A266" s="33" t="s">
        <v>435</v>
      </c>
      <c r="B266" s="34" t="s">
        <v>16</v>
      </c>
      <c r="C266" s="34" t="s">
        <v>33</v>
      </c>
      <c r="D266" s="51" t="s">
        <v>436</v>
      </c>
      <c r="E266" s="35">
        <v>9</v>
      </c>
      <c r="F266" s="35">
        <v>116.4</v>
      </c>
      <c r="G266" s="36">
        <f t="shared" ref="G266:G285" si="47">ROUND(E266*F266,2)</f>
        <v>1047.5999999999999</v>
      </c>
      <c r="H266" s="6">
        <v>9</v>
      </c>
      <c r="I266" s="76"/>
      <c r="J266" s="36">
        <f t="shared" ref="J266:J285" si="48">ROUND(H266*I266,2)</f>
        <v>0</v>
      </c>
    </row>
    <row r="267" spans="1:10" x14ac:dyDescent="0.3">
      <c r="A267" s="33" t="s">
        <v>437</v>
      </c>
      <c r="B267" s="34" t="s">
        <v>16</v>
      </c>
      <c r="C267" s="34" t="s">
        <v>33</v>
      </c>
      <c r="D267" s="51" t="s">
        <v>438</v>
      </c>
      <c r="E267" s="35">
        <v>1</v>
      </c>
      <c r="F267" s="35">
        <v>922.04</v>
      </c>
      <c r="G267" s="36">
        <f t="shared" si="47"/>
        <v>922.04</v>
      </c>
      <c r="H267" s="6">
        <v>1</v>
      </c>
      <c r="I267" s="76"/>
      <c r="J267" s="36">
        <f t="shared" si="48"/>
        <v>0</v>
      </c>
    </row>
    <row r="268" spans="1:10" x14ac:dyDescent="0.3">
      <c r="A268" s="33" t="s">
        <v>439</v>
      </c>
      <c r="B268" s="34" t="s">
        <v>16</v>
      </c>
      <c r="C268" s="34" t="s">
        <v>33</v>
      </c>
      <c r="D268" s="51" t="s">
        <v>440</v>
      </c>
      <c r="E268" s="35">
        <v>1</v>
      </c>
      <c r="F268" s="35">
        <v>5139.08</v>
      </c>
      <c r="G268" s="36">
        <f t="shared" si="47"/>
        <v>5139.08</v>
      </c>
      <c r="H268" s="6">
        <v>1</v>
      </c>
      <c r="I268" s="76"/>
      <c r="J268" s="36">
        <f t="shared" si="48"/>
        <v>0</v>
      </c>
    </row>
    <row r="269" spans="1:10" x14ac:dyDescent="0.3">
      <c r="A269" s="33" t="s">
        <v>441</v>
      </c>
      <c r="B269" s="34" t="s">
        <v>16</v>
      </c>
      <c r="C269" s="34" t="s">
        <v>33</v>
      </c>
      <c r="D269" s="51" t="s">
        <v>442</v>
      </c>
      <c r="E269" s="35">
        <v>1</v>
      </c>
      <c r="F269" s="35">
        <v>450.14</v>
      </c>
      <c r="G269" s="36">
        <f t="shared" si="47"/>
        <v>450.14</v>
      </c>
      <c r="H269" s="6">
        <v>1</v>
      </c>
      <c r="I269" s="76"/>
      <c r="J269" s="36">
        <f t="shared" si="48"/>
        <v>0</v>
      </c>
    </row>
    <row r="270" spans="1:10" ht="20.399999999999999" x14ac:dyDescent="0.3">
      <c r="A270" s="33" t="s">
        <v>443</v>
      </c>
      <c r="B270" s="34" t="s">
        <v>16</v>
      </c>
      <c r="C270" s="34" t="s">
        <v>33</v>
      </c>
      <c r="D270" s="51" t="s">
        <v>444</v>
      </c>
      <c r="E270" s="35">
        <v>4</v>
      </c>
      <c r="F270" s="35">
        <v>412.14</v>
      </c>
      <c r="G270" s="36">
        <f t="shared" si="47"/>
        <v>1648.56</v>
      </c>
      <c r="H270" s="6">
        <v>4</v>
      </c>
      <c r="I270" s="76"/>
      <c r="J270" s="36">
        <f t="shared" si="48"/>
        <v>0</v>
      </c>
    </row>
    <row r="271" spans="1:10" x14ac:dyDescent="0.3">
      <c r="A271" s="33" t="s">
        <v>445</v>
      </c>
      <c r="B271" s="34" t="s">
        <v>16</v>
      </c>
      <c r="C271" s="34" t="s">
        <v>33</v>
      </c>
      <c r="D271" s="51" t="s">
        <v>446</v>
      </c>
      <c r="E271" s="35">
        <v>1</v>
      </c>
      <c r="F271" s="35">
        <v>324.07</v>
      </c>
      <c r="G271" s="36">
        <f t="shared" si="47"/>
        <v>324.07</v>
      </c>
      <c r="H271" s="6">
        <v>1</v>
      </c>
      <c r="I271" s="76"/>
      <c r="J271" s="36">
        <f t="shared" si="48"/>
        <v>0</v>
      </c>
    </row>
    <row r="272" spans="1:10" x14ac:dyDescent="0.3">
      <c r="A272" s="33" t="s">
        <v>447</v>
      </c>
      <c r="B272" s="34" t="s">
        <v>16</v>
      </c>
      <c r="C272" s="34" t="s">
        <v>33</v>
      </c>
      <c r="D272" s="51" t="s">
        <v>448</v>
      </c>
      <c r="E272" s="35">
        <v>1</v>
      </c>
      <c r="F272" s="35">
        <v>290.07</v>
      </c>
      <c r="G272" s="36">
        <f t="shared" si="47"/>
        <v>290.07</v>
      </c>
      <c r="H272" s="6">
        <v>1</v>
      </c>
      <c r="I272" s="76"/>
      <c r="J272" s="36">
        <f t="shared" si="48"/>
        <v>0</v>
      </c>
    </row>
    <row r="273" spans="1:10" x14ac:dyDescent="0.3">
      <c r="A273" s="33" t="s">
        <v>449</v>
      </c>
      <c r="B273" s="34" t="s">
        <v>16</v>
      </c>
      <c r="C273" s="34" t="s">
        <v>33</v>
      </c>
      <c r="D273" s="51" t="s">
        <v>450</v>
      </c>
      <c r="E273" s="35">
        <v>1</v>
      </c>
      <c r="F273" s="35">
        <v>4020.77</v>
      </c>
      <c r="G273" s="36">
        <f t="shared" si="47"/>
        <v>4020.77</v>
      </c>
      <c r="H273" s="6">
        <v>1</v>
      </c>
      <c r="I273" s="76"/>
      <c r="J273" s="36">
        <f t="shared" si="48"/>
        <v>0</v>
      </c>
    </row>
    <row r="274" spans="1:10" x14ac:dyDescent="0.3">
      <c r="A274" s="33" t="s">
        <v>451</v>
      </c>
      <c r="B274" s="34" t="s">
        <v>16</v>
      </c>
      <c r="C274" s="34" t="s">
        <v>33</v>
      </c>
      <c r="D274" s="51" t="s">
        <v>452</v>
      </c>
      <c r="E274" s="35">
        <v>6</v>
      </c>
      <c r="F274" s="35">
        <v>96.23</v>
      </c>
      <c r="G274" s="36">
        <f t="shared" si="47"/>
        <v>577.38</v>
      </c>
      <c r="H274" s="6">
        <v>6</v>
      </c>
      <c r="I274" s="76"/>
      <c r="J274" s="36">
        <f t="shared" si="48"/>
        <v>0</v>
      </c>
    </row>
    <row r="275" spans="1:10" x14ac:dyDescent="0.3">
      <c r="A275" s="33" t="s">
        <v>453</v>
      </c>
      <c r="B275" s="34" t="s">
        <v>16</v>
      </c>
      <c r="C275" s="34" t="s">
        <v>33</v>
      </c>
      <c r="D275" s="51" t="s">
        <v>454</v>
      </c>
      <c r="E275" s="35">
        <v>20</v>
      </c>
      <c r="F275" s="35">
        <v>170.48</v>
      </c>
      <c r="G275" s="36">
        <f t="shared" si="47"/>
        <v>3409.6</v>
      </c>
      <c r="H275" s="6">
        <v>20</v>
      </c>
      <c r="I275" s="76"/>
      <c r="J275" s="36">
        <f t="shared" si="48"/>
        <v>0</v>
      </c>
    </row>
    <row r="276" spans="1:10" x14ac:dyDescent="0.3">
      <c r="A276" s="33" t="s">
        <v>455</v>
      </c>
      <c r="B276" s="34" t="s">
        <v>16</v>
      </c>
      <c r="C276" s="34" t="s">
        <v>20</v>
      </c>
      <c r="D276" s="51" t="s">
        <v>456</v>
      </c>
      <c r="E276" s="35">
        <v>900</v>
      </c>
      <c r="F276" s="35">
        <v>19.86</v>
      </c>
      <c r="G276" s="36">
        <f t="shared" si="47"/>
        <v>17874</v>
      </c>
      <c r="H276" s="6">
        <v>900</v>
      </c>
      <c r="I276" s="76"/>
      <c r="J276" s="36">
        <f t="shared" si="48"/>
        <v>0</v>
      </c>
    </row>
    <row r="277" spans="1:10" x14ac:dyDescent="0.3">
      <c r="A277" s="33" t="s">
        <v>420</v>
      </c>
      <c r="B277" s="34" t="s">
        <v>16</v>
      </c>
      <c r="C277" s="34" t="s">
        <v>20</v>
      </c>
      <c r="D277" s="51" t="s">
        <v>421</v>
      </c>
      <c r="E277" s="35">
        <v>700</v>
      </c>
      <c r="F277" s="35">
        <v>12.31</v>
      </c>
      <c r="G277" s="36">
        <f t="shared" si="47"/>
        <v>8617</v>
      </c>
      <c r="H277" s="6">
        <v>700</v>
      </c>
      <c r="I277" s="76"/>
      <c r="J277" s="36">
        <f t="shared" si="48"/>
        <v>0</v>
      </c>
    </row>
    <row r="278" spans="1:10" x14ac:dyDescent="0.3">
      <c r="A278" s="33" t="s">
        <v>457</v>
      </c>
      <c r="B278" s="34" t="s">
        <v>16</v>
      </c>
      <c r="C278" s="34" t="s">
        <v>33</v>
      </c>
      <c r="D278" s="51" t="s">
        <v>458</v>
      </c>
      <c r="E278" s="35">
        <v>12</v>
      </c>
      <c r="F278" s="35">
        <v>89.24</v>
      </c>
      <c r="G278" s="36">
        <f t="shared" si="47"/>
        <v>1070.8800000000001</v>
      </c>
      <c r="H278" s="6">
        <v>12</v>
      </c>
      <c r="I278" s="76"/>
      <c r="J278" s="36">
        <f t="shared" si="48"/>
        <v>0</v>
      </c>
    </row>
    <row r="279" spans="1:10" ht="20.399999999999999" x14ac:dyDescent="0.3">
      <c r="A279" s="33" t="s">
        <v>459</v>
      </c>
      <c r="B279" s="34" t="s">
        <v>16</v>
      </c>
      <c r="C279" s="34" t="s">
        <v>33</v>
      </c>
      <c r="D279" s="51" t="s">
        <v>460</v>
      </c>
      <c r="E279" s="35">
        <v>12</v>
      </c>
      <c r="F279" s="35">
        <v>78.290000000000006</v>
      </c>
      <c r="G279" s="36">
        <f t="shared" si="47"/>
        <v>939.48</v>
      </c>
      <c r="H279" s="6">
        <v>12</v>
      </c>
      <c r="I279" s="76"/>
      <c r="J279" s="36">
        <f t="shared" si="48"/>
        <v>0</v>
      </c>
    </row>
    <row r="280" spans="1:10" x14ac:dyDescent="0.3">
      <c r="A280" s="33" t="s">
        <v>461</v>
      </c>
      <c r="B280" s="34" t="s">
        <v>16</v>
      </c>
      <c r="C280" s="34" t="s">
        <v>33</v>
      </c>
      <c r="D280" s="51" t="s">
        <v>462</v>
      </c>
      <c r="E280" s="35">
        <v>1</v>
      </c>
      <c r="F280" s="35">
        <v>111.78</v>
      </c>
      <c r="G280" s="36">
        <f t="shared" si="47"/>
        <v>111.78</v>
      </c>
      <c r="H280" s="6">
        <v>1</v>
      </c>
      <c r="I280" s="76"/>
      <c r="J280" s="36">
        <f t="shared" si="48"/>
        <v>0</v>
      </c>
    </row>
    <row r="281" spans="1:10" x14ac:dyDescent="0.3">
      <c r="A281" s="33" t="s">
        <v>463</v>
      </c>
      <c r="B281" s="34" t="s">
        <v>16</v>
      </c>
      <c r="C281" s="34" t="s">
        <v>33</v>
      </c>
      <c r="D281" s="51" t="s">
        <v>464</v>
      </c>
      <c r="E281" s="35">
        <v>12</v>
      </c>
      <c r="F281" s="35">
        <v>171.55</v>
      </c>
      <c r="G281" s="36">
        <f t="shared" si="47"/>
        <v>2058.6</v>
      </c>
      <c r="H281" s="6">
        <v>12</v>
      </c>
      <c r="I281" s="76"/>
      <c r="J281" s="36">
        <f t="shared" si="48"/>
        <v>0</v>
      </c>
    </row>
    <row r="282" spans="1:10" ht="20.399999999999999" x14ac:dyDescent="0.3">
      <c r="A282" s="33" t="s">
        <v>465</v>
      </c>
      <c r="B282" s="34" t="s">
        <v>16</v>
      </c>
      <c r="C282" s="34" t="s">
        <v>33</v>
      </c>
      <c r="D282" s="51" t="s">
        <v>466</v>
      </c>
      <c r="E282" s="35">
        <v>1</v>
      </c>
      <c r="F282" s="35">
        <v>963.06</v>
      </c>
      <c r="G282" s="36">
        <f t="shared" si="47"/>
        <v>963.06</v>
      </c>
      <c r="H282" s="6">
        <v>1</v>
      </c>
      <c r="I282" s="76"/>
      <c r="J282" s="36">
        <f t="shared" si="48"/>
        <v>0</v>
      </c>
    </row>
    <row r="283" spans="1:10" x14ac:dyDescent="0.3">
      <c r="A283" s="33" t="s">
        <v>428</v>
      </c>
      <c r="B283" s="34" t="s">
        <v>16</v>
      </c>
      <c r="C283" s="34" t="s">
        <v>33</v>
      </c>
      <c r="D283" s="51" t="s">
        <v>429</v>
      </c>
      <c r="E283" s="35">
        <v>1</v>
      </c>
      <c r="F283" s="35">
        <v>1117.3699999999999</v>
      </c>
      <c r="G283" s="36">
        <f t="shared" si="47"/>
        <v>1117.3699999999999</v>
      </c>
      <c r="H283" s="6">
        <v>1</v>
      </c>
      <c r="I283" s="76"/>
      <c r="J283" s="36">
        <f t="shared" si="48"/>
        <v>0</v>
      </c>
    </row>
    <row r="284" spans="1:10" x14ac:dyDescent="0.3">
      <c r="A284" s="33" t="s">
        <v>430</v>
      </c>
      <c r="B284" s="34" t="s">
        <v>16</v>
      </c>
      <c r="C284" s="34" t="s">
        <v>33</v>
      </c>
      <c r="D284" s="51" t="s">
        <v>431</v>
      </c>
      <c r="E284" s="35">
        <v>1</v>
      </c>
      <c r="F284" s="35">
        <v>2437.09</v>
      </c>
      <c r="G284" s="36">
        <f t="shared" si="47"/>
        <v>2437.09</v>
      </c>
      <c r="H284" s="6">
        <v>1</v>
      </c>
      <c r="I284" s="76"/>
      <c r="J284" s="36">
        <f t="shared" si="48"/>
        <v>0</v>
      </c>
    </row>
    <row r="285" spans="1:10" x14ac:dyDescent="0.3">
      <c r="A285" s="37"/>
      <c r="B285" s="37"/>
      <c r="C285" s="37"/>
      <c r="D285" s="52" t="s">
        <v>467</v>
      </c>
      <c r="E285" s="35">
        <v>1</v>
      </c>
      <c r="F285" s="38">
        <f>SUM(G266:G284)</f>
        <v>53018.57</v>
      </c>
      <c r="G285" s="38">
        <f t="shared" si="47"/>
        <v>53018.57</v>
      </c>
      <c r="H285" s="6">
        <v>1</v>
      </c>
      <c r="I285" s="7">
        <f>SUM(J266:J284)</f>
        <v>0</v>
      </c>
      <c r="J285" s="38">
        <f t="shared" si="48"/>
        <v>0</v>
      </c>
    </row>
    <row r="286" spans="1:10" ht="1.05" customHeight="1" x14ac:dyDescent="0.3">
      <c r="A286" s="39"/>
      <c r="B286" s="39"/>
      <c r="C286" s="39"/>
      <c r="D286" s="53"/>
      <c r="E286" s="39"/>
      <c r="F286" s="39"/>
      <c r="G286" s="39"/>
      <c r="H286" s="8"/>
      <c r="I286" s="8"/>
      <c r="J286" s="39"/>
    </row>
    <row r="287" spans="1:10" x14ac:dyDescent="0.3">
      <c r="A287" s="41" t="s">
        <v>468</v>
      </c>
      <c r="B287" s="42" t="s">
        <v>10</v>
      </c>
      <c r="C287" s="41" t="s">
        <v>11</v>
      </c>
      <c r="D287" s="54" t="s">
        <v>469</v>
      </c>
      <c r="E287" s="43">
        <f t="shared" ref="E287:J287" si="49">E304</f>
        <v>1</v>
      </c>
      <c r="F287" s="43">
        <f t="shared" si="49"/>
        <v>52194.16</v>
      </c>
      <c r="G287" s="43">
        <f t="shared" si="49"/>
        <v>52194.16</v>
      </c>
      <c r="H287" s="10">
        <f t="shared" si="49"/>
        <v>1</v>
      </c>
      <c r="I287" s="10">
        <f t="shared" si="49"/>
        <v>0</v>
      </c>
      <c r="J287" s="43">
        <f t="shared" si="49"/>
        <v>0</v>
      </c>
    </row>
    <row r="288" spans="1:10" ht="20.399999999999999" x14ac:dyDescent="0.3">
      <c r="A288" s="33" t="s">
        <v>470</v>
      </c>
      <c r="B288" s="34" t="s">
        <v>16</v>
      </c>
      <c r="C288" s="34" t="s">
        <v>20</v>
      </c>
      <c r="D288" s="51" t="s">
        <v>471</v>
      </c>
      <c r="E288" s="35">
        <v>50</v>
      </c>
      <c r="F288" s="35">
        <v>19.260000000000002</v>
      </c>
      <c r="G288" s="36">
        <f t="shared" ref="G288:G304" si="50">ROUND(E288*F288,2)</f>
        <v>963</v>
      </c>
      <c r="H288" s="6">
        <v>50</v>
      </c>
      <c r="I288" s="76"/>
      <c r="J288" s="36">
        <f t="shared" ref="J288:J304" si="51">ROUND(H288*I288,2)</f>
        <v>0</v>
      </c>
    </row>
    <row r="289" spans="1:10" x14ac:dyDescent="0.3">
      <c r="A289" s="33" t="s">
        <v>472</v>
      </c>
      <c r="B289" s="34" t="s">
        <v>16</v>
      </c>
      <c r="C289" s="34" t="s">
        <v>33</v>
      </c>
      <c r="D289" s="51" t="s">
        <v>473</v>
      </c>
      <c r="E289" s="35">
        <v>3</v>
      </c>
      <c r="F289" s="35">
        <v>337.07</v>
      </c>
      <c r="G289" s="36">
        <f t="shared" si="50"/>
        <v>1011.21</v>
      </c>
      <c r="H289" s="6">
        <v>3</v>
      </c>
      <c r="I289" s="76"/>
      <c r="J289" s="36">
        <f t="shared" si="51"/>
        <v>0</v>
      </c>
    </row>
    <row r="290" spans="1:10" ht="20.399999999999999" x14ac:dyDescent="0.3">
      <c r="A290" s="33" t="s">
        <v>474</v>
      </c>
      <c r="B290" s="34" t="s">
        <v>16</v>
      </c>
      <c r="C290" s="34" t="s">
        <v>20</v>
      </c>
      <c r="D290" s="51" t="s">
        <v>475</v>
      </c>
      <c r="E290" s="35">
        <v>70</v>
      </c>
      <c r="F290" s="35">
        <v>12.04</v>
      </c>
      <c r="G290" s="36">
        <f t="shared" si="50"/>
        <v>842.8</v>
      </c>
      <c r="H290" s="6">
        <v>70</v>
      </c>
      <c r="I290" s="76"/>
      <c r="J290" s="36">
        <f t="shared" si="51"/>
        <v>0</v>
      </c>
    </row>
    <row r="291" spans="1:10" x14ac:dyDescent="0.3">
      <c r="A291" s="33" t="s">
        <v>476</v>
      </c>
      <c r="B291" s="34" t="s">
        <v>16</v>
      </c>
      <c r="C291" s="34" t="s">
        <v>33</v>
      </c>
      <c r="D291" s="51" t="s">
        <v>477</v>
      </c>
      <c r="E291" s="35">
        <v>10</v>
      </c>
      <c r="F291" s="35">
        <v>729.79</v>
      </c>
      <c r="G291" s="36">
        <f t="shared" si="50"/>
        <v>7297.9</v>
      </c>
      <c r="H291" s="6">
        <v>10</v>
      </c>
      <c r="I291" s="76"/>
      <c r="J291" s="36">
        <f t="shared" si="51"/>
        <v>0</v>
      </c>
    </row>
    <row r="292" spans="1:10" x14ac:dyDescent="0.3">
      <c r="A292" s="33" t="s">
        <v>478</v>
      </c>
      <c r="B292" s="34" t="s">
        <v>16</v>
      </c>
      <c r="C292" s="34" t="s">
        <v>20</v>
      </c>
      <c r="D292" s="51" t="s">
        <v>479</v>
      </c>
      <c r="E292" s="35">
        <v>50</v>
      </c>
      <c r="F292" s="35">
        <v>70.86</v>
      </c>
      <c r="G292" s="36">
        <f t="shared" si="50"/>
        <v>3543</v>
      </c>
      <c r="H292" s="6">
        <v>50</v>
      </c>
      <c r="I292" s="76"/>
      <c r="J292" s="36">
        <f t="shared" si="51"/>
        <v>0</v>
      </c>
    </row>
    <row r="293" spans="1:10" x14ac:dyDescent="0.3">
      <c r="A293" s="33" t="s">
        <v>480</v>
      </c>
      <c r="B293" s="34" t="s">
        <v>16</v>
      </c>
      <c r="C293" s="34" t="s">
        <v>20</v>
      </c>
      <c r="D293" s="51" t="s">
        <v>481</v>
      </c>
      <c r="E293" s="35">
        <v>70</v>
      </c>
      <c r="F293" s="35">
        <v>79.37</v>
      </c>
      <c r="G293" s="36">
        <f t="shared" si="50"/>
        <v>5555.9</v>
      </c>
      <c r="H293" s="6">
        <v>70</v>
      </c>
      <c r="I293" s="76"/>
      <c r="J293" s="36">
        <f t="shared" si="51"/>
        <v>0</v>
      </c>
    </row>
    <row r="294" spans="1:10" x14ac:dyDescent="0.3">
      <c r="A294" s="33" t="s">
        <v>482</v>
      </c>
      <c r="B294" s="34" t="s">
        <v>16</v>
      </c>
      <c r="C294" s="34" t="s">
        <v>33</v>
      </c>
      <c r="D294" s="51" t="s">
        <v>483</v>
      </c>
      <c r="E294" s="35">
        <v>9</v>
      </c>
      <c r="F294" s="35">
        <v>519.45000000000005</v>
      </c>
      <c r="G294" s="36">
        <f t="shared" si="50"/>
        <v>4675.05</v>
      </c>
      <c r="H294" s="6">
        <v>9</v>
      </c>
      <c r="I294" s="76"/>
      <c r="J294" s="36">
        <f t="shared" si="51"/>
        <v>0</v>
      </c>
    </row>
    <row r="295" spans="1:10" x14ac:dyDescent="0.3">
      <c r="A295" s="33" t="s">
        <v>484</v>
      </c>
      <c r="B295" s="34" t="s">
        <v>16</v>
      </c>
      <c r="C295" s="34" t="s">
        <v>33</v>
      </c>
      <c r="D295" s="51" t="s">
        <v>485</v>
      </c>
      <c r="E295" s="35">
        <v>6</v>
      </c>
      <c r="F295" s="35">
        <v>2063.48</v>
      </c>
      <c r="G295" s="36">
        <f t="shared" si="50"/>
        <v>12380.88</v>
      </c>
      <c r="H295" s="6">
        <v>6</v>
      </c>
      <c r="I295" s="76"/>
      <c r="J295" s="36">
        <f t="shared" si="51"/>
        <v>0</v>
      </c>
    </row>
    <row r="296" spans="1:10" x14ac:dyDescent="0.3">
      <c r="A296" s="33" t="s">
        <v>486</v>
      </c>
      <c r="B296" s="34" t="s">
        <v>16</v>
      </c>
      <c r="C296" s="34" t="s">
        <v>33</v>
      </c>
      <c r="D296" s="51" t="s">
        <v>487</v>
      </c>
      <c r="E296" s="35">
        <v>4</v>
      </c>
      <c r="F296" s="35">
        <v>193.54</v>
      </c>
      <c r="G296" s="36">
        <f t="shared" si="50"/>
        <v>774.16</v>
      </c>
      <c r="H296" s="6">
        <v>4</v>
      </c>
      <c r="I296" s="76"/>
      <c r="J296" s="36">
        <f t="shared" si="51"/>
        <v>0</v>
      </c>
    </row>
    <row r="297" spans="1:10" x14ac:dyDescent="0.3">
      <c r="A297" s="33" t="s">
        <v>488</v>
      </c>
      <c r="B297" s="34" t="s">
        <v>16</v>
      </c>
      <c r="C297" s="34" t="s">
        <v>20</v>
      </c>
      <c r="D297" s="51" t="s">
        <v>489</v>
      </c>
      <c r="E297" s="35">
        <v>50</v>
      </c>
      <c r="F297" s="35">
        <v>20.149999999999999</v>
      </c>
      <c r="G297" s="36">
        <f t="shared" si="50"/>
        <v>1007.5</v>
      </c>
      <c r="H297" s="6">
        <v>50</v>
      </c>
      <c r="I297" s="76"/>
      <c r="J297" s="36">
        <f t="shared" si="51"/>
        <v>0</v>
      </c>
    </row>
    <row r="298" spans="1:10" x14ac:dyDescent="0.3">
      <c r="A298" s="33" t="s">
        <v>490</v>
      </c>
      <c r="B298" s="34" t="s">
        <v>16</v>
      </c>
      <c r="C298" s="34" t="s">
        <v>20</v>
      </c>
      <c r="D298" s="51" t="s">
        <v>491</v>
      </c>
      <c r="E298" s="35">
        <v>400</v>
      </c>
      <c r="F298" s="35">
        <v>12.51</v>
      </c>
      <c r="G298" s="36">
        <f t="shared" si="50"/>
        <v>5004</v>
      </c>
      <c r="H298" s="6">
        <v>400</v>
      </c>
      <c r="I298" s="76"/>
      <c r="J298" s="36">
        <f t="shared" si="51"/>
        <v>0</v>
      </c>
    </row>
    <row r="299" spans="1:10" x14ac:dyDescent="0.3">
      <c r="A299" s="33" t="s">
        <v>420</v>
      </c>
      <c r="B299" s="34" t="s">
        <v>16</v>
      </c>
      <c r="C299" s="34" t="s">
        <v>20</v>
      </c>
      <c r="D299" s="51" t="s">
        <v>421</v>
      </c>
      <c r="E299" s="35">
        <v>400</v>
      </c>
      <c r="F299" s="35">
        <v>12.31</v>
      </c>
      <c r="G299" s="36">
        <f t="shared" si="50"/>
        <v>4924</v>
      </c>
      <c r="H299" s="6">
        <v>400</v>
      </c>
      <c r="I299" s="76"/>
      <c r="J299" s="36">
        <f t="shared" si="51"/>
        <v>0</v>
      </c>
    </row>
    <row r="300" spans="1:10" x14ac:dyDescent="0.3">
      <c r="A300" s="33" t="s">
        <v>492</v>
      </c>
      <c r="B300" s="34" t="s">
        <v>16</v>
      </c>
      <c r="C300" s="34" t="s">
        <v>33</v>
      </c>
      <c r="D300" s="51" t="s">
        <v>493</v>
      </c>
      <c r="E300" s="35">
        <v>2</v>
      </c>
      <c r="F300" s="35">
        <v>173.88</v>
      </c>
      <c r="G300" s="36">
        <f t="shared" si="50"/>
        <v>347.76</v>
      </c>
      <c r="H300" s="6">
        <v>2</v>
      </c>
      <c r="I300" s="76"/>
      <c r="J300" s="36">
        <f t="shared" si="51"/>
        <v>0</v>
      </c>
    </row>
    <row r="301" spans="1:10" x14ac:dyDescent="0.3">
      <c r="A301" s="33" t="s">
        <v>494</v>
      </c>
      <c r="B301" s="34" t="s">
        <v>16</v>
      </c>
      <c r="C301" s="34" t="s">
        <v>33</v>
      </c>
      <c r="D301" s="51" t="s">
        <v>495</v>
      </c>
      <c r="E301" s="35">
        <v>2</v>
      </c>
      <c r="F301" s="35">
        <v>232.79</v>
      </c>
      <c r="G301" s="36">
        <f t="shared" si="50"/>
        <v>465.58</v>
      </c>
      <c r="H301" s="6">
        <v>2</v>
      </c>
      <c r="I301" s="76"/>
      <c r="J301" s="36">
        <f t="shared" si="51"/>
        <v>0</v>
      </c>
    </row>
    <row r="302" spans="1:10" ht="20.399999999999999" x14ac:dyDescent="0.3">
      <c r="A302" s="33" t="s">
        <v>496</v>
      </c>
      <c r="B302" s="34" t="s">
        <v>16</v>
      </c>
      <c r="C302" s="34" t="s">
        <v>33</v>
      </c>
      <c r="D302" s="51" t="s">
        <v>497</v>
      </c>
      <c r="E302" s="35">
        <v>2</v>
      </c>
      <c r="F302" s="35">
        <v>372.46</v>
      </c>
      <c r="G302" s="36">
        <f t="shared" si="50"/>
        <v>744.92</v>
      </c>
      <c r="H302" s="6">
        <v>2</v>
      </c>
      <c r="I302" s="76"/>
      <c r="J302" s="36">
        <f t="shared" si="51"/>
        <v>0</v>
      </c>
    </row>
    <row r="303" spans="1:10" x14ac:dyDescent="0.3">
      <c r="A303" s="33" t="s">
        <v>498</v>
      </c>
      <c r="B303" s="34" t="s">
        <v>16</v>
      </c>
      <c r="C303" s="34" t="s">
        <v>33</v>
      </c>
      <c r="D303" s="51" t="s">
        <v>499</v>
      </c>
      <c r="E303" s="35">
        <v>1</v>
      </c>
      <c r="F303" s="35">
        <v>2656.5</v>
      </c>
      <c r="G303" s="36">
        <f t="shared" si="50"/>
        <v>2656.5</v>
      </c>
      <c r="H303" s="6">
        <v>1</v>
      </c>
      <c r="I303" s="76"/>
      <c r="J303" s="36">
        <f t="shared" si="51"/>
        <v>0</v>
      </c>
    </row>
    <row r="304" spans="1:10" x14ac:dyDescent="0.3">
      <c r="A304" s="37"/>
      <c r="B304" s="37"/>
      <c r="C304" s="37"/>
      <c r="D304" s="52" t="s">
        <v>500</v>
      </c>
      <c r="E304" s="35">
        <v>1</v>
      </c>
      <c r="F304" s="38">
        <f>SUM(G288:G303)</f>
        <v>52194.16</v>
      </c>
      <c r="G304" s="38">
        <f t="shared" si="50"/>
        <v>52194.16</v>
      </c>
      <c r="H304" s="6">
        <v>1</v>
      </c>
      <c r="I304" s="7">
        <f>SUM(J288:J303)</f>
        <v>0</v>
      </c>
      <c r="J304" s="38">
        <f t="shared" si="51"/>
        <v>0</v>
      </c>
    </row>
    <row r="305" spans="1:10" ht="1.05" customHeight="1" x14ac:dyDescent="0.3">
      <c r="A305" s="39"/>
      <c r="B305" s="39"/>
      <c r="C305" s="39"/>
      <c r="D305" s="53"/>
      <c r="E305" s="39"/>
      <c r="F305" s="39"/>
      <c r="G305" s="39"/>
      <c r="H305" s="8"/>
      <c r="I305" s="8"/>
      <c r="J305" s="39"/>
    </row>
    <row r="306" spans="1:10" x14ac:dyDescent="0.3">
      <c r="A306" s="41" t="s">
        <v>501</v>
      </c>
      <c r="B306" s="42" t="s">
        <v>10</v>
      </c>
      <c r="C306" s="41" t="s">
        <v>11</v>
      </c>
      <c r="D306" s="54" t="s">
        <v>502</v>
      </c>
      <c r="E306" s="43">
        <f t="shared" ref="E306:J306" si="52">E312</f>
        <v>1</v>
      </c>
      <c r="F306" s="43">
        <f t="shared" si="52"/>
        <v>48543.05</v>
      </c>
      <c r="G306" s="43">
        <f t="shared" si="52"/>
        <v>48543.05</v>
      </c>
      <c r="H306" s="10">
        <f t="shared" si="52"/>
        <v>1</v>
      </c>
      <c r="I306" s="10">
        <f t="shared" si="52"/>
        <v>0</v>
      </c>
      <c r="J306" s="43">
        <f t="shared" si="52"/>
        <v>0</v>
      </c>
    </row>
    <row r="307" spans="1:10" ht="20.399999999999999" x14ac:dyDescent="0.3">
      <c r="A307" s="33" t="s">
        <v>503</v>
      </c>
      <c r="B307" s="34" t="s">
        <v>16</v>
      </c>
      <c r="C307" s="34" t="s">
        <v>20</v>
      </c>
      <c r="D307" s="51" t="s">
        <v>504</v>
      </c>
      <c r="E307" s="35">
        <v>425</v>
      </c>
      <c r="F307" s="35">
        <v>33.61</v>
      </c>
      <c r="G307" s="36">
        <f t="shared" ref="G307:G312" si="53">ROUND(E307*F307,2)</f>
        <v>14284.25</v>
      </c>
      <c r="H307" s="6">
        <v>425</v>
      </c>
      <c r="I307" s="76"/>
      <c r="J307" s="36">
        <f t="shared" ref="J307:J312" si="54">ROUND(H307*I307,2)</f>
        <v>0</v>
      </c>
    </row>
    <row r="308" spans="1:10" ht="20.399999999999999" x14ac:dyDescent="0.3">
      <c r="A308" s="33" t="s">
        <v>505</v>
      </c>
      <c r="B308" s="34" t="s">
        <v>16</v>
      </c>
      <c r="C308" s="34" t="s">
        <v>20</v>
      </c>
      <c r="D308" s="51" t="s">
        <v>506</v>
      </c>
      <c r="E308" s="35">
        <v>800</v>
      </c>
      <c r="F308" s="35">
        <v>35.85</v>
      </c>
      <c r="G308" s="36">
        <f t="shared" si="53"/>
        <v>28680</v>
      </c>
      <c r="H308" s="6">
        <v>800</v>
      </c>
      <c r="I308" s="76"/>
      <c r="J308" s="36">
        <f t="shared" si="54"/>
        <v>0</v>
      </c>
    </row>
    <row r="309" spans="1:10" ht="20.399999999999999" x14ac:dyDescent="0.3">
      <c r="A309" s="33" t="s">
        <v>507</v>
      </c>
      <c r="B309" s="34" t="s">
        <v>16</v>
      </c>
      <c r="C309" s="34" t="s">
        <v>33</v>
      </c>
      <c r="D309" s="51" t="s">
        <v>508</v>
      </c>
      <c r="E309" s="35">
        <v>40</v>
      </c>
      <c r="F309" s="35">
        <v>17.66</v>
      </c>
      <c r="G309" s="36">
        <f t="shared" si="53"/>
        <v>706.4</v>
      </c>
      <c r="H309" s="6">
        <v>40</v>
      </c>
      <c r="I309" s="76"/>
      <c r="J309" s="36">
        <f t="shared" si="54"/>
        <v>0</v>
      </c>
    </row>
    <row r="310" spans="1:10" ht="20.399999999999999" x14ac:dyDescent="0.3">
      <c r="A310" s="33" t="s">
        <v>509</v>
      </c>
      <c r="B310" s="34" t="s">
        <v>16</v>
      </c>
      <c r="C310" s="34" t="s">
        <v>33</v>
      </c>
      <c r="D310" s="51" t="s">
        <v>510</v>
      </c>
      <c r="E310" s="35">
        <v>40</v>
      </c>
      <c r="F310" s="35">
        <v>44.88</v>
      </c>
      <c r="G310" s="36">
        <f t="shared" si="53"/>
        <v>1795.2</v>
      </c>
      <c r="H310" s="6">
        <v>40</v>
      </c>
      <c r="I310" s="76"/>
      <c r="J310" s="36">
        <f t="shared" si="54"/>
        <v>0</v>
      </c>
    </row>
    <row r="311" spans="1:10" ht="20.399999999999999" x14ac:dyDescent="0.3">
      <c r="A311" s="33" t="s">
        <v>511</v>
      </c>
      <c r="B311" s="34" t="s">
        <v>16</v>
      </c>
      <c r="C311" s="34" t="s">
        <v>33</v>
      </c>
      <c r="D311" s="51" t="s">
        <v>512</v>
      </c>
      <c r="E311" s="35">
        <v>40</v>
      </c>
      <c r="F311" s="35">
        <v>76.930000000000007</v>
      </c>
      <c r="G311" s="36">
        <f t="shared" si="53"/>
        <v>3077.2</v>
      </c>
      <c r="H311" s="6">
        <v>40</v>
      </c>
      <c r="I311" s="76"/>
      <c r="J311" s="36">
        <f t="shared" si="54"/>
        <v>0</v>
      </c>
    </row>
    <row r="312" spans="1:10" x14ac:dyDescent="0.3">
      <c r="A312" s="37"/>
      <c r="B312" s="37"/>
      <c r="C312" s="37"/>
      <c r="D312" s="52" t="s">
        <v>513</v>
      </c>
      <c r="E312" s="35">
        <v>1</v>
      </c>
      <c r="F312" s="38">
        <f>SUM(G307:G311)</f>
        <v>48543.05</v>
      </c>
      <c r="G312" s="38">
        <f t="shared" si="53"/>
        <v>48543.05</v>
      </c>
      <c r="H312" s="6">
        <v>1</v>
      </c>
      <c r="I312" s="7">
        <f>SUM(J307:J311)</f>
        <v>0</v>
      </c>
      <c r="J312" s="38">
        <f t="shared" si="54"/>
        <v>0</v>
      </c>
    </row>
    <row r="313" spans="1:10" ht="1.05" customHeight="1" x14ac:dyDescent="0.3">
      <c r="A313" s="39"/>
      <c r="B313" s="39"/>
      <c r="C313" s="39"/>
      <c r="D313" s="53"/>
      <c r="E313" s="39"/>
      <c r="F313" s="39"/>
      <c r="G313" s="39"/>
      <c r="H313" s="8"/>
      <c r="I313" s="8"/>
      <c r="J313" s="39"/>
    </row>
    <row r="314" spans="1:10" x14ac:dyDescent="0.3">
      <c r="A314" s="37"/>
      <c r="B314" s="37"/>
      <c r="C314" s="37"/>
      <c r="D314" s="52" t="s">
        <v>514</v>
      </c>
      <c r="E314" s="35">
        <v>1</v>
      </c>
      <c r="F314" s="38">
        <f>G251+G265+G287+G306</f>
        <v>222566.39999999999</v>
      </c>
      <c r="G314" s="38">
        <f>ROUND(E314*F314,2)</f>
        <v>222566.39999999999</v>
      </c>
      <c r="H314" s="6">
        <v>1</v>
      </c>
      <c r="I314" s="7">
        <f>J251+J265+J287+J306</f>
        <v>0</v>
      </c>
      <c r="J314" s="38">
        <f>ROUND(H314*I314,2)</f>
        <v>0</v>
      </c>
    </row>
    <row r="315" spans="1:10" ht="1.05" customHeight="1" x14ac:dyDescent="0.3">
      <c r="A315" s="39"/>
      <c r="B315" s="39"/>
      <c r="C315" s="39"/>
      <c r="D315" s="53"/>
      <c r="E315" s="39"/>
      <c r="F315" s="39"/>
      <c r="G315" s="39"/>
      <c r="H315" s="8"/>
      <c r="I315" s="8"/>
      <c r="J315" s="39"/>
    </row>
    <row r="316" spans="1:10" x14ac:dyDescent="0.3">
      <c r="A316" s="31" t="s">
        <v>515</v>
      </c>
      <c r="B316" s="31" t="s">
        <v>10</v>
      </c>
      <c r="C316" s="31" t="s">
        <v>11</v>
      </c>
      <c r="D316" s="50" t="s">
        <v>516</v>
      </c>
      <c r="E316" s="32">
        <f t="shared" ref="E316:J316" si="55">E358</f>
        <v>1</v>
      </c>
      <c r="F316" s="32">
        <f t="shared" si="55"/>
        <v>55227.11</v>
      </c>
      <c r="G316" s="32">
        <f t="shared" si="55"/>
        <v>55227.11</v>
      </c>
      <c r="H316" s="5">
        <f t="shared" si="55"/>
        <v>1</v>
      </c>
      <c r="I316" s="5">
        <f t="shared" si="55"/>
        <v>0</v>
      </c>
      <c r="J316" s="32">
        <f t="shared" si="55"/>
        <v>0</v>
      </c>
    </row>
    <row r="317" spans="1:10" x14ac:dyDescent="0.3">
      <c r="A317" s="41" t="s">
        <v>517</v>
      </c>
      <c r="B317" s="42" t="s">
        <v>10</v>
      </c>
      <c r="C317" s="41" t="s">
        <v>11</v>
      </c>
      <c r="D317" s="54" t="s">
        <v>518</v>
      </c>
      <c r="E317" s="43">
        <f t="shared" ref="E317:J317" si="56">E334</f>
        <v>1</v>
      </c>
      <c r="F317" s="43">
        <f t="shared" si="56"/>
        <v>9459.34</v>
      </c>
      <c r="G317" s="43">
        <f t="shared" si="56"/>
        <v>9459.34</v>
      </c>
      <c r="H317" s="10">
        <f t="shared" si="56"/>
        <v>1</v>
      </c>
      <c r="I317" s="10">
        <f t="shared" si="56"/>
        <v>0</v>
      </c>
      <c r="J317" s="43">
        <f t="shared" si="56"/>
        <v>0</v>
      </c>
    </row>
    <row r="318" spans="1:10" ht="20.399999999999999" x14ac:dyDescent="0.3">
      <c r="A318" s="33" t="s">
        <v>519</v>
      </c>
      <c r="B318" s="34" t="s">
        <v>16</v>
      </c>
      <c r="C318" s="34" t="s">
        <v>33</v>
      </c>
      <c r="D318" s="51" t="s">
        <v>520</v>
      </c>
      <c r="E318" s="35">
        <v>1</v>
      </c>
      <c r="F318" s="35">
        <v>1033.2</v>
      </c>
      <c r="G318" s="36">
        <f t="shared" ref="G318:G334" si="57">ROUND(E318*F318,2)</f>
        <v>1033.2</v>
      </c>
      <c r="H318" s="6">
        <v>1</v>
      </c>
      <c r="I318" s="76"/>
      <c r="J318" s="36">
        <f t="shared" ref="J318:J334" si="58">ROUND(H318*I318,2)</f>
        <v>0</v>
      </c>
    </row>
    <row r="319" spans="1:10" x14ac:dyDescent="0.3">
      <c r="A319" s="33" t="s">
        <v>521</v>
      </c>
      <c r="B319" s="34" t="s">
        <v>16</v>
      </c>
      <c r="C319" s="34" t="s">
        <v>33</v>
      </c>
      <c r="D319" s="51" t="s">
        <v>522</v>
      </c>
      <c r="E319" s="35">
        <v>1</v>
      </c>
      <c r="F319" s="35">
        <v>357</v>
      </c>
      <c r="G319" s="36">
        <f t="shared" si="57"/>
        <v>357</v>
      </c>
      <c r="H319" s="6">
        <v>1</v>
      </c>
      <c r="I319" s="76"/>
      <c r="J319" s="36">
        <f t="shared" si="58"/>
        <v>0</v>
      </c>
    </row>
    <row r="320" spans="1:10" ht="30.6" x14ac:dyDescent="0.3">
      <c r="A320" s="33" t="s">
        <v>523</v>
      </c>
      <c r="B320" s="34" t="s">
        <v>16</v>
      </c>
      <c r="C320" s="34" t="s">
        <v>33</v>
      </c>
      <c r="D320" s="51" t="s">
        <v>524</v>
      </c>
      <c r="E320" s="35">
        <v>2</v>
      </c>
      <c r="F320" s="35">
        <v>1286.25</v>
      </c>
      <c r="G320" s="36">
        <f t="shared" si="57"/>
        <v>2572.5</v>
      </c>
      <c r="H320" s="6">
        <v>2</v>
      </c>
      <c r="I320" s="76"/>
      <c r="J320" s="36">
        <f t="shared" si="58"/>
        <v>0</v>
      </c>
    </row>
    <row r="321" spans="1:10" ht="30.6" x14ac:dyDescent="0.3">
      <c r="A321" s="33" t="s">
        <v>525</v>
      </c>
      <c r="B321" s="34" t="s">
        <v>16</v>
      </c>
      <c r="C321" s="34" t="s">
        <v>20</v>
      </c>
      <c r="D321" s="51" t="s">
        <v>526</v>
      </c>
      <c r="E321" s="35">
        <v>40</v>
      </c>
      <c r="F321" s="35">
        <v>18.23</v>
      </c>
      <c r="G321" s="36">
        <f t="shared" si="57"/>
        <v>729.2</v>
      </c>
      <c r="H321" s="6">
        <v>40</v>
      </c>
      <c r="I321" s="76"/>
      <c r="J321" s="36">
        <f t="shared" si="58"/>
        <v>0</v>
      </c>
    </row>
    <row r="322" spans="1:10" ht="20.399999999999999" x14ac:dyDescent="0.3">
      <c r="A322" s="33" t="s">
        <v>527</v>
      </c>
      <c r="B322" s="34" t="s">
        <v>16</v>
      </c>
      <c r="C322" s="34" t="s">
        <v>33</v>
      </c>
      <c r="D322" s="51" t="s">
        <v>528</v>
      </c>
      <c r="E322" s="35">
        <v>2</v>
      </c>
      <c r="F322" s="35">
        <v>94.5</v>
      </c>
      <c r="G322" s="36">
        <f t="shared" si="57"/>
        <v>189</v>
      </c>
      <c r="H322" s="6">
        <v>2</v>
      </c>
      <c r="I322" s="76"/>
      <c r="J322" s="36">
        <f t="shared" si="58"/>
        <v>0</v>
      </c>
    </row>
    <row r="323" spans="1:10" ht="30.6" x14ac:dyDescent="0.3">
      <c r="A323" s="33" t="s">
        <v>529</v>
      </c>
      <c r="B323" s="34" t="s">
        <v>16</v>
      </c>
      <c r="C323" s="34" t="s">
        <v>20</v>
      </c>
      <c r="D323" s="51" t="s">
        <v>530</v>
      </c>
      <c r="E323" s="35">
        <v>90</v>
      </c>
      <c r="F323" s="35">
        <v>4.9000000000000004</v>
      </c>
      <c r="G323" s="36">
        <f t="shared" si="57"/>
        <v>441</v>
      </c>
      <c r="H323" s="6">
        <v>90</v>
      </c>
      <c r="I323" s="76"/>
      <c r="J323" s="36">
        <f t="shared" si="58"/>
        <v>0</v>
      </c>
    </row>
    <row r="324" spans="1:10" ht="20.399999999999999" x14ac:dyDescent="0.3">
      <c r="A324" s="33" t="s">
        <v>531</v>
      </c>
      <c r="B324" s="34" t="s">
        <v>16</v>
      </c>
      <c r="C324" s="34" t="s">
        <v>20</v>
      </c>
      <c r="D324" s="51" t="s">
        <v>532</v>
      </c>
      <c r="E324" s="35">
        <v>40</v>
      </c>
      <c r="F324" s="35">
        <v>3.4</v>
      </c>
      <c r="G324" s="36">
        <f t="shared" si="57"/>
        <v>136</v>
      </c>
      <c r="H324" s="6">
        <v>40</v>
      </c>
      <c r="I324" s="76"/>
      <c r="J324" s="36">
        <f t="shared" si="58"/>
        <v>0</v>
      </c>
    </row>
    <row r="325" spans="1:10" ht="30.6" x14ac:dyDescent="0.3">
      <c r="A325" s="33" t="s">
        <v>533</v>
      </c>
      <c r="B325" s="34" t="s">
        <v>16</v>
      </c>
      <c r="C325" s="34" t="s">
        <v>33</v>
      </c>
      <c r="D325" s="51" t="s">
        <v>534</v>
      </c>
      <c r="E325" s="35">
        <v>2</v>
      </c>
      <c r="F325" s="35">
        <v>156.44999999999999</v>
      </c>
      <c r="G325" s="36">
        <f t="shared" si="57"/>
        <v>312.89999999999998</v>
      </c>
      <c r="H325" s="6">
        <v>2</v>
      </c>
      <c r="I325" s="76"/>
      <c r="J325" s="36">
        <f t="shared" si="58"/>
        <v>0</v>
      </c>
    </row>
    <row r="326" spans="1:10" ht="30.6" x14ac:dyDescent="0.3">
      <c r="A326" s="33" t="s">
        <v>535</v>
      </c>
      <c r="B326" s="34" t="s">
        <v>16</v>
      </c>
      <c r="C326" s="34" t="s">
        <v>33</v>
      </c>
      <c r="D326" s="51" t="s">
        <v>536</v>
      </c>
      <c r="E326" s="35">
        <v>2</v>
      </c>
      <c r="F326" s="35">
        <v>167.85</v>
      </c>
      <c r="G326" s="36">
        <f t="shared" si="57"/>
        <v>335.7</v>
      </c>
      <c r="H326" s="6">
        <v>2</v>
      </c>
      <c r="I326" s="76"/>
      <c r="J326" s="36">
        <f t="shared" si="58"/>
        <v>0</v>
      </c>
    </row>
    <row r="327" spans="1:10" ht="20.399999999999999" x14ac:dyDescent="0.3">
      <c r="A327" s="33" t="s">
        <v>537</v>
      </c>
      <c r="B327" s="34" t="s">
        <v>16</v>
      </c>
      <c r="C327" s="34" t="s">
        <v>20</v>
      </c>
      <c r="D327" s="51" t="s">
        <v>538</v>
      </c>
      <c r="E327" s="35">
        <v>40</v>
      </c>
      <c r="F327" s="35">
        <v>12.9</v>
      </c>
      <c r="G327" s="36">
        <f t="shared" si="57"/>
        <v>516</v>
      </c>
      <c r="H327" s="6">
        <v>40</v>
      </c>
      <c r="I327" s="76"/>
      <c r="J327" s="36">
        <f t="shared" si="58"/>
        <v>0</v>
      </c>
    </row>
    <row r="328" spans="1:10" ht="20.399999999999999" x14ac:dyDescent="0.3">
      <c r="A328" s="33" t="s">
        <v>539</v>
      </c>
      <c r="B328" s="34" t="s">
        <v>16</v>
      </c>
      <c r="C328" s="34" t="s">
        <v>33</v>
      </c>
      <c r="D328" s="51" t="s">
        <v>540</v>
      </c>
      <c r="E328" s="35">
        <v>2</v>
      </c>
      <c r="F328" s="35">
        <v>58.58</v>
      </c>
      <c r="G328" s="36">
        <f t="shared" si="57"/>
        <v>117.16</v>
      </c>
      <c r="H328" s="6">
        <v>2</v>
      </c>
      <c r="I328" s="76"/>
      <c r="J328" s="36">
        <f t="shared" si="58"/>
        <v>0</v>
      </c>
    </row>
    <row r="329" spans="1:10" ht="20.399999999999999" x14ac:dyDescent="0.3">
      <c r="A329" s="33" t="s">
        <v>541</v>
      </c>
      <c r="B329" s="34" t="s">
        <v>16</v>
      </c>
      <c r="C329" s="34" t="s">
        <v>33</v>
      </c>
      <c r="D329" s="51" t="s">
        <v>542</v>
      </c>
      <c r="E329" s="35">
        <v>2</v>
      </c>
      <c r="F329" s="35">
        <v>40.950000000000003</v>
      </c>
      <c r="G329" s="36">
        <f t="shared" si="57"/>
        <v>81.900000000000006</v>
      </c>
      <c r="H329" s="6">
        <v>2</v>
      </c>
      <c r="I329" s="76"/>
      <c r="J329" s="36">
        <f t="shared" si="58"/>
        <v>0</v>
      </c>
    </row>
    <row r="330" spans="1:10" x14ac:dyDescent="0.3">
      <c r="A330" s="33" t="s">
        <v>543</v>
      </c>
      <c r="B330" s="34" t="s">
        <v>16</v>
      </c>
      <c r="C330" s="34" t="s">
        <v>33</v>
      </c>
      <c r="D330" s="51" t="s">
        <v>544</v>
      </c>
      <c r="E330" s="35">
        <v>2</v>
      </c>
      <c r="F330" s="35">
        <v>79.2</v>
      </c>
      <c r="G330" s="36">
        <f t="shared" si="57"/>
        <v>158.4</v>
      </c>
      <c r="H330" s="6">
        <v>2</v>
      </c>
      <c r="I330" s="76"/>
      <c r="J330" s="36">
        <f t="shared" si="58"/>
        <v>0</v>
      </c>
    </row>
    <row r="331" spans="1:10" x14ac:dyDescent="0.3">
      <c r="A331" s="33" t="s">
        <v>545</v>
      </c>
      <c r="B331" s="34" t="s">
        <v>16</v>
      </c>
      <c r="C331" s="34" t="s">
        <v>33</v>
      </c>
      <c r="D331" s="51" t="s">
        <v>546</v>
      </c>
      <c r="E331" s="35">
        <v>2</v>
      </c>
      <c r="F331" s="35">
        <v>108.05</v>
      </c>
      <c r="G331" s="36">
        <f t="shared" si="57"/>
        <v>216.1</v>
      </c>
      <c r="H331" s="6">
        <v>2</v>
      </c>
      <c r="I331" s="76"/>
      <c r="J331" s="36">
        <f t="shared" si="58"/>
        <v>0</v>
      </c>
    </row>
    <row r="332" spans="1:10" x14ac:dyDescent="0.3">
      <c r="A332" s="33" t="s">
        <v>547</v>
      </c>
      <c r="B332" s="34" t="s">
        <v>16</v>
      </c>
      <c r="C332" s="34" t="s">
        <v>33</v>
      </c>
      <c r="D332" s="51" t="s">
        <v>548</v>
      </c>
      <c r="E332" s="35">
        <v>2</v>
      </c>
      <c r="F332" s="35">
        <v>1000</v>
      </c>
      <c r="G332" s="36">
        <f t="shared" si="57"/>
        <v>2000</v>
      </c>
      <c r="H332" s="6">
        <v>2</v>
      </c>
      <c r="I332" s="76"/>
      <c r="J332" s="36">
        <f t="shared" si="58"/>
        <v>0</v>
      </c>
    </row>
    <row r="333" spans="1:10" ht="30.6" x14ac:dyDescent="0.3">
      <c r="A333" s="33" t="s">
        <v>549</v>
      </c>
      <c r="B333" s="34" t="s">
        <v>16</v>
      </c>
      <c r="C333" s="34" t="s">
        <v>33</v>
      </c>
      <c r="D333" s="51" t="s">
        <v>550</v>
      </c>
      <c r="E333" s="35">
        <v>2</v>
      </c>
      <c r="F333" s="35">
        <v>131.63999999999999</v>
      </c>
      <c r="G333" s="36">
        <f t="shared" si="57"/>
        <v>263.27999999999997</v>
      </c>
      <c r="H333" s="6">
        <v>2</v>
      </c>
      <c r="I333" s="76"/>
      <c r="J333" s="36">
        <f t="shared" si="58"/>
        <v>0</v>
      </c>
    </row>
    <row r="334" spans="1:10" x14ac:dyDescent="0.3">
      <c r="A334" s="37"/>
      <c r="B334" s="37"/>
      <c r="C334" s="37"/>
      <c r="D334" s="52" t="s">
        <v>551</v>
      </c>
      <c r="E334" s="35">
        <v>1</v>
      </c>
      <c r="F334" s="38">
        <f>SUM(G318:G333)</f>
        <v>9459.34</v>
      </c>
      <c r="G334" s="38">
        <f t="shared" si="57"/>
        <v>9459.34</v>
      </c>
      <c r="H334" s="6">
        <v>1</v>
      </c>
      <c r="I334" s="7">
        <f>SUM(J318:J333)</f>
        <v>0</v>
      </c>
      <c r="J334" s="38">
        <f t="shared" si="58"/>
        <v>0</v>
      </c>
    </row>
    <row r="335" spans="1:10" ht="1.05" customHeight="1" x14ac:dyDescent="0.3">
      <c r="A335" s="39"/>
      <c r="B335" s="39"/>
      <c r="C335" s="39"/>
      <c r="D335" s="53"/>
      <c r="E335" s="39"/>
      <c r="F335" s="39"/>
      <c r="G335" s="39"/>
      <c r="H335" s="8"/>
      <c r="I335" s="8"/>
      <c r="J335" s="39"/>
    </row>
    <row r="336" spans="1:10" x14ac:dyDescent="0.3">
      <c r="A336" s="41" t="s">
        <v>552</v>
      </c>
      <c r="B336" s="42" t="s">
        <v>10</v>
      </c>
      <c r="C336" s="41" t="s">
        <v>11</v>
      </c>
      <c r="D336" s="54" t="s">
        <v>553</v>
      </c>
      <c r="E336" s="43">
        <f t="shared" ref="E336:J336" si="59">E338</f>
        <v>1</v>
      </c>
      <c r="F336" s="43">
        <f t="shared" si="59"/>
        <v>1761.48</v>
      </c>
      <c r="G336" s="43">
        <f t="shared" si="59"/>
        <v>1761.48</v>
      </c>
      <c r="H336" s="10">
        <f t="shared" si="59"/>
        <v>1</v>
      </c>
      <c r="I336" s="10">
        <f t="shared" si="59"/>
        <v>0</v>
      </c>
      <c r="J336" s="43">
        <f t="shared" si="59"/>
        <v>0</v>
      </c>
    </row>
    <row r="337" spans="1:10" ht="40.799999999999997" x14ac:dyDescent="0.3">
      <c r="A337" s="33" t="s">
        <v>554</v>
      </c>
      <c r="B337" s="34" t="s">
        <v>16</v>
      </c>
      <c r="C337" s="34" t="s">
        <v>33</v>
      </c>
      <c r="D337" s="51" t="s">
        <v>555</v>
      </c>
      <c r="E337" s="35">
        <v>1</v>
      </c>
      <c r="F337" s="35">
        <v>1761.48</v>
      </c>
      <c r="G337" s="36">
        <f>ROUND(E337*F337,2)</f>
        <v>1761.48</v>
      </c>
      <c r="H337" s="6">
        <v>1</v>
      </c>
      <c r="I337" s="76"/>
      <c r="J337" s="36">
        <f>ROUND(H337*I337,2)</f>
        <v>0</v>
      </c>
    </row>
    <row r="338" spans="1:10" x14ac:dyDescent="0.3">
      <c r="A338" s="37"/>
      <c r="B338" s="37"/>
      <c r="C338" s="37"/>
      <c r="D338" s="52" t="s">
        <v>556</v>
      </c>
      <c r="E338" s="35">
        <v>1</v>
      </c>
      <c r="F338" s="38">
        <f>G337</f>
        <v>1761.48</v>
      </c>
      <c r="G338" s="38">
        <f>ROUND(E338*F338,2)</f>
        <v>1761.48</v>
      </c>
      <c r="H338" s="6">
        <v>1</v>
      </c>
      <c r="I338" s="7">
        <f>J337</f>
        <v>0</v>
      </c>
      <c r="J338" s="38">
        <f>ROUND(H338*I338,2)</f>
        <v>0</v>
      </c>
    </row>
    <row r="339" spans="1:10" ht="1.05" customHeight="1" x14ac:dyDescent="0.3">
      <c r="A339" s="39"/>
      <c r="B339" s="39"/>
      <c r="C339" s="39"/>
      <c r="D339" s="53"/>
      <c r="E339" s="39"/>
      <c r="F339" s="39"/>
      <c r="G339" s="39"/>
      <c r="H339" s="8"/>
      <c r="I339" s="8"/>
      <c r="J339" s="39"/>
    </row>
    <row r="340" spans="1:10" x14ac:dyDescent="0.3">
      <c r="A340" s="41" t="s">
        <v>557</v>
      </c>
      <c r="B340" s="42" t="s">
        <v>10</v>
      </c>
      <c r="C340" s="41" t="s">
        <v>11</v>
      </c>
      <c r="D340" s="54" t="s">
        <v>558</v>
      </c>
      <c r="E340" s="43">
        <f t="shared" ref="E340:J340" si="60">E352</f>
        <v>1</v>
      </c>
      <c r="F340" s="43">
        <f t="shared" si="60"/>
        <v>43166.29</v>
      </c>
      <c r="G340" s="43">
        <f t="shared" si="60"/>
        <v>43166.29</v>
      </c>
      <c r="H340" s="10">
        <f t="shared" si="60"/>
        <v>1</v>
      </c>
      <c r="I340" s="10">
        <f t="shared" si="60"/>
        <v>0</v>
      </c>
      <c r="J340" s="43">
        <f t="shared" si="60"/>
        <v>0</v>
      </c>
    </row>
    <row r="341" spans="1:10" x14ac:dyDescent="0.3">
      <c r="A341" s="44" t="s">
        <v>559</v>
      </c>
      <c r="B341" s="44" t="s">
        <v>10</v>
      </c>
      <c r="C341" s="44" t="s">
        <v>11</v>
      </c>
      <c r="D341" s="55" t="s">
        <v>560</v>
      </c>
      <c r="E341" s="46">
        <f t="shared" ref="E341:J341" si="61">E350</f>
        <v>1</v>
      </c>
      <c r="F341" s="46">
        <f t="shared" si="61"/>
        <v>43166.29</v>
      </c>
      <c r="G341" s="46">
        <f t="shared" si="61"/>
        <v>43166.29</v>
      </c>
      <c r="H341" s="11">
        <f t="shared" si="61"/>
        <v>1</v>
      </c>
      <c r="I341" s="11">
        <f t="shared" si="61"/>
        <v>0</v>
      </c>
      <c r="J341" s="46">
        <f t="shared" si="61"/>
        <v>0</v>
      </c>
    </row>
    <row r="342" spans="1:10" x14ac:dyDescent="0.3">
      <c r="A342" s="33" t="s">
        <v>561</v>
      </c>
      <c r="B342" s="34" t="s">
        <v>16</v>
      </c>
      <c r="C342" s="34" t="s">
        <v>33</v>
      </c>
      <c r="D342" s="51" t="s">
        <v>562</v>
      </c>
      <c r="E342" s="35">
        <v>1</v>
      </c>
      <c r="F342" s="35">
        <v>232.79</v>
      </c>
      <c r="G342" s="36">
        <f t="shared" ref="G342:G350" si="62">ROUND(E342*F342,2)</f>
        <v>232.79</v>
      </c>
      <c r="H342" s="6">
        <v>1</v>
      </c>
      <c r="I342" s="76"/>
      <c r="J342" s="36">
        <f t="shared" ref="J342:J350" si="63">ROUND(H342*I342,2)</f>
        <v>0</v>
      </c>
    </row>
    <row r="343" spans="1:10" ht="20.399999999999999" x14ac:dyDescent="0.3">
      <c r="A343" s="33" t="s">
        <v>563</v>
      </c>
      <c r="B343" s="34" t="s">
        <v>16</v>
      </c>
      <c r="C343" s="34" t="s">
        <v>33</v>
      </c>
      <c r="D343" s="51" t="s">
        <v>564</v>
      </c>
      <c r="E343" s="35">
        <v>216</v>
      </c>
      <c r="F343" s="35">
        <v>107.45</v>
      </c>
      <c r="G343" s="36">
        <f t="shared" si="62"/>
        <v>23209.200000000001</v>
      </c>
      <c r="H343" s="6">
        <v>216</v>
      </c>
      <c r="I343" s="76"/>
      <c r="J343" s="36">
        <f t="shared" si="63"/>
        <v>0</v>
      </c>
    </row>
    <row r="344" spans="1:10" ht="20.399999999999999" x14ac:dyDescent="0.3">
      <c r="A344" s="33" t="s">
        <v>565</v>
      </c>
      <c r="B344" s="34" t="s">
        <v>16</v>
      </c>
      <c r="C344" s="34" t="s">
        <v>33</v>
      </c>
      <c r="D344" s="51" t="s">
        <v>566</v>
      </c>
      <c r="E344" s="35">
        <v>72</v>
      </c>
      <c r="F344" s="35">
        <v>87.45</v>
      </c>
      <c r="G344" s="36">
        <f t="shared" si="62"/>
        <v>6296.4</v>
      </c>
      <c r="H344" s="6">
        <v>72</v>
      </c>
      <c r="I344" s="76"/>
      <c r="J344" s="36">
        <f t="shared" si="63"/>
        <v>0</v>
      </c>
    </row>
    <row r="345" spans="1:10" ht="30.6" x14ac:dyDescent="0.3">
      <c r="A345" s="33" t="s">
        <v>567</v>
      </c>
      <c r="B345" s="34" t="s">
        <v>16</v>
      </c>
      <c r="C345" s="34" t="s">
        <v>33</v>
      </c>
      <c r="D345" s="51" t="s">
        <v>568</v>
      </c>
      <c r="E345" s="35">
        <v>72</v>
      </c>
      <c r="F345" s="35">
        <v>51.7</v>
      </c>
      <c r="G345" s="36">
        <f t="shared" si="62"/>
        <v>3722.4</v>
      </c>
      <c r="H345" s="6">
        <v>72</v>
      </c>
      <c r="I345" s="76"/>
      <c r="J345" s="36">
        <f t="shared" si="63"/>
        <v>0</v>
      </c>
    </row>
    <row r="346" spans="1:10" ht="30.6" x14ac:dyDescent="0.3">
      <c r="A346" s="33" t="s">
        <v>569</v>
      </c>
      <c r="B346" s="34" t="s">
        <v>16</v>
      </c>
      <c r="C346" s="34" t="s">
        <v>33</v>
      </c>
      <c r="D346" s="51" t="s">
        <v>570</v>
      </c>
      <c r="E346" s="35">
        <v>72</v>
      </c>
      <c r="F346" s="35">
        <v>41.98</v>
      </c>
      <c r="G346" s="36">
        <f t="shared" si="62"/>
        <v>3022.56</v>
      </c>
      <c r="H346" s="6">
        <v>72</v>
      </c>
      <c r="I346" s="76"/>
      <c r="J346" s="36">
        <f t="shared" si="63"/>
        <v>0</v>
      </c>
    </row>
    <row r="347" spans="1:10" x14ac:dyDescent="0.3">
      <c r="A347" s="33" t="s">
        <v>571</v>
      </c>
      <c r="B347" s="34" t="s">
        <v>16</v>
      </c>
      <c r="C347" s="34" t="s">
        <v>331</v>
      </c>
      <c r="D347" s="51" t="s">
        <v>572</v>
      </c>
      <c r="E347" s="35">
        <v>108</v>
      </c>
      <c r="F347" s="35">
        <v>19.18</v>
      </c>
      <c r="G347" s="36">
        <f t="shared" si="62"/>
        <v>2071.44</v>
      </c>
      <c r="H347" s="6">
        <v>108</v>
      </c>
      <c r="I347" s="76"/>
      <c r="J347" s="36">
        <f t="shared" si="63"/>
        <v>0</v>
      </c>
    </row>
    <row r="348" spans="1:10" ht="20.399999999999999" x14ac:dyDescent="0.3">
      <c r="A348" s="33" t="s">
        <v>573</v>
      </c>
      <c r="B348" s="34" t="s">
        <v>16</v>
      </c>
      <c r="C348" s="34" t="s">
        <v>33</v>
      </c>
      <c r="D348" s="51" t="s">
        <v>574</v>
      </c>
      <c r="E348" s="35">
        <v>6</v>
      </c>
      <c r="F348" s="35">
        <v>665.85</v>
      </c>
      <c r="G348" s="36">
        <f t="shared" si="62"/>
        <v>3995.1</v>
      </c>
      <c r="H348" s="6">
        <v>6</v>
      </c>
      <c r="I348" s="76"/>
      <c r="J348" s="36">
        <f t="shared" si="63"/>
        <v>0</v>
      </c>
    </row>
    <row r="349" spans="1:10" x14ac:dyDescent="0.3">
      <c r="A349" s="33" t="s">
        <v>575</v>
      </c>
      <c r="B349" s="34" t="s">
        <v>16</v>
      </c>
      <c r="C349" s="34" t="s">
        <v>25</v>
      </c>
      <c r="D349" s="51" t="s">
        <v>576</v>
      </c>
      <c r="E349" s="35">
        <v>20</v>
      </c>
      <c r="F349" s="35">
        <v>30.82</v>
      </c>
      <c r="G349" s="36">
        <f t="shared" si="62"/>
        <v>616.4</v>
      </c>
      <c r="H349" s="6">
        <v>20</v>
      </c>
      <c r="I349" s="76"/>
      <c r="J349" s="36">
        <f t="shared" si="63"/>
        <v>0</v>
      </c>
    </row>
    <row r="350" spans="1:10" x14ac:dyDescent="0.3">
      <c r="A350" s="37"/>
      <c r="B350" s="37"/>
      <c r="C350" s="37"/>
      <c r="D350" s="52" t="s">
        <v>577</v>
      </c>
      <c r="E350" s="35">
        <v>1</v>
      </c>
      <c r="F350" s="38">
        <f>SUM(G342:G349)</f>
        <v>43166.29</v>
      </c>
      <c r="G350" s="38">
        <f t="shared" si="62"/>
        <v>43166.29</v>
      </c>
      <c r="H350" s="6">
        <v>1</v>
      </c>
      <c r="I350" s="7">
        <f>SUM(J342:J349)</f>
        <v>0</v>
      </c>
      <c r="J350" s="38">
        <f t="shared" si="63"/>
        <v>0</v>
      </c>
    </row>
    <row r="351" spans="1:10" ht="1.05" customHeight="1" x14ac:dyDescent="0.3">
      <c r="A351" s="39"/>
      <c r="B351" s="39"/>
      <c r="C351" s="39"/>
      <c r="D351" s="53"/>
      <c r="E351" s="39"/>
      <c r="F351" s="39"/>
      <c r="G351" s="39"/>
      <c r="H351" s="8"/>
      <c r="I351" s="8"/>
      <c r="J351" s="39"/>
    </row>
    <row r="352" spans="1:10" x14ac:dyDescent="0.3">
      <c r="A352" s="37"/>
      <c r="B352" s="37"/>
      <c r="C352" s="37"/>
      <c r="D352" s="52" t="s">
        <v>578</v>
      </c>
      <c r="E352" s="35">
        <v>1</v>
      </c>
      <c r="F352" s="38">
        <f>G341</f>
        <v>43166.29</v>
      </c>
      <c r="G352" s="38">
        <f>ROUND(E352*F352,2)</f>
        <v>43166.29</v>
      </c>
      <c r="H352" s="6">
        <v>1</v>
      </c>
      <c r="I352" s="7">
        <f>J341</f>
        <v>0</v>
      </c>
      <c r="J352" s="38">
        <f>ROUND(H352*I352,2)</f>
        <v>0</v>
      </c>
    </row>
    <row r="353" spans="1:10" ht="1.05" customHeight="1" x14ac:dyDescent="0.3">
      <c r="A353" s="39"/>
      <c r="B353" s="39"/>
      <c r="C353" s="39"/>
      <c r="D353" s="53"/>
      <c r="E353" s="39"/>
      <c r="F353" s="39"/>
      <c r="G353" s="39"/>
      <c r="H353" s="8"/>
      <c r="I353" s="8"/>
      <c r="J353" s="39"/>
    </row>
    <row r="354" spans="1:10" x14ac:dyDescent="0.3">
      <c r="A354" s="41" t="s">
        <v>579</v>
      </c>
      <c r="B354" s="42" t="s">
        <v>10</v>
      </c>
      <c r="C354" s="41" t="s">
        <v>11</v>
      </c>
      <c r="D354" s="54" t="s">
        <v>580</v>
      </c>
      <c r="E354" s="43">
        <f t="shared" ref="E354:J354" si="64">E356</f>
        <v>1</v>
      </c>
      <c r="F354" s="43">
        <f t="shared" si="64"/>
        <v>840</v>
      </c>
      <c r="G354" s="43">
        <f t="shared" si="64"/>
        <v>840</v>
      </c>
      <c r="H354" s="10">
        <f t="shared" si="64"/>
        <v>1</v>
      </c>
      <c r="I354" s="10">
        <f t="shared" si="64"/>
        <v>0</v>
      </c>
      <c r="J354" s="43">
        <f t="shared" si="64"/>
        <v>0</v>
      </c>
    </row>
    <row r="355" spans="1:10" ht="20.399999999999999" x14ac:dyDescent="0.3">
      <c r="A355" s="33" t="s">
        <v>581</v>
      </c>
      <c r="B355" s="34" t="s">
        <v>16</v>
      </c>
      <c r="C355" s="34" t="s">
        <v>33</v>
      </c>
      <c r="D355" s="51" t="s">
        <v>582</v>
      </c>
      <c r="E355" s="35">
        <v>1</v>
      </c>
      <c r="F355" s="35">
        <v>840</v>
      </c>
      <c r="G355" s="36">
        <f>ROUND(E355*F355,2)</f>
        <v>840</v>
      </c>
      <c r="H355" s="6">
        <v>1</v>
      </c>
      <c r="I355" s="76"/>
      <c r="J355" s="36">
        <f>ROUND(H355*I355,2)</f>
        <v>0</v>
      </c>
    </row>
    <row r="356" spans="1:10" x14ac:dyDescent="0.3">
      <c r="A356" s="37"/>
      <c r="B356" s="37"/>
      <c r="C356" s="37"/>
      <c r="D356" s="52" t="s">
        <v>583</v>
      </c>
      <c r="E356" s="35">
        <v>1</v>
      </c>
      <c r="F356" s="38">
        <f>G355</f>
        <v>840</v>
      </c>
      <c r="G356" s="38">
        <f>ROUND(E356*F356,2)</f>
        <v>840</v>
      </c>
      <c r="H356" s="6">
        <v>1</v>
      </c>
      <c r="I356" s="7">
        <f>J355</f>
        <v>0</v>
      </c>
      <c r="J356" s="38">
        <f>ROUND(H356*I356,2)</f>
        <v>0</v>
      </c>
    </row>
    <row r="357" spans="1:10" ht="1.05" customHeight="1" x14ac:dyDescent="0.3">
      <c r="A357" s="39"/>
      <c r="B357" s="39"/>
      <c r="C357" s="39"/>
      <c r="D357" s="53"/>
      <c r="E357" s="39"/>
      <c r="F357" s="39"/>
      <c r="G357" s="39"/>
      <c r="H357" s="8"/>
      <c r="I357" s="8"/>
      <c r="J357" s="39"/>
    </row>
    <row r="358" spans="1:10" x14ac:dyDescent="0.3">
      <c r="A358" s="37"/>
      <c r="B358" s="37"/>
      <c r="C358" s="37"/>
      <c r="D358" s="52" t="s">
        <v>584</v>
      </c>
      <c r="E358" s="35">
        <v>1</v>
      </c>
      <c r="F358" s="38">
        <f>G317+G336+G340+G354</f>
        <v>55227.11</v>
      </c>
      <c r="G358" s="38">
        <f>ROUND(E358*F358,2)</f>
        <v>55227.11</v>
      </c>
      <c r="H358" s="6">
        <v>1</v>
      </c>
      <c r="I358" s="7">
        <f>J317+J336+J340+J354</f>
        <v>0</v>
      </c>
      <c r="J358" s="38">
        <f>ROUND(H358*I358,2)</f>
        <v>0</v>
      </c>
    </row>
    <row r="359" spans="1:10" ht="1.05" customHeight="1" x14ac:dyDescent="0.3">
      <c r="A359" s="39"/>
      <c r="B359" s="39"/>
      <c r="C359" s="39"/>
      <c r="D359" s="53"/>
      <c r="E359" s="39"/>
      <c r="F359" s="39"/>
      <c r="G359" s="39"/>
      <c r="H359" s="8"/>
      <c r="I359" s="8"/>
      <c r="J359" s="39"/>
    </row>
    <row r="360" spans="1:10" x14ac:dyDescent="0.3">
      <c r="A360" s="31" t="s">
        <v>585</v>
      </c>
      <c r="B360" s="31" t="s">
        <v>10</v>
      </c>
      <c r="C360" s="31" t="s">
        <v>11</v>
      </c>
      <c r="D360" s="50" t="s">
        <v>586</v>
      </c>
      <c r="E360" s="32">
        <f t="shared" ref="E360:J360" si="65">E528</f>
        <v>1</v>
      </c>
      <c r="F360" s="32">
        <f t="shared" si="65"/>
        <v>583670.93000000005</v>
      </c>
      <c r="G360" s="32">
        <f t="shared" si="65"/>
        <v>583670.93000000005</v>
      </c>
      <c r="H360" s="5">
        <f t="shared" si="65"/>
        <v>1</v>
      </c>
      <c r="I360" s="5">
        <f t="shared" si="65"/>
        <v>0</v>
      </c>
      <c r="J360" s="32">
        <f t="shared" si="65"/>
        <v>0</v>
      </c>
    </row>
    <row r="361" spans="1:10" x14ac:dyDescent="0.3">
      <c r="A361" s="41" t="s">
        <v>587</v>
      </c>
      <c r="B361" s="42" t="s">
        <v>10</v>
      </c>
      <c r="C361" s="41" t="s">
        <v>11</v>
      </c>
      <c r="D361" s="54" t="s">
        <v>588</v>
      </c>
      <c r="E361" s="43">
        <f t="shared" ref="E361:J361" si="66">E374</f>
        <v>1</v>
      </c>
      <c r="F361" s="43">
        <f t="shared" si="66"/>
        <v>51017.120000000003</v>
      </c>
      <c r="G361" s="43">
        <f t="shared" si="66"/>
        <v>51017.120000000003</v>
      </c>
      <c r="H361" s="10">
        <f t="shared" si="66"/>
        <v>1</v>
      </c>
      <c r="I361" s="10">
        <f t="shared" si="66"/>
        <v>0</v>
      </c>
      <c r="J361" s="43">
        <f t="shared" si="66"/>
        <v>0</v>
      </c>
    </row>
    <row r="362" spans="1:10" ht="20.399999999999999" x14ac:dyDescent="0.3">
      <c r="A362" s="33" t="s">
        <v>589</v>
      </c>
      <c r="B362" s="34" t="s">
        <v>16</v>
      </c>
      <c r="C362" s="34" t="s">
        <v>33</v>
      </c>
      <c r="D362" s="51" t="s">
        <v>590</v>
      </c>
      <c r="E362" s="35">
        <v>25</v>
      </c>
      <c r="F362" s="35">
        <v>243.96</v>
      </c>
      <c r="G362" s="36">
        <f t="shared" ref="G362:G374" si="67">ROUND(E362*F362,2)</f>
        <v>6099</v>
      </c>
      <c r="H362" s="6">
        <v>25</v>
      </c>
      <c r="I362" s="76"/>
      <c r="J362" s="36">
        <f t="shared" ref="J362:J374" si="68">ROUND(H362*I362,2)</f>
        <v>0</v>
      </c>
    </row>
    <row r="363" spans="1:10" ht="20.399999999999999" x14ac:dyDescent="0.3">
      <c r="A363" s="33" t="s">
        <v>591</v>
      </c>
      <c r="B363" s="34" t="s">
        <v>16</v>
      </c>
      <c r="C363" s="34" t="s">
        <v>33</v>
      </c>
      <c r="D363" s="51" t="s">
        <v>592</v>
      </c>
      <c r="E363" s="35">
        <v>1</v>
      </c>
      <c r="F363" s="35">
        <v>6277.01</v>
      </c>
      <c r="G363" s="36">
        <f t="shared" si="67"/>
        <v>6277.01</v>
      </c>
      <c r="H363" s="6">
        <v>1</v>
      </c>
      <c r="I363" s="76"/>
      <c r="J363" s="36">
        <f t="shared" si="68"/>
        <v>0</v>
      </c>
    </row>
    <row r="364" spans="1:10" x14ac:dyDescent="0.3">
      <c r="A364" s="33" t="s">
        <v>593</v>
      </c>
      <c r="B364" s="34" t="s">
        <v>16</v>
      </c>
      <c r="C364" s="34" t="s">
        <v>20</v>
      </c>
      <c r="D364" s="51" t="s">
        <v>594</v>
      </c>
      <c r="E364" s="35">
        <v>1</v>
      </c>
      <c r="F364" s="35">
        <v>745.32</v>
      </c>
      <c r="G364" s="36">
        <f t="shared" si="67"/>
        <v>745.32</v>
      </c>
      <c r="H364" s="6">
        <v>1</v>
      </c>
      <c r="I364" s="76"/>
      <c r="J364" s="36">
        <f t="shared" si="68"/>
        <v>0</v>
      </c>
    </row>
    <row r="365" spans="1:10" x14ac:dyDescent="0.3">
      <c r="A365" s="33" t="s">
        <v>595</v>
      </c>
      <c r="B365" s="34" t="s">
        <v>16</v>
      </c>
      <c r="C365" s="34" t="s">
        <v>33</v>
      </c>
      <c r="D365" s="51" t="s">
        <v>596</v>
      </c>
      <c r="E365" s="35">
        <v>6</v>
      </c>
      <c r="F365" s="35">
        <v>893.54</v>
      </c>
      <c r="G365" s="36">
        <f t="shared" si="67"/>
        <v>5361.24</v>
      </c>
      <c r="H365" s="6">
        <v>6</v>
      </c>
      <c r="I365" s="76"/>
      <c r="J365" s="36">
        <f t="shared" si="68"/>
        <v>0</v>
      </c>
    </row>
    <row r="366" spans="1:10" x14ac:dyDescent="0.3">
      <c r="A366" s="33" t="s">
        <v>597</v>
      </c>
      <c r="B366" s="34" t="s">
        <v>16</v>
      </c>
      <c r="C366" s="34" t="s">
        <v>33</v>
      </c>
      <c r="D366" s="51" t="s">
        <v>598</v>
      </c>
      <c r="E366" s="35">
        <v>2</v>
      </c>
      <c r="F366" s="35">
        <v>763.96</v>
      </c>
      <c r="G366" s="36">
        <f t="shared" si="67"/>
        <v>1527.92</v>
      </c>
      <c r="H366" s="6">
        <v>2</v>
      </c>
      <c r="I366" s="76"/>
      <c r="J366" s="36">
        <f t="shared" si="68"/>
        <v>0</v>
      </c>
    </row>
    <row r="367" spans="1:10" x14ac:dyDescent="0.3">
      <c r="A367" s="33" t="s">
        <v>599</v>
      </c>
      <c r="B367" s="34" t="s">
        <v>16</v>
      </c>
      <c r="C367" s="34" t="s">
        <v>33</v>
      </c>
      <c r="D367" s="51" t="s">
        <v>600</v>
      </c>
      <c r="E367" s="35">
        <v>3</v>
      </c>
      <c r="F367" s="35">
        <v>449.84</v>
      </c>
      <c r="G367" s="36">
        <f t="shared" si="67"/>
        <v>1349.52</v>
      </c>
      <c r="H367" s="6">
        <v>3</v>
      </c>
      <c r="I367" s="76"/>
      <c r="J367" s="36">
        <f t="shared" si="68"/>
        <v>0</v>
      </c>
    </row>
    <row r="368" spans="1:10" x14ac:dyDescent="0.3">
      <c r="A368" s="33" t="s">
        <v>601</v>
      </c>
      <c r="B368" s="34" t="s">
        <v>16</v>
      </c>
      <c r="C368" s="34" t="s">
        <v>20</v>
      </c>
      <c r="D368" s="51" t="s">
        <v>602</v>
      </c>
      <c r="E368" s="35">
        <v>6150</v>
      </c>
      <c r="F368" s="35">
        <v>3.5</v>
      </c>
      <c r="G368" s="36">
        <f t="shared" si="67"/>
        <v>21525</v>
      </c>
      <c r="H368" s="6">
        <v>6150</v>
      </c>
      <c r="I368" s="76"/>
      <c r="J368" s="36">
        <f t="shared" si="68"/>
        <v>0</v>
      </c>
    </row>
    <row r="369" spans="1:10" x14ac:dyDescent="0.3">
      <c r="A369" s="33" t="s">
        <v>603</v>
      </c>
      <c r="B369" s="34" t="s">
        <v>16</v>
      </c>
      <c r="C369" s="34" t="s">
        <v>33</v>
      </c>
      <c r="D369" s="51" t="s">
        <v>604</v>
      </c>
      <c r="E369" s="35">
        <v>1</v>
      </c>
      <c r="F369" s="35">
        <v>2555.11</v>
      </c>
      <c r="G369" s="36">
        <f t="shared" si="67"/>
        <v>2555.11</v>
      </c>
      <c r="H369" s="6">
        <v>1</v>
      </c>
      <c r="I369" s="76"/>
      <c r="J369" s="36">
        <f t="shared" si="68"/>
        <v>0</v>
      </c>
    </row>
    <row r="370" spans="1:10" x14ac:dyDescent="0.3">
      <c r="A370" s="33" t="s">
        <v>605</v>
      </c>
      <c r="B370" s="34" t="s">
        <v>16</v>
      </c>
      <c r="C370" s="34" t="s">
        <v>20</v>
      </c>
      <c r="D370" s="51" t="s">
        <v>606</v>
      </c>
      <c r="E370" s="35">
        <v>600</v>
      </c>
      <c r="F370" s="35">
        <v>3.87</v>
      </c>
      <c r="G370" s="36">
        <f t="shared" si="67"/>
        <v>2322</v>
      </c>
      <c r="H370" s="6">
        <v>600</v>
      </c>
      <c r="I370" s="76"/>
      <c r="J370" s="36">
        <f t="shared" si="68"/>
        <v>0</v>
      </c>
    </row>
    <row r="371" spans="1:10" ht="20.399999999999999" x14ac:dyDescent="0.3">
      <c r="A371" s="33" t="s">
        <v>607</v>
      </c>
      <c r="B371" s="34" t="s">
        <v>16</v>
      </c>
      <c r="C371" s="34" t="s">
        <v>33</v>
      </c>
      <c r="D371" s="51" t="s">
        <v>608</v>
      </c>
      <c r="E371" s="35">
        <v>1</v>
      </c>
      <c r="F371" s="35">
        <v>1522.5</v>
      </c>
      <c r="G371" s="36">
        <f t="shared" si="67"/>
        <v>1522.5</v>
      </c>
      <c r="H371" s="6">
        <v>1</v>
      </c>
      <c r="I371" s="76"/>
      <c r="J371" s="36">
        <f t="shared" si="68"/>
        <v>0</v>
      </c>
    </row>
    <row r="372" spans="1:10" ht="20.399999999999999" x14ac:dyDescent="0.3">
      <c r="A372" s="33" t="s">
        <v>609</v>
      </c>
      <c r="B372" s="34" t="s">
        <v>16</v>
      </c>
      <c r="C372" s="34" t="s">
        <v>33</v>
      </c>
      <c r="D372" s="51" t="s">
        <v>610</v>
      </c>
      <c r="E372" s="35">
        <v>1</v>
      </c>
      <c r="F372" s="35">
        <v>1260</v>
      </c>
      <c r="G372" s="36">
        <f t="shared" si="67"/>
        <v>1260</v>
      </c>
      <c r="H372" s="6">
        <v>1</v>
      </c>
      <c r="I372" s="76"/>
      <c r="J372" s="36">
        <f t="shared" si="68"/>
        <v>0</v>
      </c>
    </row>
    <row r="373" spans="1:10" x14ac:dyDescent="0.3">
      <c r="A373" s="33" t="s">
        <v>611</v>
      </c>
      <c r="B373" s="34" t="s">
        <v>16</v>
      </c>
      <c r="C373" s="34" t="s">
        <v>33</v>
      </c>
      <c r="D373" s="51" t="s">
        <v>612</v>
      </c>
      <c r="E373" s="35">
        <v>1</v>
      </c>
      <c r="F373" s="35">
        <v>472.5</v>
      </c>
      <c r="G373" s="36">
        <f t="shared" si="67"/>
        <v>472.5</v>
      </c>
      <c r="H373" s="6">
        <v>1</v>
      </c>
      <c r="I373" s="76"/>
      <c r="J373" s="36">
        <f t="shared" si="68"/>
        <v>0</v>
      </c>
    </row>
    <row r="374" spans="1:10" x14ac:dyDescent="0.3">
      <c r="A374" s="37"/>
      <c r="B374" s="37"/>
      <c r="C374" s="37"/>
      <c r="D374" s="52" t="s">
        <v>613</v>
      </c>
      <c r="E374" s="35">
        <v>1</v>
      </c>
      <c r="F374" s="38">
        <f>SUM(G362:G373)</f>
        <v>51017.120000000003</v>
      </c>
      <c r="G374" s="38">
        <f t="shared" si="67"/>
        <v>51017.120000000003</v>
      </c>
      <c r="H374" s="6">
        <v>1</v>
      </c>
      <c r="I374" s="7">
        <f>SUM(J362:J373)</f>
        <v>0</v>
      </c>
      <c r="J374" s="38">
        <f t="shared" si="68"/>
        <v>0</v>
      </c>
    </row>
    <row r="375" spans="1:10" ht="1.05" customHeight="1" x14ac:dyDescent="0.3">
      <c r="A375" s="39"/>
      <c r="B375" s="39"/>
      <c r="C375" s="39"/>
      <c r="D375" s="53"/>
      <c r="E375" s="39"/>
      <c r="F375" s="39"/>
      <c r="G375" s="39"/>
      <c r="H375" s="8"/>
      <c r="I375" s="8"/>
      <c r="J375" s="39"/>
    </row>
    <row r="376" spans="1:10" x14ac:dyDescent="0.3">
      <c r="A376" s="41" t="s">
        <v>614</v>
      </c>
      <c r="B376" s="42" t="s">
        <v>10</v>
      </c>
      <c r="C376" s="41" t="s">
        <v>11</v>
      </c>
      <c r="D376" s="54" t="s">
        <v>615</v>
      </c>
      <c r="E376" s="43">
        <f t="shared" ref="E376:J376" si="69">E385</f>
        <v>1</v>
      </c>
      <c r="F376" s="43">
        <f t="shared" si="69"/>
        <v>19918.18</v>
      </c>
      <c r="G376" s="43">
        <f t="shared" si="69"/>
        <v>19918.18</v>
      </c>
      <c r="H376" s="10">
        <f t="shared" si="69"/>
        <v>1</v>
      </c>
      <c r="I376" s="10">
        <f t="shared" si="69"/>
        <v>0</v>
      </c>
      <c r="J376" s="43">
        <f t="shared" si="69"/>
        <v>0</v>
      </c>
    </row>
    <row r="377" spans="1:10" ht="20.399999999999999" x14ac:dyDescent="0.3">
      <c r="A377" s="33" t="s">
        <v>616</v>
      </c>
      <c r="B377" s="34" t="s">
        <v>16</v>
      </c>
      <c r="C377" s="34" t="s">
        <v>33</v>
      </c>
      <c r="D377" s="51" t="s">
        <v>617</v>
      </c>
      <c r="E377" s="35">
        <v>1</v>
      </c>
      <c r="F377" s="35">
        <v>2411.2600000000002</v>
      </c>
      <c r="G377" s="36">
        <f t="shared" ref="G377:G385" si="70">ROUND(E377*F377,2)</f>
        <v>2411.2600000000002</v>
      </c>
      <c r="H377" s="6">
        <v>1</v>
      </c>
      <c r="I377" s="76"/>
      <c r="J377" s="36">
        <f t="shared" ref="J377:J385" si="71">ROUND(H377*I377,2)</f>
        <v>0</v>
      </c>
    </row>
    <row r="378" spans="1:10" x14ac:dyDescent="0.3">
      <c r="A378" s="33" t="s">
        <v>618</v>
      </c>
      <c r="B378" s="34" t="s">
        <v>16</v>
      </c>
      <c r="C378" s="34" t="s">
        <v>33</v>
      </c>
      <c r="D378" s="51" t="s">
        <v>619</v>
      </c>
      <c r="E378" s="35">
        <v>2</v>
      </c>
      <c r="F378" s="35">
        <v>686.74</v>
      </c>
      <c r="G378" s="36">
        <f t="shared" si="70"/>
        <v>1373.48</v>
      </c>
      <c r="H378" s="6">
        <v>2</v>
      </c>
      <c r="I378" s="76"/>
      <c r="J378" s="36">
        <f t="shared" si="71"/>
        <v>0</v>
      </c>
    </row>
    <row r="379" spans="1:10" x14ac:dyDescent="0.3">
      <c r="A379" s="33" t="s">
        <v>620</v>
      </c>
      <c r="B379" s="34" t="s">
        <v>16</v>
      </c>
      <c r="C379" s="34" t="s">
        <v>33</v>
      </c>
      <c r="D379" s="51" t="s">
        <v>621</v>
      </c>
      <c r="E379" s="35">
        <v>2</v>
      </c>
      <c r="F379" s="35">
        <v>137.13999999999999</v>
      </c>
      <c r="G379" s="36">
        <f t="shared" si="70"/>
        <v>274.27999999999997</v>
      </c>
      <c r="H379" s="6">
        <v>2</v>
      </c>
      <c r="I379" s="76"/>
      <c r="J379" s="36">
        <f t="shared" si="71"/>
        <v>0</v>
      </c>
    </row>
    <row r="380" spans="1:10" x14ac:dyDescent="0.3">
      <c r="A380" s="33" t="s">
        <v>622</v>
      </c>
      <c r="B380" s="34" t="s">
        <v>16</v>
      </c>
      <c r="C380" s="34" t="s">
        <v>33</v>
      </c>
      <c r="D380" s="51" t="s">
        <v>623</v>
      </c>
      <c r="E380" s="35">
        <v>3</v>
      </c>
      <c r="F380" s="35">
        <v>148.82</v>
      </c>
      <c r="G380" s="36">
        <f t="shared" si="70"/>
        <v>446.46</v>
      </c>
      <c r="H380" s="6">
        <v>3</v>
      </c>
      <c r="I380" s="76"/>
      <c r="J380" s="36">
        <f t="shared" si="71"/>
        <v>0</v>
      </c>
    </row>
    <row r="381" spans="1:10" x14ac:dyDescent="0.3">
      <c r="A381" s="33" t="s">
        <v>624</v>
      </c>
      <c r="B381" s="34" t="s">
        <v>16</v>
      </c>
      <c r="C381" s="34" t="s">
        <v>20</v>
      </c>
      <c r="D381" s="51" t="s">
        <v>625</v>
      </c>
      <c r="E381" s="35">
        <v>3750</v>
      </c>
      <c r="F381" s="35">
        <v>3.31</v>
      </c>
      <c r="G381" s="36">
        <f t="shared" si="70"/>
        <v>12412.5</v>
      </c>
      <c r="H381" s="6">
        <v>3750</v>
      </c>
      <c r="I381" s="76"/>
      <c r="J381" s="36">
        <f t="shared" si="71"/>
        <v>0</v>
      </c>
    </row>
    <row r="382" spans="1:10" x14ac:dyDescent="0.3">
      <c r="A382" s="33" t="s">
        <v>626</v>
      </c>
      <c r="B382" s="34" t="s">
        <v>16</v>
      </c>
      <c r="C382" s="34" t="s">
        <v>33</v>
      </c>
      <c r="D382" s="51" t="s">
        <v>627</v>
      </c>
      <c r="E382" s="35">
        <v>5</v>
      </c>
      <c r="F382" s="35">
        <v>201.04</v>
      </c>
      <c r="G382" s="36">
        <f t="shared" si="70"/>
        <v>1005.2</v>
      </c>
      <c r="H382" s="6">
        <v>5</v>
      </c>
      <c r="I382" s="76"/>
      <c r="J382" s="36">
        <f t="shared" si="71"/>
        <v>0</v>
      </c>
    </row>
    <row r="383" spans="1:10" x14ac:dyDescent="0.3">
      <c r="A383" s="33" t="s">
        <v>628</v>
      </c>
      <c r="B383" s="34" t="s">
        <v>16</v>
      </c>
      <c r="C383" s="34" t="s">
        <v>33</v>
      </c>
      <c r="D383" s="51" t="s">
        <v>629</v>
      </c>
      <c r="E383" s="35">
        <v>1</v>
      </c>
      <c r="F383" s="35">
        <v>1522.5</v>
      </c>
      <c r="G383" s="36">
        <f t="shared" si="70"/>
        <v>1522.5</v>
      </c>
      <c r="H383" s="6">
        <v>1</v>
      </c>
      <c r="I383" s="76"/>
      <c r="J383" s="36">
        <f t="shared" si="71"/>
        <v>0</v>
      </c>
    </row>
    <row r="384" spans="1:10" x14ac:dyDescent="0.3">
      <c r="A384" s="33" t="s">
        <v>630</v>
      </c>
      <c r="B384" s="34" t="s">
        <v>16</v>
      </c>
      <c r="C384" s="34" t="s">
        <v>33</v>
      </c>
      <c r="D384" s="51" t="s">
        <v>631</v>
      </c>
      <c r="E384" s="35">
        <v>1</v>
      </c>
      <c r="F384" s="35">
        <v>472.5</v>
      </c>
      <c r="G384" s="36">
        <f t="shared" si="70"/>
        <v>472.5</v>
      </c>
      <c r="H384" s="6">
        <v>1</v>
      </c>
      <c r="I384" s="76"/>
      <c r="J384" s="36">
        <f t="shared" si="71"/>
        <v>0</v>
      </c>
    </row>
    <row r="385" spans="1:10" x14ac:dyDescent="0.3">
      <c r="A385" s="37"/>
      <c r="B385" s="37"/>
      <c r="C385" s="37"/>
      <c r="D385" s="52" t="s">
        <v>632</v>
      </c>
      <c r="E385" s="35">
        <v>1</v>
      </c>
      <c r="F385" s="38">
        <f>SUM(G377:G384)</f>
        <v>19918.18</v>
      </c>
      <c r="G385" s="38">
        <f t="shared" si="70"/>
        <v>19918.18</v>
      </c>
      <c r="H385" s="6">
        <v>1</v>
      </c>
      <c r="I385" s="7">
        <f>SUM(J377:J384)</f>
        <v>0</v>
      </c>
      <c r="J385" s="38">
        <f t="shared" si="71"/>
        <v>0</v>
      </c>
    </row>
    <row r="386" spans="1:10" ht="1.05" customHeight="1" x14ac:dyDescent="0.3">
      <c r="A386" s="39"/>
      <c r="B386" s="39"/>
      <c r="C386" s="39"/>
      <c r="D386" s="53"/>
      <c r="E386" s="39"/>
      <c r="F386" s="39"/>
      <c r="G386" s="39"/>
      <c r="H386" s="8"/>
      <c r="I386" s="8"/>
      <c r="J386" s="39"/>
    </row>
    <row r="387" spans="1:10" x14ac:dyDescent="0.3">
      <c r="A387" s="41" t="s">
        <v>633</v>
      </c>
      <c r="B387" s="42" t="s">
        <v>10</v>
      </c>
      <c r="C387" s="41" t="s">
        <v>11</v>
      </c>
      <c r="D387" s="54" t="s">
        <v>634</v>
      </c>
      <c r="E387" s="43">
        <f t="shared" ref="E387:J387" si="72">E397</f>
        <v>1</v>
      </c>
      <c r="F387" s="43">
        <f t="shared" si="72"/>
        <v>62071.79</v>
      </c>
      <c r="G387" s="43">
        <f t="shared" si="72"/>
        <v>62071.79</v>
      </c>
      <c r="H387" s="10">
        <f t="shared" si="72"/>
        <v>1</v>
      </c>
      <c r="I387" s="10">
        <f t="shared" si="72"/>
        <v>0</v>
      </c>
      <c r="J387" s="43">
        <f t="shared" si="72"/>
        <v>0</v>
      </c>
    </row>
    <row r="388" spans="1:10" x14ac:dyDescent="0.3">
      <c r="A388" s="33" t="s">
        <v>635</v>
      </c>
      <c r="B388" s="34" t="s">
        <v>16</v>
      </c>
      <c r="C388" s="34" t="s">
        <v>33</v>
      </c>
      <c r="D388" s="51" t="s">
        <v>636</v>
      </c>
      <c r="E388" s="35">
        <v>22</v>
      </c>
      <c r="F388" s="35">
        <v>154.19999999999999</v>
      </c>
      <c r="G388" s="36">
        <f t="shared" ref="G388:G397" si="73">ROUND(E388*F388,2)</f>
        <v>3392.4</v>
      </c>
      <c r="H388" s="6">
        <v>22</v>
      </c>
      <c r="I388" s="76"/>
      <c r="J388" s="36">
        <f t="shared" ref="J388:J397" si="74">ROUND(H388*I388,2)</f>
        <v>0</v>
      </c>
    </row>
    <row r="389" spans="1:10" x14ac:dyDescent="0.3">
      <c r="A389" s="33" t="s">
        <v>637</v>
      </c>
      <c r="B389" s="34" t="s">
        <v>16</v>
      </c>
      <c r="C389" s="34" t="s">
        <v>33</v>
      </c>
      <c r="D389" s="51" t="s">
        <v>638</v>
      </c>
      <c r="E389" s="35">
        <v>6</v>
      </c>
      <c r="F389" s="35">
        <v>523.1</v>
      </c>
      <c r="G389" s="36">
        <f t="shared" si="73"/>
        <v>3138.6</v>
      </c>
      <c r="H389" s="6">
        <v>6</v>
      </c>
      <c r="I389" s="76"/>
      <c r="J389" s="36">
        <f t="shared" si="74"/>
        <v>0</v>
      </c>
    </row>
    <row r="390" spans="1:10" x14ac:dyDescent="0.3">
      <c r="A390" s="33" t="s">
        <v>639</v>
      </c>
      <c r="B390" s="34" t="s">
        <v>16</v>
      </c>
      <c r="C390" s="34" t="s">
        <v>33</v>
      </c>
      <c r="D390" s="51" t="s">
        <v>640</v>
      </c>
      <c r="E390" s="35">
        <v>10</v>
      </c>
      <c r="F390" s="35">
        <v>742.85</v>
      </c>
      <c r="G390" s="36">
        <f t="shared" si="73"/>
        <v>7428.5</v>
      </c>
      <c r="H390" s="6">
        <v>10</v>
      </c>
      <c r="I390" s="76"/>
      <c r="J390" s="36">
        <f t="shared" si="74"/>
        <v>0</v>
      </c>
    </row>
    <row r="391" spans="1:10" x14ac:dyDescent="0.3">
      <c r="A391" s="33" t="s">
        <v>641</v>
      </c>
      <c r="B391" s="34" t="s">
        <v>16</v>
      </c>
      <c r="C391" s="34" t="s">
        <v>33</v>
      </c>
      <c r="D391" s="51" t="s">
        <v>642</v>
      </c>
      <c r="E391" s="35">
        <v>2</v>
      </c>
      <c r="F391" s="35">
        <v>454.1</v>
      </c>
      <c r="G391" s="36">
        <f t="shared" si="73"/>
        <v>908.2</v>
      </c>
      <c r="H391" s="6">
        <v>2</v>
      </c>
      <c r="I391" s="76"/>
      <c r="J391" s="36">
        <f t="shared" si="74"/>
        <v>0</v>
      </c>
    </row>
    <row r="392" spans="1:10" ht="20.399999999999999" x14ac:dyDescent="0.3">
      <c r="A392" s="33" t="s">
        <v>643</v>
      </c>
      <c r="B392" s="34" t="s">
        <v>16</v>
      </c>
      <c r="C392" s="34" t="s">
        <v>33</v>
      </c>
      <c r="D392" s="51" t="s">
        <v>644</v>
      </c>
      <c r="E392" s="35">
        <v>1</v>
      </c>
      <c r="F392" s="35">
        <v>3323.46</v>
      </c>
      <c r="G392" s="36">
        <f t="shared" si="73"/>
        <v>3323.46</v>
      </c>
      <c r="H392" s="6">
        <v>1</v>
      </c>
      <c r="I392" s="76"/>
      <c r="J392" s="36">
        <f t="shared" si="74"/>
        <v>0</v>
      </c>
    </row>
    <row r="393" spans="1:10" x14ac:dyDescent="0.3">
      <c r="A393" s="33" t="s">
        <v>645</v>
      </c>
      <c r="B393" s="34" t="s">
        <v>16</v>
      </c>
      <c r="C393" s="34" t="s">
        <v>33</v>
      </c>
      <c r="D393" s="51" t="s">
        <v>646</v>
      </c>
      <c r="E393" s="35">
        <v>1</v>
      </c>
      <c r="F393" s="35">
        <v>274.73</v>
      </c>
      <c r="G393" s="36">
        <f t="shared" si="73"/>
        <v>274.73</v>
      </c>
      <c r="H393" s="6">
        <v>1</v>
      </c>
      <c r="I393" s="76"/>
      <c r="J393" s="36">
        <f t="shared" si="74"/>
        <v>0</v>
      </c>
    </row>
    <row r="394" spans="1:10" x14ac:dyDescent="0.3">
      <c r="A394" s="33" t="s">
        <v>647</v>
      </c>
      <c r="B394" s="34" t="s">
        <v>16</v>
      </c>
      <c r="C394" s="34" t="s">
        <v>20</v>
      </c>
      <c r="D394" s="51" t="s">
        <v>648</v>
      </c>
      <c r="E394" s="35">
        <v>6250</v>
      </c>
      <c r="F394" s="35">
        <v>6.48</v>
      </c>
      <c r="G394" s="36">
        <f t="shared" si="73"/>
        <v>40500</v>
      </c>
      <c r="H394" s="6">
        <v>6250</v>
      </c>
      <c r="I394" s="76"/>
      <c r="J394" s="36">
        <f t="shared" si="74"/>
        <v>0</v>
      </c>
    </row>
    <row r="395" spans="1:10" x14ac:dyDescent="0.3">
      <c r="A395" s="33" t="s">
        <v>649</v>
      </c>
      <c r="B395" s="34" t="s">
        <v>16</v>
      </c>
      <c r="C395" s="34" t="s">
        <v>33</v>
      </c>
      <c r="D395" s="51" t="s">
        <v>650</v>
      </c>
      <c r="E395" s="35">
        <v>1</v>
      </c>
      <c r="F395" s="35">
        <v>1470</v>
      </c>
      <c r="G395" s="36">
        <f t="shared" si="73"/>
        <v>1470</v>
      </c>
      <c r="H395" s="6">
        <v>1</v>
      </c>
      <c r="I395" s="76"/>
      <c r="J395" s="36">
        <f t="shared" si="74"/>
        <v>0</v>
      </c>
    </row>
    <row r="396" spans="1:10" ht="20.399999999999999" x14ac:dyDescent="0.3">
      <c r="A396" s="33" t="s">
        <v>651</v>
      </c>
      <c r="B396" s="34" t="s">
        <v>16</v>
      </c>
      <c r="C396" s="34" t="s">
        <v>33</v>
      </c>
      <c r="D396" s="51" t="s">
        <v>652</v>
      </c>
      <c r="E396" s="35">
        <v>1</v>
      </c>
      <c r="F396" s="35">
        <v>1635.9</v>
      </c>
      <c r="G396" s="36">
        <f t="shared" si="73"/>
        <v>1635.9</v>
      </c>
      <c r="H396" s="6">
        <v>1</v>
      </c>
      <c r="I396" s="76"/>
      <c r="J396" s="36">
        <f t="shared" si="74"/>
        <v>0</v>
      </c>
    </row>
    <row r="397" spans="1:10" x14ac:dyDescent="0.3">
      <c r="A397" s="37"/>
      <c r="B397" s="37"/>
      <c r="C397" s="37"/>
      <c r="D397" s="52" t="s">
        <v>653</v>
      </c>
      <c r="E397" s="35">
        <v>1</v>
      </c>
      <c r="F397" s="38">
        <f>SUM(G388:G396)</f>
        <v>62071.79</v>
      </c>
      <c r="G397" s="38">
        <f t="shared" si="73"/>
        <v>62071.79</v>
      </c>
      <c r="H397" s="6">
        <v>1</v>
      </c>
      <c r="I397" s="7">
        <f>SUM(J388:J396)</f>
        <v>0</v>
      </c>
      <c r="J397" s="38">
        <f t="shared" si="74"/>
        <v>0</v>
      </c>
    </row>
    <row r="398" spans="1:10" ht="1.05" customHeight="1" x14ac:dyDescent="0.3">
      <c r="A398" s="39"/>
      <c r="B398" s="39"/>
      <c r="C398" s="39"/>
      <c r="D398" s="53"/>
      <c r="E398" s="39"/>
      <c r="F398" s="39"/>
      <c r="G398" s="39"/>
      <c r="H398" s="8"/>
      <c r="I398" s="8"/>
      <c r="J398" s="39"/>
    </row>
    <row r="399" spans="1:10" x14ac:dyDescent="0.3">
      <c r="A399" s="41" t="s">
        <v>654</v>
      </c>
      <c r="B399" s="42" t="s">
        <v>10</v>
      </c>
      <c r="C399" s="41" t="s">
        <v>11</v>
      </c>
      <c r="D399" s="54" t="s">
        <v>655</v>
      </c>
      <c r="E399" s="43">
        <f t="shared" ref="E399:J399" si="75">E417</f>
        <v>1</v>
      </c>
      <c r="F399" s="43">
        <f t="shared" si="75"/>
        <v>134626.74</v>
      </c>
      <c r="G399" s="43">
        <f t="shared" si="75"/>
        <v>134626.74</v>
      </c>
      <c r="H399" s="10">
        <f t="shared" si="75"/>
        <v>1</v>
      </c>
      <c r="I399" s="10">
        <f t="shared" si="75"/>
        <v>0</v>
      </c>
      <c r="J399" s="43">
        <f t="shared" si="75"/>
        <v>0</v>
      </c>
    </row>
    <row r="400" spans="1:10" x14ac:dyDescent="0.3">
      <c r="A400" s="33" t="s">
        <v>656</v>
      </c>
      <c r="B400" s="47" t="s">
        <v>16</v>
      </c>
      <c r="C400" s="34" t="s">
        <v>33</v>
      </c>
      <c r="D400" s="51" t="s">
        <v>657</v>
      </c>
      <c r="E400" s="35">
        <v>5</v>
      </c>
      <c r="F400" s="35">
        <v>787.5</v>
      </c>
      <c r="G400" s="36">
        <f t="shared" ref="G400:G417" si="76">ROUND(E400*F400,2)</f>
        <v>3937.5</v>
      </c>
      <c r="H400" s="6">
        <v>5</v>
      </c>
      <c r="I400" s="76"/>
      <c r="J400" s="36">
        <f t="shared" ref="J400:J417" si="77">ROUND(H400*I400,2)</f>
        <v>0</v>
      </c>
    </row>
    <row r="401" spans="1:10" x14ac:dyDescent="0.3">
      <c r="A401" s="33" t="s">
        <v>658</v>
      </c>
      <c r="B401" s="47" t="s">
        <v>16</v>
      </c>
      <c r="C401" s="34" t="s">
        <v>33</v>
      </c>
      <c r="D401" s="51" t="s">
        <v>659</v>
      </c>
      <c r="E401" s="35">
        <v>5</v>
      </c>
      <c r="F401" s="35">
        <v>147</v>
      </c>
      <c r="G401" s="36">
        <f t="shared" si="76"/>
        <v>735</v>
      </c>
      <c r="H401" s="6">
        <v>5</v>
      </c>
      <c r="I401" s="76"/>
      <c r="J401" s="36">
        <f t="shared" si="77"/>
        <v>0</v>
      </c>
    </row>
    <row r="402" spans="1:10" x14ac:dyDescent="0.3">
      <c r="A402" s="33" t="s">
        <v>660</v>
      </c>
      <c r="B402" s="47" t="s">
        <v>16</v>
      </c>
      <c r="C402" s="34" t="s">
        <v>33</v>
      </c>
      <c r="D402" s="51" t="s">
        <v>661</v>
      </c>
      <c r="E402" s="35">
        <v>5</v>
      </c>
      <c r="F402" s="35">
        <v>441</v>
      </c>
      <c r="G402" s="36">
        <f t="shared" si="76"/>
        <v>2205</v>
      </c>
      <c r="H402" s="6">
        <v>5</v>
      </c>
      <c r="I402" s="76"/>
      <c r="J402" s="36">
        <f t="shared" si="77"/>
        <v>0</v>
      </c>
    </row>
    <row r="403" spans="1:10" x14ac:dyDescent="0.3">
      <c r="A403" s="33" t="s">
        <v>662</v>
      </c>
      <c r="B403" s="47" t="s">
        <v>16</v>
      </c>
      <c r="C403" s="34" t="s">
        <v>33</v>
      </c>
      <c r="D403" s="51" t="s">
        <v>663</v>
      </c>
      <c r="E403" s="35">
        <v>1</v>
      </c>
      <c r="F403" s="35">
        <v>220.5</v>
      </c>
      <c r="G403" s="36">
        <f t="shared" si="76"/>
        <v>220.5</v>
      </c>
      <c r="H403" s="6">
        <v>1</v>
      </c>
      <c r="I403" s="76"/>
      <c r="J403" s="36">
        <f t="shared" si="77"/>
        <v>0</v>
      </c>
    </row>
    <row r="404" spans="1:10" x14ac:dyDescent="0.3">
      <c r="A404" s="33" t="s">
        <v>664</v>
      </c>
      <c r="B404" s="34" t="s">
        <v>16</v>
      </c>
      <c r="C404" s="34" t="s">
        <v>33</v>
      </c>
      <c r="D404" s="51" t="s">
        <v>665</v>
      </c>
      <c r="E404" s="35">
        <v>5</v>
      </c>
      <c r="F404" s="35">
        <v>510.7</v>
      </c>
      <c r="G404" s="36">
        <f t="shared" si="76"/>
        <v>2553.5</v>
      </c>
      <c r="H404" s="6">
        <v>5</v>
      </c>
      <c r="I404" s="76"/>
      <c r="J404" s="36">
        <f t="shared" si="77"/>
        <v>0</v>
      </c>
    </row>
    <row r="405" spans="1:10" x14ac:dyDescent="0.3">
      <c r="A405" s="33" t="s">
        <v>666</v>
      </c>
      <c r="B405" s="34" t="s">
        <v>16</v>
      </c>
      <c r="C405" s="34" t="s">
        <v>33</v>
      </c>
      <c r="D405" s="51" t="s">
        <v>667</v>
      </c>
      <c r="E405" s="35">
        <v>5</v>
      </c>
      <c r="F405" s="35">
        <v>7204.26</v>
      </c>
      <c r="G405" s="36">
        <f t="shared" si="76"/>
        <v>36021.300000000003</v>
      </c>
      <c r="H405" s="6">
        <v>5</v>
      </c>
      <c r="I405" s="76"/>
      <c r="J405" s="36">
        <f t="shared" si="77"/>
        <v>0</v>
      </c>
    </row>
    <row r="406" spans="1:10" x14ac:dyDescent="0.3">
      <c r="A406" s="33" t="s">
        <v>668</v>
      </c>
      <c r="B406" s="34" t="s">
        <v>16</v>
      </c>
      <c r="C406" s="34" t="s">
        <v>33</v>
      </c>
      <c r="D406" s="51" t="s">
        <v>669</v>
      </c>
      <c r="E406" s="35">
        <v>5</v>
      </c>
      <c r="F406" s="35">
        <v>1296.02</v>
      </c>
      <c r="G406" s="36">
        <f t="shared" si="76"/>
        <v>6480.1</v>
      </c>
      <c r="H406" s="6">
        <v>5</v>
      </c>
      <c r="I406" s="76"/>
      <c r="J406" s="36">
        <f t="shared" si="77"/>
        <v>0</v>
      </c>
    </row>
    <row r="407" spans="1:10" x14ac:dyDescent="0.3">
      <c r="A407" s="33" t="s">
        <v>670</v>
      </c>
      <c r="B407" s="34" t="s">
        <v>16</v>
      </c>
      <c r="C407" s="34" t="s">
        <v>33</v>
      </c>
      <c r="D407" s="51" t="s">
        <v>671</v>
      </c>
      <c r="E407" s="35">
        <v>5</v>
      </c>
      <c r="F407" s="35">
        <v>124.08</v>
      </c>
      <c r="G407" s="36">
        <f t="shared" si="76"/>
        <v>620.4</v>
      </c>
      <c r="H407" s="6">
        <v>5</v>
      </c>
      <c r="I407" s="76"/>
      <c r="J407" s="36">
        <f t="shared" si="77"/>
        <v>0</v>
      </c>
    </row>
    <row r="408" spans="1:10" x14ac:dyDescent="0.3">
      <c r="A408" s="33" t="s">
        <v>672</v>
      </c>
      <c r="B408" s="34" t="s">
        <v>16</v>
      </c>
      <c r="C408" s="34" t="s">
        <v>33</v>
      </c>
      <c r="D408" s="51" t="s">
        <v>673</v>
      </c>
      <c r="E408" s="35">
        <v>5</v>
      </c>
      <c r="F408" s="35">
        <v>6902.07</v>
      </c>
      <c r="G408" s="36">
        <f t="shared" si="76"/>
        <v>34510.35</v>
      </c>
      <c r="H408" s="6">
        <v>5</v>
      </c>
      <c r="I408" s="76"/>
      <c r="J408" s="36">
        <f t="shared" si="77"/>
        <v>0</v>
      </c>
    </row>
    <row r="409" spans="1:10" x14ac:dyDescent="0.3">
      <c r="A409" s="33" t="s">
        <v>674</v>
      </c>
      <c r="B409" s="34" t="s">
        <v>16</v>
      </c>
      <c r="C409" s="34" t="s">
        <v>33</v>
      </c>
      <c r="D409" s="51" t="s">
        <v>675</v>
      </c>
      <c r="E409" s="35">
        <v>3</v>
      </c>
      <c r="F409" s="35">
        <v>5181.28</v>
      </c>
      <c r="G409" s="36">
        <f t="shared" si="76"/>
        <v>15543.84</v>
      </c>
      <c r="H409" s="6">
        <v>3</v>
      </c>
      <c r="I409" s="76"/>
      <c r="J409" s="36">
        <f t="shared" si="77"/>
        <v>0</v>
      </c>
    </row>
    <row r="410" spans="1:10" x14ac:dyDescent="0.3">
      <c r="A410" s="33" t="s">
        <v>676</v>
      </c>
      <c r="B410" s="47" t="s">
        <v>16</v>
      </c>
      <c r="C410" s="34" t="s">
        <v>33</v>
      </c>
      <c r="D410" s="51" t="s">
        <v>677</v>
      </c>
      <c r="E410" s="35">
        <v>2</v>
      </c>
      <c r="F410" s="35">
        <v>472.5</v>
      </c>
      <c r="G410" s="36">
        <f t="shared" si="76"/>
        <v>945</v>
      </c>
      <c r="H410" s="6">
        <v>2</v>
      </c>
      <c r="I410" s="76"/>
      <c r="J410" s="36">
        <f t="shared" si="77"/>
        <v>0</v>
      </c>
    </row>
    <row r="411" spans="1:10" x14ac:dyDescent="0.3">
      <c r="A411" s="33" t="s">
        <v>678</v>
      </c>
      <c r="B411" s="47" t="s">
        <v>16</v>
      </c>
      <c r="C411" s="34" t="s">
        <v>33</v>
      </c>
      <c r="D411" s="51" t="s">
        <v>679</v>
      </c>
      <c r="E411" s="35">
        <v>5</v>
      </c>
      <c r="F411" s="35">
        <v>3545.85</v>
      </c>
      <c r="G411" s="36">
        <f t="shared" si="76"/>
        <v>17729.25</v>
      </c>
      <c r="H411" s="6">
        <v>5</v>
      </c>
      <c r="I411" s="76"/>
      <c r="J411" s="36">
        <f t="shared" si="77"/>
        <v>0</v>
      </c>
    </row>
    <row r="412" spans="1:10" x14ac:dyDescent="0.3">
      <c r="A412" s="33" t="s">
        <v>680</v>
      </c>
      <c r="B412" s="34" t="s">
        <v>16</v>
      </c>
      <c r="C412" s="34" t="s">
        <v>33</v>
      </c>
      <c r="D412" s="51" t="s">
        <v>681</v>
      </c>
      <c r="E412" s="35">
        <v>1</v>
      </c>
      <c r="F412" s="35">
        <v>1785</v>
      </c>
      <c r="G412" s="36">
        <f t="shared" si="76"/>
        <v>1785</v>
      </c>
      <c r="H412" s="6">
        <v>1</v>
      </c>
      <c r="I412" s="76"/>
      <c r="J412" s="36">
        <f t="shared" si="77"/>
        <v>0</v>
      </c>
    </row>
    <row r="413" spans="1:10" x14ac:dyDescent="0.3">
      <c r="A413" s="33" t="s">
        <v>682</v>
      </c>
      <c r="B413" s="34" t="s">
        <v>16</v>
      </c>
      <c r="C413" s="34" t="s">
        <v>20</v>
      </c>
      <c r="D413" s="51" t="s">
        <v>683</v>
      </c>
      <c r="E413" s="35">
        <v>450</v>
      </c>
      <c r="F413" s="35">
        <v>8.4</v>
      </c>
      <c r="G413" s="36">
        <f t="shared" si="76"/>
        <v>3780</v>
      </c>
      <c r="H413" s="6">
        <v>450</v>
      </c>
      <c r="I413" s="76"/>
      <c r="J413" s="36">
        <f t="shared" si="77"/>
        <v>0</v>
      </c>
    </row>
    <row r="414" spans="1:10" ht="20.399999999999999" x14ac:dyDescent="0.3">
      <c r="A414" s="33" t="s">
        <v>684</v>
      </c>
      <c r="B414" s="34" t="s">
        <v>16</v>
      </c>
      <c r="C414" s="34" t="s">
        <v>33</v>
      </c>
      <c r="D414" s="51" t="s">
        <v>685</v>
      </c>
      <c r="E414" s="35">
        <v>1</v>
      </c>
      <c r="F414" s="35">
        <v>1522.5</v>
      </c>
      <c r="G414" s="36">
        <f t="shared" si="76"/>
        <v>1522.5</v>
      </c>
      <c r="H414" s="6">
        <v>1</v>
      </c>
      <c r="I414" s="76"/>
      <c r="J414" s="36">
        <f t="shared" si="77"/>
        <v>0</v>
      </c>
    </row>
    <row r="415" spans="1:10" x14ac:dyDescent="0.3">
      <c r="A415" s="33" t="s">
        <v>686</v>
      </c>
      <c r="B415" s="47" t="s">
        <v>16</v>
      </c>
      <c r="C415" s="34" t="s">
        <v>33</v>
      </c>
      <c r="D415" s="51" t="s">
        <v>687</v>
      </c>
      <c r="E415" s="35">
        <v>5</v>
      </c>
      <c r="F415" s="35">
        <v>1155</v>
      </c>
      <c r="G415" s="36">
        <f t="shared" si="76"/>
        <v>5775</v>
      </c>
      <c r="H415" s="6">
        <v>5</v>
      </c>
      <c r="I415" s="76"/>
      <c r="J415" s="36">
        <f t="shared" si="77"/>
        <v>0</v>
      </c>
    </row>
    <row r="416" spans="1:10" x14ac:dyDescent="0.3">
      <c r="A416" s="33" t="s">
        <v>688</v>
      </c>
      <c r="B416" s="34" t="s">
        <v>16</v>
      </c>
      <c r="C416" s="34" t="s">
        <v>33</v>
      </c>
      <c r="D416" s="51" t="s">
        <v>689</v>
      </c>
      <c r="E416" s="35">
        <v>1</v>
      </c>
      <c r="F416" s="35">
        <v>262.5</v>
      </c>
      <c r="G416" s="36">
        <f t="shared" si="76"/>
        <v>262.5</v>
      </c>
      <c r="H416" s="6">
        <v>1</v>
      </c>
      <c r="I416" s="76"/>
      <c r="J416" s="36">
        <f t="shared" si="77"/>
        <v>0</v>
      </c>
    </row>
    <row r="417" spans="1:10" x14ac:dyDescent="0.3">
      <c r="A417" s="37"/>
      <c r="B417" s="37"/>
      <c r="C417" s="37"/>
      <c r="D417" s="52" t="s">
        <v>690</v>
      </c>
      <c r="E417" s="35">
        <v>1</v>
      </c>
      <c r="F417" s="38">
        <f>SUM(G400:G416)</f>
        <v>134626.74</v>
      </c>
      <c r="G417" s="38">
        <f t="shared" si="76"/>
        <v>134626.74</v>
      </c>
      <c r="H417" s="6">
        <v>1</v>
      </c>
      <c r="I417" s="7">
        <f>SUM(J400:J416)</f>
        <v>0</v>
      </c>
      <c r="J417" s="38">
        <f t="shared" si="77"/>
        <v>0</v>
      </c>
    </row>
    <row r="418" spans="1:10" ht="1.05" customHeight="1" x14ac:dyDescent="0.3">
      <c r="A418" s="39"/>
      <c r="B418" s="39"/>
      <c r="C418" s="39"/>
      <c r="D418" s="53"/>
      <c r="E418" s="39"/>
      <c r="F418" s="39"/>
      <c r="G418" s="39"/>
      <c r="H418" s="8"/>
      <c r="I418" s="8"/>
      <c r="J418" s="39"/>
    </row>
    <row r="419" spans="1:10" x14ac:dyDescent="0.3">
      <c r="A419" s="41" t="s">
        <v>691</v>
      </c>
      <c r="B419" s="42" t="s">
        <v>10</v>
      </c>
      <c r="C419" s="41" t="s">
        <v>11</v>
      </c>
      <c r="D419" s="54" t="s">
        <v>692</v>
      </c>
      <c r="E419" s="43">
        <f t="shared" ref="E419:J419" si="78">E428</f>
        <v>1</v>
      </c>
      <c r="F419" s="43">
        <f t="shared" si="78"/>
        <v>33195.75</v>
      </c>
      <c r="G419" s="43">
        <f t="shared" si="78"/>
        <v>33195.75</v>
      </c>
      <c r="H419" s="10">
        <f t="shared" si="78"/>
        <v>1</v>
      </c>
      <c r="I419" s="10">
        <f t="shared" si="78"/>
        <v>0</v>
      </c>
      <c r="J419" s="43">
        <f t="shared" si="78"/>
        <v>0</v>
      </c>
    </row>
    <row r="420" spans="1:10" ht="20.399999999999999" x14ac:dyDescent="0.3">
      <c r="A420" s="33" t="s">
        <v>693</v>
      </c>
      <c r="B420" s="34" t="s">
        <v>16</v>
      </c>
      <c r="C420" s="34" t="s">
        <v>33</v>
      </c>
      <c r="D420" s="51" t="s">
        <v>694</v>
      </c>
      <c r="E420" s="35">
        <v>1</v>
      </c>
      <c r="F420" s="35">
        <v>2257.5</v>
      </c>
      <c r="G420" s="36">
        <f t="shared" ref="G420:G428" si="79">ROUND(E420*F420,2)</f>
        <v>2257.5</v>
      </c>
      <c r="H420" s="6">
        <v>1</v>
      </c>
      <c r="I420" s="76"/>
      <c r="J420" s="36">
        <f t="shared" ref="J420:J428" si="80">ROUND(H420*I420,2)</f>
        <v>0</v>
      </c>
    </row>
    <row r="421" spans="1:10" ht="20.399999999999999" x14ac:dyDescent="0.3">
      <c r="A421" s="33" t="s">
        <v>695</v>
      </c>
      <c r="B421" s="34" t="s">
        <v>16</v>
      </c>
      <c r="C421" s="34" t="s">
        <v>33</v>
      </c>
      <c r="D421" s="51" t="s">
        <v>696</v>
      </c>
      <c r="E421" s="35">
        <v>1</v>
      </c>
      <c r="F421" s="35">
        <v>2625</v>
      </c>
      <c r="G421" s="36">
        <f t="shared" si="79"/>
        <v>2625</v>
      </c>
      <c r="H421" s="6">
        <v>1</v>
      </c>
      <c r="I421" s="76"/>
      <c r="J421" s="36">
        <f t="shared" si="80"/>
        <v>0</v>
      </c>
    </row>
    <row r="422" spans="1:10" ht="20.399999999999999" x14ac:dyDescent="0.3">
      <c r="A422" s="33" t="s">
        <v>697</v>
      </c>
      <c r="B422" s="34" t="s">
        <v>16</v>
      </c>
      <c r="C422" s="34" t="s">
        <v>33</v>
      </c>
      <c r="D422" s="51" t="s">
        <v>698</v>
      </c>
      <c r="E422" s="35">
        <v>7</v>
      </c>
      <c r="F422" s="35">
        <v>1365</v>
      </c>
      <c r="G422" s="36">
        <f t="shared" si="79"/>
        <v>9555</v>
      </c>
      <c r="H422" s="6">
        <v>7</v>
      </c>
      <c r="I422" s="76"/>
      <c r="J422" s="36">
        <f t="shared" si="80"/>
        <v>0</v>
      </c>
    </row>
    <row r="423" spans="1:10" ht="20.399999999999999" x14ac:dyDescent="0.3">
      <c r="A423" s="33" t="s">
        <v>699</v>
      </c>
      <c r="B423" s="34" t="s">
        <v>16</v>
      </c>
      <c r="C423" s="34" t="s">
        <v>33</v>
      </c>
      <c r="D423" s="51" t="s">
        <v>700</v>
      </c>
      <c r="E423" s="35">
        <v>7</v>
      </c>
      <c r="F423" s="35">
        <v>1365</v>
      </c>
      <c r="G423" s="36">
        <f t="shared" si="79"/>
        <v>9555</v>
      </c>
      <c r="H423" s="6">
        <v>7</v>
      </c>
      <c r="I423" s="76"/>
      <c r="J423" s="36">
        <f t="shared" si="80"/>
        <v>0</v>
      </c>
    </row>
    <row r="424" spans="1:10" x14ac:dyDescent="0.3">
      <c r="A424" s="33" t="s">
        <v>701</v>
      </c>
      <c r="B424" s="34" t="s">
        <v>16</v>
      </c>
      <c r="C424" s="34" t="s">
        <v>33</v>
      </c>
      <c r="D424" s="51" t="s">
        <v>702</v>
      </c>
      <c r="E424" s="35">
        <v>1</v>
      </c>
      <c r="F424" s="35">
        <v>2625</v>
      </c>
      <c r="G424" s="36">
        <f t="shared" si="79"/>
        <v>2625</v>
      </c>
      <c r="H424" s="6">
        <v>1</v>
      </c>
      <c r="I424" s="76"/>
      <c r="J424" s="36">
        <f t="shared" si="80"/>
        <v>0</v>
      </c>
    </row>
    <row r="425" spans="1:10" ht="20.399999999999999" x14ac:dyDescent="0.3">
      <c r="A425" s="33" t="s">
        <v>703</v>
      </c>
      <c r="B425" s="34" t="s">
        <v>16</v>
      </c>
      <c r="C425" s="34" t="s">
        <v>33</v>
      </c>
      <c r="D425" s="51" t="s">
        <v>704</v>
      </c>
      <c r="E425" s="35">
        <v>1</v>
      </c>
      <c r="F425" s="35">
        <v>1653.75</v>
      </c>
      <c r="G425" s="36">
        <f t="shared" si="79"/>
        <v>1653.75</v>
      </c>
      <c r="H425" s="6">
        <v>1</v>
      </c>
      <c r="I425" s="76"/>
      <c r="J425" s="36">
        <f t="shared" si="80"/>
        <v>0</v>
      </c>
    </row>
    <row r="426" spans="1:10" x14ac:dyDescent="0.3">
      <c r="A426" s="33" t="s">
        <v>705</v>
      </c>
      <c r="B426" s="34" t="s">
        <v>16</v>
      </c>
      <c r="C426" s="34" t="s">
        <v>33</v>
      </c>
      <c r="D426" s="51" t="s">
        <v>706</v>
      </c>
      <c r="E426" s="35">
        <v>1</v>
      </c>
      <c r="F426" s="35">
        <v>4662</v>
      </c>
      <c r="G426" s="36">
        <f t="shared" si="79"/>
        <v>4662</v>
      </c>
      <c r="H426" s="6">
        <v>1</v>
      </c>
      <c r="I426" s="76"/>
      <c r="J426" s="36">
        <f t="shared" si="80"/>
        <v>0</v>
      </c>
    </row>
    <row r="427" spans="1:10" x14ac:dyDescent="0.3">
      <c r="A427" s="33" t="s">
        <v>707</v>
      </c>
      <c r="B427" s="34" t="s">
        <v>16</v>
      </c>
      <c r="C427" s="34" t="s">
        <v>33</v>
      </c>
      <c r="D427" s="51" t="s">
        <v>708</v>
      </c>
      <c r="E427" s="35">
        <v>1</v>
      </c>
      <c r="F427" s="35">
        <v>262.5</v>
      </c>
      <c r="G427" s="36">
        <f t="shared" si="79"/>
        <v>262.5</v>
      </c>
      <c r="H427" s="6">
        <v>1</v>
      </c>
      <c r="I427" s="76"/>
      <c r="J427" s="36">
        <f t="shared" si="80"/>
        <v>0</v>
      </c>
    </row>
    <row r="428" spans="1:10" x14ac:dyDescent="0.3">
      <c r="A428" s="37"/>
      <c r="B428" s="37"/>
      <c r="C428" s="37"/>
      <c r="D428" s="52" t="s">
        <v>709</v>
      </c>
      <c r="E428" s="35">
        <v>1</v>
      </c>
      <c r="F428" s="38">
        <f>SUM(G420:G427)</f>
        <v>33195.75</v>
      </c>
      <c r="G428" s="38">
        <f t="shared" si="79"/>
        <v>33195.75</v>
      </c>
      <c r="H428" s="6">
        <v>1</v>
      </c>
      <c r="I428" s="7">
        <f>SUM(J420:J427)</f>
        <v>0</v>
      </c>
      <c r="J428" s="38">
        <f t="shared" si="80"/>
        <v>0</v>
      </c>
    </row>
    <row r="429" spans="1:10" ht="1.05" customHeight="1" x14ac:dyDescent="0.3">
      <c r="A429" s="39"/>
      <c r="B429" s="39"/>
      <c r="C429" s="39"/>
      <c r="D429" s="53"/>
      <c r="E429" s="39"/>
      <c r="F429" s="39"/>
      <c r="G429" s="39"/>
      <c r="H429" s="8"/>
      <c r="I429" s="8"/>
      <c r="J429" s="39"/>
    </row>
    <row r="430" spans="1:10" ht="20.399999999999999" x14ac:dyDescent="0.3">
      <c r="A430" s="41" t="s">
        <v>710</v>
      </c>
      <c r="B430" s="42" t="s">
        <v>10</v>
      </c>
      <c r="C430" s="41" t="s">
        <v>11</v>
      </c>
      <c r="D430" s="54" t="s">
        <v>711</v>
      </c>
      <c r="E430" s="43">
        <f t="shared" ref="E430:J430" si="81">E450</f>
        <v>1</v>
      </c>
      <c r="F430" s="43">
        <f t="shared" si="81"/>
        <v>46715.05</v>
      </c>
      <c r="G430" s="43">
        <f t="shared" si="81"/>
        <v>46715.05</v>
      </c>
      <c r="H430" s="10">
        <f t="shared" si="81"/>
        <v>1</v>
      </c>
      <c r="I430" s="10">
        <f t="shared" si="81"/>
        <v>0</v>
      </c>
      <c r="J430" s="43">
        <f t="shared" si="81"/>
        <v>0</v>
      </c>
    </row>
    <row r="431" spans="1:10" x14ac:dyDescent="0.3">
      <c r="A431" s="44" t="s">
        <v>712</v>
      </c>
      <c r="B431" s="44" t="s">
        <v>10</v>
      </c>
      <c r="C431" s="44" t="s">
        <v>11</v>
      </c>
      <c r="D431" s="55" t="s">
        <v>713</v>
      </c>
      <c r="E431" s="46">
        <f t="shared" ref="E431:J431" si="82">E442</f>
        <v>1</v>
      </c>
      <c r="F431" s="46">
        <f t="shared" si="82"/>
        <v>36864.660000000003</v>
      </c>
      <c r="G431" s="46">
        <f t="shared" si="82"/>
        <v>36864.660000000003</v>
      </c>
      <c r="H431" s="11">
        <f t="shared" si="82"/>
        <v>1</v>
      </c>
      <c r="I431" s="11">
        <f t="shared" si="82"/>
        <v>0</v>
      </c>
      <c r="J431" s="46">
        <f t="shared" si="82"/>
        <v>0</v>
      </c>
    </row>
    <row r="432" spans="1:10" ht="20.399999999999999" x14ac:dyDescent="0.3">
      <c r="A432" s="33" t="s">
        <v>714</v>
      </c>
      <c r="B432" s="34" t="s">
        <v>16</v>
      </c>
      <c r="C432" s="34" t="s">
        <v>33</v>
      </c>
      <c r="D432" s="51" t="s">
        <v>715</v>
      </c>
      <c r="E432" s="35">
        <v>6</v>
      </c>
      <c r="F432" s="35">
        <v>630.89</v>
      </c>
      <c r="G432" s="36">
        <f t="shared" ref="G432:G442" si="83">ROUND(E432*F432,2)</f>
        <v>3785.34</v>
      </c>
      <c r="H432" s="6">
        <v>6</v>
      </c>
      <c r="I432" s="76"/>
      <c r="J432" s="36">
        <f t="shared" ref="J432:J442" si="84">ROUND(H432*I432,2)</f>
        <v>0</v>
      </c>
    </row>
    <row r="433" spans="1:10" x14ac:dyDescent="0.3">
      <c r="A433" s="33" t="s">
        <v>716</v>
      </c>
      <c r="B433" s="34" t="s">
        <v>16</v>
      </c>
      <c r="C433" s="34" t="s">
        <v>33</v>
      </c>
      <c r="D433" s="51" t="s">
        <v>717</v>
      </c>
      <c r="E433" s="35">
        <v>1</v>
      </c>
      <c r="F433" s="35">
        <v>203.97</v>
      </c>
      <c r="G433" s="36">
        <f t="shared" si="83"/>
        <v>203.97</v>
      </c>
      <c r="H433" s="6">
        <v>1</v>
      </c>
      <c r="I433" s="76"/>
      <c r="J433" s="36">
        <f t="shared" si="84"/>
        <v>0</v>
      </c>
    </row>
    <row r="434" spans="1:10" x14ac:dyDescent="0.3">
      <c r="A434" s="33" t="s">
        <v>718</v>
      </c>
      <c r="B434" s="34" t="s">
        <v>16</v>
      </c>
      <c r="C434" s="34" t="s">
        <v>33</v>
      </c>
      <c r="D434" s="51" t="s">
        <v>719</v>
      </c>
      <c r="E434" s="35">
        <v>5</v>
      </c>
      <c r="F434" s="35">
        <v>2981.98</v>
      </c>
      <c r="G434" s="36">
        <f t="shared" si="83"/>
        <v>14909.9</v>
      </c>
      <c r="H434" s="6">
        <v>5</v>
      </c>
      <c r="I434" s="76"/>
      <c r="J434" s="36">
        <f t="shared" si="84"/>
        <v>0</v>
      </c>
    </row>
    <row r="435" spans="1:10" x14ac:dyDescent="0.3">
      <c r="A435" s="33" t="s">
        <v>720</v>
      </c>
      <c r="B435" s="34" t="s">
        <v>16</v>
      </c>
      <c r="C435" s="34" t="s">
        <v>33</v>
      </c>
      <c r="D435" s="51" t="s">
        <v>721</v>
      </c>
      <c r="E435" s="35">
        <v>5</v>
      </c>
      <c r="F435" s="35">
        <v>515.77</v>
      </c>
      <c r="G435" s="36">
        <f t="shared" si="83"/>
        <v>2578.85</v>
      </c>
      <c r="H435" s="6">
        <v>5</v>
      </c>
      <c r="I435" s="76"/>
      <c r="J435" s="36">
        <f t="shared" si="84"/>
        <v>0</v>
      </c>
    </row>
    <row r="436" spans="1:10" x14ac:dyDescent="0.3">
      <c r="A436" s="33" t="s">
        <v>722</v>
      </c>
      <c r="B436" s="34" t="s">
        <v>16</v>
      </c>
      <c r="C436" s="34" t="s">
        <v>33</v>
      </c>
      <c r="D436" s="51" t="s">
        <v>723</v>
      </c>
      <c r="E436" s="35">
        <v>5</v>
      </c>
      <c r="F436" s="35">
        <v>47.66</v>
      </c>
      <c r="G436" s="36">
        <f t="shared" si="83"/>
        <v>238.3</v>
      </c>
      <c r="H436" s="6">
        <v>5</v>
      </c>
      <c r="I436" s="76"/>
      <c r="J436" s="36">
        <f t="shared" si="84"/>
        <v>0</v>
      </c>
    </row>
    <row r="437" spans="1:10" x14ac:dyDescent="0.3">
      <c r="A437" s="33" t="s">
        <v>724</v>
      </c>
      <c r="B437" s="34" t="s">
        <v>16</v>
      </c>
      <c r="C437" s="34" t="s">
        <v>33</v>
      </c>
      <c r="D437" s="51" t="s">
        <v>725</v>
      </c>
      <c r="E437" s="35">
        <v>5</v>
      </c>
      <c r="F437" s="35">
        <v>917.06</v>
      </c>
      <c r="G437" s="36">
        <f t="shared" si="83"/>
        <v>4585.3</v>
      </c>
      <c r="H437" s="6">
        <v>5</v>
      </c>
      <c r="I437" s="76"/>
      <c r="J437" s="36">
        <f t="shared" si="84"/>
        <v>0</v>
      </c>
    </row>
    <row r="438" spans="1:10" x14ac:dyDescent="0.3">
      <c r="A438" s="33" t="s">
        <v>726</v>
      </c>
      <c r="B438" s="34" t="s">
        <v>16</v>
      </c>
      <c r="C438" s="34" t="s">
        <v>33</v>
      </c>
      <c r="D438" s="51" t="s">
        <v>727</v>
      </c>
      <c r="E438" s="35">
        <v>5</v>
      </c>
      <c r="F438" s="35">
        <v>498.75</v>
      </c>
      <c r="G438" s="36">
        <f t="shared" si="83"/>
        <v>2493.75</v>
      </c>
      <c r="H438" s="6">
        <v>5</v>
      </c>
      <c r="I438" s="76"/>
      <c r="J438" s="36">
        <f t="shared" si="84"/>
        <v>0</v>
      </c>
    </row>
    <row r="439" spans="1:10" x14ac:dyDescent="0.3">
      <c r="A439" s="33" t="s">
        <v>728</v>
      </c>
      <c r="B439" s="34" t="s">
        <v>16</v>
      </c>
      <c r="C439" s="34" t="s">
        <v>33</v>
      </c>
      <c r="D439" s="51" t="s">
        <v>729</v>
      </c>
      <c r="E439" s="35">
        <v>5</v>
      </c>
      <c r="F439" s="35">
        <v>367.5</v>
      </c>
      <c r="G439" s="36">
        <f t="shared" si="83"/>
        <v>1837.5</v>
      </c>
      <c r="H439" s="6">
        <v>5</v>
      </c>
      <c r="I439" s="76"/>
      <c r="J439" s="36">
        <f t="shared" si="84"/>
        <v>0</v>
      </c>
    </row>
    <row r="440" spans="1:10" x14ac:dyDescent="0.3">
      <c r="A440" s="33" t="s">
        <v>730</v>
      </c>
      <c r="B440" s="34" t="s">
        <v>16</v>
      </c>
      <c r="C440" s="34" t="s">
        <v>33</v>
      </c>
      <c r="D440" s="51" t="s">
        <v>731</v>
      </c>
      <c r="E440" s="35">
        <v>5</v>
      </c>
      <c r="F440" s="35">
        <v>1181.25</v>
      </c>
      <c r="G440" s="36">
        <f t="shared" si="83"/>
        <v>5906.25</v>
      </c>
      <c r="H440" s="6">
        <v>5</v>
      </c>
      <c r="I440" s="76"/>
      <c r="J440" s="36">
        <f t="shared" si="84"/>
        <v>0</v>
      </c>
    </row>
    <row r="441" spans="1:10" x14ac:dyDescent="0.3">
      <c r="A441" s="33" t="s">
        <v>732</v>
      </c>
      <c r="B441" s="34" t="s">
        <v>16</v>
      </c>
      <c r="C441" s="34" t="s">
        <v>33</v>
      </c>
      <c r="D441" s="51" t="s">
        <v>733</v>
      </c>
      <c r="E441" s="35">
        <v>1</v>
      </c>
      <c r="F441" s="35">
        <v>325.5</v>
      </c>
      <c r="G441" s="36">
        <f t="shared" si="83"/>
        <v>325.5</v>
      </c>
      <c r="H441" s="6">
        <v>1</v>
      </c>
      <c r="I441" s="76"/>
      <c r="J441" s="36">
        <f t="shared" si="84"/>
        <v>0</v>
      </c>
    </row>
    <row r="442" spans="1:10" x14ac:dyDescent="0.3">
      <c r="A442" s="37"/>
      <c r="B442" s="37"/>
      <c r="C442" s="37"/>
      <c r="D442" s="52" t="s">
        <v>734</v>
      </c>
      <c r="E442" s="35">
        <v>1</v>
      </c>
      <c r="F442" s="38">
        <f>SUM(G432:G441)</f>
        <v>36864.660000000003</v>
      </c>
      <c r="G442" s="38">
        <f t="shared" si="83"/>
        <v>36864.660000000003</v>
      </c>
      <c r="H442" s="6">
        <v>1</v>
      </c>
      <c r="I442" s="7">
        <f>SUM(J432:J441)</f>
        <v>0</v>
      </c>
      <c r="J442" s="38">
        <f t="shared" si="84"/>
        <v>0</v>
      </c>
    </row>
    <row r="443" spans="1:10" ht="1.05" customHeight="1" x14ac:dyDescent="0.3">
      <c r="A443" s="39"/>
      <c r="B443" s="39"/>
      <c r="C443" s="39"/>
      <c r="D443" s="53"/>
      <c r="E443" s="39"/>
      <c r="F443" s="39"/>
      <c r="G443" s="39"/>
      <c r="H443" s="8"/>
      <c r="I443" s="8"/>
      <c r="J443" s="39"/>
    </row>
    <row r="444" spans="1:10" x14ac:dyDescent="0.3">
      <c r="A444" s="44" t="s">
        <v>735</v>
      </c>
      <c r="B444" s="44" t="s">
        <v>10</v>
      </c>
      <c r="C444" s="44" t="s">
        <v>11</v>
      </c>
      <c r="D444" s="55" t="s">
        <v>736</v>
      </c>
      <c r="E444" s="46">
        <f t="shared" ref="E444:J444" si="85">E448</f>
        <v>1</v>
      </c>
      <c r="F444" s="46">
        <f t="shared" si="85"/>
        <v>9850.39</v>
      </c>
      <c r="G444" s="46">
        <f t="shared" si="85"/>
        <v>9850.39</v>
      </c>
      <c r="H444" s="11">
        <f t="shared" si="85"/>
        <v>1</v>
      </c>
      <c r="I444" s="11">
        <f t="shared" si="85"/>
        <v>0</v>
      </c>
      <c r="J444" s="46">
        <f t="shared" si="85"/>
        <v>0</v>
      </c>
    </row>
    <row r="445" spans="1:10" x14ac:dyDescent="0.3">
      <c r="A445" s="33" t="s">
        <v>737</v>
      </c>
      <c r="B445" s="34" t="s">
        <v>16</v>
      </c>
      <c r="C445" s="34" t="s">
        <v>33</v>
      </c>
      <c r="D445" s="51" t="s">
        <v>738</v>
      </c>
      <c r="E445" s="35">
        <v>1</v>
      </c>
      <c r="F445" s="35">
        <v>8800.0499999999993</v>
      </c>
      <c r="G445" s="36">
        <f>ROUND(E445*F445,2)</f>
        <v>8800.0499999999993</v>
      </c>
      <c r="H445" s="6">
        <v>1</v>
      </c>
      <c r="I445" s="76"/>
      <c r="J445" s="36">
        <f>ROUND(H445*I445,2)</f>
        <v>0</v>
      </c>
    </row>
    <row r="446" spans="1:10" x14ac:dyDescent="0.3">
      <c r="A446" s="33" t="s">
        <v>739</v>
      </c>
      <c r="B446" s="34" t="s">
        <v>16</v>
      </c>
      <c r="C446" s="34" t="s">
        <v>33</v>
      </c>
      <c r="D446" s="51" t="s">
        <v>729</v>
      </c>
      <c r="E446" s="35">
        <v>1</v>
      </c>
      <c r="F446" s="35">
        <v>797.5</v>
      </c>
      <c r="G446" s="36">
        <f>ROUND(E446*F446,2)</f>
        <v>797.5</v>
      </c>
      <c r="H446" s="6">
        <v>1</v>
      </c>
      <c r="I446" s="76"/>
      <c r="J446" s="36">
        <f>ROUND(H446*I446,2)</f>
        <v>0</v>
      </c>
    </row>
    <row r="447" spans="1:10" x14ac:dyDescent="0.3">
      <c r="A447" s="33" t="s">
        <v>740</v>
      </c>
      <c r="B447" s="34" t="s">
        <v>16</v>
      </c>
      <c r="C447" s="34" t="s">
        <v>33</v>
      </c>
      <c r="D447" s="51" t="s">
        <v>733</v>
      </c>
      <c r="E447" s="35">
        <v>1</v>
      </c>
      <c r="F447" s="35">
        <v>252.84</v>
      </c>
      <c r="G447" s="36">
        <f>ROUND(E447*F447,2)</f>
        <v>252.84</v>
      </c>
      <c r="H447" s="6">
        <v>1</v>
      </c>
      <c r="I447" s="76"/>
      <c r="J447" s="36">
        <f>ROUND(H447*I447,2)</f>
        <v>0</v>
      </c>
    </row>
    <row r="448" spans="1:10" x14ac:dyDescent="0.3">
      <c r="A448" s="37"/>
      <c r="B448" s="37"/>
      <c r="C448" s="37"/>
      <c r="D448" s="52" t="s">
        <v>741</v>
      </c>
      <c r="E448" s="35">
        <v>1</v>
      </c>
      <c r="F448" s="38">
        <f>SUM(G445:G447)</f>
        <v>9850.39</v>
      </c>
      <c r="G448" s="38">
        <f>ROUND(E448*F448,2)</f>
        <v>9850.39</v>
      </c>
      <c r="H448" s="6">
        <v>1</v>
      </c>
      <c r="I448" s="7">
        <f>SUM(J445:J447)</f>
        <v>0</v>
      </c>
      <c r="J448" s="38">
        <f>ROUND(H448*I448,2)</f>
        <v>0</v>
      </c>
    </row>
    <row r="449" spans="1:10" ht="1.05" customHeight="1" x14ac:dyDescent="0.3">
      <c r="A449" s="39"/>
      <c r="B449" s="39"/>
      <c r="C449" s="39"/>
      <c r="D449" s="53"/>
      <c r="E449" s="39"/>
      <c r="F449" s="39"/>
      <c r="G449" s="39"/>
      <c r="H449" s="8"/>
      <c r="I449" s="8"/>
      <c r="J449" s="39"/>
    </row>
    <row r="450" spans="1:10" x14ac:dyDescent="0.3">
      <c r="A450" s="37"/>
      <c r="B450" s="37"/>
      <c r="C450" s="37"/>
      <c r="D450" s="52" t="s">
        <v>742</v>
      </c>
      <c r="E450" s="35">
        <v>1</v>
      </c>
      <c r="F450" s="38">
        <f>G431+G444</f>
        <v>46715.05</v>
      </c>
      <c r="G450" s="38">
        <f>ROUND(E450*F450,2)</f>
        <v>46715.05</v>
      </c>
      <c r="H450" s="6">
        <v>1</v>
      </c>
      <c r="I450" s="7">
        <f>J431+J444</f>
        <v>0</v>
      </c>
      <c r="J450" s="38">
        <f>ROUND(H450*I450,2)</f>
        <v>0</v>
      </c>
    </row>
    <row r="451" spans="1:10" ht="1.05" customHeight="1" x14ac:dyDescent="0.3">
      <c r="A451" s="39"/>
      <c r="B451" s="39"/>
      <c r="C451" s="39"/>
      <c r="D451" s="53"/>
      <c r="E451" s="39"/>
      <c r="F451" s="39"/>
      <c r="G451" s="39"/>
      <c r="H451" s="8"/>
      <c r="I451" s="8"/>
      <c r="J451" s="39"/>
    </row>
    <row r="452" spans="1:10" x14ac:dyDescent="0.3">
      <c r="A452" s="41" t="s">
        <v>743</v>
      </c>
      <c r="B452" s="42" t="s">
        <v>10</v>
      </c>
      <c r="C452" s="41" t="s">
        <v>11</v>
      </c>
      <c r="D452" s="54" t="s">
        <v>744</v>
      </c>
      <c r="E452" s="43">
        <f t="shared" ref="E452:J452" si="86">E461</f>
        <v>1</v>
      </c>
      <c r="F452" s="43">
        <f t="shared" si="86"/>
        <v>43219.19</v>
      </c>
      <c r="G452" s="43">
        <f t="shared" si="86"/>
        <v>43219.19</v>
      </c>
      <c r="H452" s="10">
        <f t="shared" si="86"/>
        <v>1</v>
      </c>
      <c r="I452" s="10">
        <f t="shared" si="86"/>
        <v>0</v>
      </c>
      <c r="J452" s="43">
        <f t="shared" si="86"/>
        <v>0</v>
      </c>
    </row>
    <row r="453" spans="1:10" x14ac:dyDescent="0.3">
      <c r="A453" s="33" t="s">
        <v>745</v>
      </c>
      <c r="B453" s="34" t="s">
        <v>16</v>
      </c>
      <c r="C453" s="34" t="s">
        <v>33</v>
      </c>
      <c r="D453" s="51" t="s">
        <v>746</v>
      </c>
      <c r="E453" s="35">
        <v>6</v>
      </c>
      <c r="F453" s="35">
        <v>803.71</v>
      </c>
      <c r="G453" s="36">
        <f t="shared" ref="G453:G461" si="87">ROUND(E453*F453,2)</f>
        <v>4822.26</v>
      </c>
      <c r="H453" s="6">
        <v>6</v>
      </c>
      <c r="I453" s="76"/>
      <c r="J453" s="36">
        <f t="shared" ref="J453:J461" si="88">ROUND(H453*I453,2)</f>
        <v>0</v>
      </c>
    </row>
    <row r="454" spans="1:10" x14ac:dyDescent="0.3">
      <c r="A454" s="33" t="s">
        <v>747</v>
      </c>
      <c r="B454" s="34" t="s">
        <v>16</v>
      </c>
      <c r="C454" s="34" t="s">
        <v>33</v>
      </c>
      <c r="D454" s="51" t="s">
        <v>748</v>
      </c>
      <c r="E454" s="35">
        <v>1</v>
      </c>
      <c r="F454" s="35">
        <v>188.74</v>
      </c>
      <c r="G454" s="36">
        <f t="shared" si="87"/>
        <v>188.74</v>
      </c>
      <c r="H454" s="6">
        <v>1</v>
      </c>
      <c r="I454" s="76"/>
      <c r="J454" s="36">
        <f t="shared" si="88"/>
        <v>0</v>
      </c>
    </row>
    <row r="455" spans="1:10" x14ac:dyDescent="0.3">
      <c r="A455" s="33" t="s">
        <v>749</v>
      </c>
      <c r="B455" s="34" t="s">
        <v>16</v>
      </c>
      <c r="C455" s="34" t="s">
        <v>33</v>
      </c>
      <c r="D455" s="51" t="s">
        <v>750</v>
      </c>
      <c r="E455" s="35">
        <v>1</v>
      </c>
      <c r="F455" s="35">
        <v>5066.6499999999996</v>
      </c>
      <c r="G455" s="36">
        <f t="shared" si="87"/>
        <v>5066.6499999999996</v>
      </c>
      <c r="H455" s="6">
        <v>1</v>
      </c>
      <c r="I455" s="76"/>
      <c r="J455" s="36">
        <f t="shared" si="88"/>
        <v>0</v>
      </c>
    </row>
    <row r="456" spans="1:10" x14ac:dyDescent="0.3">
      <c r="A456" s="33" t="s">
        <v>751</v>
      </c>
      <c r="B456" s="34" t="s">
        <v>16</v>
      </c>
      <c r="C456" s="34" t="s">
        <v>33</v>
      </c>
      <c r="D456" s="51" t="s">
        <v>752</v>
      </c>
      <c r="E456" s="35">
        <v>6</v>
      </c>
      <c r="F456" s="35">
        <v>3739.95</v>
      </c>
      <c r="G456" s="36">
        <f t="shared" si="87"/>
        <v>22439.7</v>
      </c>
      <c r="H456" s="6">
        <v>6</v>
      </c>
      <c r="I456" s="76"/>
      <c r="J456" s="36">
        <f t="shared" si="88"/>
        <v>0</v>
      </c>
    </row>
    <row r="457" spans="1:10" x14ac:dyDescent="0.3">
      <c r="A457" s="33" t="s">
        <v>753</v>
      </c>
      <c r="B457" s="34" t="s">
        <v>16</v>
      </c>
      <c r="C457" s="34" t="s">
        <v>20</v>
      </c>
      <c r="D457" s="51" t="s">
        <v>754</v>
      </c>
      <c r="E457" s="35">
        <v>950</v>
      </c>
      <c r="F457" s="35">
        <v>5.48</v>
      </c>
      <c r="G457" s="36">
        <f t="shared" si="87"/>
        <v>5206</v>
      </c>
      <c r="H457" s="6">
        <v>950</v>
      </c>
      <c r="I457" s="76"/>
      <c r="J457" s="36">
        <f t="shared" si="88"/>
        <v>0</v>
      </c>
    </row>
    <row r="458" spans="1:10" x14ac:dyDescent="0.3">
      <c r="A458" s="33" t="s">
        <v>755</v>
      </c>
      <c r="B458" s="34" t="s">
        <v>16</v>
      </c>
      <c r="C458" s="34" t="s">
        <v>20</v>
      </c>
      <c r="D458" s="51" t="s">
        <v>756</v>
      </c>
      <c r="E458" s="35">
        <v>950</v>
      </c>
      <c r="F458" s="35">
        <v>4.6900000000000004</v>
      </c>
      <c r="G458" s="36">
        <f t="shared" si="87"/>
        <v>4455.5</v>
      </c>
      <c r="H458" s="6">
        <v>950</v>
      </c>
      <c r="I458" s="76"/>
      <c r="J458" s="36">
        <f t="shared" si="88"/>
        <v>0</v>
      </c>
    </row>
    <row r="459" spans="1:10" ht="20.399999999999999" x14ac:dyDescent="0.3">
      <c r="A459" s="33" t="s">
        <v>757</v>
      </c>
      <c r="B459" s="34" t="s">
        <v>16</v>
      </c>
      <c r="C459" s="34" t="s">
        <v>33</v>
      </c>
      <c r="D459" s="51" t="s">
        <v>758</v>
      </c>
      <c r="E459" s="35">
        <v>1</v>
      </c>
      <c r="F459" s="35">
        <v>787.5</v>
      </c>
      <c r="G459" s="36">
        <f t="shared" si="87"/>
        <v>787.5</v>
      </c>
      <c r="H459" s="6">
        <v>1</v>
      </c>
      <c r="I459" s="76"/>
      <c r="J459" s="36">
        <f t="shared" si="88"/>
        <v>0</v>
      </c>
    </row>
    <row r="460" spans="1:10" ht="20.399999999999999" x14ac:dyDescent="0.3">
      <c r="A460" s="33" t="s">
        <v>759</v>
      </c>
      <c r="B460" s="34" t="s">
        <v>16</v>
      </c>
      <c r="C460" s="34" t="s">
        <v>33</v>
      </c>
      <c r="D460" s="51" t="s">
        <v>760</v>
      </c>
      <c r="E460" s="35">
        <v>1</v>
      </c>
      <c r="F460" s="35">
        <v>252.84</v>
      </c>
      <c r="G460" s="36">
        <f t="shared" si="87"/>
        <v>252.84</v>
      </c>
      <c r="H460" s="6">
        <v>1</v>
      </c>
      <c r="I460" s="76"/>
      <c r="J460" s="36">
        <f t="shared" si="88"/>
        <v>0</v>
      </c>
    </row>
    <row r="461" spans="1:10" x14ac:dyDescent="0.3">
      <c r="A461" s="37"/>
      <c r="B461" s="37"/>
      <c r="C461" s="37"/>
      <c r="D461" s="52" t="s">
        <v>761</v>
      </c>
      <c r="E461" s="35">
        <v>1</v>
      </c>
      <c r="F461" s="38">
        <f>SUM(G453:G460)</f>
        <v>43219.19</v>
      </c>
      <c r="G461" s="38">
        <f t="shared" si="87"/>
        <v>43219.19</v>
      </c>
      <c r="H461" s="6">
        <v>1</v>
      </c>
      <c r="I461" s="7">
        <f>SUM(J453:J460)</f>
        <v>0</v>
      </c>
      <c r="J461" s="38">
        <f t="shared" si="88"/>
        <v>0</v>
      </c>
    </row>
    <row r="462" spans="1:10" ht="1.05" customHeight="1" x14ac:dyDescent="0.3">
      <c r="A462" s="39"/>
      <c r="B462" s="39"/>
      <c r="C462" s="39"/>
      <c r="D462" s="53"/>
      <c r="E462" s="39"/>
      <c r="F462" s="39"/>
      <c r="G462" s="39"/>
      <c r="H462" s="8"/>
      <c r="I462" s="8"/>
      <c r="J462" s="39"/>
    </row>
    <row r="463" spans="1:10" x14ac:dyDescent="0.3">
      <c r="A463" s="41" t="s">
        <v>762</v>
      </c>
      <c r="B463" s="42" t="s">
        <v>10</v>
      </c>
      <c r="C463" s="41" t="s">
        <v>11</v>
      </c>
      <c r="D463" s="54" t="s">
        <v>763</v>
      </c>
      <c r="E463" s="43">
        <f t="shared" ref="E463:J463" si="89">E474</f>
        <v>1</v>
      </c>
      <c r="F463" s="43">
        <f t="shared" si="89"/>
        <v>17788.689999999999</v>
      </c>
      <c r="G463" s="43">
        <f t="shared" si="89"/>
        <v>17788.689999999999</v>
      </c>
      <c r="H463" s="10">
        <f t="shared" si="89"/>
        <v>1</v>
      </c>
      <c r="I463" s="10">
        <f t="shared" si="89"/>
        <v>0</v>
      </c>
      <c r="J463" s="43">
        <f t="shared" si="89"/>
        <v>0</v>
      </c>
    </row>
    <row r="464" spans="1:10" x14ac:dyDescent="0.3">
      <c r="A464" s="33" t="s">
        <v>764</v>
      </c>
      <c r="B464" s="34" t="s">
        <v>16</v>
      </c>
      <c r="C464" s="34" t="s">
        <v>33</v>
      </c>
      <c r="D464" s="51" t="s">
        <v>604</v>
      </c>
      <c r="E464" s="35">
        <v>2</v>
      </c>
      <c r="F464" s="35">
        <v>1090.3800000000001</v>
      </c>
      <c r="G464" s="36">
        <f t="shared" ref="G464:G474" si="90">ROUND(E464*F464,2)</f>
        <v>2180.7600000000002</v>
      </c>
      <c r="H464" s="6">
        <v>2</v>
      </c>
      <c r="I464" s="76"/>
      <c r="J464" s="36">
        <f t="shared" ref="J464:J474" si="91">ROUND(H464*I464,2)</f>
        <v>0</v>
      </c>
    </row>
    <row r="465" spans="1:10" x14ac:dyDescent="0.3">
      <c r="A465" s="33" t="s">
        <v>765</v>
      </c>
      <c r="B465" s="34" t="s">
        <v>16</v>
      </c>
      <c r="C465" s="34" t="s">
        <v>33</v>
      </c>
      <c r="D465" s="51" t="s">
        <v>766</v>
      </c>
      <c r="E465" s="35">
        <v>1</v>
      </c>
      <c r="F465" s="35">
        <v>365.4</v>
      </c>
      <c r="G465" s="36">
        <f t="shared" si="90"/>
        <v>365.4</v>
      </c>
      <c r="H465" s="6">
        <v>1</v>
      </c>
      <c r="I465" s="76"/>
      <c r="J465" s="36">
        <f t="shared" si="91"/>
        <v>0</v>
      </c>
    </row>
    <row r="466" spans="1:10" x14ac:dyDescent="0.3">
      <c r="A466" s="33" t="s">
        <v>605</v>
      </c>
      <c r="B466" s="34" t="s">
        <v>16</v>
      </c>
      <c r="C466" s="34" t="s">
        <v>20</v>
      </c>
      <c r="D466" s="51" t="s">
        <v>606</v>
      </c>
      <c r="E466" s="35">
        <v>1950</v>
      </c>
      <c r="F466" s="35">
        <v>3.87</v>
      </c>
      <c r="G466" s="36">
        <f t="shared" si="90"/>
        <v>7546.5</v>
      </c>
      <c r="H466" s="6">
        <v>1950</v>
      </c>
      <c r="I466" s="76"/>
      <c r="J466" s="36">
        <f t="shared" si="91"/>
        <v>0</v>
      </c>
    </row>
    <row r="467" spans="1:10" ht="20.399999999999999" x14ac:dyDescent="0.3">
      <c r="A467" s="33" t="s">
        <v>767</v>
      </c>
      <c r="B467" s="34" t="s">
        <v>16</v>
      </c>
      <c r="C467" s="34" t="s">
        <v>20</v>
      </c>
      <c r="D467" s="51" t="s">
        <v>768</v>
      </c>
      <c r="E467" s="35">
        <v>420</v>
      </c>
      <c r="F467" s="35">
        <v>10.75</v>
      </c>
      <c r="G467" s="36">
        <f t="shared" si="90"/>
        <v>4515</v>
      </c>
      <c r="H467" s="6">
        <v>420</v>
      </c>
      <c r="I467" s="76"/>
      <c r="J467" s="36">
        <f t="shared" si="91"/>
        <v>0</v>
      </c>
    </row>
    <row r="468" spans="1:10" x14ac:dyDescent="0.3">
      <c r="A468" s="33" t="s">
        <v>769</v>
      </c>
      <c r="B468" s="34" t="s">
        <v>16</v>
      </c>
      <c r="C468" s="34" t="s">
        <v>33</v>
      </c>
      <c r="D468" s="51" t="s">
        <v>770</v>
      </c>
      <c r="E468" s="35">
        <v>32</v>
      </c>
      <c r="F468" s="35">
        <v>9.65</v>
      </c>
      <c r="G468" s="36">
        <f t="shared" si="90"/>
        <v>308.8</v>
      </c>
      <c r="H468" s="6">
        <v>32</v>
      </c>
      <c r="I468" s="76"/>
      <c r="J468" s="36">
        <f t="shared" si="91"/>
        <v>0</v>
      </c>
    </row>
    <row r="469" spans="1:10" x14ac:dyDescent="0.3">
      <c r="A469" s="33" t="s">
        <v>771</v>
      </c>
      <c r="B469" s="34" t="s">
        <v>16</v>
      </c>
      <c r="C469" s="34" t="s">
        <v>33</v>
      </c>
      <c r="D469" s="51" t="s">
        <v>772</v>
      </c>
      <c r="E469" s="35">
        <v>32</v>
      </c>
      <c r="F469" s="35">
        <v>53.52</v>
      </c>
      <c r="G469" s="36">
        <f t="shared" si="90"/>
        <v>1712.64</v>
      </c>
      <c r="H469" s="6">
        <v>32</v>
      </c>
      <c r="I469" s="76"/>
      <c r="J469" s="36">
        <f t="shared" si="91"/>
        <v>0</v>
      </c>
    </row>
    <row r="470" spans="1:10" x14ac:dyDescent="0.3">
      <c r="A470" s="33" t="s">
        <v>773</v>
      </c>
      <c r="B470" s="34" t="s">
        <v>16</v>
      </c>
      <c r="C470" s="34" t="s">
        <v>33</v>
      </c>
      <c r="D470" s="51" t="s">
        <v>774</v>
      </c>
      <c r="E470" s="35">
        <v>2</v>
      </c>
      <c r="F470" s="35">
        <v>57.67</v>
      </c>
      <c r="G470" s="36">
        <f t="shared" si="90"/>
        <v>115.34</v>
      </c>
      <c r="H470" s="6">
        <v>2</v>
      </c>
      <c r="I470" s="76"/>
      <c r="J470" s="36">
        <f t="shared" si="91"/>
        <v>0</v>
      </c>
    </row>
    <row r="471" spans="1:10" ht="20.399999999999999" x14ac:dyDescent="0.3">
      <c r="A471" s="33" t="s">
        <v>775</v>
      </c>
      <c r="B471" s="34" t="s">
        <v>16</v>
      </c>
      <c r="C471" s="34" t="s">
        <v>33</v>
      </c>
      <c r="D471" s="51" t="s">
        <v>776</v>
      </c>
      <c r="E471" s="35">
        <v>4</v>
      </c>
      <c r="F471" s="35">
        <v>88.54</v>
      </c>
      <c r="G471" s="36">
        <f t="shared" si="90"/>
        <v>354.16</v>
      </c>
      <c r="H471" s="6">
        <v>4</v>
      </c>
      <c r="I471" s="76"/>
      <c r="J471" s="36">
        <f t="shared" si="91"/>
        <v>0</v>
      </c>
    </row>
    <row r="472" spans="1:10" x14ac:dyDescent="0.3">
      <c r="A472" s="33" t="s">
        <v>777</v>
      </c>
      <c r="B472" s="34" t="s">
        <v>16</v>
      </c>
      <c r="C472" s="34" t="s">
        <v>33</v>
      </c>
      <c r="D472" s="51" t="s">
        <v>778</v>
      </c>
      <c r="E472" s="35">
        <v>2</v>
      </c>
      <c r="F472" s="35">
        <v>279.42</v>
      </c>
      <c r="G472" s="36">
        <f t="shared" si="90"/>
        <v>558.84</v>
      </c>
      <c r="H472" s="6">
        <v>2</v>
      </c>
      <c r="I472" s="76"/>
      <c r="J472" s="36">
        <f t="shared" si="91"/>
        <v>0</v>
      </c>
    </row>
    <row r="473" spans="1:10" x14ac:dyDescent="0.3">
      <c r="A473" s="33" t="s">
        <v>779</v>
      </c>
      <c r="B473" s="34" t="s">
        <v>16</v>
      </c>
      <c r="C473" s="34" t="s">
        <v>33</v>
      </c>
      <c r="D473" s="51" t="s">
        <v>780</v>
      </c>
      <c r="E473" s="35">
        <v>1</v>
      </c>
      <c r="F473" s="35">
        <v>131.25</v>
      </c>
      <c r="G473" s="36">
        <f t="shared" si="90"/>
        <v>131.25</v>
      </c>
      <c r="H473" s="6">
        <v>1</v>
      </c>
      <c r="I473" s="76"/>
      <c r="J473" s="36">
        <f t="shared" si="91"/>
        <v>0</v>
      </c>
    </row>
    <row r="474" spans="1:10" x14ac:dyDescent="0.3">
      <c r="A474" s="37"/>
      <c r="B474" s="37"/>
      <c r="C474" s="37"/>
      <c r="D474" s="52" t="s">
        <v>781</v>
      </c>
      <c r="E474" s="35">
        <v>1</v>
      </c>
      <c r="F474" s="38">
        <f>SUM(G464:G473)</f>
        <v>17788.689999999999</v>
      </c>
      <c r="G474" s="38">
        <f t="shared" si="90"/>
        <v>17788.689999999999</v>
      </c>
      <c r="H474" s="6">
        <v>1</v>
      </c>
      <c r="I474" s="7">
        <f>SUM(J464:J473)</f>
        <v>0</v>
      </c>
      <c r="J474" s="38">
        <f t="shared" si="91"/>
        <v>0</v>
      </c>
    </row>
    <row r="475" spans="1:10" ht="1.05" customHeight="1" x14ac:dyDescent="0.3">
      <c r="A475" s="39"/>
      <c r="B475" s="39"/>
      <c r="C475" s="39"/>
      <c r="D475" s="53"/>
      <c r="E475" s="39"/>
      <c r="F475" s="39"/>
      <c r="G475" s="39"/>
      <c r="H475" s="8"/>
      <c r="I475" s="8"/>
      <c r="J475" s="39"/>
    </row>
    <row r="476" spans="1:10" x14ac:dyDescent="0.3">
      <c r="A476" s="41" t="s">
        <v>782</v>
      </c>
      <c r="B476" s="42" t="s">
        <v>10</v>
      </c>
      <c r="C476" s="41" t="s">
        <v>11</v>
      </c>
      <c r="D476" s="54" t="s">
        <v>783</v>
      </c>
      <c r="E476" s="43">
        <f t="shared" ref="E476:J476" si="92">E482</f>
        <v>1</v>
      </c>
      <c r="F476" s="43">
        <f t="shared" si="92"/>
        <v>56718.75</v>
      </c>
      <c r="G476" s="43">
        <f t="shared" si="92"/>
        <v>56718.75</v>
      </c>
      <c r="H476" s="10">
        <f t="shared" si="92"/>
        <v>1</v>
      </c>
      <c r="I476" s="10">
        <f t="shared" si="92"/>
        <v>0</v>
      </c>
      <c r="J476" s="43">
        <f t="shared" si="92"/>
        <v>0</v>
      </c>
    </row>
    <row r="477" spans="1:10" x14ac:dyDescent="0.3">
      <c r="A477" s="33" t="s">
        <v>784</v>
      </c>
      <c r="B477" s="34" t="s">
        <v>16</v>
      </c>
      <c r="C477" s="34" t="s">
        <v>33</v>
      </c>
      <c r="D477" s="51" t="s">
        <v>785</v>
      </c>
      <c r="E477" s="35">
        <v>1</v>
      </c>
      <c r="F477" s="35">
        <v>2362.5</v>
      </c>
      <c r="G477" s="36">
        <f t="shared" ref="G477:G482" si="93">ROUND(E477*F477,2)</f>
        <v>2362.5</v>
      </c>
      <c r="H477" s="6">
        <v>1</v>
      </c>
      <c r="I477" s="76"/>
      <c r="J477" s="36">
        <f t="shared" ref="J477:J482" si="94">ROUND(H477*I477,2)</f>
        <v>0</v>
      </c>
    </row>
    <row r="478" spans="1:10" x14ac:dyDescent="0.3">
      <c r="A478" s="33" t="s">
        <v>786</v>
      </c>
      <c r="B478" s="34" t="s">
        <v>16</v>
      </c>
      <c r="C478" s="34" t="s">
        <v>20</v>
      </c>
      <c r="D478" s="51" t="s">
        <v>787</v>
      </c>
      <c r="E478" s="35">
        <v>1250</v>
      </c>
      <c r="F478" s="35">
        <v>37.5</v>
      </c>
      <c r="G478" s="36">
        <f t="shared" si="93"/>
        <v>46875</v>
      </c>
      <c r="H478" s="6">
        <v>1250</v>
      </c>
      <c r="I478" s="76"/>
      <c r="J478" s="36">
        <f t="shared" si="94"/>
        <v>0</v>
      </c>
    </row>
    <row r="479" spans="1:10" x14ac:dyDescent="0.3">
      <c r="A479" s="33" t="s">
        <v>788</v>
      </c>
      <c r="B479" s="34" t="s">
        <v>16</v>
      </c>
      <c r="C479" s="34" t="s">
        <v>33</v>
      </c>
      <c r="D479" s="51" t="s">
        <v>789</v>
      </c>
      <c r="E479" s="35">
        <v>2</v>
      </c>
      <c r="F479" s="35">
        <v>2572.5</v>
      </c>
      <c r="G479" s="36">
        <f t="shared" si="93"/>
        <v>5145</v>
      </c>
      <c r="H479" s="6">
        <v>2</v>
      </c>
      <c r="I479" s="76"/>
      <c r="J479" s="36">
        <f t="shared" si="94"/>
        <v>0</v>
      </c>
    </row>
    <row r="480" spans="1:10" x14ac:dyDescent="0.3">
      <c r="A480" s="33" t="s">
        <v>790</v>
      </c>
      <c r="B480" s="34" t="s">
        <v>16</v>
      </c>
      <c r="C480" s="34" t="s">
        <v>33</v>
      </c>
      <c r="D480" s="51" t="s">
        <v>791</v>
      </c>
      <c r="E480" s="35">
        <v>1</v>
      </c>
      <c r="F480" s="35">
        <v>2073.75</v>
      </c>
      <c r="G480" s="36">
        <f t="shared" si="93"/>
        <v>2073.75</v>
      </c>
      <c r="H480" s="6">
        <v>1</v>
      </c>
      <c r="I480" s="76"/>
      <c r="J480" s="36">
        <f t="shared" si="94"/>
        <v>0</v>
      </c>
    </row>
    <row r="481" spans="1:10" x14ac:dyDescent="0.3">
      <c r="A481" s="33" t="s">
        <v>792</v>
      </c>
      <c r="B481" s="34" t="s">
        <v>16</v>
      </c>
      <c r="C481" s="34" t="s">
        <v>33</v>
      </c>
      <c r="D481" s="51" t="s">
        <v>793</v>
      </c>
      <c r="E481" s="35">
        <v>1</v>
      </c>
      <c r="F481" s="35">
        <v>262.5</v>
      </c>
      <c r="G481" s="36">
        <f t="shared" si="93"/>
        <v>262.5</v>
      </c>
      <c r="H481" s="6">
        <v>1</v>
      </c>
      <c r="I481" s="76"/>
      <c r="J481" s="36">
        <f t="shared" si="94"/>
        <v>0</v>
      </c>
    </row>
    <row r="482" spans="1:10" x14ac:dyDescent="0.3">
      <c r="A482" s="37"/>
      <c r="B482" s="37"/>
      <c r="C482" s="37"/>
      <c r="D482" s="52" t="s">
        <v>794</v>
      </c>
      <c r="E482" s="35">
        <v>1</v>
      </c>
      <c r="F482" s="38">
        <f>SUM(G477:G481)</f>
        <v>56718.75</v>
      </c>
      <c r="G482" s="38">
        <f t="shared" si="93"/>
        <v>56718.75</v>
      </c>
      <c r="H482" s="6">
        <v>1</v>
      </c>
      <c r="I482" s="7">
        <f>SUM(J477:J481)</f>
        <v>0</v>
      </c>
      <c r="J482" s="38">
        <f t="shared" si="94"/>
        <v>0</v>
      </c>
    </row>
    <row r="483" spans="1:10" ht="1.05" customHeight="1" x14ac:dyDescent="0.3">
      <c r="A483" s="39"/>
      <c r="B483" s="39"/>
      <c r="C483" s="39"/>
      <c r="D483" s="53"/>
      <c r="E483" s="39"/>
      <c r="F483" s="39"/>
      <c r="G483" s="39"/>
      <c r="H483" s="8"/>
      <c r="I483" s="8"/>
      <c r="J483" s="39"/>
    </row>
    <row r="484" spans="1:10" x14ac:dyDescent="0.3">
      <c r="A484" s="41" t="s">
        <v>795</v>
      </c>
      <c r="B484" s="42" t="s">
        <v>10</v>
      </c>
      <c r="C484" s="41" t="s">
        <v>11</v>
      </c>
      <c r="D484" s="54" t="s">
        <v>796</v>
      </c>
      <c r="E484" s="43">
        <f t="shared" ref="E484:J484" si="95">E491</f>
        <v>1</v>
      </c>
      <c r="F484" s="43">
        <f t="shared" si="95"/>
        <v>19675.689999999999</v>
      </c>
      <c r="G484" s="43">
        <f t="shared" si="95"/>
        <v>19675.689999999999</v>
      </c>
      <c r="H484" s="10">
        <f t="shared" si="95"/>
        <v>1</v>
      </c>
      <c r="I484" s="10">
        <f t="shared" si="95"/>
        <v>0</v>
      </c>
      <c r="J484" s="43">
        <f t="shared" si="95"/>
        <v>0</v>
      </c>
    </row>
    <row r="485" spans="1:10" ht="20.399999999999999" x14ac:dyDescent="0.3">
      <c r="A485" s="33" t="s">
        <v>797</v>
      </c>
      <c r="B485" s="34" t="s">
        <v>16</v>
      </c>
      <c r="C485" s="34" t="s">
        <v>33</v>
      </c>
      <c r="D485" s="51" t="s">
        <v>798</v>
      </c>
      <c r="E485" s="35">
        <v>1</v>
      </c>
      <c r="F485" s="35">
        <v>6772.5</v>
      </c>
      <c r="G485" s="36">
        <f t="shared" ref="G485:G491" si="96">ROUND(E485*F485,2)</f>
        <v>6772.5</v>
      </c>
      <c r="H485" s="6">
        <v>1</v>
      </c>
      <c r="I485" s="76"/>
      <c r="J485" s="36">
        <f t="shared" ref="J485:J491" si="97">ROUND(H485*I485,2)</f>
        <v>0</v>
      </c>
    </row>
    <row r="486" spans="1:10" x14ac:dyDescent="0.3">
      <c r="A486" s="33" t="s">
        <v>799</v>
      </c>
      <c r="B486" s="34" t="s">
        <v>16</v>
      </c>
      <c r="C486" s="34" t="s">
        <v>20</v>
      </c>
      <c r="D486" s="51" t="s">
        <v>800</v>
      </c>
      <c r="E486" s="35">
        <v>1350</v>
      </c>
      <c r="F486" s="35">
        <v>5.46</v>
      </c>
      <c r="G486" s="36">
        <f t="shared" si="96"/>
        <v>7371</v>
      </c>
      <c r="H486" s="6">
        <v>1350</v>
      </c>
      <c r="I486" s="76"/>
      <c r="J486" s="36">
        <f t="shared" si="97"/>
        <v>0</v>
      </c>
    </row>
    <row r="487" spans="1:10" x14ac:dyDescent="0.3">
      <c r="A487" s="33" t="s">
        <v>801</v>
      </c>
      <c r="B487" s="34" t="s">
        <v>16</v>
      </c>
      <c r="C487" s="34" t="s">
        <v>33</v>
      </c>
      <c r="D487" s="51" t="s">
        <v>802</v>
      </c>
      <c r="E487" s="35">
        <v>2</v>
      </c>
      <c r="F487" s="35">
        <v>1332.45</v>
      </c>
      <c r="G487" s="36">
        <f t="shared" si="96"/>
        <v>2664.9</v>
      </c>
      <c r="H487" s="6">
        <v>2</v>
      </c>
      <c r="I487" s="76"/>
      <c r="J487" s="36">
        <f t="shared" si="97"/>
        <v>0</v>
      </c>
    </row>
    <row r="488" spans="1:10" x14ac:dyDescent="0.3">
      <c r="A488" s="33" t="s">
        <v>803</v>
      </c>
      <c r="B488" s="34" t="s">
        <v>16</v>
      </c>
      <c r="C488" s="34" t="s">
        <v>33</v>
      </c>
      <c r="D488" s="51" t="s">
        <v>804</v>
      </c>
      <c r="E488" s="35">
        <v>2</v>
      </c>
      <c r="F488" s="35">
        <v>685.52</v>
      </c>
      <c r="G488" s="36">
        <f t="shared" si="96"/>
        <v>1371.04</v>
      </c>
      <c r="H488" s="6">
        <v>2</v>
      </c>
      <c r="I488" s="76"/>
      <c r="J488" s="36">
        <f t="shared" si="97"/>
        <v>0</v>
      </c>
    </row>
    <row r="489" spans="1:10" x14ac:dyDescent="0.3">
      <c r="A489" s="33" t="s">
        <v>805</v>
      </c>
      <c r="B489" s="34" t="s">
        <v>16</v>
      </c>
      <c r="C489" s="34" t="s">
        <v>33</v>
      </c>
      <c r="D489" s="51" t="s">
        <v>806</v>
      </c>
      <c r="E489" s="35">
        <v>1</v>
      </c>
      <c r="F489" s="35">
        <v>1207.5</v>
      </c>
      <c r="G489" s="36">
        <f t="shared" si="96"/>
        <v>1207.5</v>
      </c>
      <c r="H489" s="6">
        <v>1</v>
      </c>
      <c r="I489" s="76"/>
      <c r="J489" s="36">
        <f t="shared" si="97"/>
        <v>0</v>
      </c>
    </row>
    <row r="490" spans="1:10" x14ac:dyDescent="0.3">
      <c r="A490" s="33" t="s">
        <v>807</v>
      </c>
      <c r="B490" s="34" t="s">
        <v>16</v>
      </c>
      <c r="C490" s="34" t="s">
        <v>33</v>
      </c>
      <c r="D490" s="51" t="s">
        <v>808</v>
      </c>
      <c r="E490" s="35">
        <v>1</v>
      </c>
      <c r="F490" s="35">
        <v>288.75</v>
      </c>
      <c r="G490" s="36">
        <f t="shared" si="96"/>
        <v>288.75</v>
      </c>
      <c r="H490" s="6">
        <v>1</v>
      </c>
      <c r="I490" s="76"/>
      <c r="J490" s="36">
        <f t="shared" si="97"/>
        <v>0</v>
      </c>
    </row>
    <row r="491" spans="1:10" x14ac:dyDescent="0.3">
      <c r="A491" s="37"/>
      <c r="B491" s="37"/>
      <c r="C491" s="37"/>
      <c r="D491" s="52" t="s">
        <v>809</v>
      </c>
      <c r="E491" s="35">
        <v>1</v>
      </c>
      <c r="F491" s="38">
        <f>SUM(G485:G490)</f>
        <v>19675.689999999999</v>
      </c>
      <c r="G491" s="38">
        <f t="shared" si="96"/>
        <v>19675.689999999999</v>
      </c>
      <c r="H491" s="6">
        <v>1</v>
      </c>
      <c r="I491" s="7">
        <f>SUM(J485:J490)</f>
        <v>0</v>
      </c>
      <c r="J491" s="38">
        <f t="shared" si="97"/>
        <v>0</v>
      </c>
    </row>
    <row r="492" spans="1:10" ht="1.05" customHeight="1" x14ac:dyDescent="0.3">
      <c r="A492" s="39"/>
      <c r="B492" s="39"/>
      <c r="C492" s="39"/>
      <c r="D492" s="53"/>
      <c r="E492" s="39"/>
      <c r="F492" s="39"/>
      <c r="G492" s="39"/>
      <c r="H492" s="8"/>
      <c r="I492" s="8"/>
      <c r="J492" s="39"/>
    </row>
    <row r="493" spans="1:10" x14ac:dyDescent="0.3">
      <c r="A493" s="41" t="s">
        <v>810</v>
      </c>
      <c r="B493" s="42" t="s">
        <v>10</v>
      </c>
      <c r="C493" s="41" t="s">
        <v>11</v>
      </c>
      <c r="D493" s="54" t="s">
        <v>811</v>
      </c>
      <c r="E493" s="43">
        <f t="shared" ref="E493:J493" si="98">E498</f>
        <v>1</v>
      </c>
      <c r="F493" s="43">
        <f t="shared" si="98"/>
        <v>32188.63</v>
      </c>
      <c r="G493" s="43">
        <f t="shared" si="98"/>
        <v>32188.63</v>
      </c>
      <c r="H493" s="10">
        <f t="shared" si="98"/>
        <v>1</v>
      </c>
      <c r="I493" s="10">
        <f t="shared" si="98"/>
        <v>0</v>
      </c>
      <c r="J493" s="43">
        <f t="shared" si="98"/>
        <v>0</v>
      </c>
    </row>
    <row r="494" spans="1:10" ht="20.399999999999999" x14ac:dyDescent="0.3">
      <c r="A494" s="33" t="s">
        <v>812</v>
      </c>
      <c r="B494" s="34" t="s">
        <v>16</v>
      </c>
      <c r="C494" s="34" t="s">
        <v>33</v>
      </c>
      <c r="D494" s="51" t="s">
        <v>813</v>
      </c>
      <c r="E494" s="35">
        <v>1</v>
      </c>
      <c r="F494" s="35">
        <v>15196.13</v>
      </c>
      <c r="G494" s="36">
        <f>ROUND(E494*F494,2)</f>
        <v>15196.13</v>
      </c>
      <c r="H494" s="6">
        <v>1</v>
      </c>
      <c r="I494" s="76"/>
      <c r="J494" s="36">
        <f>ROUND(H494*I494,2)</f>
        <v>0</v>
      </c>
    </row>
    <row r="495" spans="1:10" x14ac:dyDescent="0.3">
      <c r="A495" s="33" t="s">
        <v>814</v>
      </c>
      <c r="B495" s="34" t="s">
        <v>16</v>
      </c>
      <c r="C495" s="34" t="s">
        <v>20</v>
      </c>
      <c r="D495" s="51" t="s">
        <v>815</v>
      </c>
      <c r="E495" s="35">
        <v>1750</v>
      </c>
      <c r="F495" s="35">
        <v>7.58</v>
      </c>
      <c r="G495" s="36">
        <f>ROUND(E495*F495,2)</f>
        <v>13265</v>
      </c>
      <c r="H495" s="6">
        <v>1750</v>
      </c>
      <c r="I495" s="76"/>
      <c r="J495" s="36">
        <f>ROUND(H495*I495,2)</f>
        <v>0</v>
      </c>
    </row>
    <row r="496" spans="1:10" x14ac:dyDescent="0.3">
      <c r="A496" s="33" t="s">
        <v>816</v>
      </c>
      <c r="B496" s="34" t="s">
        <v>16</v>
      </c>
      <c r="C496" s="34" t="s">
        <v>33</v>
      </c>
      <c r="D496" s="51" t="s">
        <v>817</v>
      </c>
      <c r="E496" s="35">
        <v>2</v>
      </c>
      <c r="F496" s="35">
        <v>1522.5</v>
      </c>
      <c r="G496" s="36">
        <f>ROUND(E496*F496,2)</f>
        <v>3045</v>
      </c>
      <c r="H496" s="6">
        <v>2</v>
      </c>
      <c r="I496" s="76"/>
      <c r="J496" s="36">
        <f>ROUND(H496*I496,2)</f>
        <v>0</v>
      </c>
    </row>
    <row r="497" spans="1:10" x14ac:dyDescent="0.3">
      <c r="A497" s="33" t="s">
        <v>818</v>
      </c>
      <c r="B497" s="34" t="s">
        <v>16</v>
      </c>
      <c r="C497" s="34" t="s">
        <v>33</v>
      </c>
      <c r="D497" s="51" t="s">
        <v>819</v>
      </c>
      <c r="E497" s="35">
        <v>2</v>
      </c>
      <c r="F497" s="35">
        <v>341.25</v>
      </c>
      <c r="G497" s="36">
        <f>ROUND(E497*F497,2)</f>
        <v>682.5</v>
      </c>
      <c r="H497" s="6">
        <v>2</v>
      </c>
      <c r="I497" s="76"/>
      <c r="J497" s="36">
        <f>ROUND(H497*I497,2)</f>
        <v>0</v>
      </c>
    </row>
    <row r="498" spans="1:10" x14ac:dyDescent="0.3">
      <c r="A498" s="37"/>
      <c r="B498" s="37"/>
      <c r="C498" s="37"/>
      <c r="D498" s="52" t="s">
        <v>820</v>
      </c>
      <c r="E498" s="35">
        <v>1</v>
      </c>
      <c r="F498" s="38">
        <f>SUM(G494:G497)</f>
        <v>32188.63</v>
      </c>
      <c r="G498" s="38">
        <f>ROUND(E498*F498,2)</f>
        <v>32188.63</v>
      </c>
      <c r="H498" s="6">
        <v>1</v>
      </c>
      <c r="I498" s="7">
        <f>SUM(J494:J497)</f>
        <v>0</v>
      </c>
      <c r="J498" s="38">
        <f>ROUND(H498*I498,2)</f>
        <v>0</v>
      </c>
    </row>
    <row r="499" spans="1:10" ht="1.05" customHeight="1" x14ac:dyDescent="0.3">
      <c r="A499" s="39"/>
      <c r="B499" s="39"/>
      <c r="C499" s="39"/>
      <c r="D499" s="53"/>
      <c r="E499" s="39"/>
      <c r="F499" s="39"/>
      <c r="G499" s="39"/>
      <c r="H499" s="8"/>
      <c r="I499" s="8"/>
      <c r="J499" s="39"/>
    </row>
    <row r="500" spans="1:10" ht="20.399999999999999" x14ac:dyDescent="0.3">
      <c r="A500" s="41" t="s">
        <v>821</v>
      </c>
      <c r="B500" s="42" t="s">
        <v>10</v>
      </c>
      <c r="C500" s="41" t="s">
        <v>11</v>
      </c>
      <c r="D500" s="54" t="s">
        <v>822</v>
      </c>
      <c r="E500" s="43">
        <f t="shared" ref="E500:J500" si="99">E514</f>
        <v>1</v>
      </c>
      <c r="F500" s="43">
        <f t="shared" si="99"/>
        <v>47671</v>
      </c>
      <c r="G500" s="43">
        <f t="shared" si="99"/>
        <v>47671</v>
      </c>
      <c r="H500" s="10">
        <f t="shared" si="99"/>
        <v>1</v>
      </c>
      <c r="I500" s="10">
        <f t="shared" si="99"/>
        <v>0</v>
      </c>
      <c r="J500" s="43">
        <f t="shared" si="99"/>
        <v>0</v>
      </c>
    </row>
    <row r="501" spans="1:10" ht="20.399999999999999" x14ac:dyDescent="0.3">
      <c r="A501" s="33" t="s">
        <v>823</v>
      </c>
      <c r="B501" s="34" t="s">
        <v>16</v>
      </c>
      <c r="C501" s="34" t="s">
        <v>33</v>
      </c>
      <c r="D501" s="51" t="s">
        <v>824</v>
      </c>
      <c r="E501" s="35">
        <v>1</v>
      </c>
      <c r="F501" s="35">
        <v>2887.5</v>
      </c>
      <c r="G501" s="36">
        <f t="shared" ref="G501:G514" si="100">ROUND(E501*F501,2)</f>
        <v>2887.5</v>
      </c>
      <c r="H501" s="6">
        <v>1</v>
      </c>
      <c r="I501" s="76"/>
      <c r="J501" s="36">
        <f t="shared" ref="J501:J514" si="101">ROUND(H501*I501,2)</f>
        <v>0</v>
      </c>
    </row>
    <row r="502" spans="1:10" ht="20.399999999999999" x14ac:dyDescent="0.3">
      <c r="A502" s="33" t="s">
        <v>825</v>
      </c>
      <c r="B502" s="34" t="s">
        <v>16</v>
      </c>
      <c r="C502" s="34" t="s">
        <v>33</v>
      </c>
      <c r="D502" s="51" t="s">
        <v>826</v>
      </c>
      <c r="E502" s="35">
        <v>1</v>
      </c>
      <c r="F502" s="35">
        <v>3276</v>
      </c>
      <c r="G502" s="36">
        <f t="shared" si="100"/>
        <v>3276</v>
      </c>
      <c r="H502" s="6">
        <v>1</v>
      </c>
      <c r="I502" s="76"/>
      <c r="J502" s="36">
        <f t="shared" si="101"/>
        <v>0</v>
      </c>
    </row>
    <row r="503" spans="1:10" x14ac:dyDescent="0.3">
      <c r="A503" s="33" t="s">
        <v>827</v>
      </c>
      <c r="B503" s="34" t="s">
        <v>16</v>
      </c>
      <c r="C503" s="34" t="s">
        <v>20</v>
      </c>
      <c r="D503" s="51" t="s">
        <v>828</v>
      </c>
      <c r="E503" s="35">
        <v>50</v>
      </c>
      <c r="F503" s="35">
        <v>53.07</v>
      </c>
      <c r="G503" s="36">
        <f t="shared" si="100"/>
        <v>2653.5</v>
      </c>
      <c r="H503" s="6">
        <v>50</v>
      </c>
      <c r="I503" s="76"/>
      <c r="J503" s="36">
        <f t="shared" si="101"/>
        <v>0</v>
      </c>
    </row>
    <row r="504" spans="1:10" x14ac:dyDescent="0.3">
      <c r="A504" s="33" t="s">
        <v>829</v>
      </c>
      <c r="B504" s="34" t="s">
        <v>16</v>
      </c>
      <c r="C504" s="34" t="s">
        <v>20</v>
      </c>
      <c r="D504" s="51" t="s">
        <v>830</v>
      </c>
      <c r="E504" s="35">
        <v>50</v>
      </c>
      <c r="F504" s="35">
        <v>16.98</v>
      </c>
      <c r="G504" s="36">
        <f t="shared" si="100"/>
        <v>849</v>
      </c>
      <c r="H504" s="6">
        <v>50</v>
      </c>
      <c r="I504" s="76"/>
      <c r="J504" s="36">
        <f t="shared" si="101"/>
        <v>0</v>
      </c>
    </row>
    <row r="505" spans="1:10" x14ac:dyDescent="0.3">
      <c r="A505" s="33" t="s">
        <v>831</v>
      </c>
      <c r="B505" s="34" t="s">
        <v>16</v>
      </c>
      <c r="C505" s="34" t="s">
        <v>20</v>
      </c>
      <c r="D505" s="51" t="s">
        <v>832</v>
      </c>
      <c r="E505" s="35">
        <v>750</v>
      </c>
      <c r="F505" s="35">
        <v>7.6</v>
      </c>
      <c r="G505" s="36">
        <f t="shared" si="100"/>
        <v>5700</v>
      </c>
      <c r="H505" s="6">
        <v>750</v>
      </c>
      <c r="I505" s="76"/>
      <c r="J505" s="36">
        <f t="shared" si="101"/>
        <v>0</v>
      </c>
    </row>
    <row r="506" spans="1:10" x14ac:dyDescent="0.3">
      <c r="A506" s="33" t="s">
        <v>833</v>
      </c>
      <c r="B506" s="34" t="s">
        <v>16</v>
      </c>
      <c r="C506" s="34" t="s">
        <v>20</v>
      </c>
      <c r="D506" s="51" t="s">
        <v>834</v>
      </c>
      <c r="E506" s="35">
        <v>550</v>
      </c>
      <c r="F506" s="35">
        <v>9.82</v>
      </c>
      <c r="G506" s="36">
        <f t="shared" si="100"/>
        <v>5401</v>
      </c>
      <c r="H506" s="6">
        <v>550</v>
      </c>
      <c r="I506" s="76"/>
      <c r="J506" s="36">
        <f t="shared" si="101"/>
        <v>0</v>
      </c>
    </row>
    <row r="507" spans="1:10" x14ac:dyDescent="0.3">
      <c r="A507" s="33" t="s">
        <v>835</v>
      </c>
      <c r="B507" s="34" t="s">
        <v>16</v>
      </c>
      <c r="C507" s="34" t="s">
        <v>20</v>
      </c>
      <c r="D507" s="51" t="s">
        <v>836</v>
      </c>
      <c r="E507" s="35">
        <v>250</v>
      </c>
      <c r="F507" s="35">
        <v>9.73</v>
      </c>
      <c r="G507" s="36">
        <f t="shared" si="100"/>
        <v>2432.5</v>
      </c>
      <c r="H507" s="6">
        <v>250</v>
      </c>
      <c r="I507" s="76"/>
      <c r="J507" s="36">
        <f t="shared" si="101"/>
        <v>0</v>
      </c>
    </row>
    <row r="508" spans="1:10" x14ac:dyDescent="0.3">
      <c r="A508" s="33" t="s">
        <v>837</v>
      </c>
      <c r="B508" s="34" t="s">
        <v>16</v>
      </c>
      <c r="C508" s="34" t="s">
        <v>20</v>
      </c>
      <c r="D508" s="51" t="s">
        <v>838</v>
      </c>
      <c r="E508" s="35">
        <v>300</v>
      </c>
      <c r="F508" s="35">
        <v>12.48</v>
      </c>
      <c r="G508" s="36">
        <f t="shared" si="100"/>
        <v>3744</v>
      </c>
      <c r="H508" s="6">
        <v>300</v>
      </c>
      <c r="I508" s="76"/>
      <c r="J508" s="36">
        <f t="shared" si="101"/>
        <v>0</v>
      </c>
    </row>
    <row r="509" spans="1:10" x14ac:dyDescent="0.3">
      <c r="A509" s="33" t="s">
        <v>839</v>
      </c>
      <c r="B509" s="34" t="s">
        <v>16</v>
      </c>
      <c r="C509" s="34" t="s">
        <v>20</v>
      </c>
      <c r="D509" s="51" t="s">
        <v>840</v>
      </c>
      <c r="E509" s="35">
        <v>300</v>
      </c>
      <c r="F509" s="35">
        <v>13.47</v>
      </c>
      <c r="G509" s="36">
        <f t="shared" si="100"/>
        <v>4041</v>
      </c>
      <c r="H509" s="6">
        <v>300</v>
      </c>
      <c r="I509" s="76"/>
      <c r="J509" s="36">
        <f t="shared" si="101"/>
        <v>0</v>
      </c>
    </row>
    <row r="510" spans="1:10" ht="20.399999999999999" x14ac:dyDescent="0.3">
      <c r="A510" s="33" t="s">
        <v>767</v>
      </c>
      <c r="B510" s="34" t="s">
        <v>16</v>
      </c>
      <c r="C510" s="34" t="s">
        <v>20</v>
      </c>
      <c r="D510" s="51" t="s">
        <v>768</v>
      </c>
      <c r="E510" s="35">
        <v>550</v>
      </c>
      <c r="F510" s="35">
        <v>10.75</v>
      </c>
      <c r="G510" s="36">
        <f t="shared" si="100"/>
        <v>5912.5</v>
      </c>
      <c r="H510" s="6">
        <v>550</v>
      </c>
      <c r="I510" s="76"/>
      <c r="J510" s="36">
        <f t="shared" si="101"/>
        <v>0</v>
      </c>
    </row>
    <row r="511" spans="1:10" x14ac:dyDescent="0.3">
      <c r="A511" s="33" t="s">
        <v>841</v>
      </c>
      <c r="B511" s="34" t="s">
        <v>16</v>
      </c>
      <c r="C511" s="34" t="s">
        <v>20</v>
      </c>
      <c r="D511" s="51" t="s">
        <v>842</v>
      </c>
      <c r="E511" s="35">
        <v>350</v>
      </c>
      <c r="F511" s="35">
        <v>10.91</v>
      </c>
      <c r="G511" s="36">
        <f t="shared" si="100"/>
        <v>3818.5</v>
      </c>
      <c r="H511" s="6">
        <v>350</v>
      </c>
      <c r="I511" s="76"/>
      <c r="J511" s="36">
        <f t="shared" si="101"/>
        <v>0</v>
      </c>
    </row>
    <row r="512" spans="1:10" x14ac:dyDescent="0.3">
      <c r="A512" s="33" t="s">
        <v>843</v>
      </c>
      <c r="B512" s="34" t="s">
        <v>16</v>
      </c>
      <c r="C512" s="34" t="s">
        <v>20</v>
      </c>
      <c r="D512" s="51" t="s">
        <v>844</v>
      </c>
      <c r="E512" s="35">
        <v>150</v>
      </c>
      <c r="F512" s="35">
        <v>11.54</v>
      </c>
      <c r="G512" s="36">
        <f t="shared" si="100"/>
        <v>1731</v>
      </c>
      <c r="H512" s="6">
        <v>150</v>
      </c>
      <c r="I512" s="76"/>
      <c r="J512" s="36">
        <f t="shared" si="101"/>
        <v>0</v>
      </c>
    </row>
    <row r="513" spans="1:10" x14ac:dyDescent="0.3">
      <c r="A513" s="33" t="s">
        <v>605</v>
      </c>
      <c r="B513" s="34" t="s">
        <v>16</v>
      </c>
      <c r="C513" s="34" t="s">
        <v>20</v>
      </c>
      <c r="D513" s="51" t="s">
        <v>606</v>
      </c>
      <c r="E513" s="35">
        <v>1350</v>
      </c>
      <c r="F513" s="35">
        <v>3.87</v>
      </c>
      <c r="G513" s="36">
        <f t="shared" si="100"/>
        <v>5224.5</v>
      </c>
      <c r="H513" s="6">
        <v>1350</v>
      </c>
      <c r="I513" s="76"/>
      <c r="J513" s="36">
        <f t="shared" si="101"/>
        <v>0</v>
      </c>
    </row>
    <row r="514" spans="1:10" x14ac:dyDescent="0.3">
      <c r="A514" s="37"/>
      <c r="B514" s="37"/>
      <c r="C514" s="37"/>
      <c r="D514" s="52" t="s">
        <v>845</v>
      </c>
      <c r="E514" s="35">
        <v>1</v>
      </c>
      <c r="F514" s="38">
        <f>SUM(G501:G513)</f>
        <v>47671</v>
      </c>
      <c r="G514" s="38">
        <f t="shared" si="100"/>
        <v>47671</v>
      </c>
      <c r="H514" s="6">
        <v>1</v>
      </c>
      <c r="I514" s="7">
        <f>SUM(J501:J513)</f>
        <v>0</v>
      </c>
      <c r="J514" s="38">
        <f t="shared" si="101"/>
        <v>0</v>
      </c>
    </row>
    <row r="515" spans="1:10" ht="1.05" customHeight="1" x14ac:dyDescent="0.3">
      <c r="A515" s="39"/>
      <c r="B515" s="39"/>
      <c r="C515" s="39"/>
      <c r="D515" s="53"/>
      <c r="E515" s="39"/>
      <c r="F515" s="39"/>
      <c r="G515" s="39"/>
      <c r="H515" s="8"/>
      <c r="I515" s="8"/>
      <c r="J515" s="39"/>
    </row>
    <row r="516" spans="1:10" x14ac:dyDescent="0.3">
      <c r="A516" s="41" t="s">
        <v>846</v>
      </c>
      <c r="B516" s="42" t="s">
        <v>10</v>
      </c>
      <c r="C516" s="41" t="s">
        <v>11</v>
      </c>
      <c r="D516" s="54" t="s">
        <v>847</v>
      </c>
      <c r="E516" s="43">
        <f t="shared" ref="E516:J516" si="102">E526</f>
        <v>1</v>
      </c>
      <c r="F516" s="43">
        <f t="shared" si="102"/>
        <v>18864.349999999999</v>
      </c>
      <c r="G516" s="43">
        <f t="shared" si="102"/>
        <v>18864.349999999999</v>
      </c>
      <c r="H516" s="10">
        <f t="shared" si="102"/>
        <v>1</v>
      </c>
      <c r="I516" s="10">
        <f t="shared" si="102"/>
        <v>0</v>
      </c>
      <c r="J516" s="43">
        <f t="shared" si="102"/>
        <v>0</v>
      </c>
    </row>
    <row r="517" spans="1:10" x14ac:dyDescent="0.3">
      <c r="A517" s="33" t="s">
        <v>848</v>
      </c>
      <c r="B517" s="34" t="s">
        <v>16</v>
      </c>
      <c r="C517" s="34" t="s">
        <v>33</v>
      </c>
      <c r="D517" s="51" t="s">
        <v>849</v>
      </c>
      <c r="E517" s="35">
        <v>2</v>
      </c>
      <c r="F517" s="35">
        <v>1280.8699999999999</v>
      </c>
      <c r="G517" s="36">
        <f t="shared" ref="G517:G526" si="103">ROUND(E517*F517,2)</f>
        <v>2561.7399999999998</v>
      </c>
      <c r="H517" s="6">
        <v>2</v>
      </c>
      <c r="I517" s="76"/>
      <c r="J517" s="36">
        <f t="shared" ref="J517:J526" si="104">ROUND(H517*I517,2)</f>
        <v>0</v>
      </c>
    </row>
    <row r="518" spans="1:10" x14ac:dyDescent="0.3">
      <c r="A518" s="33" t="s">
        <v>827</v>
      </c>
      <c r="B518" s="34" t="s">
        <v>16</v>
      </c>
      <c r="C518" s="34" t="s">
        <v>20</v>
      </c>
      <c r="D518" s="51" t="s">
        <v>828</v>
      </c>
      <c r="E518" s="35">
        <v>80</v>
      </c>
      <c r="F518" s="35">
        <v>53.07</v>
      </c>
      <c r="G518" s="36">
        <f t="shared" si="103"/>
        <v>4245.6000000000004</v>
      </c>
      <c r="H518" s="6">
        <v>80</v>
      </c>
      <c r="I518" s="76"/>
      <c r="J518" s="36">
        <f t="shared" si="104"/>
        <v>0</v>
      </c>
    </row>
    <row r="519" spans="1:10" ht="20.399999999999999" x14ac:dyDescent="0.3">
      <c r="A519" s="33" t="s">
        <v>850</v>
      </c>
      <c r="B519" s="34" t="s">
        <v>16</v>
      </c>
      <c r="C519" s="34" t="s">
        <v>33</v>
      </c>
      <c r="D519" s="51" t="s">
        <v>694</v>
      </c>
      <c r="E519" s="35">
        <v>1</v>
      </c>
      <c r="F519" s="35">
        <v>813.75</v>
      </c>
      <c r="G519" s="36">
        <f t="shared" si="103"/>
        <v>813.75</v>
      </c>
      <c r="H519" s="6">
        <v>1</v>
      </c>
      <c r="I519" s="76"/>
      <c r="J519" s="36">
        <f t="shared" si="104"/>
        <v>0</v>
      </c>
    </row>
    <row r="520" spans="1:10" ht="20.399999999999999" x14ac:dyDescent="0.3">
      <c r="A520" s="33" t="s">
        <v>851</v>
      </c>
      <c r="B520" s="34" t="s">
        <v>16</v>
      </c>
      <c r="C520" s="34" t="s">
        <v>20</v>
      </c>
      <c r="D520" s="51" t="s">
        <v>852</v>
      </c>
      <c r="E520" s="35">
        <v>1</v>
      </c>
      <c r="F520" s="35">
        <v>4987.5</v>
      </c>
      <c r="G520" s="36">
        <f t="shared" si="103"/>
        <v>4987.5</v>
      </c>
      <c r="H520" s="6">
        <v>1</v>
      </c>
      <c r="I520" s="76"/>
      <c r="J520" s="36">
        <f t="shared" si="104"/>
        <v>0</v>
      </c>
    </row>
    <row r="521" spans="1:10" x14ac:dyDescent="0.3">
      <c r="A521" s="33" t="s">
        <v>853</v>
      </c>
      <c r="B521" s="34" t="s">
        <v>16</v>
      </c>
      <c r="C521" s="34" t="s">
        <v>33</v>
      </c>
      <c r="D521" s="51" t="s">
        <v>854</v>
      </c>
      <c r="E521" s="35">
        <v>1</v>
      </c>
      <c r="F521" s="35">
        <v>2269.42</v>
      </c>
      <c r="G521" s="36">
        <f t="shared" si="103"/>
        <v>2269.42</v>
      </c>
      <c r="H521" s="6">
        <v>1</v>
      </c>
      <c r="I521" s="76"/>
      <c r="J521" s="36">
        <f t="shared" si="104"/>
        <v>0</v>
      </c>
    </row>
    <row r="522" spans="1:10" x14ac:dyDescent="0.3">
      <c r="A522" s="33" t="s">
        <v>855</v>
      </c>
      <c r="B522" s="34" t="s">
        <v>16</v>
      </c>
      <c r="C522" s="34" t="s">
        <v>33</v>
      </c>
      <c r="D522" s="51" t="s">
        <v>856</v>
      </c>
      <c r="E522" s="35">
        <v>1</v>
      </c>
      <c r="F522" s="35">
        <v>1238.92</v>
      </c>
      <c r="G522" s="36">
        <f t="shared" si="103"/>
        <v>1238.92</v>
      </c>
      <c r="H522" s="6">
        <v>1</v>
      </c>
      <c r="I522" s="76"/>
      <c r="J522" s="36">
        <f t="shared" si="104"/>
        <v>0</v>
      </c>
    </row>
    <row r="523" spans="1:10" x14ac:dyDescent="0.3">
      <c r="A523" s="33" t="s">
        <v>857</v>
      </c>
      <c r="B523" s="34" t="s">
        <v>16</v>
      </c>
      <c r="C523" s="34" t="s">
        <v>33</v>
      </c>
      <c r="D523" s="51" t="s">
        <v>858</v>
      </c>
      <c r="E523" s="35">
        <v>2</v>
      </c>
      <c r="F523" s="35">
        <v>630.89</v>
      </c>
      <c r="G523" s="36">
        <f t="shared" si="103"/>
        <v>1261.78</v>
      </c>
      <c r="H523" s="6">
        <v>2</v>
      </c>
      <c r="I523" s="76"/>
      <c r="J523" s="36">
        <f t="shared" si="104"/>
        <v>0</v>
      </c>
    </row>
    <row r="524" spans="1:10" x14ac:dyDescent="0.3">
      <c r="A524" s="33" t="s">
        <v>720</v>
      </c>
      <c r="B524" s="34" t="s">
        <v>16</v>
      </c>
      <c r="C524" s="34" t="s">
        <v>33</v>
      </c>
      <c r="D524" s="51" t="s">
        <v>721</v>
      </c>
      <c r="E524" s="35">
        <v>2</v>
      </c>
      <c r="F524" s="35">
        <v>515.77</v>
      </c>
      <c r="G524" s="36">
        <f t="shared" si="103"/>
        <v>1031.54</v>
      </c>
      <c r="H524" s="6">
        <v>2</v>
      </c>
      <c r="I524" s="76"/>
      <c r="J524" s="36">
        <f t="shared" si="104"/>
        <v>0</v>
      </c>
    </row>
    <row r="525" spans="1:10" x14ac:dyDescent="0.3">
      <c r="A525" s="33" t="s">
        <v>641</v>
      </c>
      <c r="B525" s="34" t="s">
        <v>16</v>
      </c>
      <c r="C525" s="34" t="s">
        <v>33</v>
      </c>
      <c r="D525" s="51" t="s">
        <v>642</v>
      </c>
      <c r="E525" s="35">
        <v>1</v>
      </c>
      <c r="F525" s="35">
        <v>454.1</v>
      </c>
      <c r="G525" s="36">
        <f t="shared" si="103"/>
        <v>454.1</v>
      </c>
      <c r="H525" s="6">
        <v>1</v>
      </c>
      <c r="I525" s="76"/>
      <c r="J525" s="36">
        <f t="shared" si="104"/>
        <v>0</v>
      </c>
    </row>
    <row r="526" spans="1:10" x14ac:dyDescent="0.3">
      <c r="A526" s="37"/>
      <c r="B526" s="37"/>
      <c r="C526" s="37"/>
      <c r="D526" s="52" t="s">
        <v>859</v>
      </c>
      <c r="E526" s="35">
        <v>1</v>
      </c>
      <c r="F526" s="38">
        <f>SUM(G517:G525)</f>
        <v>18864.349999999999</v>
      </c>
      <c r="G526" s="38">
        <f t="shared" si="103"/>
        <v>18864.349999999999</v>
      </c>
      <c r="H526" s="6">
        <v>1</v>
      </c>
      <c r="I526" s="7">
        <f>SUM(J517:J525)</f>
        <v>0</v>
      </c>
      <c r="J526" s="38">
        <f t="shared" si="104"/>
        <v>0</v>
      </c>
    </row>
    <row r="527" spans="1:10" ht="1.05" customHeight="1" x14ac:dyDescent="0.3">
      <c r="A527" s="39"/>
      <c r="B527" s="39"/>
      <c r="C527" s="39"/>
      <c r="D527" s="53"/>
      <c r="E527" s="39"/>
      <c r="F527" s="39"/>
      <c r="G527" s="39"/>
      <c r="H527" s="8"/>
      <c r="I527" s="8"/>
      <c r="J527" s="39"/>
    </row>
    <row r="528" spans="1:10" x14ac:dyDescent="0.3">
      <c r="A528" s="37"/>
      <c r="B528" s="37"/>
      <c r="C528" s="37"/>
      <c r="D528" s="52" t="s">
        <v>860</v>
      </c>
      <c r="E528" s="35">
        <v>1</v>
      </c>
      <c r="F528" s="38">
        <f>G361+G376+G387+G399+G419+G430+G452+G463+G476+G484+G493+G500+G516</f>
        <v>583670.93000000005</v>
      </c>
      <c r="G528" s="38">
        <f>ROUND(E528*F528,2)</f>
        <v>583670.93000000005</v>
      </c>
      <c r="H528" s="6">
        <v>1</v>
      </c>
      <c r="I528" s="7">
        <f>J361+J376+J387+J399+J419+J430+J452+J463+J476+J484+J493+J500+J516</f>
        <v>0</v>
      </c>
      <c r="J528" s="38">
        <f>ROUND(H528*I528,2)</f>
        <v>0</v>
      </c>
    </row>
    <row r="529" spans="1:10" ht="1.05" customHeight="1" x14ac:dyDescent="0.3">
      <c r="A529" s="39"/>
      <c r="B529" s="39"/>
      <c r="C529" s="39"/>
      <c r="D529" s="53"/>
      <c r="E529" s="39"/>
      <c r="F529" s="39"/>
      <c r="G529" s="39"/>
      <c r="H529" s="8"/>
      <c r="I529" s="8"/>
      <c r="J529" s="39"/>
    </row>
    <row r="530" spans="1:10" x14ac:dyDescent="0.3">
      <c r="A530" s="31" t="s">
        <v>861</v>
      </c>
      <c r="B530" s="31" t="s">
        <v>10</v>
      </c>
      <c r="C530" s="31" t="s">
        <v>11</v>
      </c>
      <c r="D530" s="50" t="s">
        <v>862</v>
      </c>
      <c r="E530" s="32">
        <f t="shared" ref="E530:J530" si="105">E545</f>
        <v>1</v>
      </c>
      <c r="F530" s="32">
        <f t="shared" si="105"/>
        <v>20936.47</v>
      </c>
      <c r="G530" s="32">
        <f t="shared" si="105"/>
        <v>20936.47</v>
      </c>
      <c r="H530" s="5">
        <f t="shared" si="105"/>
        <v>1</v>
      </c>
      <c r="I530" s="5">
        <f t="shared" si="105"/>
        <v>0</v>
      </c>
      <c r="J530" s="32">
        <f t="shared" si="105"/>
        <v>0</v>
      </c>
    </row>
    <row r="531" spans="1:10" x14ac:dyDescent="0.3">
      <c r="A531" s="41" t="s">
        <v>863</v>
      </c>
      <c r="B531" s="41" t="s">
        <v>10</v>
      </c>
      <c r="C531" s="41" t="s">
        <v>11</v>
      </c>
      <c r="D531" s="54" t="s">
        <v>864</v>
      </c>
      <c r="E531" s="43">
        <f t="shared" ref="E531:J531" si="106">E534</f>
        <v>1</v>
      </c>
      <c r="F531" s="43">
        <f t="shared" si="106"/>
        <v>14222.9</v>
      </c>
      <c r="G531" s="43">
        <f t="shared" si="106"/>
        <v>14222.9</v>
      </c>
      <c r="H531" s="10">
        <f t="shared" si="106"/>
        <v>1</v>
      </c>
      <c r="I531" s="10">
        <f t="shared" si="106"/>
        <v>0</v>
      </c>
      <c r="J531" s="43">
        <f t="shared" si="106"/>
        <v>0</v>
      </c>
    </row>
    <row r="532" spans="1:10" x14ac:dyDescent="0.3">
      <c r="A532" s="33" t="s">
        <v>865</v>
      </c>
      <c r="B532" s="34" t="s">
        <v>16</v>
      </c>
      <c r="C532" s="34" t="s">
        <v>383</v>
      </c>
      <c r="D532" s="51" t="s">
        <v>866</v>
      </c>
      <c r="E532" s="35">
        <v>10</v>
      </c>
      <c r="F532" s="35">
        <v>1198.3</v>
      </c>
      <c r="G532" s="36">
        <f>ROUND(E532*F532,2)</f>
        <v>11983</v>
      </c>
      <c r="H532" s="6">
        <v>10</v>
      </c>
      <c r="I532" s="76"/>
      <c r="J532" s="36">
        <f>ROUND(H532*I532,2)</f>
        <v>0</v>
      </c>
    </row>
    <row r="533" spans="1:10" ht="20.399999999999999" x14ac:dyDescent="0.3">
      <c r="A533" s="33" t="s">
        <v>867</v>
      </c>
      <c r="B533" s="34" t="s">
        <v>16</v>
      </c>
      <c r="C533" s="34" t="s">
        <v>383</v>
      </c>
      <c r="D533" s="51" t="s">
        <v>868</v>
      </c>
      <c r="E533" s="35">
        <v>10</v>
      </c>
      <c r="F533" s="35">
        <v>223.99</v>
      </c>
      <c r="G533" s="36">
        <f>ROUND(E533*F533,2)</f>
        <v>2239.9</v>
      </c>
      <c r="H533" s="6">
        <v>10</v>
      </c>
      <c r="I533" s="76"/>
      <c r="J533" s="36">
        <f>ROUND(H533*I533,2)</f>
        <v>0</v>
      </c>
    </row>
    <row r="534" spans="1:10" x14ac:dyDescent="0.3">
      <c r="A534" s="37"/>
      <c r="B534" s="37"/>
      <c r="C534" s="37"/>
      <c r="D534" s="52" t="s">
        <v>869</v>
      </c>
      <c r="E534" s="35">
        <v>1</v>
      </c>
      <c r="F534" s="38">
        <f>SUM(G532:G533)</f>
        <v>14222.9</v>
      </c>
      <c r="G534" s="38">
        <f>ROUND(E534*F534,2)</f>
        <v>14222.9</v>
      </c>
      <c r="H534" s="6">
        <v>1</v>
      </c>
      <c r="I534" s="7">
        <f>SUM(J532:J533)</f>
        <v>0</v>
      </c>
      <c r="J534" s="38">
        <f>ROUND(H534*I534,2)</f>
        <v>0</v>
      </c>
    </row>
    <row r="535" spans="1:10" ht="1.05" customHeight="1" x14ac:dyDescent="0.3">
      <c r="A535" s="39"/>
      <c r="B535" s="39"/>
      <c r="C535" s="39"/>
      <c r="D535" s="53"/>
      <c r="E535" s="39"/>
      <c r="F535" s="39"/>
      <c r="G535" s="39"/>
      <c r="H535" s="8"/>
      <c r="I535" s="8"/>
      <c r="J535" s="39"/>
    </row>
    <row r="536" spans="1:10" x14ac:dyDescent="0.3">
      <c r="A536" s="41" t="s">
        <v>870</v>
      </c>
      <c r="B536" s="41" t="s">
        <v>10</v>
      </c>
      <c r="C536" s="41" t="s">
        <v>11</v>
      </c>
      <c r="D536" s="54" t="s">
        <v>871</v>
      </c>
      <c r="E536" s="43">
        <f t="shared" ref="E536:J536" si="107">E543</f>
        <v>1</v>
      </c>
      <c r="F536" s="43">
        <f t="shared" si="107"/>
        <v>6713.57</v>
      </c>
      <c r="G536" s="43">
        <f t="shared" si="107"/>
        <v>6713.57</v>
      </c>
      <c r="H536" s="10">
        <f t="shared" si="107"/>
        <v>1</v>
      </c>
      <c r="I536" s="10">
        <f t="shared" si="107"/>
        <v>0</v>
      </c>
      <c r="J536" s="43">
        <f t="shared" si="107"/>
        <v>0</v>
      </c>
    </row>
    <row r="537" spans="1:10" ht="20.399999999999999" x14ac:dyDescent="0.3">
      <c r="A537" s="33" t="s">
        <v>872</v>
      </c>
      <c r="B537" s="34" t="s">
        <v>16</v>
      </c>
      <c r="C537" s="34" t="s">
        <v>383</v>
      </c>
      <c r="D537" s="51" t="s">
        <v>873</v>
      </c>
      <c r="E537" s="35">
        <v>7</v>
      </c>
      <c r="F537" s="35">
        <v>79.33</v>
      </c>
      <c r="G537" s="36">
        <f t="shared" ref="G537:G543" si="108">ROUND(E537*F537,2)</f>
        <v>555.30999999999995</v>
      </c>
      <c r="H537" s="6">
        <v>7</v>
      </c>
      <c r="I537" s="76"/>
      <c r="J537" s="36">
        <f t="shared" ref="J537:J543" si="109">ROUND(H537*I537,2)</f>
        <v>0</v>
      </c>
    </row>
    <row r="538" spans="1:10" ht="20.399999999999999" x14ac:dyDescent="0.3">
      <c r="A538" s="33" t="s">
        <v>874</v>
      </c>
      <c r="B538" s="34" t="s">
        <v>16</v>
      </c>
      <c r="C538" s="34" t="s">
        <v>383</v>
      </c>
      <c r="D538" s="51" t="s">
        <v>875</v>
      </c>
      <c r="E538" s="35">
        <v>3</v>
      </c>
      <c r="F538" s="35">
        <v>274.05</v>
      </c>
      <c r="G538" s="36">
        <f t="shared" si="108"/>
        <v>822.15</v>
      </c>
      <c r="H538" s="6">
        <v>3</v>
      </c>
      <c r="I538" s="76"/>
      <c r="J538" s="36">
        <f t="shared" si="109"/>
        <v>0</v>
      </c>
    </row>
    <row r="539" spans="1:10" ht="20.399999999999999" x14ac:dyDescent="0.3">
      <c r="A539" s="33" t="s">
        <v>876</v>
      </c>
      <c r="B539" s="34" t="s">
        <v>16</v>
      </c>
      <c r="C539" s="34" t="s">
        <v>383</v>
      </c>
      <c r="D539" s="51" t="s">
        <v>877</v>
      </c>
      <c r="E539" s="35">
        <v>3</v>
      </c>
      <c r="F539" s="35">
        <v>118.28</v>
      </c>
      <c r="G539" s="36">
        <f t="shared" si="108"/>
        <v>354.84</v>
      </c>
      <c r="H539" s="6">
        <v>3</v>
      </c>
      <c r="I539" s="76"/>
      <c r="J539" s="36">
        <f t="shared" si="109"/>
        <v>0</v>
      </c>
    </row>
    <row r="540" spans="1:10" ht="20.399999999999999" x14ac:dyDescent="0.3">
      <c r="A540" s="33" t="s">
        <v>878</v>
      </c>
      <c r="B540" s="34" t="s">
        <v>16</v>
      </c>
      <c r="C540" s="34" t="s">
        <v>383</v>
      </c>
      <c r="D540" s="51" t="s">
        <v>879</v>
      </c>
      <c r="E540" s="35">
        <v>1</v>
      </c>
      <c r="F540" s="35">
        <v>274.05</v>
      </c>
      <c r="G540" s="36">
        <f t="shared" si="108"/>
        <v>274.05</v>
      </c>
      <c r="H540" s="6">
        <v>1</v>
      </c>
      <c r="I540" s="76"/>
      <c r="J540" s="36">
        <f t="shared" si="109"/>
        <v>0</v>
      </c>
    </row>
    <row r="541" spans="1:10" ht="20.399999999999999" x14ac:dyDescent="0.3">
      <c r="A541" s="33" t="s">
        <v>880</v>
      </c>
      <c r="B541" s="34" t="s">
        <v>16</v>
      </c>
      <c r="C541" s="34" t="s">
        <v>383</v>
      </c>
      <c r="D541" s="51" t="s">
        <v>881</v>
      </c>
      <c r="E541" s="35">
        <v>3</v>
      </c>
      <c r="F541" s="35">
        <v>800</v>
      </c>
      <c r="G541" s="36">
        <f t="shared" si="108"/>
        <v>2400</v>
      </c>
      <c r="H541" s="6">
        <v>3</v>
      </c>
      <c r="I541" s="76"/>
      <c r="J541" s="36">
        <f t="shared" si="109"/>
        <v>0</v>
      </c>
    </row>
    <row r="542" spans="1:10" x14ac:dyDescent="0.3">
      <c r="A542" s="33" t="s">
        <v>882</v>
      </c>
      <c r="B542" s="34" t="s">
        <v>16</v>
      </c>
      <c r="C542" s="34" t="s">
        <v>383</v>
      </c>
      <c r="D542" s="51" t="s">
        <v>883</v>
      </c>
      <c r="E542" s="35">
        <v>1</v>
      </c>
      <c r="F542" s="35">
        <v>2307.2199999999998</v>
      </c>
      <c r="G542" s="36">
        <f t="shared" si="108"/>
        <v>2307.2199999999998</v>
      </c>
      <c r="H542" s="6">
        <v>1</v>
      </c>
      <c r="I542" s="76"/>
      <c r="J542" s="36">
        <f t="shared" si="109"/>
        <v>0</v>
      </c>
    </row>
    <row r="543" spans="1:10" x14ac:dyDescent="0.3">
      <c r="A543" s="37"/>
      <c r="B543" s="37"/>
      <c r="C543" s="37"/>
      <c r="D543" s="52" t="s">
        <v>884</v>
      </c>
      <c r="E543" s="35">
        <v>1</v>
      </c>
      <c r="F543" s="38">
        <f>SUM(G537:G542)</f>
        <v>6713.57</v>
      </c>
      <c r="G543" s="38">
        <f t="shared" si="108"/>
        <v>6713.57</v>
      </c>
      <c r="H543" s="6">
        <v>1</v>
      </c>
      <c r="I543" s="7">
        <f>SUM(J537:J542)</f>
        <v>0</v>
      </c>
      <c r="J543" s="38">
        <f t="shared" si="109"/>
        <v>0</v>
      </c>
    </row>
    <row r="544" spans="1:10" ht="1.05" customHeight="1" x14ac:dyDescent="0.3">
      <c r="A544" s="39"/>
      <c r="B544" s="39"/>
      <c r="C544" s="39"/>
      <c r="D544" s="53"/>
      <c r="E544" s="39"/>
      <c r="F544" s="39"/>
      <c r="G544" s="39"/>
      <c r="H544" s="8"/>
      <c r="I544" s="8"/>
      <c r="J544" s="39"/>
    </row>
    <row r="545" spans="1:10" x14ac:dyDescent="0.3">
      <c r="A545" s="37"/>
      <c r="B545" s="37"/>
      <c r="C545" s="37"/>
      <c r="D545" s="52" t="s">
        <v>885</v>
      </c>
      <c r="E545" s="35">
        <v>1</v>
      </c>
      <c r="F545" s="38">
        <f>G531+G536</f>
        <v>20936.47</v>
      </c>
      <c r="G545" s="38">
        <f>ROUND(E545*F545,2)</f>
        <v>20936.47</v>
      </c>
      <c r="H545" s="6">
        <v>1</v>
      </c>
      <c r="I545" s="7">
        <f>J531+J536</f>
        <v>0</v>
      </c>
      <c r="J545" s="38">
        <f>ROUND(H545*I545,2)</f>
        <v>0</v>
      </c>
    </row>
    <row r="546" spans="1:10" ht="1.05" customHeight="1" x14ac:dyDescent="0.3">
      <c r="A546" s="39"/>
      <c r="B546" s="39"/>
      <c r="C546" s="39"/>
      <c r="D546" s="53"/>
      <c r="E546" s="39"/>
      <c r="F546" s="39"/>
      <c r="G546" s="39"/>
      <c r="H546" s="8"/>
      <c r="I546" s="8"/>
      <c r="J546" s="39"/>
    </row>
    <row r="547" spans="1:10" x14ac:dyDescent="0.3">
      <c r="A547" s="31" t="s">
        <v>886</v>
      </c>
      <c r="B547" s="31" t="s">
        <v>10</v>
      </c>
      <c r="C547" s="31" t="s">
        <v>11</v>
      </c>
      <c r="D547" s="50" t="s">
        <v>887</v>
      </c>
      <c r="E547" s="32">
        <f t="shared" ref="E547:J547" si="110">E683</f>
        <v>1</v>
      </c>
      <c r="F547" s="32">
        <f t="shared" si="110"/>
        <v>1144828.6599999999</v>
      </c>
      <c r="G547" s="32">
        <f t="shared" si="110"/>
        <v>1144828.6599999999</v>
      </c>
      <c r="H547" s="5">
        <f t="shared" si="110"/>
        <v>1</v>
      </c>
      <c r="I547" s="5">
        <f t="shared" si="110"/>
        <v>0</v>
      </c>
      <c r="J547" s="32">
        <f t="shared" si="110"/>
        <v>0</v>
      </c>
    </row>
    <row r="548" spans="1:10" x14ac:dyDescent="0.3">
      <c r="A548" s="41" t="s">
        <v>888</v>
      </c>
      <c r="B548" s="42" t="s">
        <v>10</v>
      </c>
      <c r="C548" s="41" t="s">
        <v>11</v>
      </c>
      <c r="D548" s="54" t="s">
        <v>889</v>
      </c>
      <c r="E548" s="43">
        <f t="shared" ref="E548:J548" si="111">E570</f>
        <v>1</v>
      </c>
      <c r="F548" s="43">
        <f t="shared" si="111"/>
        <v>92566</v>
      </c>
      <c r="G548" s="43">
        <f t="shared" si="111"/>
        <v>92566</v>
      </c>
      <c r="H548" s="10">
        <f t="shared" si="111"/>
        <v>1</v>
      </c>
      <c r="I548" s="10">
        <f t="shared" si="111"/>
        <v>0</v>
      </c>
      <c r="J548" s="43">
        <f t="shared" si="111"/>
        <v>0</v>
      </c>
    </row>
    <row r="549" spans="1:10" x14ac:dyDescent="0.3">
      <c r="A549" s="44" t="s">
        <v>890</v>
      </c>
      <c r="B549" s="45" t="s">
        <v>10</v>
      </c>
      <c r="C549" s="44" t="s">
        <v>11</v>
      </c>
      <c r="D549" s="55" t="s">
        <v>891</v>
      </c>
      <c r="E549" s="46">
        <f t="shared" ref="E549:J549" si="112">E564</f>
        <v>1</v>
      </c>
      <c r="F549" s="46">
        <f t="shared" si="112"/>
        <v>91917.04</v>
      </c>
      <c r="G549" s="46">
        <f t="shared" si="112"/>
        <v>91917.04</v>
      </c>
      <c r="H549" s="11">
        <f t="shared" si="112"/>
        <v>1</v>
      </c>
      <c r="I549" s="11">
        <f t="shared" si="112"/>
        <v>0</v>
      </c>
      <c r="J549" s="46">
        <f t="shared" si="112"/>
        <v>0</v>
      </c>
    </row>
    <row r="550" spans="1:10" x14ac:dyDescent="0.3">
      <c r="A550" s="33" t="s">
        <v>892</v>
      </c>
      <c r="B550" s="34" t="s">
        <v>16</v>
      </c>
      <c r="C550" s="34" t="s">
        <v>383</v>
      </c>
      <c r="D550" s="51" t="s">
        <v>893</v>
      </c>
      <c r="E550" s="35">
        <v>2</v>
      </c>
      <c r="F550" s="35">
        <v>3140.26</v>
      </c>
      <c r="G550" s="36">
        <f t="shared" ref="G550:G564" si="113">ROUND(E550*F550,2)</f>
        <v>6280.52</v>
      </c>
      <c r="H550" s="6">
        <v>2</v>
      </c>
      <c r="I550" s="76"/>
      <c r="J550" s="36">
        <f t="shared" ref="J550:J564" si="114">ROUND(H550*I550,2)</f>
        <v>0</v>
      </c>
    </row>
    <row r="551" spans="1:10" x14ac:dyDescent="0.3">
      <c r="A551" s="33" t="s">
        <v>894</v>
      </c>
      <c r="B551" s="47" t="s">
        <v>16</v>
      </c>
      <c r="C551" s="34" t="s">
        <v>383</v>
      </c>
      <c r="D551" s="51" t="s">
        <v>895</v>
      </c>
      <c r="E551" s="35">
        <v>1</v>
      </c>
      <c r="F551" s="35">
        <v>14960.84</v>
      </c>
      <c r="G551" s="36">
        <f t="shared" si="113"/>
        <v>14960.84</v>
      </c>
      <c r="H551" s="6">
        <v>1</v>
      </c>
      <c r="I551" s="76"/>
      <c r="J551" s="36">
        <f t="shared" si="114"/>
        <v>0</v>
      </c>
    </row>
    <row r="552" spans="1:10" x14ac:dyDescent="0.3">
      <c r="A552" s="33" t="s">
        <v>896</v>
      </c>
      <c r="B552" s="47" t="s">
        <v>16</v>
      </c>
      <c r="C552" s="34" t="s">
        <v>383</v>
      </c>
      <c r="D552" s="51" t="s">
        <v>897</v>
      </c>
      <c r="E552" s="35">
        <v>1</v>
      </c>
      <c r="F552" s="35">
        <v>23277.48</v>
      </c>
      <c r="G552" s="36">
        <f t="shared" si="113"/>
        <v>23277.48</v>
      </c>
      <c r="H552" s="6">
        <v>1</v>
      </c>
      <c r="I552" s="76"/>
      <c r="J552" s="36">
        <f t="shared" si="114"/>
        <v>0</v>
      </c>
    </row>
    <row r="553" spans="1:10" x14ac:dyDescent="0.3">
      <c r="A553" s="33" t="s">
        <v>898</v>
      </c>
      <c r="B553" s="34" t="s">
        <v>16</v>
      </c>
      <c r="C553" s="34" t="s">
        <v>383</v>
      </c>
      <c r="D553" s="51" t="s">
        <v>899</v>
      </c>
      <c r="E553" s="35">
        <v>4</v>
      </c>
      <c r="F553" s="35">
        <v>2445.1</v>
      </c>
      <c r="G553" s="36">
        <f t="shared" si="113"/>
        <v>9780.4</v>
      </c>
      <c r="H553" s="6">
        <v>4</v>
      </c>
      <c r="I553" s="76"/>
      <c r="J553" s="36">
        <f t="shared" si="114"/>
        <v>0</v>
      </c>
    </row>
    <row r="554" spans="1:10" ht="20.399999999999999" x14ac:dyDescent="0.3">
      <c r="A554" s="33" t="s">
        <v>900</v>
      </c>
      <c r="B554" s="34" t="s">
        <v>16</v>
      </c>
      <c r="C554" s="34" t="s">
        <v>20</v>
      </c>
      <c r="D554" s="51" t="s">
        <v>901</v>
      </c>
      <c r="E554" s="35">
        <v>520</v>
      </c>
      <c r="F554" s="35">
        <v>31.8</v>
      </c>
      <c r="G554" s="36">
        <f t="shared" si="113"/>
        <v>16536</v>
      </c>
      <c r="H554" s="6">
        <v>520</v>
      </c>
      <c r="I554" s="76"/>
      <c r="J554" s="36">
        <f t="shared" si="114"/>
        <v>0</v>
      </c>
    </row>
    <row r="555" spans="1:10" x14ac:dyDescent="0.3">
      <c r="A555" s="33" t="s">
        <v>902</v>
      </c>
      <c r="B555" s="34" t="s">
        <v>16</v>
      </c>
      <c r="C555" s="34" t="s">
        <v>20</v>
      </c>
      <c r="D555" s="51" t="s">
        <v>903</v>
      </c>
      <c r="E555" s="35">
        <v>300</v>
      </c>
      <c r="F555" s="35">
        <v>5.4</v>
      </c>
      <c r="G555" s="36">
        <f t="shared" si="113"/>
        <v>1620</v>
      </c>
      <c r="H555" s="6">
        <v>300</v>
      </c>
      <c r="I555" s="76"/>
      <c r="J555" s="36">
        <f t="shared" si="114"/>
        <v>0</v>
      </c>
    </row>
    <row r="556" spans="1:10" ht="20.399999999999999" x14ac:dyDescent="0.3">
      <c r="A556" s="33" t="s">
        <v>904</v>
      </c>
      <c r="B556" s="34" t="s">
        <v>16</v>
      </c>
      <c r="C556" s="34" t="s">
        <v>20</v>
      </c>
      <c r="D556" s="51" t="s">
        <v>905</v>
      </c>
      <c r="E556" s="35">
        <v>300</v>
      </c>
      <c r="F556" s="35">
        <v>10.25</v>
      </c>
      <c r="G556" s="36">
        <f t="shared" si="113"/>
        <v>3075</v>
      </c>
      <c r="H556" s="6">
        <v>300</v>
      </c>
      <c r="I556" s="76"/>
      <c r="J556" s="36">
        <f t="shared" si="114"/>
        <v>0</v>
      </c>
    </row>
    <row r="557" spans="1:10" ht="20.399999999999999" x14ac:dyDescent="0.3">
      <c r="A557" s="33" t="s">
        <v>906</v>
      </c>
      <c r="B557" s="34" t="s">
        <v>16</v>
      </c>
      <c r="C557" s="34" t="s">
        <v>20</v>
      </c>
      <c r="D557" s="51" t="s">
        <v>907</v>
      </c>
      <c r="E557" s="35">
        <v>310</v>
      </c>
      <c r="F557" s="35">
        <v>14.68</v>
      </c>
      <c r="G557" s="36">
        <f t="shared" si="113"/>
        <v>4550.8</v>
      </c>
      <c r="H557" s="6">
        <v>310</v>
      </c>
      <c r="I557" s="76"/>
      <c r="J557" s="36">
        <f t="shared" si="114"/>
        <v>0</v>
      </c>
    </row>
    <row r="558" spans="1:10" x14ac:dyDescent="0.3">
      <c r="A558" s="33" t="s">
        <v>908</v>
      </c>
      <c r="B558" s="34" t="s">
        <v>16</v>
      </c>
      <c r="C558" s="34" t="s">
        <v>20</v>
      </c>
      <c r="D558" s="51" t="s">
        <v>909</v>
      </c>
      <c r="E558" s="35">
        <v>1800</v>
      </c>
      <c r="F558" s="35">
        <v>4.6399999999999997</v>
      </c>
      <c r="G558" s="36">
        <f t="shared" si="113"/>
        <v>8352</v>
      </c>
      <c r="H558" s="6">
        <v>1800</v>
      </c>
      <c r="I558" s="76"/>
      <c r="J558" s="36">
        <f t="shared" si="114"/>
        <v>0</v>
      </c>
    </row>
    <row r="559" spans="1:10" x14ac:dyDescent="0.3">
      <c r="A559" s="33" t="s">
        <v>910</v>
      </c>
      <c r="B559" s="34" t="s">
        <v>16</v>
      </c>
      <c r="C559" s="34" t="s">
        <v>383</v>
      </c>
      <c r="D559" s="51" t="s">
        <v>911</v>
      </c>
      <c r="E559" s="35">
        <v>8</v>
      </c>
      <c r="F559" s="35">
        <v>116.79</v>
      </c>
      <c r="G559" s="36">
        <f t="shared" si="113"/>
        <v>934.32</v>
      </c>
      <c r="H559" s="6">
        <v>8</v>
      </c>
      <c r="I559" s="76"/>
      <c r="J559" s="36">
        <f t="shared" si="114"/>
        <v>0</v>
      </c>
    </row>
    <row r="560" spans="1:10" x14ac:dyDescent="0.3">
      <c r="A560" s="33" t="s">
        <v>912</v>
      </c>
      <c r="B560" s="34" t="s">
        <v>16</v>
      </c>
      <c r="C560" s="34" t="s">
        <v>383</v>
      </c>
      <c r="D560" s="51" t="s">
        <v>913</v>
      </c>
      <c r="E560" s="35">
        <v>8</v>
      </c>
      <c r="F560" s="35">
        <v>132.54</v>
      </c>
      <c r="G560" s="36">
        <f t="shared" si="113"/>
        <v>1060.32</v>
      </c>
      <c r="H560" s="6">
        <v>8</v>
      </c>
      <c r="I560" s="76"/>
      <c r="J560" s="36">
        <f t="shared" si="114"/>
        <v>0</v>
      </c>
    </row>
    <row r="561" spans="1:10" x14ac:dyDescent="0.3">
      <c r="A561" s="33" t="s">
        <v>914</v>
      </c>
      <c r="B561" s="34" t="s">
        <v>16</v>
      </c>
      <c r="C561" s="34" t="s">
        <v>383</v>
      </c>
      <c r="D561" s="51" t="s">
        <v>915</v>
      </c>
      <c r="E561" s="35">
        <v>12</v>
      </c>
      <c r="F561" s="35">
        <v>94.13</v>
      </c>
      <c r="G561" s="36">
        <f t="shared" si="113"/>
        <v>1129.56</v>
      </c>
      <c r="H561" s="6">
        <v>12</v>
      </c>
      <c r="I561" s="76"/>
      <c r="J561" s="36">
        <f t="shared" si="114"/>
        <v>0</v>
      </c>
    </row>
    <row r="562" spans="1:10" x14ac:dyDescent="0.3">
      <c r="A562" s="33" t="s">
        <v>916</v>
      </c>
      <c r="B562" s="34" t="s">
        <v>16</v>
      </c>
      <c r="C562" s="34" t="s">
        <v>383</v>
      </c>
      <c r="D562" s="51" t="s">
        <v>917</v>
      </c>
      <c r="E562" s="35">
        <v>20</v>
      </c>
      <c r="F562" s="35">
        <v>15.75</v>
      </c>
      <c r="G562" s="36">
        <f t="shared" si="113"/>
        <v>315</v>
      </c>
      <c r="H562" s="6">
        <v>20</v>
      </c>
      <c r="I562" s="76"/>
      <c r="J562" s="36">
        <f t="shared" si="114"/>
        <v>0</v>
      </c>
    </row>
    <row r="563" spans="1:10" x14ac:dyDescent="0.3">
      <c r="A563" s="33" t="s">
        <v>918</v>
      </c>
      <c r="B563" s="34" t="s">
        <v>16</v>
      </c>
      <c r="C563" s="34" t="s">
        <v>383</v>
      </c>
      <c r="D563" s="51" t="s">
        <v>919</v>
      </c>
      <c r="E563" s="35">
        <v>20</v>
      </c>
      <c r="F563" s="35">
        <v>2.2400000000000002</v>
      </c>
      <c r="G563" s="36">
        <f t="shared" si="113"/>
        <v>44.8</v>
      </c>
      <c r="H563" s="6">
        <v>20</v>
      </c>
      <c r="I563" s="76"/>
      <c r="J563" s="36">
        <f t="shared" si="114"/>
        <v>0</v>
      </c>
    </row>
    <row r="564" spans="1:10" x14ac:dyDescent="0.3">
      <c r="A564" s="37"/>
      <c r="B564" s="37"/>
      <c r="C564" s="37"/>
      <c r="D564" s="52" t="s">
        <v>920</v>
      </c>
      <c r="E564" s="35">
        <v>1</v>
      </c>
      <c r="F564" s="38">
        <f>SUM(G550:G563)</f>
        <v>91917.04</v>
      </c>
      <c r="G564" s="38">
        <f t="shared" si="113"/>
        <v>91917.04</v>
      </c>
      <c r="H564" s="6">
        <v>1</v>
      </c>
      <c r="I564" s="7">
        <f>SUM(J550:J563)</f>
        <v>0</v>
      </c>
      <c r="J564" s="38">
        <f t="shared" si="114"/>
        <v>0</v>
      </c>
    </row>
    <row r="565" spans="1:10" ht="1.05" customHeight="1" x14ac:dyDescent="0.3">
      <c r="A565" s="39"/>
      <c r="B565" s="39"/>
      <c r="C565" s="39"/>
      <c r="D565" s="53"/>
      <c r="E565" s="39"/>
      <c r="F565" s="39"/>
      <c r="G565" s="39"/>
      <c r="H565" s="8"/>
      <c r="I565" s="8"/>
      <c r="J565" s="39"/>
    </row>
    <row r="566" spans="1:10" x14ac:dyDescent="0.3">
      <c r="A566" s="44" t="s">
        <v>921</v>
      </c>
      <c r="B566" s="45" t="s">
        <v>10</v>
      </c>
      <c r="C566" s="44" t="s">
        <v>11</v>
      </c>
      <c r="D566" s="55" t="s">
        <v>922</v>
      </c>
      <c r="E566" s="46">
        <f t="shared" ref="E566:J566" si="115">E568</f>
        <v>1</v>
      </c>
      <c r="F566" s="46">
        <f t="shared" si="115"/>
        <v>648.96</v>
      </c>
      <c r="G566" s="46">
        <f t="shared" si="115"/>
        <v>648.96</v>
      </c>
      <c r="H566" s="11">
        <f t="shared" si="115"/>
        <v>1</v>
      </c>
      <c r="I566" s="11">
        <f t="shared" si="115"/>
        <v>0</v>
      </c>
      <c r="J566" s="46">
        <f t="shared" si="115"/>
        <v>0</v>
      </c>
    </row>
    <row r="567" spans="1:10" x14ac:dyDescent="0.3">
      <c r="A567" s="33" t="s">
        <v>923</v>
      </c>
      <c r="B567" s="34" t="s">
        <v>16</v>
      </c>
      <c r="C567" s="34" t="s">
        <v>33</v>
      </c>
      <c r="D567" s="51" t="s">
        <v>924</v>
      </c>
      <c r="E567" s="35">
        <v>8</v>
      </c>
      <c r="F567" s="35">
        <v>81.12</v>
      </c>
      <c r="G567" s="36">
        <f>ROUND(E567*F567,2)</f>
        <v>648.96</v>
      </c>
      <c r="H567" s="6">
        <v>8</v>
      </c>
      <c r="I567" s="76"/>
      <c r="J567" s="36">
        <f>ROUND(H567*I567,2)</f>
        <v>0</v>
      </c>
    </row>
    <row r="568" spans="1:10" x14ac:dyDescent="0.3">
      <c r="A568" s="37"/>
      <c r="B568" s="37"/>
      <c r="C568" s="37"/>
      <c r="D568" s="52" t="s">
        <v>925</v>
      </c>
      <c r="E568" s="35">
        <v>1</v>
      </c>
      <c r="F568" s="38">
        <f>G567</f>
        <v>648.96</v>
      </c>
      <c r="G568" s="38">
        <f>ROUND(E568*F568,2)</f>
        <v>648.96</v>
      </c>
      <c r="H568" s="6">
        <v>1</v>
      </c>
      <c r="I568" s="7">
        <f>J567</f>
        <v>0</v>
      </c>
      <c r="J568" s="38">
        <f>ROUND(H568*I568,2)</f>
        <v>0</v>
      </c>
    </row>
    <row r="569" spans="1:10" ht="1.05" customHeight="1" x14ac:dyDescent="0.3">
      <c r="A569" s="39"/>
      <c r="B569" s="39"/>
      <c r="C569" s="39"/>
      <c r="D569" s="53"/>
      <c r="E569" s="39"/>
      <c r="F569" s="39"/>
      <c r="G569" s="39"/>
      <c r="H569" s="8"/>
      <c r="I569" s="8"/>
      <c r="J569" s="39"/>
    </row>
    <row r="570" spans="1:10" x14ac:dyDescent="0.3">
      <c r="A570" s="37"/>
      <c r="B570" s="37"/>
      <c r="C570" s="37"/>
      <c r="D570" s="52" t="s">
        <v>926</v>
      </c>
      <c r="E570" s="35">
        <v>1</v>
      </c>
      <c r="F570" s="38">
        <f>G549+G566</f>
        <v>92566</v>
      </c>
      <c r="G570" s="38">
        <f>ROUND(E570*F570,2)</f>
        <v>92566</v>
      </c>
      <c r="H570" s="6">
        <v>1</v>
      </c>
      <c r="I570" s="7">
        <f>J549+J566</f>
        <v>0</v>
      </c>
      <c r="J570" s="38">
        <f>ROUND(H570*I570,2)</f>
        <v>0</v>
      </c>
    </row>
    <row r="571" spans="1:10" ht="1.05" customHeight="1" x14ac:dyDescent="0.3">
      <c r="A571" s="39"/>
      <c r="B571" s="39"/>
      <c r="C571" s="39"/>
      <c r="D571" s="53"/>
      <c r="E571" s="39"/>
      <c r="F571" s="39"/>
      <c r="G571" s="39"/>
      <c r="H571" s="8"/>
      <c r="I571" s="8"/>
      <c r="J571" s="39"/>
    </row>
    <row r="572" spans="1:10" x14ac:dyDescent="0.3">
      <c r="A572" s="41" t="s">
        <v>927</v>
      </c>
      <c r="B572" s="42" t="s">
        <v>10</v>
      </c>
      <c r="C572" s="41" t="s">
        <v>11</v>
      </c>
      <c r="D572" s="54" t="s">
        <v>928</v>
      </c>
      <c r="E572" s="43">
        <f t="shared" ref="E572:J572" si="116">E675</f>
        <v>1</v>
      </c>
      <c r="F572" s="43">
        <f t="shared" si="116"/>
        <v>1030355.46</v>
      </c>
      <c r="G572" s="43">
        <f t="shared" si="116"/>
        <v>1030355.46</v>
      </c>
      <c r="H572" s="10">
        <f t="shared" si="116"/>
        <v>1</v>
      </c>
      <c r="I572" s="10">
        <f t="shared" si="116"/>
        <v>0</v>
      </c>
      <c r="J572" s="43">
        <f t="shared" si="116"/>
        <v>0</v>
      </c>
    </row>
    <row r="573" spans="1:10" x14ac:dyDescent="0.3">
      <c r="A573" s="44" t="s">
        <v>929</v>
      </c>
      <c r="B573" s="45" t="s">
        <v>10</v>
      </c>
      <c r="C573" s="44" t="s">
        <v>11</v>
      </c>
      <c r="D573" s="55" t="s">
        <v>930</v>
      </c>
      <c r="E573" s="46">
        <f t="shared" ref="E573:J573" si="117">E578</f>
        <v>1</v>
      </c>
      <c r="F573" s="46">
        <f t="shared" si="117"/>
        <v>54693.38</v>
      </c>
      <c r="G573" s="46">
        <f t="shared" si="117"/>
        <v>54693.38</v>
      </c>
      <c r="H573" s="11">
        <f t="shared" si="117"/>
        <v>1</v>
      </c>
      <c r="I573" s="11">
        <f t="shared" si="117"/>
        <v>0</v>
      </c>
      <c r="J573" s="46">
        <f t="shared" si="117"/>
        <v>0</v>
      </c>
    </row>
    <row r="574" spans="1:10" ht="20.399999999999999" x14ac:dyDescent="0.3">
      <c r="A574" s="33" t="s">
        <v>931</v>
      </c>
      <c r="B574" s="34" t="s">
        <v>16</v>
      </c>
      <c r="C574" s="34" t="s">
        <v>383</v>
      </c>
      <c r="D574" s="51" t="s">
        <v>932</v>
      </c>
      <c r="E574" s="35">
        <v>2</v>
      </c>
      <c r="F574" s="35">
        <v>2943.99</v>
      </c>
      <c r="G574" s="36">
        <f>ROUND(E574*F574,2)</f>
        <v>5887.98</v>
      </c>
      <c r="H574" s="6">
        <v>2</v>
      </c>
      <c r="I574" s="76"/>
      <c r="J574" s="36">
        <f>ROUND(H574*I574,2)</f>
        <v>0</v>
      </c>
    </row>
    <row r="575" spans="1:10" x14ac:dyDescent="0.3">
      <c r="A575" s="33" t="s">
        <v>933</v>
      </c>
      <c r="B575" s="34" t="s">
        <v>16</v>
      </c>
      <c r="C575" s="34" t="s">
        <v>383</v>
      </c>
      <c r="D575" s="51" t="s">
        <v>934</v>
      </c>
      <c r="E575" s="35">
        <v>10</v>
      </c>
      <c r="F575" s="35">
        <v>1766.39</v>
      </c>
      <c r="G575" s="36">
        <f>ROUND(E575*F575,2)</f>
        <v>17663.900000000001</v>
      </c>
      <c r="H575" s="6">
        <v>10</v>
      </c>
      <c r="I575" s="76"/>
      <c r="J575" s="36">
        <f>ROUND(H575*I575,2)</f>
        <v>0</v>
      </c>
    </row>
    <row r="576" spans="1:10" x14ac:dyDescent="0.3">
      <c r="A576" s="33" t="s">
        <v>935</v>
      </c>
      <c r="B576" s="34" t="s">
        <v>16</v>
      </c>
      <c r="C576" s="34" t="s">
        <v>20</v>
      </c>
      <c r="D576" s="51" t="s">
        <v>936</v>
      </c>
      <c r="E576" s="35">
        <v>12210</v>
      </c>
      <c r="F576" s="35">
        <v>2.37</v>
      </c>
      <c r="G576" s="36">
        <f>ROUND(E576*F576,2)</f>
        <v>28937.7</v>
      </c>
      <c r="H576" s="6">
        <v>12210</v>
      </c>
      <c r="I576" s="76"/>
      <c r="J576" s="36">
        <f>ROUND(H576*I576,2)</f>
        <v>0</v>
      </c>
    </row>
    <row r="577" spans="1:10" x14ac:dyDescent="0.3">
      <c r="A577" s="33" t="s">
        <v>937</v>
      </c>
      <c r="B577" s="34" t="s">
        <v>16</v>
      </c>
      <c r="C577" s="34" t="s">
        <v>33</v>
      </c>
      <c r="D577" s="51" t="s">
        <v>938</v>
      </c>
      <c r="E577" s="35">
        <v>20</v>
      </c>
      <c r="F577" s="35">
        <v>110.19</v>
      </c>
      <c r="G577" s="36">
        <f>ROUND(E577*F577,2)</f>
        <v>2203.8000000000002</v>
      </c>
      <c r="H577" s="6">
        <v>20</v>
      </c>
      <c r="I577" s="76"/>
      <c r="J577" s="36">
        <f>ROUND(H577*I577,2)</f>
        <v>0</v>
      </c>
    </row>
    <row r="578" spans="1:10" x14ac:dyDescent="0.3">
      <c r="A578" s="37"/>
      <c r="B578" s="37"/>
      <c r="C578" s="37"/>
      <c r="D578" s="52" t="s">
        <v>939</v>
      </c>
      <c r="E578" s="35">
        <v>1</v>
      </c>
      <c r="F578" s="38">
        <f>SUM(G574:G577)</f>
        <v>54693.38</v>
      </c>
      <c r="G578" s="38">
        <f>ROUND(E578*F578,2)</f>
        <v>54693.38</v>
      </c>
      <c r="H578" s="6">
        <v>1</v>
      </c>
      <c r="I578" s="7">
        <f>SUM(J574:J577)</f>
        <v>0</v>
      </c>
      <c r="J578" s="38">
        <f>ROUND(H578*I578,2)</f>
        <v>0</v>
      </c>
    </row>
    <row r="579" spans="1:10" ht="1.05" customHeight="1" x14ac:dyDescent="0.3">
      <c r="A579" s="39"/>
      <c r="B579" s="39"/>
      <c r="C579" s="39"/>
      <c r="D579" s="53"/>
      <c r="E579" s="39"/>
      <c r="F579" s="39"/>
      <c r="G579" s="39"/>
      <c r="H579" s="8"/>
      <c r="I579" s="8"/>
      <c r="J579" s="39"/>
    </row>
    <row r="580" spans="1:10" x14ac:dyDescent="0.3">
      <c r="A580" s="44" t="s">
        <v>940</v>
      </c>
      <c r="B580" s="45" t="s">
        <v>10</v>
      </c>
      <c r="C580" s="44" t="s">
        <v>11</v>
      </c>
      <c r="D580" s="55" t="s">
        <v>941</v>
      </c>
      <c r="E580" s="46">
        <f t="shared" ref="E580:J580" si="118">E607</f>
        <v>1</v>
      </c>
      <c r="F580" s="46">
        <f t="shared" si="118"/>
        <v>305548.79999999999</v>
      </c>
      <c r="G580" s="46">
        <f t="shared" si="118"/>
        <v>305548.79999999999</v>
      </c>
      <c r="H580" s="11">
        <f t="shared" si="118"/>
        <v>1</v>
      </c>
      <c r="I580" s="11">
        <f t="shared" si="118"/>
        <v>0</v>
      </c>
      <c r="J580" s="46">
        <f t="shared" si="118"/>
        <v>0</v>
      </c>
    </row>
    <row r="581" spans="1:10" ht="20.399999999999999" x14ac:dyDescent="0.3">
      <c r="A581" s="33" t="s">
        <v>942</v>
      </c>
      <c r="B581" s="34" t="s">
        <v>16</v>
      </c>
      <c r="C581" s="34" t="s">
        <v>383</v>
      </c>
      <c r="D581" s="51" t="s">
        <v>943</v>
      </c>
      <c r="E581" s="35">
        <v>1</v>
      </c>
      <c r="F581" s="35">
        <v>2274.5500000000002</v>
      </c>
      <c r="G581" s="36">
        <f t="shared" ref="G581:G607" si="119">ROUND(E581*F581,2)</f>
        <v>2274.5500000000002</v>
      </c>
      <c r="H581" s="6">
        <v>1</v>
      </c>
      <c r="I581" s="76"/>
      <c r="J581" s="36">
        <f t="shared" ref="J581:J607" si="120">ROUND(H581*I581,2)</f>
        <v>0</v>
      </c>
    </row>
    <row r="582" spans="1:10" ht="20.399999999999999" x14ac:dyDescent="0.3">
      <c r="A582" s="33" t="s">
        <v>944</v>
      </c>
      <c r="B582" s="34" t="s">
        <v>16</v>
      </c>
      <c r="C582" s="34" t="s">
        <v>383</v>
      </c>
      <c r="D582" s="51" t="s">
        <v>945</v>
      </c>
      <c r="E582" s="35">
        <v>4</v>
      </c>
      <c r="F582" s="35">
        <v>7438.48</v>
      </c>
      <c r="G582" s="36">
        <f t="shared" si="119"/>
        <v>29753.919999999998</v>
      </c>
      <c r="H582" s="6">
        <v>4</v>
      </c>
      <c r="I582" s="76"/>
      <c r="J582" s="36">
        <f t="shared" si="120"/>
        <v>0</v>
      </c>
    </row>
    <row r="583" spans="1:10" x14ac:dyDescent="0.3">
      <c r="A583" s="33" t="s">
        <v>946</v>
      </c>
      <c r="B583" s="34" t="s">
        <v>16</v>
      </c>
      <c r="C583" s="34" t="s">
        <v>383</v>
      </c>
      <c r="D583" s="51" t="s">
        <v>947</v>
      </c>
      <c r="E583" s="35">
        <v>1</v>
      </c>
      <c r="F583" s="35">
        <v>77846.66</v>
      </c>
      <c r="G583" s="36">
        <f t="shared" si="119"/>
        <v>77846.66</v>
      </c>
      <c r="H583" s="6">
        <v>1</v>
      </c>
      <c r="I583" s="76"/>
      <c r="J583" s="36">
        <f t="shared" si="120"/>
        <v>0</v>
      </c>
    </row>
    <row r="584" spans="1:10" x14ac:dyDescent="0.3">
      <c r="A584" s="33" t="s">
        <v>948</v>
      </c>
      <c r="B584" s="34" t="s">
        <v>16</v>
      </c>
      <c r="C584" s="34" t="s">
        <v>383</v>
      </c>
      <c r="D584" s="51" t="s">
        <v>949</v>
      </c>
      <c r="E584" s="35">
        <v>1</v>
      </c>
      <c r="F584" s="35">
        <v>69534.44</v>
      </c>
      <c r="G584" s="36">
        <f t="shared" si="119"/>
        <v>69534.44</v>
      </c>
      <c r="H584" s="6">
        <v>1</v>
      </c>
      <c r="I584" s="76"/>
      <c r="J584" s="36">
        <f t="shared" si="120"/>
        <v>0</v>
      </c>
    </row>
    <row r="585" spans="1:10" ht="20.399999999999999" x14ac:dyDescent="0.3">
      <c r="A585" s="33" t="s">
        <v>950</v>
      </c>
      <c r="B585" s="34" t="s">
        <v>16</v>
      </c>
      <c r="C585" s="34" t="s">
        <v>383</v>
      </c>
      <c r="D585" s="51" t="s">
        <v>951</v>
      </c>
      <c r="E585" s="35">
        <v>2</v>
      </c>
      <c r="F585" s="35">
        <v>376.26</v>
      </c>
      <c r="G585" s="36">
        <f t="shared" si="119"/>
        <v>752.52</v>
      </c>
      <c r="H585" s="6">
        <v>2</v>
      </c>
      <c r="I585" s="76"/>
      <c r="J585" s="36">
        <f t="shared" si="120"/>
        <v>0</v>
      </c>
    </row>
    <row r="586" spans="1:10" ht="30.6" x14ac:dyDescent="0.3">
      <c r="A586" s="33" t="s">
        <v>952</v>
      </c>
      <c r="B586" s="34" t="s">
        <v>16</v>
      </c>
      <c r="C586" s="34" t="s">
        <v>383</v>
      </c>
      <c r="D586" s="51" t="s">
        <v>953</v>
      </c>
      <c r="E586" s="35">
        <v>2</v>
      </c>
      <c r="F586" s="35">
        <v>1310.1400000000001</v>
      </c>
      <c r="G586" s="36">
        <f t="shared" si="119"/>
        <v>2620.2800000000002</v>
      </c>
      <c r="H586" s="6">
        <v>2</v>
      </c>
      <c r="I586" s="76"/>
      <c r="J586" s="36">
        <f t="shared" si="120"/>
        <v>0</v>
      </c>
    </row>
    <row r="587" spans="1:10" ht="30.6" x14ac:dyDescent="0.3">
      <c r="A587" s="33" t="s">
        <v>954</v>
      </c>
      <c r="B587" s="34" t="s">
        <v>16</v>
      </c>
      <c r="C587" s="34" t="s">
        <v>383</v>
      </c>
      <c r="D587" s="51" t="s">
        <v>955</v>
      </c>
      <c r="E587" s="35">
        <v>2</v>
      </c>
      <c r="F587" s="35">
        <v>7245.35</v>
      </c>
      <c r="G587" s="36">
        <f t="shared" si="119"/>
        <v>14490.7</v>
      </c>
      <c r="H587" s="6">
        <v>2</v>
      </c>
      <c r="I587" s="76"/>
      <c r="J587" s="36">
        <f t="shared" si="120"/>
        <v>0</v>
      </c>
    </row>
    <row r="588" spans="1:10" x14ac:dyDescent="0.3">
      <c r="A588" s="33" t="s">
        <v>956</v>
      </c>
      <c r="B588" s="34" t="s">
        <v>16</v>
      </c>
      <c r="C588" s="34" t="s">
        <v>383</v>
      </c>
      <c r="D588" s="51" t="s">
        <v>957</v>
      </c>
      <c r="E588" s="35">
        <v>2</v>
      </c>
      <c r="F588" s="35">
        <v>18258.8</v>
      </c>
      <c r="G588" s="36">
        <f t="shared" si="119"/>
        <v>36517.599999999999</v>
      </c>
      <c r="H588" s="6">
        <v>2</v>
      </c>
      <c r="I588" s="76"/>
      <c r="J588" s="36">
        <f t="shared" si="120"/>
        <v>0</v>
      </c>
    </row>
    <row r="589" spans="1:10" x14ac:dyDescent="0.3">
      <c r="A589" s="33" t="s">
        <v>958</v>
      </c>
      <c r="B589" s="34" t="s">
        <v>16</v>
      </c>
      <c r="C589" s="34" t="s">
        <v>383</v>
      </c>
      <c r="D589" s="51" t="s">
        <v>959</v>
      </c>
      <c r="E589" s="35">
        <v>2</v>
      </c>
      <c r="F589" s="35">
        <v>4200</v>
      </c>
      <c r="G589" s="36">
        <f t="shared" si="119"/>
        <v>8400</v>
      </c>
      <c r="H589" s="6">
        <v>2</v>
      </c>
      <c r="I589" s="76"/>
      <c r="J589" s="36">
        <f t="shared" si="120"/>
        <v>0</v>
      </c>
    </row>
    <row r="590" spans="1:10" x14ac:dyDescent="0.3">
      <c r="A590" s="33" t="s">
        <v>960</v>
      </c>
      <c r="B590" s="34" t="s">
        <v>16</v>
      </c>
      <c r="C590" s="34" t="s">
        <v>383</v>
      </c>
      <c r="D590" s="51" t="s">
        <v>961</v>
      </c>
      <c r="E590" s="35">
        <v>2</v>
      </c>
      <c r="F590" s="35">
        <v>2965.2</v>
      </c>
      <c r="G590" s="36">
        <f t="shared" si="119"/>
        <v>5930.4</v>
      </c>
      <c r="H590" s="6">
        <v>2</v>
      </c>
      <c r="I590" s="76"/>
      <c r="J590" s="36">
        <f t="shared" si="120"/>
        <v>0</v>
      </c>
    </row>
    <row r="591" spans="1:10" ht="20.399999999999999" x14ac:dyDescent="0.3">
      <c r="A591" s="33" t="s">
        <v>962</v>
      </c>
      <c r="B591" s="34" t="s">
        <v>16</v>
      </c>
      <c r="C591" s="34" t="s">
        <v>383</v>
      </c>
      <c r="D591" s="51" t="s">
        <v>963</v>
      </c>
      <c r="E591" s="35">
        <v>2</v>
      </c>
      <c r="F591" s="35">
        <v>709.59</v>
      </c>
      <c r="G591" s="36">
        <f t="shared" si="119"/>
        <v>1419.18</v>
      </c>
      <c r="H591" s="6">
        <v>2</v>
      </c>
      <c r="I591" s="76"/>
      <c r="J591" s="36">
        <f t="shared" si="120"/>
        <v>0</v>
      </c>
    </row>
    <row r="592" spans="1:10" ht="20.399999999999999" x14ac:dyDescent="0.3">
      <c r="A592" s="33" t="s">
        <v>964</v>
      </c>
      <c r="B592" s="34" t="s">
        <v>16</v>
      </c>
      <c r="C592" s="34" t="s">
        <v>383</v>
      </c>
      <c r="D592" s="51" t="s">
        <v>965</v>
      </c>
      <c r="E592" s="35">
        <v>2</v>
      </c>
      <c r="F592" s="35">
        <v>2100</v>
      </c>
      <c r="G592" s="36">
        <f t="shared" si="119"/>
        <v>4200</v>
      </c>
      <c r="H592" s="6">
        <v>2</v>
      </c>
      <c r="I592" s="76"/>
      <c r="J592" s="36">
        <f t="shared" si="120"/>
        <v>0</v>
      </c>
    </row>
    <row r="593" spans="1:10" ht="20.399999999999999" x14ac:dyDescent="0.3">
      <c r="A593" s="33" t="s">
        <v>966</v>
      </c>
      <c r="B593" s="34" t="s">
        <v>16</v>
      </c>
      <c r="C593" s="34" t="s">
        <v>383</v>
      </c>
      <c r="D593" s="51" t="s">
        <v>967</v>
      </c>
      <c r="E593" s="35">
        <v>1</v>
      </c>
      <c r="F593" s="35">
        <v>7195.93</v>
      </c>
      <c r="G593" s="36">
        <f t="shared" si="119"/>
        <v>7195.93</v>
      </c>
      <c r="H593" s="6">
        <v>1</v>
      </c>
      <c r="I593" s="76"/>
      <c r="J593" s="36">
        <f t="shared" si="120"/>
        <v>0</v>
      </c>
    </row>
    <row r="594" spans="1:10" x14ac:dyDescent="0.3">
      <c r="A594" s="33" t="s">
        <v>968</v>
      </c>
      <c r="B594" s="34" t="s">
        <v>16</v>
      </c>
      <c r="C594" s="34" t="s">
        <v>383</v>
      </c>
      <c r="D594" s="51" t="s">
        <v>969</v>
      </c>
      <c r="E594" s="35">
        <v>2</v>
      </c>
      <c r="F594" s="35">
        <v>7125.13</v>
      </c>
      <c r="G594" s="36">
        <f t="shared" si="119"/>
        <v>14250.26</v>
      </c>
      <c r="H594" s="6">
        <v>2</v>
      </c>
      <c r="I594" s="76"/>
      <c r="J594" s="36">
        <f t="shared" si="120"/>
        <v>0</v>
      </c>
    </row>
    <row r="595" spans="1:10" x14ac:dyDescent="0.3">
      <c r="A595" s="33" t="s">
        <v>970</v>
      </c>
      <c r="B595" s="34" t="s">
        <v>16</v>
      </c>
      <c r="C595" s="34" t="s">
        <v>383</v>
      </c>
      <c r="D595" s="51" t="s">
        <v>971</v>
      </c>
      <c r="E595" s="35">
        <v>2</v>
      </c>
      <c r="F595" s="35">
        <v>1962.66</v>
      </c>
      <c r="G595" s="36">
        <f t="shared" si="119"/>
        <v>3925.32</v>
      </c>
      <c r="H595" s="6">
        <v>2</v>
      </c>
      <c r="I595" s="76"/>
      <c r="J595" s="36">
        <f t="shared" si="120"/>
        <v>0</v>
      </c>
    </row>
    <row r="596" spans="1:10" x14ac:dyDescent="0.3">
      <c r="A596" s="33" t="s">
        <v>972</v>
      </c>
      <c r="B596" s="34" t="s">
        <v>16</v>
      </c>
      <c r="C596" s="34" t="s">
        <v>383</v>
      </c>
      <c r="D596" s="51" t="s">
        <v>973</v>
      </c>
      <c r="E596" s="35">
        <v>1</v>
      </c>
      <c r="F596" s="35">
        <v>701.4</v>
      </c>
      <c r="G596" s="36">
        <f t="shared" si="119"/>
        <v>701.4</v>
      </c>
      <c r="H596" s="6">
        <v>1</v>
      </c>
      <c r="I596" s="76"/>
      <c r="J596" s="36">
        <f t="shared" si="120"/>
        <v>0</v>
      </c>
    </row>
    <row r="597" spans="1:10" x14ac:dyDescent="0.3">
      <c r="A597" s="33" t="s">
        <v>974</v>
      </c>
      <c r="B597" s="34" t="s">
        <v>16</v>
      </c>
      <c r="C597" s="34" t="s">
        <v>383</v>
      </c>
      <c r="D597" s="51" t="s">
        <v>975</v>
      </c>
      <c r="E597" s="35">
        <v>2</v>
      </c>
      <c r="F597" s="35">
        <v>701.4</v>
      </c>
      <c r="G597" s="36">
        <f t="shared" si="119"/>
        <v>1402.8</v>
      </c>
      <c r="H597" s="6">
        <v>2</v>
      </c>
      <c r="I597" s="76"/>
      <c r="J597" s="36">
        <f t="shared" si="120"/>
        <v>0</v>
      </c>
    </row>
    <row r="598" spans="1:10" ht="20.399999999999999" x14ac:dyDescent="0.3">
      <c r="A598" s="33" t="s">
        <v>976</v>
      </c>
      <c r="B598" s="34" t="s">
        <v>16</v>
      </c>
      <c r="C598" s="34" t="s">
        <v>383</v>
      </c>
      <c r="D598" s="51" t="s">
        <v>977</v>
      </c>
      <c r="E598" s="35">
        <v>20</v>
      </c>
      <c r="F598" s="35">
        <v>400.96</v>
      </c>
      <c r="G598" s="36">
        <f t="shared" si="119"/>
        <v>8019.2</v>
      </c>
      <c r="H598" s="6">
        <v>20</v>
      </c>
      <c r="I598" s="76"/>
      <c r="J598" s="36">
        <f t="shared" si="120"/>
        <v>0</v>
      </c>
    </row>
    <row r="599" spans="1:10" x14ac:dyDescent="0.3">
      <c r="A599" s="33" t="s">
        <v>978</v>
      </c>
      <c r="B599" s="34" t="s">
        <v>16</v>
      </c>
      <c r="C599" s="34" t="s">
        <v>383</v>
      </c>
      <c r="D599" s="51" t="s">
        <v>979</v>
      </c>
      <c r="E599" s="35">
        <v>2</v>
      </c>
      <c r="F599" s="35">
        <v>581.39</v>
      </c>
      <c r="G599" s="36">
        <f t="shared" si="119"/>
        <v>1162.78</v>
      </c>
      <c r="H599" s="6">
        <v>2</v>
      </c>
      <c r="I599" s="76"/>
      <c r="J599" s="36">
        <f t="shared" si="120"/>
        <v>0</v>
      </c>
    </row>
    <row r="600" spans="1:10" x14ac:dyDescent="0.3">
      <c r="A600" s="33" t="s">
        <v>980</v>
      </c>
      <c r="B600" s="34" t="s">
        <v>16</v>
      </c>
      <c r="C600" s="34" t="s">
        <v>383</v>
      </c>
      <c r="D600" s="51" t="s">
        <v>981</v>
      </c>
      <c r="E600" s="35">
        <v>8</v>
      </c>
      <c r="F600" s="35">
        <v>504.45</v>
      </c>
      <c r="G600" s="36">
        <f t="shared" si="119"/>
        <v>4035.6</v>
      </c>
      <c r="H600" s="6">
        <v>8</v>
      </c>
      <c r="I600" s="76"/>
      <c r="J600" s="36">
        <f t="shared" si="120"/>
        <v>0</v>
      </c>
    </row>
    <row r="601" spans="1:10" x14ac:dyDescent="0.3">
      <c r="A601" s="33" t="s">
        <v>982</v>
      </c>
      <c r="B601" s="34" t="s">
        <v>16</v>
      </c>
      <c r="C601" s="34" t="s">
        <v>383</v>
      </c>
      <c r="D601" s="51" t="s">
        <v>983</v>
      </c>
      <c r="E601" s="35">
        <v>4</v>
      </c>
      <c r="F601" s="35">
        <v>925.98</v>
      </c>
      <c r="G601" s="36">
        <f t="shared" si="119"/>
        <v>3703.92</v>
      </c>
      <c r="H601" s="6">
        <v>4</v>
      </c>
      <c r="I601" s="76"/>
      <c r="J601" s="36">
        <f t="shared" si="120"/>
        <v>0</v>
      </c>
    </row>
    <row r="602" spans="1:10" x14ac:dyDescent="0.3">
      <c r="A602" s="33" t="s">
        <v>984</v>
      </c>
      <c r="B602" s="34" t="s">
        <v>16</v>
      </c>
      <c r="C602" s="34" t="s">
        <v>383</v>
      </c>
      <c r="D602" s="51" t="s">
        <v>985</v>
      </c>
      <c r="E602" s="35">
        <v>1</v>
      </c>
      <c r="F602" s="35">
        <v>337.69</v>
      </c>
      <c r="G602" s="36">
        <f t="shared" si="119"/>
        <v>337.69</v>
      </c>
      <c r="H602" s="6">
        <v>1</v>
      </c>
      <c r="I602" s="76"/>
      <c r="J602" s="36">
        <f t="shared" si="120"/>
        <v>0</v>
      </c>
    </row>
    <row r="603" spans="1:10" x14ac:dyDescent="0.3">
      <c r="A603" s="33" t="s">
        <v>986</v>
      </c>
      <c r="B603" s="34" t="s">
        <v>16</v>
      </c>
      <c r="C603" s="34" t="s">
        <v>383</v>
      </c>
      <c r="D603" s="51" t="s">
        <v>987</v>
      </c>
      <c r="E603" s="35">
        <v>2</v>
      </c>
      <c r="F603" s="35">
        <v>281.94</v>
      </c>
      <c r="G603" s="36">
        <f t="shared" si="119"/>
        <v>563.88</v>
      </c>
      <c r="H603" s="6">
        <v>2</v>
      </c>
      <c r="I603" s="76"/>
      <c r="J603" s="36">
        <f t="shared" si="120"/>
        <v>0</v>
      </c>
    </row>
    <row r="604" spans="1:10" x14ac:dyDescent="0.3">
      <c r="A604" s="33" t="s">
        <v>988</v>
      </c>
      <c r="B604" s="34" t="s">
        <v>16</v>
      </c>
      <c r="C604" s="34" t="s">
        <v>383</v>
      </c>
      <c r="D604" s="51" t="s">
        <v>989</v>
      </c>
      <c r="E604" s="35">
        <v>2</v>
      </c>
      <c r="F604" s="35">
        <v>705.19</v>
      </c>
      <c r="G604" s="36">
        <f t="shared" si="119"/>
        <v>1410.38</v>
      </c>
      <c r="H604" s="6">
        <v>2</v>
      </c>
      <c r="I604" s="76"/>
      <c r="J604" s="36">
        <f t="shared" si="120"/>
        <v>0</v>
      </c>
    </row>
    <row r="605" spans="1:10" ht="20.399999999999999" x14ac:dyDescent="0.3">
      <c r="A605" s="33" t="s">
        <v>990</v>
      </c>
      <c r="B605" s="34" t="s">
        <v>16</v>
      </c>
      <c r="C605" s="34" t="s">
        <v>383</v>
      </c>
      <c r="D605" s="51" t="s">
        <v>991</v>
      </c>
      <c r="E605" s="35">
        <v>9</v>
      </c>
      <c r="F605" s="35">
        <v>423.57</v>
      </c>
      <c r="G605" s="36">
        <f t="shared" si="119"/>
        <v>3812.13</v>
      </c>
      <c r="H605" s="6">
        <v>9</v>
      </c>
      <c r="I605" s="76"/>
      <c r="J605" s="36">
        <f t="shared" si="120"/>
        <v>0</v>
      </c>
    </row>
    <row r="606" spans="1:10" x14ac:dyDescent="0.3">
      <c r="A606" s="33" t="s">
        <v>992</v>
      </c>
      <c r="B606" s="34" t="s">
        <v>16</v>
      </c>
      <c r="C606" s="34" t="s">
        <v>383</v>
      </c>
      <c r="D606" s="51" t="s">
        <v>993</v>
      </c>
      <c r="E606" s="35">
        <v>2</v>
      </c>
      <c r="F606" s="35">
        <v>643.63</v>
      </c>
      <c r="G606" s="36">
        <f t="shared" si="119"/>
        <v>1287.26</v>
      </c>
      <c r="H606" s="6">
        <v>2</v>
      </c>
      <c r="I606" s="76"/>
      <c r="J606" s="36">
        <f t="shared" si="120"/>
        <v>0</v>
      </c>
    </row>
    <row r="607" spans="1:10" x14ac:dyDescent="0.3">
      <c r="A607" s="37"/>
      <c r="B607" s="37"/>
      <c r="C607" s="37"/>
      <c r="D607" s="52" t="s">
        <v>994</v>
      </c>
      <c r="E607" s="35">
        <v>1</v>
      </c>
      <c r="F607" s="38">
        <f>SUM(G581:G606)</f>
        <v>305548.79999999999</v>
      </c>
      <c r="G607" s="38">
        <f t="shared" si="119"/>
        <v>305548.79999999999</v>
      </c>
      <c r="H607" s="6">
        <v>1</v>
      </c>
      <c r="I607" s="7">
        <f>SUM(J581:J606)</f>
        <v>0</v>
      </c>
      <c r="J607" s="38">
        <f t="shared" si="120"/>
        <v>0</v>
      </c>
    </row>
    <row r="608" spans="1:10" ht="1.05" customHeight="1" x14ac:dyDescent="0.3">
      <c r="A608" s="39"/>
      <c r="B608" s="39"/>
      <c r="C608" s="39"/>
      <c r="D608" s="53"/>
      <c r="E608" s="39"/>
      <c r="F608" s="39"/>
      <c r="G608" s="39"/>
      <c r="H608" s="8"/>
      <c r="I608" s="8"/>
      <c r="J608" s="39"/>
    </row>
    <row r="609" spans="1:10" x14ac:dyDescent="0.3">
      <c r="A609" s="44" t="s">
        <v>995</v>
      </c>
      <c r="B609" s="45" t="s">
        <v>10</v>
      </c>
      <c r="C609" s="44" t="s">
        <v>11</v>
      </c>
      <c r="D609" s="55" t="s">
        <v>996</v>
      </c>
      <c r="E609" s="46">
        <f t="shared" ref="E609:J609" si="121">E613</f>
        <v>1</v>
      </c>
      <c r="F609" s="46">
        <f t="shared" si="121"/>
        <v>20105.759999999998</v>
      </c>
      <c r="G609" s="46">
        <f t="shared" si="121"/>
        <v>20105.759999999998</v>
      </c>
      <c r="H609" s="11">
        <f t="shared" si="121"/>
        <v>1</v>
      </c>
      <c r="I609" s="11">
        <f t="shared" si="121"/>
        <v>0</v>
      </c>
      <c r="J609" s="46">
        <f t="shared" si="121"/>
        <v>0</v>
      </c>
    </row>
    <row r="610" spans="1:10" ht="20.399999999999999" x14ac:dyDescent="0.3">
      <c r="A610" s="33" t="s">
        <v>997</v>
      </c>
      <c r="B610" s="34" t="s">
        <v>16</v>
      </c>
      <c r="C610" s="34" t="s">
        <v>383</v>
      </c>
      <c r="D610" s="51" t="s">
        <v>998</v>
      </c>
      <c r="E610" s="35">
        <v>1</v>
      </c>
      <c r="F610" s="35">
        <v>2289</v>
      </c>
      <c r="G610" s="36">
        <f>ROUND(E610*F610,2)</f>
        <v>2289</v>
      </c>
      <c r="H610" s="6">
        <v>1</v>
      </c>
      <c r="I610" s="76"/>
      <c r="J610" s="36">
        <f>ROUND(H610*I610,2)</f>
        <v>0</v>
      </c>
    </row>
    <row r="611" spans="1:10" x14ac:dyDescent="0.3">
      <c r="A611" s="33" t="s">
        <v>999</v>
      </c>
      <c r="B611" s="34" t="s">
        <v>16</v>
      </c>
      <c r="C611" s="34" t="s">
        <v>383</v>
      </c>
      <c r="D611" s="51" t="s">
        <v>1000</v>
      </c>
      <c r="E611" s="35">
        <v>1</v>
      </c>
      <c r="F611" s="35">
        <v>10104.299999999999</v>
      </c>
      <c r="G611" s="36">
        <f>ROUND(E611*F611,2)</f>
        <v>10104.299999999999</v>
      </c>
      <c r="H611" s="6">
        <v>1</v>
      </c>
      <c r="I611" s="76"/>
      <c r="J611" s="36">
        <f>ROUND(H611*I611,2)</f>
        <v>0</v>
      </c>
    </row>
    <row r="612" spans="1:10" x14ac:dyDescent="0.3">
      <c r="A612" s="33" t="s">
        <v>1001</v>
      </c>
      <c r="B612" s="34" t="s">
        <v>16</v>
      </c>
      <c r="C612" s="34" t="s">
        <v>383</v>
      </c>
      <c r="D612" s="51" t="s">
        <v>1002</v>
      </c>
      <c r="E612" s="35">
        <v>1</v>
      </c>
      <c r="F612" s="35">
        <v>7712.46</v>
      </c>
      <c r="G612" s="36">
        <f>ROUND(E612*F612,2)</f>
        <v>7712.46</v>
      </c>
      <c r="H612" s="6">
        <v>1</v>
      </c>
      <c r="I612" s="76"/>
      <c r="J612" s="36">
        <f>ROUND(H612*I612,2)</f>
        <v>0</v>
      </c>
    </row>
    <row r="613" spans="1:10" x14ac:dyDescent="0.3">
      <c r="A613" s="37"/>
      <c r="B613" s="37"/>
      <c r="C613" s="37"/>
      <c r="D613" s="52" t="s">
        <v>1003</v>
      </c>
      <c r="E613" s="35">
        <v>1</v>
      </c>
      <c r="F613" s="38">
        <f>SUM(G610:G612)</f>
        <v>20105.759999999998</v>
      </c>
      <c r="G613" s="38">
        <f>ROUND(E613*F613,2)</f>
        <v>20105.759999999998</v>
      </c>
      <c r="H613" s="6">
        <v>1</v>
      </c>
      <c r="I613" s="7">
        <f>SUM(J610:J612)</f>
        <v>0</v>
      </c>
      <c r="J613" s="38">
        <f>ROUND(H613*I613,2)</f>
        <v>0</v>
      </c>
    </row>
    <row r="614" spans="1:10" ht="1.05" customHeight="1" x14ac:dyDescent="0.3">
      <c r="A614" s="39"/>
      <c r="B614" s="39"/>
      <c r="C614" s="39"/>
      <c r="D614" s="53"/>
      <c r="E614" s="39"/>
      <c r="F614" s="39"/>
      <c r="G614" s="39"/>
      <c r="H614" s="8"/>
      <c r="I614" s="8"/>
      <c r="J614" s="39"/>
    </row>
    <row r="615" spans="1:10" x14ac:dyDescent="0.3">
      <c r="A615" s="44" t="s">
        <v>1004</v>
      </c>
      <c r="B615" s="45" t="s">
        <v>10</v>
      </c>
      <c r="C615" s="44" t="s">
        <v>11</v>
      </c>
      <c r="D615" s="55" t="s">
        <v>1005</v>
      </c>
      <c r="E615" s="46">
        <f t="shared" ref="E615:J615" si="122">E625</f>
        <v>1</v>
      </c>
      <c r="F615" s="46">
        <f t="shared" si="122"/>
        <v>3722.25</v>
      </c>
      <c r="G615" s="46">
        <f t="shared" si="122"/>
        <v>3722.25</v>
      </c>
      <c r="H615" s="11">
        <f t="shared" si="122"/>
        <v>1</v>
      </c>
      <c r="I615" s="11">
        <f t="shared" si="122"/>
        <v>0</v>
      </c>
      <c r="J615" s="46">
        <f t="shared" si="122"/>
        <v>0</v>
      </c>
    </row>
    <row r="616" spans="1:10" x14ac:dyDescent="0.3">
      <c r="A616" s="33" t="s">
        <v>1006</v>
      </c>
      <c r="B616" s="34" t="s">
        <v>16</v>
      </c>
      <c r="C616" s="34" t="s">
        <v>20</v>
      </c>
      <c r="D616" s="51" t="s">
        <v>1007</v>
      </c>
      <c r="E616" s="35">
        <v>25</v>
      </c>
      <c r="F616" s="35">
        <v>32.89</v>
      </c>
      <c r="G616" s="36">
        <f t="shared" ref="G616:G625" si="123">ROUND(E616*F616,2)</f>
        <v>822.25</v>
      </c>
      <c r="H616" s="6">
        <v>25</v>
      </c>
      <c r="I616" s="76"/>
      <c r="J616" s="36">
        <f t="shared" ref="J616:J625" si="124">ROUND(H616*I616,2)</f>
        <v>0</v>
      </c>
    </row>
    <row r="617" spans="1:10" x14ac:dyDescent="0.3">
      <c r="A617" s="33" t="s">
        <v>1008</v>
      </c>
      <c r="B617" s="34" t="s">
        <v>16</v>
      </c>
      <c r="C617" s="34" t="s">
        <v>20</v>
      </c>
      <c r="D617" s="51" t="s">
        <v>1009</v>
      </c>
      <c r="E617" s="35">
        <v>25</v>
      </c>
      <c r="F617" s="35">
        <v>31.38</v>
      </c>
      <c r="G617" s="36">
        <f t="shared" si="123"/>
        <v>784.5</v>
      </c>
      <c r="H617" s="6">
        <v>25</v>
      </c>
      <c r="I617" s="76"/>
      <c r="J617" s="36">
        <f t="shared" si="124"/>
        <v>0</v>
      </c>
    </row>
    <row r="618" spans="1:10" x14ac:dyDescent="0.3">
      <c r="A618" s="33" t="s">
        <v>1010</v>
      </c>
      <c r="B618" s="34" t="s">
        <v>16</v>
      </c>
      <c r="C618" s="34" t="s">
        <v>20</v>
      </c>
      <c r="D618" s="51" t="s">
        <v>1011</v>
      </c>
      <c r="E618" s="35">
        <v>25</v>
      </c>
      <c r="F618" s="35">
        <v>49.82</v>
      </c>
      <c r="G618" s="36">
        <f t="shared" si="123"/>
        <v>1245.5</v>
      </c>
      <c r="H618" s="6">
        <v>25</v>
      </c>
      <c r="I618" s="76"/>
      <c r="J618" s="36">
        <f t="shared" si="124"/>
        <v>0</v>
      </c>
    </row>
    <row r="619" spans="1:10" x14ac:dyDescent="0.3">
      <c r="A619" s="33" t="s">
        <v>1012</v>
      </c>
      <c r="B619" s="34" t="s">
        <v>16</v>
      </c>
      <c r="C619" s="34" t="s">
        <v>20</v>
      </c>
      <c r="D619" s="51" t="s">
        <v>1013</v>
      </c>
      <c r="E619" s="35">
        <v>25</v>
      </c>
      <c r="F619" s="35">
        <v>5.21</v>
      </c>
      <c r="G619" s="36">
        <f t="shared" si="123"/>
        <v>130.25</v>
      </c>
      <c r="H619" s="6">
        <v>25</v>
      </c>
      <c r="I619" s="76"/>
      <c r="J619" s="36">
        <f t="shared" si="124"/>
        <v>0</v>
      </c>
    </row>
    <row r="620" spans="1:10" x14ac:dyDescent="0.3">
      <c r="A620" s="33" t="s">
        <v>1014</v>
      </c>
      <c r="B620" s="34" t="s">
        <v>16</v>
      </c>
      <c r="C620" s="34" t="s">
        <v>20</v>
      </c>
      <c r="D620" s="51" t="s">
        <v>1015</v>
      </c>
      <c r="E620" s="35">
        <v>25</v>
      </c>
      <c r="F620" s="35">
        <v>6.13</v>
      </c>
      <c r="G620" s="36">
        <f t="shared" si="123"/>
        <v>153.25</v>
      </c>
      <c r="H620" s="6">
        <v>25</v>
      </c>
      <c r="I620" s="76"/>
      <c r="J620" s="36">
        <f t="shared" si="124"/>
        <v>0</v>
      </c>
    </row>
    <row r="621" spans="1:10" x14ac:dyDescent="0.3">
      <c r="A621" s="33" t="s">
        <v>1016</v>
      </c>
      <c r="B621" s="34" t="s">
        <v>16</v>
      </c>
      <c r="C621" s="34" t="s">
        <v>20</v>
      </c>
      <c r="D621" s="51" t="s">
        <v>1017</v>
      </c>
      <c r="E621" s="35">
        <v>25</v>
      </c>
      <c r="F621" s="35">
        <v>5.28</v>
      </c>
      <c r="G621" s="36">
        <f t="shared" si="123"/>
        <v>132</v>
      </c>
      <c r="H621" s="6">
        <v>25</v>
      </c>
      <c r="I621" s="76"/>
      <c r="J621" s="36">
        <f t="shared" si="124"/>
        <v>0</v>
      </c>
    </row>
    <row r="622" spans="1:10" x14ac:dyDescent="0.3">
      <c r="A622" s="33" t="s">
        <v>1018</v>
      </c>
      <c r="B622" s="34" t="s">
        <v>16</v>
      </c>
      <c r="C622" s="34" t="s">
        <v>20</v>
      </c>
      <c r="D622" s="51" t="s">
        <v>1019</v>
      </c>
      <c r="E622" s="35">
        <v>25</v>
      </c>
      <c r="F622" s="35">
        <v>6.18</v>
      </c>
      <c r="G622" s="36">
        <f t="shared" si="123"/>
        <v>154.5</v>
      </c>
      <c r="H622" s="6">
        <v>25</v>
      </c>
      <c r="I622" s="76"/>
      <c r="J622" s="36">
        <f t="shared" si="124"/>
        <v>0</v>
      </c>
    </row>
    <row r="623" spans="1:10" x14ac:dyDescent="0.3">
      <c r="A623" s="33" t="s">
        <v>1020</v>
      </c>
      <c r="B623" s="34" t="s">
        <v>16</v>
      </c>
      <c r="C623" s="34" t="s">
        <v>20</v>
      </c>
      <c r="D623" s="51" t="s">
        <v>1021</v>
      </c>
      <c r="E623" s="35">
        <v>25</v>
      </c>
      <c r="F623" s="35">
        <v>5.87</v>
      </c>
      <c r="G623" s="36">
        <f t="shared" si="123"/>
        <v>146.75</v>
      </c>
      <c r="H623" s="6">
        <v>25</v>
      </c>
      <c r="I623" s="76"/>
      <c r="J623" s="36">
        <f t="shared" si="124"/>
        <v>0</v>
      </c>
    </row>
    <row r="624" spans="1:10" x14ac:dyDescent="0.3">
      <c r="A624" s="33" t="s">
        <v>1022</v>
      </c>
      <c r="B624" s="34" t="s">
        <v>16</v>
      </c>
      <c r="C624" s="34" t="s">
        <v>20</v>
      </c>
      <c r="D624" s="51" t="s">
        <v>1023</v>
      </c>
      <c r="E624" s="35">
        <v>25</v>
      </c>
      <c r="F624" s="35">
        <v>6.13</v>
      </c>
      <c r="G624" s="36">
        <f t="shared" si="123"/>
        <v>153.25</v>
      </c>
      <c r="H624" s="6">
        <v>25</v>
      </c>
      <c r="I624" s="76"/>
      <c r="J624" s="36">
        <f t="shared" si="124"/>
        <v>0</v>
      </c>
    </row>
    <row r="625" spans="1:10" x14ac:dyDescent="0.3">
      <c r="A625" s="37"/>
      <c r="B625" s="37"/>
      <c r="C625" s="37"/>
      <c r="D625" s="52" t="s">
        <v>1024</v>
      </c>
      <c r="E625" s="35">
        <v>1</v>
      </c>
      <c r="F625" s="38">
        <f>SUM(G616:G624)</f>
        <v>3722.25</v>
      </c>
      <c r="G625" s="38">
        <f t="shared" si="123"/>
        <v>3722.25</v>
      </c>
      <c r="H625" s="6">
        <v>1</v>
      </c>
      <c r="I625" s="7">
        <f>SUM(J616:J624)</f>
        <v>0</v>
      </c>
      <c r="J625" s="38">
        <f t="shared" si="124"/>
        <v>0</v>
      </c>
    </row>
    <row r="626" spans="1:10" ht="1.05" customHeight="1" x14ac:dyDescent="0.3">
      <c r="A626" s="39"/>
      <c r="B626" s="39"/>
      <c r="C626" s="39"/>
      <c r="D626" s="53"/>
      <c r="E626" s="39"/>
      <c r="F626" s="39"/>
      <c r="G626" s="39"/>
      <c r="H626" s="8"/>
      <c r="I626" s="8"/>
      <c r="J626" s="39"/>
    </row>
    <row r="627" spans="1:10" x14ac:dyDescent="0.3">
      <c r="A627" s="44" t="s">
        <v>1025</v>
      </c>
      <c r="B627" s="45" t="s">
        <v>10</v>
      </c>
      <c r="C627" s="44" t="s">
        <v>11</v>
      </c>
      <c r="D627" s="55" t="s">
        <v>1026</v>
      </c>
      <c r="E627" s="46">
        <f t="shared" ref="E627:J627" si="125">E653</f>
        <v>1</v>
      </c>
      <c r="F627" s="46">
        <f t="shared" si="125"/>
        <v>434950.33</v>
      </c>
      <c r="G627" s="46">
        <f t="shared" si="125"/>
        <v>434950.33</v>
      </c>
      <c r="H627" s="11">
        <f t="shared" si="125"/>
        <v>1</v>
      </c>
      <c r="I627" s="11">
        <f t="shared" si="125"/>
        <v>0</v>
      </c>
      <c r="J627" s="46">
        <f t="shared" si="125"/>
        <v>0</v>
      </c>
    </row>
    <row r="628" spans="1:10" ht="20.399999999999999" x14ac:dyDescent="0.3">
      <c r="A628" s="33" t="s">
        <v>900</v>
      </c>
      <c r="B628" s="34" t="s">
        <v>16</v>
      </c>
      <c r="C628" s="34" t="s">
        <v>20</v>
      </c>
      <c r="D628" s="51" t="s">
        <v>901</v>
      </c>
      <c r="E628" s="35">
        <v>640</v>
      </c>
      <c r="F628" s="35">
        <v>31.8</v>
      </c>
      <c r="G628" s="36">
        <f t="shared" ref="G628:G653" si="126">ROUND(E628*F628,2)</f>
        <v>20352</v>
      </c>
      <c r="H628" s="6">
        <v>640</v>
      </c>
      <c r="I628" s="76"/>
      <c r="J628" s="36">
        <f t="shared" ref="J628:J653" si="127">ROUND(H628*I628,2)</f>
        <v>0</v>
      </c>
    </row>
    <row r="629" spans="1:10" x14ac:dyDescent="0.3">
      <c r="A629" s="33" t="s">
        <v>1027</v>
      </c>
      <c r="B629" s="34" t="s">
        <v>16</v>
      </c>
      <c r="C629" s="34" t="s">
        <v>20</v>
      </c>
      <c r="D629" s="51" t="s">
        <v>1028</v>
      </c>
      <c r="E629" s="35">
        <v>960</v>
      </c>
      <c r="F629" s="35">
        <v>26.7</v>
      </c>
      <c r="G629" s="36">
        <f t="shared" si="126"/>
        <v>25632</v>
      </c>
      <c r="H629" s="6">
        <v>960</v>
      </c>
      <c r="I629" s="76"/>
      <c r="J629" s="36">
        <f t="shared" si="127"/>
        <v>0</v>
      </c>
    </row>
    <row r="630" spans="1:10" x14ac:dyDescent="0.3">
      <c r="A630" s="33" t="s">
        <v>1029</v>
      </c>
      <c r="B630" s="34" t="s">
        <v>16</v>
      </c>
      <c r="C630" s="34" t="s">
        <v>20</v>
      </c>
      <c r="D630" s="51" t="s">
        <v>1030</v>
      </c>
      <c r="E630" s="35">
        <v>1840</v>
      </c>
      <c r="F630" s="35">
        <v>22</v>
      </c>
      <c r="G630" s="36">
        <f t="shared" si="126"/>
        <v>40480</v>
      </c>
      <c r="H630" s="6">
        <v>1840</v>
      </c>
      <c r="I630" s="76"/>
      <c r="J630" s="36">
        <f t="shared" si="127"/>
        <v>0</v>
      </c>
    </row>
    <row r="631" spans="1:10" x14ac:dyDescent="0.3">
      <c r="A631" s="33" t="s">
        <v>1031</v>
      </c>
      <c r="B631" s="34" t="s">
        <v>16</v>
      </c>
      <c r="C631" s="34" t="s">
        <v>20</v>
      </c>
      <c r="D631" s="51" t="s">
        <v>1032</v>
      </c>
      <c r="E631" s="35">
        <v>4874</v>
      </c>
      <c r="F631" s="35">
        <v>17.899999999999999</v>
      </c>
      <c r="G631" s="36">
        <f t="shared" si="126"/>
        <v>87244.6</v>
      </c>
      <c r="H631" s="6">
        <v>4874</v>
      </c>
      <c r="I631" s="76"/>
      <c r="J631" s="36">
        <f t="shared" si="127"/>
        <v>0</v>
      </c>
    </row>
    <row r="632" spans="1:10" x14ac:dyDescent="0.3">
      <c r="A632" s="33" t="s">
        <v>1033</v>
      </c>
      <c r="B632" s="34" t="s">
        <v>16</v>
      </c>
      <c r="C632" s="34" t="s">
        <v>20</v>
      </c>
      <c r="D632" s="51" t="s">
        <v>1034</v>
      </c>
      <c r="E632" s="35">
        <v>1490</v>
      </c>
      <c r="F632" s="35">
        <v>15.06</v>
      </c>
      <c r="G632" s="36">
        <f t="shared" si="126"/>
        <v>22439.4</v>
      </c>
      <c r="H632" s="6">
        <v>1490</v>
      </c>
      <c r="I632" s="76"/>
      <c r="J632" s="36">
        <f t="shared" si="127"/>
        <v>0</v>
      </c>
    </row>
    <row r="633" spans="1:10" x14ac:dyDescent="0.3">
      <c r="A633" s="33" t="s">
        <v>1035</v>
      </c>
      <c r="B633" s="34" t="s">
        <v>16</v>
      </c>
      <c r="C633" s="34" t="s">
        <v>20</v>
      </c>
      <c r="D633" s="51" t="s">
        <v>1036</v>
      </c>
      <c r="E633" s="35">
        <v>3081</v>
      </c>
      <c r="F633" s="35">
        <v>12.63</v>
      </c>
      <c r="G633" s="36">
        <f t="shared" si="126"/>
        <v>38913.03</v>
      </c>
      <c r="H633" s="6">
        <v>3081</v>
      </c>
      <c r="I633" s="76"/>
      <c r="J633" s="36">
        <f t="shared" si="127"/>
        <v>0</v>
      </c>
    </row>
    <row r="634" spans="1:10" x14ac:dyDescent="0.3">
      <c r="A634" s="33" t="s">
        <v>1037</v>
      </c>
      <c r="B634" s="34" t="s">
        <v>16</v>
      </c>
      <c r="C634" s="34" t="s">
        <v>20</v>
      </c>
      <c r="D634" s="51" t="s">
        <v>1038</v>
      </c>
      <c r="E634" s="35">
        <v>720</v>
      </c>
      <c r="F634" s="35">
        <v>10.65</v>
      </c>
      <c r="G634" s="36">
        <f t="shared" si="126"/>
        <v>7668</v>
      </c>
      <c r="H634" s="6">
        <v>720</v>
      </c>
      <c r="I634" s="76"/>
      <c r="J634" s="36">
        <f t="shared" si="127"/>
        <v>0</v>
      </c>
    </row>
    <row r="635" spans="1:10" x14ac:dyDescent="0.3">
      <c r="A635" s="33" t="s">
        <v>1039</v>
      </c>
      <c r="B635" s="34" t="s">
        <v>16</v>
      </c>
      <c r="C635" s="34" t="s">
        <v>20</v>
      </c>
      <c r="D635" s="51" t="s">
        <v>1040</v>
      </c>
      <c r="E635" s="35">
        <v>25</v>
      </c>
      <c r="F635" s="35">
        <v>18.32</v>
      </c>
      <c r="G635" s="36">
        <f t="shared" si="126"/>
        <v>458</v>
      </c>
      <c r="H635" s="6">
        <v>25</v>
      </c>
      <c r="I635" s="76"/>
      <c r="J635" s="36">
        <f t="shared" si="127"/>
        <v>0</v>
      </c>
    </row>
    <row r="636" spans="1:10" x14ac:dyDescent="0.3">
      <c r="A636" s="33" t="s">
        <v>1041</v>
      </c>
      <c r="B636" s="34" t="s">
        <v>16</v>
      </c>
      <c r="C636" s="34" t="s">
        <v>20</v>
      </c>
      <c r="D636" s="51" t="s">
        <v>1042</v>
      </c>
      <c r="E636" s="35">
        <v>240</v>
      </c>
      <c r="F636" s="35">
        <v>3.98</v>
      </c>
      <c r="G636" s="36">
        <f t="shared" si="126"/>
        <v>955.2</v>
      </c>
      <c r="H636" s="6">
        <v>240</v>
      </c>
      <c r="I636" s="76"/>
      <c r="J636" s="36">
        <f t="shared" si="127"/>
        <v>0</v>
      </c>
    </row>
    <row r="637" spans="1:10" x14ac:dyDescent="0.3">
      <c r="A637" s="33" t="s">
        <v>908</v>
      </c>
      <c r="B637" s="34" t="s">
        <v>16</v>
      </c>
      <c r="C637" s="34" t="s">
        <v>20</v>
      </c>
      <c r="D637" s="51" t="s">
        <v>909</v>
      </c>
      <c r="E637" s="35">
        <v>340</v>
      </c>
      <c r="F637" s="35">
        <v>4.6399999999999997</v>
      </c>
      <c r="G637" s="36">
        <f t="shared" si="126"/>
        <v>1577.6</v>
      </c>
      <c r="H637" s="6">
        <v>340</v>
      </c>
      <c r="I637" s="76"/>
      <c r="J637" s="36">
        <f t="shared" si="127"/>
        <v>0</v>
      </c>
    </row>
    <row r="638" spans="1:10" x14ac:dyDescent="0.3">
      <c r="A638" s="33" t="s">
        <v>1043</v>
      </c>
      <c r="B638" s="34" t="s">
        <v>16</v>
      </c>
      <c r="C638" s="34" t="s">
        <v>20</v>
      </c>
      <c r="D638" s="51" t="s">
        <v>1044</v>
      </c>
      <c r="E638" s="35">
        <v>240</v>
      </c>
      <c r="F638" s="35">
        <v>6.74</v>
      </c>
      <c r="G638" s="36">
        <f t="shared" si="126"/>
        <v>1617.6</v>
      </c>
      <c r="H638" s="6">
        <v>240</v>
      </c>
      <c r="I638" s="76"/>
      <c r="J638" s="36">
        <f t="shared" si="127"/>
        <v>0</v>
      </c>
    </row>
    <row r="639" spans="1:10" x14ac:dyDescent="0.3">
      <c r="A639" s="33" t="s">
        <v>1045</v>
      </c>
      <c r="B639" s="34" t="s">
        <v>16</v>
      </c>
      <c r="C639" s="34" t="s">
        <v>20</v>
      </c>
      <c r="D639" s="51" t="s">
        <v>1046</v>
      </c>
      <c r="E639" s="35">
        <v>6305</v>
      </c>
      <c r="F639" s="35">
        <v>8.43</v>
      </c>
      <c r="G639" s="36">
        <f t="shared" si="126"/>
        <v>53151.15</v>
      </c>
      <c r="H639" s="6">
        <v>6305</v>
      </c>
      <c r="I639" s="76"/>
      <c r="J639" s="36">
        <f t="shared" si="127"/>
        <v>0</v>
      </c>
    </row>
    <row r="640" spans="1:10" x14ac:dyDescent="0.3">
      <c r="A640" s="33" t="s">
        <v>1047</v>
      </c>
      <c r="B640" s="34" t="s">
        <v>16</v>
      </c>
      <c r="C640" s="34" t="s">
        <v>20</v>
      </c>
      <c r="D640" s="51" t="s">
        <v>1048</v>
      </c>
      <c r="E640" s="35">
        <v>1955</v>
      </c>
      <c r="F640" s="35">
        <v>10.8</v>
      </c>
      <c r="G640" s="36">
        <f t="shared" si="126"/>
        <v>21114</v>
      </c>
      <c r="H640" s="6">
        <v>1955</v>
      </c>
      <c r="I640" s="76"/>
      <c r="J640" s="36">
        <f t="shared" si="127"/>
        <v>0</v>
      </c>
    </row>
    <row r="641" spans="1:10" x14ac:dyDescent="0.3">
      <c r="A641" s="33" t="s">
        <v>1049</v>
      </c>
      <c r="B641" s="34" t="s">
        <v>16</v>
      </c>
      <c r="C641" s="34" t="s">
        <v>20</v>
      </c>
      <c r="D641" s="51" t="s">
        <v>1050</v>
      </c>
      <c r="E641" s="35">
        <v>300</v>
      </c>
      <c r="F641" s="35">
        <v>14.85</v>
      </c>
      <c r="G641" s="36">
        <f t="shared" si="126"/>
        <v>4455</v>
      </c>
      <c r="H641" s="6">
        <v>300</v>
      </c>
      <c r="I641" s="76"/>
      <c r="J641" s="36">
        <f t="shared" si="127"/>
        <v>0</v>
      </c>
    </row>
    <row r="642" spans="1:10" x14ac:dyDescent="0.3">
      <c r="A642" s="33" t="s">
        <v>1051</v>
      </c>
      <c r="B642" s="34" t="s">
        <v>16</v>
      </c>
      <c r="C642" s="34" t="s">
        <v>20</v>
      </c>
      <c r="D642" s="51" t="s">
        <v>1052</v>
      </c>
      <c r="E642" s="35">
        <v>10</v>
      </c>
      <c r="F642" s="35">
        <v>4.76</v>
      </c>
      <c r="G642" s="36">
        <f t="shared" si="126"/>
        <v>47.6</v>
      </c>
      <c r="H642" s="6">
        <v>10</v>
      </c>
      <c r="I642" s="76"/>
      <c r="J642" s="36">
        <f t="shared" si="127"/>
        <v>0</v>
      </c>
    </row>
    <row r="643" spans="1:10" ht="20.399999999999999" x14ac:dyDescent="0.3">
      <c r="A643" s="33" t="s">
        <v>1053</v>
      </c>
      <c r="B643" s="34" t="s">
        <v>16</v>
      </c>
      <c r="C643" s="34" t="s">
        <v>20</v>
      </c>
      <c r="D643" s="51" t="s">
        <v>1054</v>
      </c>
      <c r="E643" s="35">
        <v>20</v>
      </c>
      <c r="F643" s="35">
        <v>5.4</v>
      </c>
      <c r="G643" s="36">
        <f t="shared" si="126"/>
        <v>108</v>
      </c>
      <c r="H643" s="6">
        <v>20</v>
      </c>
      <c r="I643" s="76"/>
      <c r="J643" s="36">
        <f t="shared" si="127"/>
        <v>0</v>
      </c>
    </row>
    <row r="644" spans="1:10" x14ac:dyDescent="0.3">
      <c r="A644" s="33" t="s">
        <v>1055</v>
      </c>
      <c r="B644" s="34" t="s">
        <v>16</v>
      </c>
      <c r="C644" s="34" t="s">
        <v>20</v>
      </c>
      <c r="D644" s="51" t="s">
        <v>1056</v>
      </c>
      <c r="E644" s="35">
        <v>200</v>
      </c>
      <c r="F644" s="35">
        <v>8.09</v>
      </c>
      <c r="G644" s="36">
        <f t="shared" si="126"/>
        <v>1618</v>
      </c>
      <c r="H644" s="6">
        <v>200</v>
      </c>
      <c r="I644" s="76"/>
      <c r="J644" s="36">
        <f t="shared" si="127"/>
        <v>0</v>
      </c>
    </row>
    <row r="645" spans="1:10" ht="20.399999999999999" x14ac:dyDescent="0.3">
      <c r="A645" s="33" t="s">
        <v>904</v>
      </c>
      <c r="B645" s="34" t="s">
        <v>16</v>
      </c>
      <c r="C645" s="34" t="s">
        <v>20</v>
      </c>
      <c r="D645" s="51" t="s">
        <v>905</v>
      </c>
      <c r="E645" s="35">
        <v>195</v>
      </c>
      <c r="F645" s="35">
        <v>10.25</v>
      </c>
      <c r="G645" s="36">
        <f t="shared" si="126"/>
        <v>1998.75</v>
      </c>
      <c r="H645" s="6">
        <v>195</v>
      </c>
      <c r="I645" s="76"/>
      <c r="J645" s="36">
        <f t="shared" si="127"/>
        <v>0</v>
      </c>
    </row>
    <row r="646" spans="1:10" ht="20.399999999999999" x14ac:dyDescent="0.3">
      <c r="A646" s="33" t="s">
        <v>906</v>
      </c>
      <c r="B646" s="34" t="s">
        <v>16</v>
      </c>
      <c r="C646" s="34" t="s">
        <v>20</v>
      </c>
      <c r="D646" s="51" t="s">
        <v>907</v>
      </c>
      <c r="E646" s="35">
        <v>2255</v>
      </c>
      <c r="F646" s="35">
        <v>14.68</v>
      </c>
      <c r="G646" s="36">
        <f t="shared" si="126"/>
        <v>33103.4</v>
      </c>
      <c r="H646" s="6">
        <v>2255</v>
      </c>
      <c r="I646" s="76"/>
      <c r="J646" s="36">
        <f t="shared" si="127"/>
        <v>0</v>
      </c>
    </row>
    <row r="647" spans="1:10" ht="20.399999999999999" x14ac:dyDescent="0.3">
      <c r="A647" s="33" t="s">
        <v>1057</v>
      </c>
      <c r="B647" s="34" t="s">
        <v>16</v>
      </c>
      <c r="C647" s="34" t="s">
        <v>20</v>
      </c>
      <c r="D647" s="51" t="s">
        <v>1058</v>
      </c>
      <c r="E647" s="35">
        <v>2000</v>
      </c>
      <c r="F647" s="35">
        <v>19.18</v>
      </c>
      <c r="G647" s="36">
        <f t="shared" si="126"/>
        <v>38360</v>
      </c>
      <c r="H647" s="6">
        <v>2000</v>
      </c>
      <c r="I647" s="76"/>
      <c r="J647" s="36">
        <f t="shared" si="127"/>
        <v>0</v>
      </c>
    </row>
    <row r="648" spans="1:10" ht="20.399999999999999" x14ac:dyDescent="0.3">
      <c r="A648" s="33" t="s">
        <v>1059</v>
      </c>
      <c r="B648" s="34" t="s">
        <v>16</v>
      </c>
      <c r="C648" s="34" t="s">
        <v>20</v>
      </c>
      <c r="D648" s="51" t="s">
        <v>1060</v>
      </c>
      <c r="E648" s="35">
        <v>500</v>
      </c>
      <c r="F648" s="35">
        <v>26.46</v>
      </c>
      <c r="G648" s="36">
        <f t="shared" si="126"/>
        <v>13230</v>
      </c>
      <c r="H648" s="6">
        <v>500</v>
      </c>
      <c r="I648" s="76"/>
      <c r="J648" s="36">
        <f t="shared" si="127"/>
        <v>0</v>
      </c>
    </row>
    <row r="649" spans="1:10" ht="20.399999999999999" x14ac:dyDescent="0.3">
      <c r="A649" s="33" t="s">
        <v>1061</v>
      </c>
      <c r="B649" s="34" t="s">
        <v>16</v>
      </c>
      <c r="C649" s="34" t="s">
        <v>20</v>
      </c>
      <c r="D649" s="51" t="s">
        <v>1062</v>
      </c>
      <c r="E649" s="35">
        <v>200</v>
      </c>
      <c r="F649" s="35">
        <v>12.61</v>
      </c>
      <c r="G649" s="36">
        <f t="shared" si="126"/>
        <v>2522</v>
      </c>
      <c r="H649" s="6">
        <v>200</v>
      </c>
      <c r="I649" s="76"/>
      <c r="J649" s="36">
        <f t="shared" si="127"/>
        <v>0</v>
      </c>
    </row>
    <row r="650" spans="1:10" ht="20.399999999999999" x14ac:dyDescent="0.3">
      <c r="A650" s="33" t="s">
        <v>1063</v>
      </c>
      <c r="B650" s="34" t="s">
        <v>16</v>
      </c>
      <c r="C650" s="34" t="s">
        <v>20</v>
      </c>
      <c r="D650" s="51" t="s">
        <v>1064</v>
      </c>
      <c r="E650" s="35">
        <v>30</v>
      </c>
      <c r="F650" s="35">
        <v>9.57</v>
      </c>
      <c r="G650" s="36">
        <f t="shared" si="126"/>
        <v>287.10000000000002</v>
      </c>
      <c r="H650" s="6">
        <v>30</v>
      </c>
      <c r="I650" s="76"/>
      <c r="J650" s="36">
        <f t="shared" si="127"/>
        <v>0</v>
      </c>
    </row>
    <row r="651" spans="1:10" ht="20.399999999999999" x14ac:dyDescent="0.3">
      <c r="A651" s="33" t="s">
        <v>1065</v>
      </c>
      <c r="B651" s="34" t="s">
        <v>16</v>
      </c>
      <c r="C651" s="34" t="s">
        <v>1066</v>
      </c>
      <c r="D651" s="51" t="s">
        <v>1067</v>
      </c>
      <c r="E651" s="35">
        <v>530</v>
      </c>
      <c r="F651" s="35">
        <v>32.94</v>
      </c>
      <c r="G651" s="36">
        <f t="shared" si="126"/>
        <v>17458.2</v>
      </c>
      <c r="H651" s="6">
        <v>530</v>
      </c>
      <c r="I651" s="76"/>
      <c r="J651" s="36">
        <f t="shared" si="127"/>
        <v>0</v>
      </c>
    </row>
    <row r="652" spans="1:10" ht="20.399999999999999" x14ac:dyDescent="0.3">
      <c r="A652" s="33" t="s">
        <v>1068</v>
      </c>
      <c r="B652" s="34" t="s">
        <v>16</v>
      </c>
      <c r="C652" s="34" t="s">
        <v>20</v>
      </c>
      <c r="D652" s="51" t="s">
        <v>1069</v>
      </c>
      <c r="E652" s="35">
        <v>10</v>
      </c>
      <c r="F652" s="35">
        <v>15.97</v>
      </c>
      <c r="G652" s="36">
        <f t="shared" si="126"/>
        <v>159.69999999999999</v>
      </c>
      <c r="H652" s="6">
        <v>10</v>
      </c>
      <c r="I652" s="76"/>
      <c r="J652" s="36">
        <f t="shared" si="127"/>
        <v>0</v>
      </c>
    </row>
    <row r="653" spans="1:10" x14ac:dyDescent="0.3">
      <c r="A653" s="37"/>
      <c r="B653" s="37"/>
      <c r="C653" s="37"/>
      <c r="D653" s="52" t="s">
        <v>1070</v>
      </c>
      <c r="E653" s="35">
        <v>1</v>
      </c>
      <c r="F653" s="38">
        <f>SUM(G628:G652)</f>
        <v>434950.33</v>
      </c>
      <c r="G653" s="38">
        <f t="shared" si="126"/>
        <v>434950.33</v>
      </c>
      <c r="H653" s="6">
        <v>1</v>
      </c>
      <c r="I653" s="7">
        <f>SUM(J628:J652)</f>
        <v>0</v>
      </c>
      <c r="J653" s="38">
        <f t="shared" si="127"/>
        <v>0</v>
      </c>
    </row>
    <row r="654" spans="1:10" ht="1.05" customHeight="1" x14ac:dyDescent="0.3">
      <c r="A654" s="39"/>
      <c r="B654" s="39"/>
      <c r="C654" s="39"/>
      <c r="D654" s="53"/>
      <c r="E654" s="39"/>
      <c r="F654" s="39"/>
      <c r="G654" s="39"/>
      <c r="H654" s="8"/>
      <c r="I654" s="8"/>
      <c r="J654" s="39"/>
    </row>
    <row r="655" spans="1:10" x14ac:dyDescent="0.3">
      <c r="A655" s="44" t="s">
        <v>1071</v>
      </c>
      <c r="B655" s="44" t="s">
        <v>10</v>
      </c>
      <c r="C655" s="44" t="s">
        <v>11</v>
      </c>
      <c r="D655" s="55" t="s">
        <v>1072</v>
      </c>
      <c r="E655" s="46">
        <f t="shared" ref="E655:J655" si="128">E663</f>
        <v>1</v>
      </c>
      <c r="F655" s="46">
        <f t="shared" si="128"/>
        <v>173992.41</v>
      </c>
      <c r="G655" s="46">
        <f t="shared" si="128"/>
        <v>173992.41</v>
      </c>
      <c r="H655" s="11">
        <f t="shared" si="128"/>
        <v>1</v>
      </c>
      <c r="I655" s="11">
        <f t="shared" si="128"/>
        <v>0</v>
      </c>
      <c r="J655" s="46">
        <f t="shared" si="128"/>
        <v>0</v>
      </c>
    </row>
    <row r="656" spans="1:10" ht="20.399999999999999" x14ac:dyDescent="0.3">
      <c r="A656" s="33" t="s">
        <v>1073</v>
      </c>
      <c r="B656" s="34" t="s">
        <v>16</v>
      </c>
      <c r="C656" s="34" t="s">
        <v>383</v>
      </c>
      <c r="D656" s="51" t="s">
        <v>1074</v>
      </c>
      <c r="E656" s="35">
        <v>173</v>
      </c>
      <c r="F656" s="35">
        <v>86.22</v>
      </c>
      <c r="G656" s="36">
        <f t="shared" ref="G656:G663" si="129">ROUND(E656*F656,2)</f>
        <v>14916.06</v>
      </c>
      <c r="H656" s="6">
        <v>173</v>
      </c>
      <c r="I656" s="76"/>
      <c r="J656" s="36">
        <f t="shared" ref="J656:J663" si="130">ROUND(H656*I656,2)</f>
        <v>0</v>
      </c>
    </row>
    <row r="657" spans="1:10" x14ac:dyDescent="0.3">
      <c r="A657" s="33" t="s">
        <v>1075</v>
      </c>
      <c r="B657" s="34" t="s">
        <v>16</v>
      </c>
      <c r="C657" s="34" t="s">
        <v>33</v>
      </c>
      <c r="D657" s="51" t="s">
        <v>1076</v>
      </c>
      <c r="E657" s="35">
        <v>31</v>
      </c>
      <c r="F657" s="35">
        <v>165.12</v>
      </c>
      <c r="G657" s="36">
        <f t="shared" si="129"/>
        <v>5118.72</v>
      </c>
      <c r="H657" s="6">
        <v>31</v>
      </c>
      <c r="I657" s="76"/>
      <c r="J657" s="36">
        <f t="shared" si="130"/>
        <v>0</v>
      </c>
    </row>
    <row r="658" spans="1:10" ht="30.6" x14ac:dyDescent="0.3">
      <c r="A658" s="33" t="s">
        <v>1077</v>
      </c>
      <c r="B658" s="34" t="s">
        <v>16</v>
      </c>
      <c r="C658" s="34" t="s">
        <v>20</v>
      </c>
      <c r="D658" s="51" t="s">
        <v>1078</v>
      </c>
      <c r="E658" s="35">
        <v>438.49</v>
      </c>
      <c r="F658" s="35">
        <v>283.35000000000002</v>
      </c>
      <c r="G658" s="36">
        <f t="shared" si="129"/>
        <v>124246.14</v>
      </c>
      <c r="H658" s="6">
        <v>438.49</v>
      </c>
      <c r="I658" s="76"/>
      <c r="J658" s="36">
        <f t="shared" si="130"/>
        <v>0</v>
      </c>
    </row>
    <row r="659" spans="1:10" ht="30.6" x14ac:dyDescent="0.3">
      <c r="A659" s="33" t="s">
        <v>1079</v>
      </c>
      <c r="B659" s="34" t="s">
        <v>16</v>
      </c>
      <c r="C659" s="34" t="s">
        <v>383</v>
      </c>
      <c r="D659" s="51" t="s">
        <v>1080</v>
      </c>
      <c r="E659" s="35">
        <v>350.8</v>
      </c>
      <c r="F659" s="35">
        <v>47.25</v>
      </c>
      <c r="G659" s="36">
        <f t="shared" si="129"/>
        <v>16575.3</v>
      </c>
      <c r="H659" s="6">
        <v>350.8</v>
      </c>
      <c r="I659" s="76"/>
      <c r="J659" s="36">
        <f t="shared" si="130"/>
        <v>0</v>
      </c>
    </row>
    <row r="660" spans="1:10" x14ac:dyDescent="0.3">
      <c r="A660" s="33" t="s">
        <v>1081</v>
      </c>
      <c r="B660" s="34" t="s">
        <v>16</v>
      </c>
      <c r="C660" s="34" t="s">
        <v>383</v>
      </c>
      <c r="D660" s="51" t="s">
        <v>1082</v>
      </c>
      <c r="E660" s="35">
        <v>87</v>
      </c>
      <c r="F660" s="35">
        <v>31.07</v>
      </c>
      <c r="G660" s="36">
        <f t="shared" si="129"/>
        <v>2703.09</v>
      </c>
      <c r="H660" s="6">
        <v>87</v>
      </c>
      <c r="I660" s="76"/>
      <c r="J660" s="36">
        <f t="shared" si="130"/>
        <v>0</v>
      </c>
    </row>
    <row r="661" spans="1:10" x14ac:dyDescent="0.3">
      <c r="A661" s="33" t="s">
        <v>1083</v>
      </c>
      <c r="B661" s="34" t="s">
        <v>16</v>
      </c>
      <c r="C661" s="34" t="s">
        <v>33</v>
      </c>
      <c r="D661" s="51" t="s">
        <v>1084</v>
      </c>
      <c r="E661" s="35">
        <v>55</v>
      </c>
      <c r="F661" s="35">
        <v>132.41999999999999</v>
      </c>
      <c r="G661" s="36">
        <f t="shared" si="129"/>
        <v>7283.1</v>
      </c>
      <c r="H661" s="6">
        <v>55</v>
      </c>
      <c r="I661" s="76"/>
      <c r="J661" s="36">
        <f t="shared" si="130"/>
        <v>0</v>
      </c>
    </row>
    <row r="662" spans="1:10" x14ac:dyDescent="0.3">
      <c r="A662" s="33" t="s">
        <v>1085</v>
      </c>
      <c r="B662" s="34" t="s">
        <v>16</v>
      </c>
      <c r="C662" s="34" t="s">
        <v>383</v>
      </c>
      <c r="D662" s="51" t="s">
        <v>1086</v>
      </c>
      <c r="E662" s="35">
        <v>1</v>
      </c>
      <c r="F662" s="35">
        <v>3150</v>
      </c>
      <c r="G662" s="36">
        <f t="shared" si="129"/>
        <v>3150</v>
      </c>
      <c r="H662" s="6">
        <v>1</v>
      </c>
      <c r="I662" s="76"/>
      <c r="J662" s="36">
        <f t="shared" si="130"/>
        <v>0</v>
      </c>
    </row>
    <row r="663" spans="1:10" x14ac:dyDescent="0.3">
      <c r="A663" s="37"/>
      <c r="B663" s="37"/>
      <c r="C663" s="37"/>
      <c r="D663" s="52" t="s">
        <v>1087</v>
      </c>
      <c r="E663" s="35">
        <v>1</v>
      </c>
      <c r="F663" s="38">
        <f>SUM(G656:G662)</f>
        <v>173992.41</v>
      </c>
      <c r="G663" s="38">
        <f t="shared" si="129"/>
        <v>173992.41</v>
      </c>
      <c r="H663" s="6">
        <v>1</v>
      </c>
      <c r="I663" s="7">
        <f>SUM(J656:J662)</f>
        <v>0</v>
      </c>
      <c r="J663" s="38">
        <f t="shared" si="130"/>
        <v>0</v>
      </c>
    </row>
    <row r="664" spans="1:10" ht="1.05" customHeight="1" x14ac:dyDescent="0.3">
      <c r="A664" s="39"/>
      <c r="B664" s="39"/>
      <c r="C664" s="39"/>
      <c r="D664" s="53"/>
      <c r="E664" s="39"/>
      <c r="F664" s="39"/>
      <c r="G664" s="39"/>
      <c r="H664" s="8"/>
      <c r="I664" s="8"/>
      <c r="J664" s="39"/>
    </row>
    <row r="665" spans="1:10" x14ac:dyDescent="0.3">
      <c r="A665" s="44" t="s">
        <v>1088</v>
      </c>
      <c r="B665" s="44" t="s">
        <v>10</v>
      </c>
      <c r="C665" s="44" t="s">
        <v>11</v>
      </c>
      <c r="D665" s="55" t="s">
        <v>1089</v>
      </c>
      <c r="E665" s="46">
        <f t="shared" ref="E665:J665" si="131">E668</f>
        <v>1</v>
      </c>
      <c r="F665" s="46">
        <f t="shared" si="131"/>
        <v>2853.18</v>
      </c>
      <c r="G665" s="46">
        <f t="shared" si="131"/>
        <v>2853.18</v>
      </c>
      <c r="H665" s="11">
        <f t="shared" si="131"/>
        <v>1</v>
      </c>
      <c r="I665" s="11">
        <f t="shared" si="131"/>
        <v>0</v>
      </c>
      <c r="J665" s="46">
        <f t="shared" si="131"/>
        <v>0</v>
      </c>
    </row>
    <row r="666" spans="1:10" ht="20.399999999999999" x14ac:dyDescent="0.3">
      <c r="A666" s="33" t="s">
        <v>1090</v>
      </c>
      <c r="B666" s="34" t="s">
        <v>16</v>
      </c>
      <c r="C666" s="34" t="s">
        <v>383</v>
      </c>
      <c r="D666" s="51" t="s">
        <v>1091</v>
      </c>
      <c r="E666" s="35">
        <v>26</v>
      </c>
      <c r="F666" s="35">
        <v>41.58</v>
      </c>
      <c r="G666" s="36">
        <f>ROUND(E666*F666,2)</f>
        <v>1081.08</v>
      </c>
      <c r="H666" s="6">
        <v>26</v>
      </c>
      <c r="I666" s="76"/>
      <c r="J666" s="36">
        <f>ROUND(H666*I666,2)</f>
        <v>0</v>
      </c>
    </row>
    <row r="667" spans="1:10" x14ac:dyDescent="0.3">
      <c r="A667" s="33" t="s">
        <v>1092</v>
      </c>
      <c r="B667" s="34" t="s">
        <v>16</v>
      </c>
      <c r="C667" s="34" t="s">
        <v>383</v>
      </c>
      <c r="D667" s="51" t="s">
        <v>1093</v>
      </c>
      <c r="E667" s="35">
        <v>30</v>
      </c>
      <c r="F667" s="35">
        <v>59.07</v>
      </c>
      <c r="G667" s="36">
        <f>ROUND(E667*F667,2)</f>
        <v>1772.1</v>
      </c>
      <c r="H667" s="6">
        <v>30</v>
      </c>
      <c r="I667" s="76"/>
      <c r="J667" s="36">
        <f>ROUND(H667*I667,2)</f>
        <v>0</v>
      </c>
    </row>
    <row r="668" spans="1:10" x14ac:dyDescent="0.3">
      <c r="A668" s="37"/>
      <c r="B668" s="37"/>
      <c r="C668" s="37"/>
      <c r="D668" s="52" t="s">
        <v>1094</v>
      </c>
      <c r="E668" s="35">
        <v>1</v>
      </c>
      <c r="F668" s="38">
        <f>SUM(G666:G667)</f>
        <v>2853.18</v>
      </c>
      <c r="G668" s="38">
        <f>ROUND(E668*F668,2)</f>
        <v>2853.18</v>
      </c>
      <c r="H668" s="6">
        <v>1</v>
      </c>
      <c r="I668" s="7">
        <f>SUM(J666:J667)</f>
        <v>0</v>
      </c>
      <c r="J668" s="38">
        <f>ROUND(H668*I668,2)</f>
        <v>0</v>
      </c>
    </row>
    <row r="669" spans="1:10" ht="1.05" customHeight="1" x14ac:dyDescent="0.3">
      <c r="A669" s="39"/>
      <c r="B669" s="39"/>
      <c r="C669" s="39"/>
      <c r="D669" s="53"/>
      <c r="E669" s="39"/>
      <c r="F669" s="39"/>
      <c r="G669" s="39"/>
      <c r="H669" s="8"/>
      <c r="I669" s="8"/>
      <c r="J669" s="39"/>
    </row>
    <row r="670" spans="1:10" x14ac:dyDescent="0.3">
      <c r="A670" s="44" t="s">
        <v>1095</v>
      </c>
      <c r="B670" s="44" t="s">
        <v>10</v>
      </c>
      <c r="C670" s="44" t="s">
        <v>11</v>
      </c>
      <c r="D670" s="55" t="s">
        <v>1096</v>
      </c>
      <c r="E670" s="46">
        <f t="shared" ref="E670:J670" si="132">E673</f>
        <v>1</v>
      </c>
      <c r="F670" s="46">
        <f t="shared" si="132"/>
        <v>34489.35</v>
      </c>
      <c r="G670" s="46">
        <f t="shared" si="132"/>
        <v>34489.35</v>
      </c>
      <c r="H670" s="11">
        <f t="shared" si="132"/>
        <v>1</v>
      </c>
      <c r="I670" s="11">
        <f t="shared" si="132"/>
        <v>0</v>
      </c>
      <c r="J670" s="46">
        <f t="shared" si="132"/>
        <v>0</v>
      </c>
    </row>
    <row r="671" spans="1:10" x14ac:dyDescent="0.3">
      <c r="A671" s="33" t="s">
        <v>1097</v>
      </c>
      <c r="B671" s="34" t="s">
        <v>16</v>
      </c>
      <c r="C671" s="34" t="s">
        <v>383</v>
      </c>
      <c r="D671" s="51" t="s">
        <v>1098</v>
      </c>
      <c r="E671" s="35">
        <v>1</v>
      </c>
      <c r="F671" s="35">
        <v>5049.45</v>
      </c>
      <c r="G671" s="36">
        <f>ROUND(E671*F671,2)</f>
        <v>5049.45</v>
      </c>
      <c r="H671" s="6">
        <v>1</v>
      </c>
      <c r="I671" s="76"/>
      <c r="J671" s="36">
        <f>ROUND(H671*I671,2)</f>
        <v>0</v>
      </c>
    </row>
    <row r="672" spans="1:10" x14ac:dyDescent="0.3">
      <c r="A672" s="33" t="s">
        <v>1099</v>
      </c>
      <c r="B672" s="34" t="s">
        <v>16</v>
      </c>
      <c r="C672" s="34" t="s">
        <v>383</v>
      </c>
      <c r="D672" s="51" t="s">
        <v>1100</v>
      </c>
      <c r="E672" s="35">
        <v>1</v>
      </c>
      <c r="F672" s="35">
        <v>29439.9</v>
      </c>
      <c r="G672" s="36">
        <f>ROUND(E672*F672,2)</f>
        <v>29439.9</v>
      </c>
      <c r="H672" s="6">
        <v>1</v>
      </c>
      <c r="I672" s="76"/>
      <c r="J672" s="36">
        <f>ROUND(H672*I672,2)</f>
        <v>0</v>
      </c>
    </row>
    <row r="673" spans="1:10" x14ac:dyDescent="0.3">
      <c r="A673" s="37"/>
      <c r="B673" s="37"/>
      <c r="C673" s="37"/>
      <c r="D673" s="52" t="s">
        <v>1101</v>
      </c>
      <c r="E673" s="35">
        <v>1</v>
      </c>
      <c r="F673" s="38">
        <f>SUM(G671:G672)</f>
        <v>34489.35</v>
      </c>
      <c r="G673" s="38">
        <f>ROUND(E673*F673,2)</f>
        <v>34489.35</v>
      </c>
      <c r="H673" s="6">
        <v>1</v>
      </c>
      <c r="I673" s="7">
        <f>SUM(J671:J672)</f>
        <v>0</v>
      </c>
      <c r="J673" s="38">
        <f>ROUND(H673*I673,2)</f>
        <v>0</v>
      </c>
    </row>
    <row r="674" spans="1:10" ht="1.05" customHeight="1" x14ac:dyDescent="0.3">
      <c r="A674" s="39"/>
      <c r="B674" s="39"/>
      <c r="C674" s="39"/>
      <c r="D674" s="53"/>
      <c r="E674" s="39"/>
      <c r="F674" s="39"/>
      <c r="G674" s="39"/>
      <c r="H674" s="8"/>
      <c r="I674" s="8"/>
      <c r="J674" s="39"/>
    </row>
    <row r="675" spans="1:10" x14ac:dyDescent="0.3">
      <c r="A675" s="37"/>
      <c r="B675" s="37"/>
      <c r="C675" s="37"/>
      <c r="D675" s="52" t="s">
        <v>1102</v>
      </c>
      <c r="E675" s="35">
        <v>1</v>
      </c>
      <c r="F675" s="38">
        <f>G573+G580+G609+G615+G627+G655+G665+G670</f>
        <v>1030355.46</v>
      </c>
      <c r="G675" s="38">
        <f>ROUND(E675*F675,2)</f>
        <v>1030355.46</v>
      </c>
      <c r="H675" s="6">
        <v>1</v>
      </c>
      <c r="I675" s="7">
        <f>J573+J580+J609+J615+J627+J655+J665+J670</f>
        <v>0</v>
      </c>
      <c r="J675" s="38">
        <f>ROUND(H675*I675,2)</f>
        <v>0</v>
      </c>
    </row>
    <row r="676" spans="1:10" ht="1.05" customHeight="1" x14ac:dyDescent="0.3">
      <c r="A676" s="39"/>
      <c r="B676" s="39"/>
      <c r="C676" s="39"/>
      <c r="D676" s="53"/>
      <c r="E676" s="39"/>
      <c r="F676" s="39"/>
      <c r="G676" s="39"/>
      <c r="H676" s="8"/>
      <c r="I676" s="8"/>
      <c r="J676" s="39"/>
    </row>
    <row r="677" spans="1:10" ht="20.399999999999999" x14ac:dyDescent="0.3">
      <c r="A677" s="41" t="s">
        <v>1103</v>
      </c>
      <c r="B677" s="42" t="s">
        <v>10</v>
      </c>
      <c r="C677" s="41" t="s">
        <v>11</v>
      </c>
      <c r="D677" s="54" t="s">
        <v>1104</v>
      </c>
      <c r="E677" s="43">
        <f t="shared" ref="E677:J677" si="133">E681</f>
        <v>1</v>
      </c>
      <c r="F677" s="43">
        <f t="shared" si="133"/>
        <v>21907.200000000001</v>
      </c>
      <c r="G677" s="43">
        <f t="shared" si="133"/>
        <v>21907.200000000001</v>
      </c>
      <c r="H677" s="10">
        <f t="shared" si="133"/>
        <v>1</v>
      </c>
      <c r="I677" s="10">
        <f t="shared" si="133"/>
        <v>0</v>
      </c>
      <c r="J677" s="43">
        <f t="shared" si="133"/>
        <v>0</v>
      </c>
    </row>
    <row r="678" spans="1:10" ht="20.399999999999999" x14ac:dyDescent="0.3">
      <c r="A678" s="33" t="s">
        <v>1105</v>
      </c>
      <c r="B678" s="34" t="s">
        <v>16</v>
      </c>
      <c r="C678" s="34" t="s">
        <v>383</v>
      </c>
      <c r="D678" s="51" t="s">
        <v>1106</v>
      </c>
      <c r="E678" s="35">
        <v>2.5</v>
      </c>
      <c r="F678" s="35">
        <v>1575</v>
      </c>
      <c r="G678" s="36">
        <f>ROUND(E678*F678,2)</f>
        <v>3937.5</v>
      </c>
      <c r="H678" s="6">
        <v>2.5</v>
      </c>
      <c r="I678" s="76"/>
      <c r="J678" s="36">
        <f>ROUND(H678*I678,2)</f>
        <v>0</v>
      </c>
    </row>
    <row r="679" spans="1:10" ht="20.399999999999999" x14ac:dyDescent="0.3">
      <c r="A679" s="33" t="s">
        <v>1107</v>
      </c>
      <c r="B679" s="34" t="s">
        <v>16</v>
      </c>
      <c r="C679" s="34" t="s">
        <v>383</v>
      </c>
      <c r="D679" s="51" t="s">
        <v>1108</v>
      </c>
      <c r="E679" s="35">
        <v>1.75</v>
      </c>
      <c r="F679" s="35">
        <v>9668.4</v>
      </c>
      <c r="G679" s="36">
        <f>ROUND(E679*F679,2)</f>
        <v>16919.7</v>
      </c>
      <c r="H679" s="6">
        <v>1.75</v>
      </c>
      <c r="I679" s="76"/>
      <c r="J679" s="36">
        <f>ROUND(H679*I679,2)</f>
        <v>0</v>
      </c>
    </row>
    <row r="680" spans="1:10" ht="20.399999999999999" x14ac:dyDescent="0.3">
      <c r="A680" s="33" t="s">
        <v>1109</v>
      </c>
      <c r="B680" s="34" t="s">
        <v>16</v>
      </c>
      <c r="C680" s="34" t="s">
        <v>383</v>
      </c>
      <c r="D680" s="51" t="s">
        <v>1110</v>
      </c>
      <c r="E680" s="35">
        <v>4</v>
      </c>
      <c r="F680" s="35">
        <v>262.5</v>
      </c>
      <c r="G680" s="36">
        <f>ROUND(E680*F680,2)</f>
        <v>1050</v>
      </c>
      <c r="H680" s="6">
        <v>4</v>
      </c>
      <c r="I680" s="76"/>
      <c r="J680" s="36">
        <f>ROUND(H680*I680,2)</f>
        <v>0</v>
      </c>
    </row>
    <row r="681" spans="1:10" x14ac:dyDescent="0.3">
      <c r="A681" s="37"/>
      <c r="B681" s="37"/>
      <c r="C681" s="37"/>
      <c r="D681" s="52" t="s">
        <v>1111</v>
      </c>
      <c r="E681" s="35">
        <v>1</v>
      </c>
      <c r="F681" s="38">
        <f>SUM(G678:G680)</f>
        <v>21907.200000000001</v>
      </c>
      <c r="G681" s="38">
        <f>ROUND(E681*F681,2)</f>
        <v>21907.200000000001</v>
      </c>
      <c r="H681" s="6">
        <v>1</v>
      </c>
      <c r="I681" s="7">
        <f>SUM(J678:J680)</f>
        <v>0</v>
      </c>
      <c r="J681" s="38">
        <f>ROUND(H681*I681,2)</f>
        <v>0</v>
      </c>
    </row>
    <row r="682" spans="1:10" ht="1.05" customHeight="1" x14ac:dyDescent="0.3">
      <c r="A682" s="39"/>
      <c r="B682" s="39"/>
      <c r="C682" s="39"/>
      <c r="D682" s="53"/>
      <c r="E682" s="39"/>
      <c r="F682" s="39"/>
      <c r="G682" s="39"/>
      <c r="H682" s="8"/>
      <c r="I682" s="8"/>
      <c r="J682" s="39"/>
    </row>
    <row r="683" spans="1:10" x14ac:dyDescent="0.3">
      <c r="A683" s="37"/>
      <c r="B683" s="37"/>
      <c r="C683" s="37"/>
      <c r="D683" s="52" t="s">
        <v>1112</v>
      </c>
      <c r="E683" s="35">
        <v>1</v>
      </c>
      <c r="F683" s="38">
        <f>G548+G572+G677</f>
        <v>1144828.6599999999</v>
      </c>
      <c r="G683" s="38">
        <f>ROUND(E683*F683,2)</f>
        <v>1144828.6599999999</v>
      </c>
      <c r="H683" s="6">
        <v>1</v>
      </c>
      <c r="I683" s="7">
        <f>J548+J572+J677</f>
        <v>0</v>
      </c>
      <c r="J683" s="38">
        <f>ROUND(H683*I683,2)</f>
        <v>0</v>
      </c>
    </row>
    <row r="684" spans="1:10" ht="1.05" customHeight="1" x14ac:dyDescent="0.3">
      <c r="A684" s="39"/>
      <c r="B684" s="39"/>
      <c r="C684" s="39"/>
      <c r="D684" s="53"/>
      <c r="E684" s="39"/>
      <c r="F684" s="39"/>
      <c r="G684" s="39"/>
      <c r="H684" s="8"/>
      <c r="I684" s="8"/>
      <c r="J684" s="39"/>
    </row>
    <row r="685" spans="1:10" x14ac:dyDescent="0.3">
      <c r="A685" s="31" t="s">
        <v>1113</v>
      </c>
      <c r="B685" s="31" t="s">
        <v>10</v>
      </c>
      <c r="C685" s="31" t="s">
        <v>11</v>
      </c>
      <c r="D685" s="50" t="s">
        <v>1114</v>
      </c>
      <c r="E685" s="32">
        <f t="shared" ref="E685:J685" si="134">E733</f>
        <v>1</v>
      </c>
      <c r="F685" s="32">
        <f t="shared" si="134"/>
        <v>1533339.35</v>
      </c>
      <c r="G685" s="32">
        <f t="shared" si="134"/>
        <v>1533339.35</v>
      </c>
      <c r="H685" s="5">
        <f t="shared" si="134"/>
        <v>1</v>
      </c>
      <c r="I685" s="5">
        <f t="shared" si="134"/>
        <v>0</v>
      </c>
      <c r="J685" s="32">
        <f t="shared" si="134"/>
        <v>0</v>
      </c>
    </row>
    <row r="686" spans="1:10" x14ac:dyDescent="0.3">
      <c r="A686" s="41" t="s">
        <v>1115</v>
      </c>
      <c r="B686" s="42" t="s">
        <v>10</v>
      </c>
      <c r="C686" s="41" t="s">
        <v>11</v>
      </c>
      <c r="D686" s="54" t="s">
        <v>1116</v>
      </c>
      <c r="E686" s="43">
        <f t="shared" ref="E686:J686" si="135">E697</f>
        <v>1</v>
      </c>
      <c r="F686" s="43">
        <f t="shared" si="135"/>
        <v>601373.35</v>
      </c>
      <c r="G686" s="43">
        <f t="shared" si="135"/>
        <v>601373.35</v>
      </c>
      <c r="H686" s="10">
        <f t="shared" si="135"/>
        <v>1</v>
      </c>
      <c r="I686" s="10">
        <f t="shared" si="135"/>
        <v>0</v>
      </c>
      <c r="J686" s="43">
        <f t="shared" si="135"/>
        <v>0</v>
      </c>
    </row>
    <row r="687" spans="1:10" ht="20.399999999999999" x14ac:dyDescent="0.3">
      <c r="A687" s="33" t="s">
        <v>1117</v>
      </c>
      <c r="B687" s="34" t="s">
        <v>16</v>
      </c>
      <c r="C687" s="34" t="s">
        <v>33</v>
      </c>
      <c r="D687" s="51" t="s">
        <v>1118</v>
      </c>
      <c r="E687" s="35">
        <v>4</v>
      </c>
      <c r="F687" s="35">
        <v>13112.4</v>
      </c>
      <c r="G687" s="36">
        <f t="shared" ref="G687:G697" si="136">ROUND(E687*F687,2)</f>
        <v>52449.599999999999</v>
      </c>
      <c r="H687" s="6">
        <v>4</v>
      </c>
      <c r="I687" s="76"/>
      <c r="J687" s="36">
        <f t="shared" ref="J687:J697" si="137">ROUND(H687*I687,2)</f>
        <v>0</v>
      </c>
    </row>
    <row r="688" spans="1:10" x14ac:dyDescent="0.3">
      <c r="A688" s="33" t="s">
        <v>1119</v>
      </c>
      <c r="B688" s="34" t="s">
        <v>16</v>
      </c>
      <c r="C688" s="34" t="s">
        <v>33</v>
      </c>
      <c r="D688" s="51" t="s">
        <v>1120</v>
      </c>
      <c r="E688" s="35">
        <v>2</v>
      </c>
      <c r="F688" s="35">
        <v>92076.47</v>
      </c>
      <c r="G688" s="36">
        <f t="shared" si="136"/>
        <v>184152.94</v>
      </c>
      <c r="H688" s="6">
        <v>2</v>
      </c>
      <c r="I688" s="76"/>
      <c r="J688" s="36">
        <f t="shared" si="137"/>
        <v>0</v>
      </c>
    </row>
    <row r="689" spans="1:10" x14ac:dyDescent="0.3">
      <c r="A689" s="33" t="s">
        <v>1121</v>
      </c>
      <c r="B689" s="34" t="s">
        <v>16</v>
      </c>
      <c r="C689" s="34" t="s">
        <v>33</v>
      </c>
      <c r="D689" s="51" t="s">
        <v>1122</v>
      </c>
      <c r="E689" s="35">
        <v>1</v>
      </c>
      <c r="F689" s="35">
        <v>123773.77</v>
      </c>
      <c r="G689" s="36">
        <f t="shared" si="136"/>
        <v>123773.77</v>
      </c>
      <c r="H689" s="6">
        <v>1</v>
      </c>
      <c r="I689" s="76"/>
      <c r="J689" s="36">
        <f t="shared" si="137"/>
        <v>0</v>
      </c>
    </row>
    <row r="690" spans="1:10" x14ac:dyDescent="0.3">
      <c r="A690" s="33" t="s">
        <v>1123</v>
      </c>
      <c r="B690" s="34" t="s">
        <v>16</v>
      </c>
      <c r="C690" s="34" t="s">
        <v>33</v>
      </c>
      <c r="D690" s="51" t="s">
        <v>1124</v>
      </c>
      <c r="E690" s="35">
        <v>1</v>
      </c>
      <c r="F690" s="35">
        <v>126254.44</v>
      </c>
      <c r="G690" s="36">
        <f t="shared" si="136"/>
        <v>126254.44</v>
      </c>
      <c r="H690" s="6">
        <v>1</v>
      </c>
      <c r="I690" s="76"/>
      <c r="J690" s="36">
        <f t="shared" si="137"/>
        <v>0</v>
      </c>
    </row>
    <row r="691" spans="1:10" x14ac:dyDescent="0.3">
      <c r="A691" s="33" t="s">
        <v>1125</v>
      </c>
      <c r="B691" s="34" t="s">
        <v>16</v>
      </c>
      <c r="C691" s="34" t="s">
        <v>33</v>
      </c>
      <c r="D691" s="51" t="s">
        <v>1126</v>
      </c>
      <c r="E691" s="35">
        <v>4</v>
      </c>
      <c r="F691" s="35">
        <v>2625</v>
      </c>
      <c r="G691" s="36">
        <f t="shared" si="136"/>
        <v>10500</v>
      </c>
      <c r="H691" s="6">
        <v>4</v>
      </c>
      <c r="I691" s="76"/>
      <c r="J691" s="36">
        <f t="shared" si="137"/>
        <v>0</v>
      </c>
    </row>
    <row r="692" spans="1:10" ht="20.399999999999999" x14ac:dyDescent="0.3">
      <c r="A692" s="33" t="s">
        <v>1127</v>
      </c>
      <c r="B692" s="34" t="s">
        <v>16</v>
      </c>
      <c r="C692" s="34" t="s">
        <v>33</v>
      </c>
      <c r="D692" s="51" t="s">
        <v>1128</v>
      </c>
      <c r="E692" s="35">
        <v>4</v>
      </c>
      <c r="F692" s="35">
        <v>11079.5</v>
      </c>
      <c r="G692" s="36">
        <f t="shared" si="136"/>
        <v>44318</v>
      </c>
      <c r="H692" s="6">
        <v>4</v>
      </c>
      <c r="I692" s="76"/>
      <c r="J692" s="36">
        <f t="shared" si="137"/>
        <v>0</v>
      </c>
    </row>
    <row r="693" spans="1:10" x14ac:dyDescent="0.3">
      <c r="A693" s="33" t="s">
        <v>1129</v>
      </c>
      <c r="B693" s="34" t="s">
        <v>16</v>
      </c>
      <c r="C693" s="34" t="s">
        <v>33</v>
      </c>
      <c r="D693" s="51" t="s">
        <v>1130</v>
      </c>
      <c r="E693" s="35">
        <v>4</v>
      </c>
      <c r="F693" s="35">
        <v>9287.4599999999991</v>
      </c>
      <c r="G693" s="36">
        <f t="shared" si="136"/>
        <v>37149.839999999997</v>
      </c>
      <c r="H693" s="6">
        <v>4</v>
      </c>
      <c r="I693" s="76"/>
      <c r="J693" s="36">
        <f t="shared" si="137"/>
        <v>0</v>
      </c>
    </row>
    <row r="694" spans="1:10" ht="20.399999999999999" x14ac:dyDescent="0.3">
      <c r="A694" s="33" t="s">
        <v>1131</v>
      </c>
      <c r="B694" s="34" t="s">
        <v>16</v>
      </c>
      <c r="C694" s="34" t="s">
        <v>33</v>
      </c>
      <c r="D694" s="51" t="s">
        <v>1132</v>
      </c>
      <c r="E694" s="35">
        <v>4</v>
      </c>
      <c r="F694" s="35">
        <v>3572</v>
      </c>
      <c r="G694" s="36">
        <f t="shared" si="136"/>
        <v>14288</v>
      </c>
      <c r="H694" s="6">
        <v>4</v>
      </c>
      <c r="I694" s="76"/>
      <c r="J694" s="36">
        <f t="shared" si="137"/>
        <v>0</v>
      </c>
    </row>
    <row r="695" spans="1:10" x14ac:dyDescent="0.3">
      <c r="A695" s="33" t="s">
        <v>1133</v>
      </c>
      <c r="B695" s="34" t="s">
        <v>16</v>
      </c>
      <c r="C695" s="34" t="s">
        <v>33</v>
      </c>
      <c r="D695" s="51" t="s">
        <v>1134</v>
      </c>
      <c r="E695" s="35">
        <v>4</v>
      </c>
      <c r="F695" s="35">
        <v>1281.69</v>
      </c>
      <c r="G695" s="36">
        <f t="shared" si="136"/>
        <v>5126.76</v>
      </c>
      <c r="H695" s="6">
        <v>4</v>
      </c>
      <c r="I695" s="76"/>
      <c r="J695" s="36">
        <f t="shared" si="137"/>
        <v>0</v>
      </c>
    </row>
    <row r="696" spans="1:10" x14ac:dyDescent="0.3">
      <c r="A696" s="33" t="s">
        <v>1135</v>
      </c>
      <c r="B696" s="34" t="s">
        <v>16</v>
      </c>
      <c r="C696" s="34" t="s">
        <v>33</v>
      </c>
      <c r="D696" s="51" t="s">
        <v>1136</v>
      </c>
      <c r="E696" s="35">
        <v>4</v>
      </c>
      <c r="F696" s="35">
        <v>840</v>
      </c>
      <c r="G696" s="36">
        <f t="shared" si="136"/>
        <v>3360</v>
      </c>
      <c r="H696" s="6">
        <v>4</v>
      </c>
      <c r="I696" s="76"/>
      <c r="J696" s="36">
        <f t="shared" si="137"/>
        <v>0</v>
      </c>
    </row>
    <row r="697" spans="1:10" x14ac:dyDescent="0.3">
      <c r="A697" s="37"/>
      <c r="B697" s="37"/>
      <c r="C697" s="37"/>
      <c r="D697" s="52" t="s">
        <v>1137</v>
      </c>
      <c r="E697" s="35">
        <v>1</v>
      </c>
      <c r="F697" s="38">
        <f>SUM(G687:G696)</f>
        <v>601373.35</v>
      </c>
      <c r="G697" s="38">
        <f t="shared" si="136"/>
        <v>601373.35</v>
      </c>
      <c r="H697" s="6">
        <v>1</v>
      </c>
      <c r="I697" s="7">
        <f>SUM(J687:J696)</f>
        <v>0</v>
      </c>
      <c r="J697" s="38">
        <f t="shared" si="137"/>
        <v>0</v>
      </c>
    </row>
    <row r="698" spans="1:10" ht="1.05" customHeight="1" x14ac:dyDescent="0.3">
      <c r="A698" s="39"/>
      <c r="B698" s="39"/>
      <c r="C698" s="39"/>
      <c r="D698" s="53"/>
      <c r="E698" s="39"/>
      <c r="F698" s="39"/>
      <c r="G698" s="39"/>
      <c r="H698" s="8"/>
      <c r="I698" s="8"/>
      <c r="J698" s="39"/>
    </row>
    <row r="699" spans="1:10" x14ac:dyDescent="0.3">
      <c r="A699" s="41" t="s">
        <v>1138</v>
      </c>
      <c r="B699" s="42" t="s">
        <v>10</v>
      </c>
      <c r="C699" s="41" t="s">
        <v>11</v>
      </c>
      <c r="D699" s="54" t="s">
        <v>1139</v>
      </c>
      <c r="E699" s="43">
        <f t="shared" ref="E699:J699" si="138">E708</f>
        <v>1</v>
      </c>
      <c r="F699" s="43">
        <f t="shared" si="138"/>
        <v>842990.22</v>
      </c>
      <c r="G699" s="43">
        <f t="shared" si="138"/>
        <v>842990.22</v>
      </c>
      <c r="H699" s="10">
        <f t="shared" si="138"/>
        <v>1</v>
      </c>
      <c r="I699" s="10">
        <f t="shared" si="138"/>
        <v>0</v>
      </c>
      <c r="J699" s="43">
        <f t="shared" si="138"/>
        <v>0</v>
      </c>
    </row>
    <row r="700" spans="1:10" ht="20.399999999999999" x14ac:dyDescent="0.3">
      <c r="A700" s="33" t="s">
        <v>1117</v>
      </c>
      <c r="B700" s="34" t="s">
        <v>16</v>
      </c>
      <c r="C700" s="34" t="s">
        <v>33</v>
      </c>
      <c r="D700" s="51" t="s">
        <v>1118</v>
      </c>
      <c r="E700" s="35">
        <v>3</v>
      </c>
      <c r="F700" s="35">
        <v>13112.4</v>
      </c>
      <c r="G700" s="36">
        <f t="shared" ref="G700:G708" si="139">ROUND(E700*F700,2)</f>
        <v>39337.199999999997</v>
      </c>
      <c r="H700" s="6">
        <v>3</v>
      </c>
      <c r="I700" s="76"/>
      <c r="J700" s="36">
        <f t="shared" ref="J700:J708" si="140">ROUND(H700*I700,2)</f>
        <v>0</v>
      </c>
    </row>
    <row r="701" spans="1:10" x14ac:dyDescent="0.3">
      <c r="A701" s="33" t="s">
        <v>1140</v>
      </c>
      <c r="B701" s="34" t="s">
        <v>16</v>
      </c>
      <c r="C701" s="34" t="s">
        <v>33</v>
      </c>
      <c r="D701" s="51" t="s">
        <v>1141</v>
      </c>
      <c r="E701" s="35">
        <v>2</v>
      </c>
      <c r="F701" s="35">
        <v>228079.19</v>
      </c>
      <c r="G701" s="36">
        <f t="shared" si="139"/>
        <v>456158.38</v>
      </c>
      <c r="H701" s="6">
        <v>2</v>
      </c>
      <c r="I701" s="76"/>
      <c r="J701" s="36">
        <f t="shared" si="140"/>
        <v>0</v>
      </c>
    </row>
    <row r="702" spans="1:10" x14ac:dyDescent="0.3">
      <c r="A702" s="33" t="s">
        <v>1142</v>
      </c>
      <c r="B702" s="34" t="s">
        <v>16</v>
      </c>
      <c r="C702" s="34" t="s">
        <v>33</v>
      </c>
      <c r="D702" s="51" t="s">
        <v>1143</v>
      </c>
      <c r="E702" s="35">
        <v>1</v>
      </c>
      <c r="F702" s="35">
        <v>269312.69</v>
      </c>
      <c r="G702" s="36">
        <f t="shared" si="139"/>
        <v>269312.69</v>
      </c>
      <c r="H702" s="6">
        <v>1</v>
      </c>
      <c r="I702" s="76"/>
      <c r="J702" s="36">
        <f t="shared" si="140"/>
        <v>0</v>
      </c>
    </row>
    <row r="703" spans="1:10" ht="20.399999999999999" x14ac:dyDescent="0.3">
      <c r="A703" s="33" t="s">
        <v>1127</v>
      </c>
      <c r="B703" s="34" t="s">
        <v>16</v>
      </c>
      <c r="C703" s="34" t="s">
        <v>33</v>
      </c>
      <c r="D703" s="51" t="s">
        <v>1128</v>
      </c>
      <c r="E703" s="35">
        <v>3</v>
      </c>
      <c r="F703" s="35">
        <v>11079.5</v>
      </c>
      <c r="G703" s="36">
        <f t="shared" si="139"/>
        <v>33238.5</v>
      </c>
      <c r="H703" s="6">
        <v>3</v>
      </c>
      <c r="I703" s="76"/>
      <c r="J703" s="36">
        <f t="shared" si="140"/>
        <v>0</v>
      </c>
    </row>
    <row r="704" spans="1:10" x14ac:dyDescent="0.3">
      <c r="A704" s="33" t="s">
        <v>1129</v>
      </c>
      <c r="B704" s="34" t="s">
        <v>16</v>
      </c>
      <c r="C704" s="34" t="s">
        <v>33</v>
      </c>
      <c r="D704" s="51" t="s">
        <v>1130</v>
      </c>
      <c r="E704" s="35">
        <v>3</v>
      </c>
      <c r="F704" s="35">
        <v>9287.4599999999991</v>
      </c>
      <c r="G704" s="36">
        <f t="shared" si="139"/>
        <v>27862.38</v>
      </c>
      <c r="H704" s="6">
        <v>3</v>
      </c>
      <c r="I704" s="76"/>
      <c r="J704" s="36">
        <f t="shared" si="140"/>
        <v>0</v>
      </c>
    </row>
    <row r="705" spans="1:10" ht="20.399999999999999" x14ac:dyDescent="0.3">
      <c r="A705" s="33" t="s">
        <v>1131</v>
      </c>
      <c r="B705" s="34" t="s">
        <v>16</v>
      </c>
      <c r="C705" s="34" t="s">
        <v>33</v>
      </c>
      <c r="D705" s="51" t="s">
        <v>1132</v>
      </c>
      <c r="E705" s="35">
        <v>3</v>
      </c>
      <c r="F705" s="35">
        <v>3572</v>
      </c>
      <c r="G705" s="36">
        <f t="shared" si="139"/>
        <v>10716</v>
      </c>
      <c r="H705" s="6">
        <v>3</v>
      </c>
      <c r="I705" s="76"/>
      <c r="J705" s="36">
        <f t="shared" si="140"/>
        <v>0</v>
      </c>
    </row>
    <row r="706" spans="1:10" x14ac:dyDescent="0.3">
      <c r="A706" s="33" t="s">
        <v>1133</v>
      </c>
      <c r="B706" s="34" t="s">
        <v>16</v>
      </c>
      <c r="C706" s="34" t="s">
        <v>33</v>
      </c>
      <c r="D706" s="51" t="s">
        <v>1134</v>
      </c>
      <c r="E706" s="35">
        <v>3</v>
      </c>
      <c r="F706" s="35">
        <v>1281.69</v>
      </c>
      <c r="G706" s="36">
        <f t="shared" si="139"/>
        <v>3845.07</v>
      </c>
      <c r="H706" s="6">
        <v>3</v>
      </c>
      <c r="I706" s="76"/>
      <c r="J706" s="36">
        <f t="shared" si="140"/>
        <v>0</v>
      </c>
    </row>
    <row r="707" spans="1:10" x14ac:dyDescent="0.3">
      <c r="A707" s="33" t="s">
        <v>1135</v>
      </c>
      <c r="B707" s="34" t="s">
        <v>16</v>
      </c>
      <c r="C707" s="34" t="s">
        <v>33</v>
      </c>
      <c r="D707" s="51" t="s">
        <v>1136</v>
      </c>
      <c r="E707" s="35">
        <v>3</v>
      </c>
      <c r="F707" s="35">
        <v>840</v>
      </c>
      <c r="G707" s="36">
        <f t="shared" si="139"/>
        <v>2520</v>
      </c>
      <c r="H707" s="6">
        <v>3</v>
      </c>
      <c r="I707" s="76"/>
      <c r="J707" s="36">
        <f t="shared" si="140"/>
        <v>0</v>
      </c>
    </row>
    <row r="708" spans="1:10" x14ac:dyDescent="0.3">
      <c r="A708" s="37"/>
      <c r="B708" s="37"/>
      <c r="C708" s="37"/>
      <c r="D708" s="52" t="s">
        <v>1144</v>
      </c>
      <c r="E708" s="35">
        <v>1</v>
      </c>
      <c r="F708" s="38">
        <f>SUM(G700:G707)</f>
        <v>842990.22</v>
      </c>
      <c r="G708" s="38">
        <f t="shared" si="139"/>
        <v>842990.22</v>
      </c>
      <c r="H708" s="6">
        <v>1</v>
      </c>
      <c r="I708" s="7">
        <f>SUM(J700:J707)</f>
        <v>0</v>
      </c>
      <c r="J708" s="38">
        <f t="shared" si="140"/>
        <v>0</v>
      </c>
    </row>
    <row r="709" spans="1:10" ht="1.05" customHeight="1" x14ac:dyDescent="0.3">
      <c r="A709" s="39"/>
      <c r="B709" s="39"/>
      <c r="C709" s="39"/>
      <c r="D709" s="53"/>
      <c r="E709" s="39"/>
      <c r="F709" s="39"/>
      <c r="G709" s="39"/>
      <c r="H709" s="8"/>
      <c r="I709" s="8"/>
      <c r="J709" s="39"/>
    </row>
    <row r="710" spans="1:10" x14ac:dyDescent="0.3">
      <c r="A710" s="41" t="s">
        <v>1145</v>
      </c>
      <c r="B710" s="42" t="s">
        <v>10</v>
      </c>
      <c r="C710" s="41" t="s">
        <v>11</v>
      </c>
      <c r="D710" s="54" t="s">
        <v>407</v>
      </c>
      <c r="E710" s="43">
        <f t="shared" ref="E710:J710" si="141">E717</f>
        <v>1</v>
      </c>
      <c r="F710" s="43">
        <f t="shared" si="141"/>
        <v>55496.29</v>
      </c>
      <c r="G710" s="43">
        <f t="shared" si="141"/>
        <v>55496.29</v>
      </c>
      <c r="H710" s="10">
        <f t="shared" si="141"/>
        <v>1</v>
      </c>
      <c r="I710" s="10">
        <f t="shared" si="141"/>
        <v>0</v>
      </c>
      <c r="J710" s="43">
        <f t="shared" si="141"/>
        <v>0</v>
      </c>
    </row>
    <row r="711" spans="1:10" ht="20.399999999999999" x14ac:dyDescent="0.3">
      <c r="A711" s="33" t="s">
        <v>412</v>
      </c>
      <c r="B711" s="34" t="s">
        <v>16</v>
      </c>
      <c r="C711" s="34" t="s">
        <v>20</v>
      </c>
      <c r="D711" s="51" t="s">
        <v>413</v>
      </c>
      <c r="E711" s="35">
        <v>275</v>
      </c>
      <c r="F711" s="35">
        <v>11.57</v>
      </c>
      <c r="G711" s="36">
        <f t="shared" ref="G711:G717" si="142">ROUND(E711*F711,2)</f>
        <v>3181.75</v>
      </c>
      <c r="H711" s="6">
        <v>275</v>
      </c>
      <c r="I711" s="76"/>
      <c r="J711" s="36">
        <f t="shared" ref="J711:J717" si="143">ROUND(H711*I711,2)</f>
        <v>0</v>
      </c>
    </row>
    <row r="712" spans="1:10" x14ac:dyDescent="0.3">
      <c r="A712" s="33" t="s">
        <v>1146</v>
      </c>
      <c r="B712" s="34" t="s">
        <v>16</v>
      </c>
      <c r="C712" s="34" t="s">
        <v>20</v>
      </c>
      <c r="D712" s="51" t="s">
        <v>1147</v>
      </c>
      <c r="E712" s="35">
        <v>550</v>
      </c>
      <c r="F712" s="35">
        <v>60.9</v>
      </c>
      <c r="G712" s="36">
        <f t="shared" si="142"/>
        <v>33495</v>
      </c>
      <c r="H712" s="6">
        <v>550</v>
      </c>
      <c r="I712" s="76"/>
      <c r="J712" s="36">
        <f t="shared" si="143"/>
        <v>0</v>
      </c>
    </row>
    <row r="713" spans="1:10" ht="20.399999999999999" x14ac:dyDescent="0.3">
      <c r="A713" s="33" t="s">
        <v>1148</v>
      </c>
      <c r="B713" s="34" t="s">
        <v>16</v>
      </c>
      <c r="C713" s="34" t="s">
        <v>33</v>
      </c>
      <c r="D713" s="51" t="s">
        <v>1149</v>
      </c>
      <c r="E713" s="35">
        <v>14</v>
      </c>
      <c r="F713" s="35">
        <v>273.33</v>
      </c>
      <c r="G713" s="36">
        <f t="shared" si="142"/>
        <v>3826.62</v>
      </c>
      <c r="H713" s="6">
        <v>14</v>
      </c>
      <c r="I713" s="76"/>
      <c r="J713" s="36">
        <f t="shared" si="143"/>
        <v>0</v>
      </c>
    </row>
    <row r="714" spans="1:10" ht="20.399999999999999" x14ac:dyDescent="0.3">
      <c r="A714" s="33" t="s">
        <v>1150</v>
      </c>
      <c r="B714" s="34" t="s">
        <v>16</v>
      </c>
      <c r="C714" s="34" t="s">
        <v>33</v>
      </c>
      <c r="D714" s="51" t="s">
        <v>1151</v>
      </c>
      <c r="E714" s="35">
        <v>14</v>
      </c>
      <c r="F714" s="35">
        <v>155.80000000000001</v>
      </c>
      <c r="G714" s="36">
        <f t="shared" si="142"/>
        <v>2181.1999999999998</v>
      </c>
      <c r="H714" s="6">
        <v>14</v>
      </c>
      <c r="I714" s="76"/>
      <c r="J714" s="36">
        <f t="shared" si="143"/>
        <v>0</v>
      </c>
    </row>
    <row r="715" spans="1:10" ht="20.399999999999999" x14ac:dyDescent="0.3">
      <c r="A715" s="33" t="s">
        <v>1152</v>
      </c>
      <c r="B715" s="34" t="s">
        <v>16</v>
      </c>
      <c r="C715" s="34" t="s">
        <v>33</v>
      </c>
      <c r="D715" s="51" t="s">
        <v>1153</v>
      </c>
      <c r="E715" s="35">
        <v>66</v>
      </c>
      <c r="F715" s="35">
        <v>164.49</v>
      </c>
      <c r="G715" s="36">
        <f t="shared" si="142"/>
        <v>10856.34</v>
      </c>
      <c r="H715" s="6">
        <v>66</v>
      </c>
      <c r="I715" s="76"/>
      <c r="J715" s="36">
        <f t="shared" si="143"/>
        <v>0</v>
      </c>
    </row>
    <row r="716" spans="1:10" x14ac:dyDescent="0.3">
      <c r="A716" s="33" t="s">
        <v>1154</v>
      </c>
      <c r="B716" s="34" t="s">
        <v>16</v>
      </c>
      <c r="C716" s="34" t="s">
        <v>33</v>
      </c>
      <c r="D716" s="51" t="s">
        <v>1155</v>
      </c>
      <c r="E716" s="35">
        <v>7</v>
      </c>
      <c r="F716" s="35">
        <v>279.33999999999997</v>
      </c>
      <c r="G716" s="36">
        <f t="shared" si="142"/>
        <v>1955.38</v>
      </c>
      <c r="H716" s="6">
        <v>7</v>
      </c>
      <c r="I716" s="76"/>
      <c r="J716" s="36">
        <f t="shared" si="143"/>
        <v>0</v>
      </c>
    </row>
    <row r="717" spans="1:10" x14ac:dyDescent="0.3">
      <c r="A717" s="37"/>
      <c r="B717" s="37"/>
      <c r="C717" s="37"/>
      <c r="D717" s="52" t="s">
        <v>1156</v>
      </c>
      <c r="E717" s="35">
        <v>1</v>
      </c>
      <c r="F717" s="38">
        <f>SUM(G711:G716)</f>
        <v>55496.29</v>
      </c>
      <c r="G717" s="38">
        <f t="shared" si="142"/>
        <v>55496.29</v>
      </c>
      <c r="H717" s="6">
        <v>1</v>
      </c>
      <c r="I717" s="7">
        <f>SUM(J711:J716)</f>
        <v>0</v>
      </c>
      <c r="J717" s="38">
        <f t="shared" si="143"/>
        <v>0</v>
      </c>
    </row>
    <row r="718" spans="1:10" ht="1.05" customHeight="1" x14ac:dyDescent="0.3">
      <c r="A718" s="39"/>
      <c r="B718" s="39"/>
      <c r="C718" s="39"/>
      <c r="D718" s="53"/>
      <c r="E718" s="39"/>
      <c r="F718" s="39"/>
      <c r="G718" s="39"/>
      <c r="H718" s="8"/>
      <c r="I718" s="8"/>
      <c r="J718" s="39"/>
    </row>
    <row r="719" spans="1:10" x14ac:dyDescent="0.3">
      <c r="A719" s="41" t="s">
        <v>1157</v>
      </c>
      <c r="B719" s="42" t="s">
        <v>10</v>
      </c>
      <c r="C719" s="41" t="s">
        <v>11</v>
      </c>
      <c r="D719" s="54" t="s">
        <v>1158</v>
      </c>
      <c r="E719" s="43">
        <f t="shared" ref="E719:J719" si="144">E721</f>
        <v>1</v>
      </c>
      <c r="F719" s="43">
        <f t="shared" si="144"/>
        <v>5775</v>
      </c>
      <c r="G719" s="43">
        <f t="shared" si="144"/>
        <v>5775</v>
      </c>
      <c r="H719" s="10">
        <f t="shared" si="144"/>
        <v>1</v>
      </c>
      <c r="I719" s="10">
        <f t="shared" si="144"/>
        <v>0</v>
      </c>
      <c r="J719" s="43">
        <f t="shared" si="144"/>
        <v>0</v>
      </c>
    </row>
    <row r="720" spans="1:10" x14ac:dyDescent="0.3">
      <c r="A720" s="33" t="s">
        <v>1159</v>
      </c>
      <c r="B720" s="34" t="s">
        <v>16</v>
      </c>
      <c r="C720" s="34" t="s">
        <v>4</v>
      </c>
      <c r="D720" s="51" t="s">
        <v>1160</v>
      </c>
      <c r="E720" s="35">
        <v>1</v>
      </c>
      <c r="F720" s="35">
        <v>5775</v>
      </c>
      <c r="G720" s="36">
        <f>ROUND(E720*F720,2)</f>
        <v>5775</v>
      </c>
      <c r="H720" s="6">
        <v>1</v>
      </c>
      <c r="I720" s="76"/>
      <c r="J720" s="36">
        <f>ROUND(H720*I720,2)</f>
        <v>0</v>
      </c>
    </row>
    <row r="721" spans="1:10" x14ac:dyDescent="0.3">
      <c r="A721" s="37"/>
      <c r="B721" s="37"/>
      <c r="C721" s="37"/>
      <c r="D721" s="52" t="s">
        <v>1161</v>
      </c>
      <c r="E721" s="35">
        <v>1</v>
      </c>
      <c r="F721" s="38">
        <f>G720</f>
        <v>5775</v>
      </c>
      <c r="G721" s="38">
        <f>ROUND(E721*F721,2)</f>
        <v>5775</v>
      </c>
      <c r="H721" s="6">
        <v>1</v>
      </c>
      <c r="I721" s="7">
        <f>J720</f>
        <v>0</v>
      </c>
      <c r="J721" s="38">
        <f>ROUND(H721*I721,2)</f>
        <v>0</v>
      </c>
    </row>
    <row r="722" spans="1:10" ht="1.05" customHeight="1" x14ac:dyDescent="0.3">
      <c r="A722" s="39"/>
      <c r="B722" s="39"/>
      <c r="C722" s="39"/>
      <c r="D722" s="53"/>
      <c r="E722" s="39"/>
      <c r="F722" s="39"/>
      <c r="G722" s="39"/>
      <c r="H722" s="8"/>
      <c r="I722" s="8"/>
      <c r="J722" s="39"/>
    </row>
    <row r="723" spans="1:10" x14ac:dyDescent="0.3">
      <c r="A723" s="41" t="s">
        <v>1162</v>
      </c>
      <c r="B723" s="42" t="s">
        <v>10</v>
      </c>
      <c r="C723" s="41" t="s">
        <v>11</v>
      </c>
      <c r="D723" s="54" t="s">
        <v>1163</v>
      </c>
      <c r="E723" s="43">
        <f t="shared" ref="E723:J723" si="145">E731</f>
        <v>1</v>
      </c>
      <c r="F723" s="43">
        <f t="shared" si="145"/>
        <v>27704.49</v>
      </c>
      <c r="G723" s="43">
        <f t="shared" si="145"/>
        <v>27704.49</v>
      </c>
      <c r="H723" s="10">
        <f t="shared" si="145"/>
        <v>1</v>
      </c>
      <c r="I723" s="10">
        <f t="shared" si="145"/>
        <v>0</v>
      </c>
      <c r="J723" s="43">
        <f t="shared" si="145"/>
        <v>0</v>
      </c>
    </row>
    <row r="724" spans="1:10" x14ac:dyDescent="0.3">
      <c r="A724" s="33" t="s">
        <v>1164</v>
      </c>
      <c r="B724" s="34" t="s">
        <v>16</v>
      </c>
      <c r="C724" s="34" t="s">
        <v>1165</v>
      </c>
      <c r="D724" s="51" t="s">
        <v>1166</v>
      </c>
      <c r="E724" s="35">
        <v>12.8</v>
      </c>
      <c r="F724" s="35">
        <v>403.61</v>
      </c>
      <c r="G724" s="36">
        <f t="shared" ref="G724:G731" si="146">ROUND(E724*F724,2)</f>
        <v>5166.21</v>
      </c>
      <c r="H724" s="6">
        <v>12.8</v>
      </c>
      <c r="I724" s="76"/>
      <c r="J724" s="36">
        <f t="shared" ref="J724:J731" si="147">ROUND(H724*I724,2)</f>
        <v>0</v>
      </c>
    </row>
    <row r="725" spans="1:10" ht="20.399999999999999" x14ac:dyDescent="0.3">
      <c r="A725" s="33" t="s">
        <v>208</v>
      </c>
      <c r="B725" s="34" t="s">
        <v>16</v>
      </c>
      <c r="C725" s="34" t="s">
        <v>33</v>
      </c>
      <c r="D725" s="51" t="s">
        <v>209</v>
      </c>
      <c r="E725" s="35">
        <v>4</v>
      </c>
      <c r="F725" s="35">
        <v>3128.97</v>
      </c>
      <c r="G725" s="36">
        <f t="shared" si="146"/>
        <v>12515.88</v>
      </c>
      <c r="H725" s="6">
        <v>4</v>
      </c>
      <c r="I725" s="76"/>
      <c r="J725" s="36">
        <f t="shared" si="147"/>
        <v>0</v>
      </c>
    </row>
    <row r="726" spans="1:10" ht="20.399999999999999" x14ac:dyDescent="0.3">
      <c r="A726" s="33" t="s">
        <v>1167</v>
      </c>
      <c r="B726" s="34" t="s">
        <v>16</v>
      </c>
      <c r="C726" s="34" t="s">
        <v>25</v>
      </c>
      <c r="D726" s="51" t="s">
        <v>1168</v>
      </c>
      <c r="E726" s="35">
        <v>56</v>
      </c>
      <c r="F726" s="35">
        <v>13.32</v>
      </c>
      <c r="G726" s="36">
        <f t="shared" si="146"/>
        <v>745.92</v>
      </c>
      <c r="H726" s="6">
        <v>56</v>
      </c>
      <c r="I726" s="76"/>
      <c r="J726" s="36">
        <f t="shared" si="147"/>
        <v>0</v>
      </c>
    </row>
    <row r="727" spans="1:10" ht="20.399999999999999" x14ac:dyDescent="0.3">
      <c r="A727" s="33" t="s">
        <v>1169</v>
      </c>
      <c r="B727" s="34" t="s">
        <v>16</v>
      </c>
      <c r="C727" s="34" t="s">
        <v>25</v>
      </c>
      <c r="D727" s="51" t="s">
        <v>1170</v>
      </c>
      <c r="E727" s="35">
        <v>60</v>
      </c>
      <c r="F727" s="35">
        <v>19.62</v>
      </c>
      <c r="G727" s="36">
        <f t="shared" si="146"/>
        <v>1177.2</v>
      </c>
      <c r="H727" s="6">
        <v>60</v>
      </c>
      <c r="I727" s="76"/>
      <c r="J727" s="36">
        <f t="shared" si="147"/>
        <v>0</v>
      </c>
    </row>
    <row r="728" spans="1:10" ht="20.399999999999999" x14ac:dyDescent="0.3">
      <c r="A728" s="33" t="s">
        <v>193</v>
      </c>
      <c r="B728" s="34" t="s">
        <v>16</v>
      </c>
      <c r="C728" s="34" t="s">
        <v>25</v>
      </c>
      <c r="D728" s="51" t="s">
        <v>194</v>
      </c>
      <c r="E728" s="35">
        <v>56</v>
      </c>
      <c r="F728" s="35">
        <v>111.86</v>
      </c>
      <c r="G728" s="36">
        <f t="shared" si="146"/>
        <v>6264.16</v>
      </c>
      <c r="H728" s="6">
        <v>56</v>
      </c>
      <c r="I728" s="76"/>
      <c r="J728" s="36">
        <f t="shared" si="147"/>
        <v>0</v>
      </c>
    </row>
    <row r="729" spans="1:10" ht="20.399999999999999" x14ac:dyDescent="0.3">
      <c r="A729" s="33" t="s">
        <v>1171</v>
      </c>
      <c r="B729" s="34" t="s">
        <v>16</v>
      </c>
      <c r="C729" s="34" t="s">
        <v>25</v>
      </c>
      <c r="D729" s="51" t="s">
        <v>1172</v>
      </c>
      <c r="E729" s="35">
        <v>56</v>
      </c>
      <c r="F729" s="35">
        <v>21.87</v>
      </c>
      <c r="G729" s="36">
        <f t="shared" si="146"/>
        <v>1224.72</v>
      </c>
      <c r="H729" s="6">
        <v>56</v>
      </c>
      <c r="I729" s="76"/>
      <c r="J729" s="36">
        <f t="shared" si="147"/>
        <v>0</v>
      </c>
    </row>
    <row r="730" spans="1:10" x14ac:dyDescent="0.3">
      <c r="A730" s="33" t="s">
        <v>1173</v>
      </c>
      <c r="B730" s="34" t="s">
        <v>16</v>
      </c>
      <c r="C730" s="34" t="s">
        <v>25</v>
      </c>
      <c r="D730" s="51" t="s">
        <v>1174</v>
      </c>
      <c r="E730" s="35">
        <v>56</v>
      </c>
      <c r="F730" s="35">
        <v>10.9</v>
      </c>
      <c r="G730" s="36">
        <f t="shared" si="146"/>
        <v>610.4</v>
      </c>
      <c r="H730" s="6">
        <v>56</v>
      </c>
      <c r="I730" s="76"/>
      <c r="J730" s="36">
        <f t="shared" si="147"/>
        <v>0</v>
      </c>
    </row>
    <row r="731" spans="1:10" x14ac:dyDescent="0.3">
      <c r="A731" s="37"/>
      <c r="B731" s="37"/>
      <c r="C731" s="37"/>
      <c r="D731" s="52" t="s">
        <v>1175</v>
      </c>
      <c r="E731" s="35">
        <v>1</v>
      </c>
      <c r="F731" s="38">
        <f>SUM(G724:G730)</f>
        <v>27704.49</v>
      </c>
      <c r="G731" s="38">
        <f t="shared" si="146"/>
        <v>27704.49</v>
      </c>
      <c r="H731" s="6">
        <v>1</v>
      </c>
      <c r="I731" s="7">
        <f>SUM(J724:J730)</f>
        <v>0</v>
      </c>
      <c r="J731" s="38">
        <f t="shared" si="147"/>
        <v>0</v>
      </c>
    </row>
    <row r="732" spans="1:10" ht="1.05" customHeight="1" x14ac:dyDescent="0.3">
      <c r="A732" s="39"/>
      <c r="B732" s="39"/>
      <c r="C732" s="39"/>
      <c r="D732" s="53"/>
      <c r="E732" s="39"/>
      <c r="F732" s="39"/>
      <c r="G732" s="39"/>
      <c r="H732" s="8"/>
      <c r="I732" s="8"/>
      <c r="J732" s="39"/>
    </row>
    <row r="733" spans="1:10" x14ac:dyDescent="0.3">
      <c r="A733" s="37"/>
      <c r="B733" s="37"/>
      <c r="C733" s="37"/>
      <c r="D733" s="52" t="s">
        <v>1176</v>
      </c>
      <c r="E733" s="35">
        <v>1</v>
      </c>
      <c r="F733" s="38">
        <f>G686+G699+G710+G719+G723</f>
        <v>1533339.35</v>
      </c>
      <c r="G733" s="38">
        <f>ROUND(E733*F733,2)</f>
        <v>1533339.35</v>
      </c>
      <c r="H733" s="6">
        <v>1</v>
      </c>
      <c r="I733" s="7">
        <f>J686+J699+J710+J719+J723</f>
        <v>0</v>
      </c>
      <c r="J733" s="38">
        <f>ROUND(H733*I733,2)</f>
        <v>0</v>
      </c>
    </row>
    <row r="734" spans="1:10" ht="1.05" customHeight="1" x14ac:dyDescent="0.3">
      <c r="A734" s="39"/>
      <c r="B734" s="39"/>
      <c r="C734" s="39"/>
      <c r="D734" s="53"/>
      <c r="E734" s="39"/>
      <c r="F734" s="39"/>
      <c r="G734" s="39"/>
      <c r="H734" s="8"/>
      <c r="I734" s="8"/>
      <c r="J734" s="39"/>
    </row>
    <row r="735" spans="1:10" x14ac:dyDescent="0.3">
      <c r="A735" s="37"/>
      <c r="B735" s="37"/>
      <c r="C735" s="37"/>
      <c r="D735" s="52" t="s">
        <v>1177</v>
      </c>
      <c r="E735" s="40">
        <v>1</v>
      </c>
      <c r="F735" s="38">
        <f>G250+G316+G360+G530+G547+G685</f>
        <v>3560568.92</v>
      </c>
      <c r="G735" s="38">
        <f>ROUND(E735*F735,2)</f>
        <v>3560568.92</v>
      </c>
      <c r="H735" s="9">
        <v>1</v>
      </c>
      <c r="I735" s="7">
        <f>J250+J316+J360+J530+J547+J685</f>
        <v>0</v>
      </c>
      <c r="J735" s="38">
        <f>ROUND(H735*I735,2)</f>
        <v>0</v>
      </c>
    </row>
    <row r="736" spans="1:10" ht="1.05" customHeight="1" x14ac:dyDescent="0.3">
      <c r="A736" s="39"/>
      <c r="B736" s="39"/>
      <c r="C736" s="39"/>
      <c r="D736" s="53"/>
      <c r="E736" s="39"/>
      <c r="F736" s="39"/>
      <c r="G736" s="39"/>
      <c r="H736" s="8"/>
      <c r="I736" s="8"/>
      <c r="J736" s="39"/>
    </row>
    <row r="737" spans="1:10" x14ac:dyDescent="0.3">
      <c r="A737" s="28" t="s">
        <v>1178</v>
      </c>
      <c r="B737" s="28" t="s">
        <v>10</v>
      </c>
      <c r="C737" s="28" t="s">
        <v>11</v>
      </c>
      <c r="D737" s="49" t="s">
        <v>1179</v>
      </c>
      <c r="E737" s="29">
        <f t="shared" ref="E737:J737" si="148">E797</f>
        <v>1</v>
      </c>
      <c r="F737" s="30">
        <f t="shared" si="148"/>
        <v>256636.31</v>
      </c>
      <c r="G737" s="30">
        <f t="shared" si="148"/>
        <v>256636.31</v>
      </c>
      <c r="H737" s="3">
        <f t="shared" si="148"/>
        <v>1</v>
      </c>
      <c r="I737" s="4">
        <f t="shared" si="148"/>
        <v>0</v>
      </c>
      <c r="J737" s="30">
        <f t="shared" si="148"/>
        <v>0</v>
      </c>
    </row>
    <row r="738" spans="1:10" x14ac:dyDescent="0.3">
      <c r="A738" s="31" t="s">
        <v>1180</v>
      </c>
      <c r="B738" s="31" t="s">
        <v>10</v>
      </c>
      <c r="C738" s="31" t="s">
        <v>11</v>
      </c>
      <c r="D738" s="50" t="s">
        <v>278</v>
      </c>
      <c r="E738" s="32">
        <f t="shared" ref="E738:J738" si="149">E748</f>
        <v>1</v>
      </c>
      <c r="F738" s="32">
        <f t="shared" si="149"/>
        <v>17644.52</v>
      </c>
      <c r="G738" s="32">
        <f t="shared" si="149"/>
        <v>17644.52</v>
      </c>
      <c r="H738" s="5">
        <f t="shared" si="149"/>
        <v>1</v>
      </c>
      <c r="I738" s="5">
        <f t="shared" si="149"/>
        <v>0</v>
      </c>
      <c r="J738" s="32">
        <f t="shared" si="149"/>
        <v>0</v>
      </c>
    </row>
    <row r="739" spans="1:10" ht="20.399999999999999" x14ac:dyDescent="0.3">
      <c r="A739" s="33" t="s">
        <v>47</v>
      </c>
      <c r="B739" s="34" t="s">
        <v>16</v>
      </c>
      <c r="C739" s="34" t="s">
        <v>33</v>
      </c>
      <c r="D739" s="51" t="s">
        <v>48</v>
      </c>
      <c r="E739" s="35">
        <v>26</v>
      </c>
      <c r="F739" s="35">
        <v>23.11</v>
      </c>
      <c r="G739" s="36">
        <f t="shared" ref="G739:G748" si="150">ROUND(E739*F739,2)</f>
        <v>600.86</v>
      </c>
      <c r="H739" s="6">
        <v>26</v>
      </c>
      <c r="I739" s="76"/>
      <c r="J739" s="36">
        <f t="shared" ref="J739:J748" si="151">ROUND(H739*I739,2)</f>
        <v>0</v>
      </c>
    </row>
    <row r="740" spans="1:10" ht="20.399999999999999" x14ac:dyDescent="0.3">
      <c r="A740" s="33" t="s">
        <v>1181</v>
      </c>
      <c r="B740" s="34" t="s">
        <v>16</v>
      </c>
      <c r="C740" s="34" t="s">
        <v>20</v>
      </c>
      <c r="D740" s="51" t="s">
        <v>1182</v>
      </c>
      <c r="E740" s="35">
        <v>151.52000000000001</v>
      </c>
      <c r="F740" s="35">
        <v>8.9</v>
      </c>
      <c r="G740" s="36">
        <f t="shared" si="150"/>
        <v>1348.53</v>
      </c>
      <c r="H740" s="6">
        <v>151.52000000000001</v>
      </c>
      <c r="I740" s="76"/>
      <c r="J740" s="36">
        <f t="shared" si="151"/>
        <v>0</v>
      </c>
    </row>
    <row r="741" spans="1:10" ht="20.399999999999999" x14ac:dyDescent="0.3">
      <c r="A741" s="33" t="s">
        <v>1183</v>
      </c>
      <c r="B741" s="34" t="s">
        <v>16</v>
      </c>
      <c r="C741" s="34" t="s">
        <v>25</v>
      </c>
      <c r="D741" s="51" t="s">
        <v>1184</v>
      </c>
      <c r="E741" s="35">
        <v>139.88999999999999</v>
      </c>
      <c r="F741" s="35">
        <v>27.14</v>
      </c>
      <c r="G741" s="36">
        <f t="shared" si="150"/>
        <v>3796.61</v>
      </c>
      <c r="H741" s="6">
        <v>139.88999999999999</v>
      </c>
      <c r="I741" s="76"/>
      <c r="J741" s="36">
        <f t="shared" si="151"/>
        <v>0</v>
      </c>
    </row>
    <row r="742" spans="1:10" x14ac:dyDescent="0.3">
      <c r="A742" s="33" t="s">
        <v>1185</v>
      </c>
      <c r="B742" s="34" t="s">
        <v>16</v>
      </c>
      <c r="C742" s="34" t="s">
        <v>25</v>
      </c>
      <c r="D742" s="51" t="s">
        <v>1186</v>
      </c>
      <c r="E742" s="35">
        <v>107.52</v>
      </c>
      <c r="F742" s="35">
        <v>22.31</v>
      </c>
      <c r="G742" s="36">
        <f t="shared" si="150"/>
        <v>2398.77</v>
      </c>
      <c r="H742" s="6">
        <v>107.52</v>
      </c>
      <c r="I742" s="76"/>
      <c r="J742" s="36">
        <f t="shared" si="151"/>
        <v>0</v>
      </c>
    </row>
    <row r="743" spans="1:10" x14ac:dyDescent="0.3">
      <c r="A743" s="33" t="s">
        <v>1187</v>
      </c>
      <c r="B743" s="34" t="s">
        <v>16</v>
      </c>
      <c r="C743" s="34" t="s">
        <v>20</v>
      </c>
      <c r="D743" s="51" t="s">
        <v>1188</v>
      </c>
      <c r="E743" s="35">
        <v>232</v>
      </c>
      <c r="F743" s="35">
        <v>20.27</v>
      </c>
      <c r="G743" s="36">
        <f t="shared" si="150"/>
        <v>4702.6400000000003</v>
      </c>
      <c r="H743" s="6">
        <v>232</v>
      </c>
      <c r="I743" s="76"/>
      <c r="J743" s="36">
        <f t="shared" si="151"/>
        <v>0</v>
      </c>
    </row>
    <row r="744" spans="1:10" x14ac:dyDescent="0.3">
      <c r="A744" s="33" t="s">
        <v>1189</v>
      </c>
      <c r="B744" s="34" t="s">
        <v>16</v>
      </c>
      <c r="C744" s="34" t="s">
        <v>20</v>
      </c>
      <c r="D744" s="51" t="s">
        <v>1190</v>
      </c>
      <c r="E744" s="35">
        <v>50</v>
      </c>
      <c r="F744" s="35">
        <v>16.21</v>
      </c>
      <c r="G744" s="36">
        <f t="shared" si="150"/>
        <v>810.5</v>
      </c>
      <c r="H744" s="6">
        <v>50</v>
      </c>
      <c r="I744" s="76"/>
      <c r="J744" s="36">
        <f t="shared" si="151"/>
        <v>0</v>
      </c>
    </row>
    <row r="745" spans="1:10" x14ac:dyDescent="0.3">
      <c r="A745" s="33" t="s">
        <v>1191</v>
      </c>
      <c r="B745" s="34" t="s">
        <v>16</v>
      </c>
      <c r="C745" s="34" t="s">
        <v>20</v>
      </c>
      <c r="D745" s="51" t="s">
        <v>1192</v>
      </c>
      <c r="E745" s="35">
        <v>177.6</v>
      </c>
      <c r="F745" s="35">
        <v>17.48</v>
      </c>
      <c r="G745" s="36">
        <f t="shared" si="150"/>
        <v>3104.45</v>
      </c>
      <c r="H745" s="6">
        <v>177.6</v>
      </c>
      <c r="I745" s="76"/>
      <c r="J745" s="36">
        <f t="shared" si="151"/>
        <v>0</v>
      </c>
    </row>
    <row r="746" spans="1:10" ht="20.399999999999999" x14ac:dyDescent="0.3">
      <c r="A746" s="33" t="s">
        <v>1193</v>
      </c>
      <c r="B746" s="34" t="s">
        <v>16</v>
      </c>
      <c r="C746" s="34" t="s">
        <v>383</v>
      </c>
      <c r="D746" s="51" t="s">
        <v>1194</v>
      </c>
      <c r="E746" s="35">
        <v>12</v>
      </c>
      <c r="F746" s="35">
        <v>20.2</v>
      </c>
      <c r="G746" s="36">
        <f t="shared" si="150"/>
        <v>242.4</v>
      </c>
      <c r="H746" s="6">
        <v>12</v>
      </c>
      <c r="I746" s="76"/>
      <c r="J746" s="36">
        <f t="shared" si="151"/>
        <v>0</v>
      </c>
    </row>
    <row r="747" spans="1:10" ht="20.399999999999999" x14ac:dyDescent="0.3">
      <c r="A747" s="33" t="s">
        <v>1195</v>
      </c>
      <c r="B747" s="34" t="s">
        <v>16</v>
      </c>
      <c r="C747" s="34" t="s">
        <v>383</v>
      </c>
      <c r="D747" s="51" t="s">
        <v>1196</v>
      </c>
      <c r="E747" s="35">
        <v>4</v>
      </c>
      <c r="F747" s="35">
        <v>159.94</v>
      </c>
      <c r="G747" s="36">
        <f t="shared" si="150"/>
        <v>639.76</v>
      </c>
      <c r="H747" s="6">
        <v>4</v>
      </c>
      <c r="I747" s="76"/>
      <c r="J747" s="36">
        <f t="shared" si="151"/>
        <v>0</v>
      </c>
    </row>
    <row r="748" spans="1:10" x14ac:dyDescent="0.3">
      <c r="A748" s="37"/>
      <c r="B748" s="37"/>
      <c r="C748" s="37"/>
      <c r="D748" s="52" t="s">
        <v>1197</v>
      </c>
      <c r="E748" s="35">
        <v>1</v>
      </c>
      <c r="F748" s="38">
        <f>SUM(G739:G747)</f>
        <v>17644.52</v>
      </c>
      <c r="G748" s="38">
        <f t="shared" si="150"/>
        <v>17644.52</v>
      </c>
      <c r="H748" s="6">
        <v>1</v>
      </c>
      <c r="I748" s="7">
        <f>SUM(J739:J747)</f>
        <v>0</v>
      </c>
      <c r="J748" s="38">
        <f t="shared" si="151"/>
        <v>0</v>
      </c>
    </row>
    <row r="749" spans="1:10" ht="1.05" customHeight="1" x14ac:dyDescent="0.3">
      <c r="A749" s="39"/>
      <c r="B749" s="39"/>
      <c r="C749" s="39"/>
      <c r="D749" s="53"/>
      <c r="E749" s="39"/>
      <c r="F749" s="39"/>
      <c r="G749" s="39"/>
      <c r="H749" s="8"/>
      <c r="I749" s="8"/>
      <c r="J749" s="39"/>
    </row>
    <row r="750" spans="1:10" x14ac:dyDescent="0.3">
      <c r="A750" s="31" t="s">
        <v>1198</v>
      </c>
      <c r="B750" s="31" t="s">
        <v>10</v>
      </c>
      <c r="C750" s="31" t="s">
        <v>11</v>
      </c>
      <c r="D750" s="50" t="s">
        <v>1199</v>
      </c>
      <c r="E750" s="32">
        <f t="shared" ref="E750:J750" si="152">E757</f>
        <v>1</v>
      </c>
      <c r="F750" s="32">
        <f t="shared" si="152"/>
        <v>72392.92</v>
      </c>
      <c r="G750" s="32">
        <f t="shared" si="152"/>
        <v>72392.92</v>
      </c>
      <c r="H750" s="5">
        <f t="shared" si="152"/>
        <v>1</v>
      </c>
      <c r="I750" s="5">
        <f t="shared" si="152"/>
        <v>0</v>
      </c>
      <c r="J750" s="32">
        <f t="shared" si="152"/>
        <v>0</v>
      </c>
    </row>
    <row r="751" spans="1:10" ht="20.399999999999999" x14ac:dyDescent="0.3">
      <c r="A751" s="33" t="s">
        <v>1200</v>
      </c>
      <c r="B751" s="34" t="s">
        <v>16</v>
      </c>
      <c r="C751" s="34" t="s">
        <v>25</v>
      </c>
      <c r="D751" s="51" t="s">
        <v>1201</v>
      </c>
      <c r="E751" s="35">
        <v>139.88999999999999</v>
      </c>
      <c r="F751" s="35">
        <v>21.3</v>
      </c>
      <c r="G751" s="36">
        <f t="shared" ref="G751:G757" si="153">ROUND(E751*F751,2)</f>
        <v>2979.66</v>
      </c>
      <c r="H751" s="6">
        <v>139.88999999999999</v>
      </c>
      <c r="I751" s="76"/>
      <c r="J751" s="36">
        <f t="shared" ref="J751:J757" si="154">ROUND(H751*I751,2)</f>
        <v>0</v>
      </c>
    </row>
    <row r="752" spans="1:10" ht="30.6" x14ac:dyDescent="0.3">
      <c r="A752" s="33" t="s">
        <v>1202</v>
      </c>
      <c r="B752" s="34" t="s">
        <v>16</v>
      </c>
      <c r="C752" s="34" t="s">
        <v>25</v>
      </c>
      <c r="D752" s="51" t="s">
        <v>1203</v>
      </c>
      <c r="E752" s="35">
        <v>256</v>
      </c>
      <c r="F752" s="35">
        <v>100.3</v>
      </c>
      <c r="G752" s="36">
        <f t="shared" si="153"/>
        <v>25676.799999999999</v>
      </c>
      <c r="H752" s="6">
        <v>256</v>
      </c>
      <c r="I752" s="76"/>
      <c r="J752" s="36">
        <f t="shared" si="154"/>
        <v>0</v>
      </c>
    </row>
    <row r="753" spans="1:10" ht="30.6" x14ac:dyDescent="0.3">
      <c r="A753" s="33" t="s">
        <v>1204</v>
      </c>
      <c r="B753" s="34" t="s">
        <v>16</v>
      </c>
      <c r="C753" s="34" t="s">
        <v>25</v>
      </c>
      <c r="D753" s="51" t="s">
        <v>1205</v>
      </c>
      <c r="E753" s="35">
        <v>453.88</v>
      </c>
      <c r="F753" s="35">
        <v>70.78</v>
      </c>
      <c r="G753" s="36">
        <f t="shared" si="153"/>
        <v>32125.63</v>
      </c>
      <c r="H753" s="6">
        <v>453.88</v>
      </c>
      <c r="I753" s="76"/>
      <c r="J753" s="36">
        <f t="shared" si="154"/>
        <v>0</v>
      </c>
    </row>
    <row r="754" spans="1:10" ht="30.6" x14ac:dyDescent="0.3">
      <c r="A754" s="33" t="s">
        <v>1206</v>
      </c>
      <c r="B754" s="34" t="s">
        <v>16</v>
      </c>
      <c r="C754" s="34" t="s">
        <v>25</v>
      </c>
      <c r="D754" s="51" t="s">
        <v>1207</v>
      </c>
      <c r="E754" s="35">
        <v>82.8</v>
      </c>
      <c r="F754" s="35">
        <v>90.29</v>
      </c>
      <c r="G754" s="36">
        <f t="shared" si="153"/>
        <v>7476.01</v>
      </c>
      <c r="H754" s="6">
        <v>82.8</v>
      </c>
      <c r="I754" s="76"/>
      <c r="J754" s="36">
        <f t="shared" si="154"/>
        <v>0</v>
      </c>
    </row>
    <row r="755" spans="1:10" ht="30.6" x14ac:dyDescent="0.3">
      <c r="A755" s="33" t="s">
        <v>1208</v>
      </c>
      <c r="B755" s="34" t="s">
        <v>16</v>
      </c>
      <c r="C755" s="34" t="s">
        <v>25</v>
      </c>
      <c r="D755" s="51" t="s">
        <v>1209</v>
      </c>
      <c r="E755" s="35">
        <v>3.84</v>
      </c>
      <c r="F755" s="35">
        <v>71.59</v>
      </c>
      <c r="G755" s="36">
        <f t="shared" si="153"/>
        <v>274.91000000000003</v>
      </c>
      <c r="H755" s="6">
        <v>3.84</v>
      </c>
      <c r="I755" s="76"/>
      <c r="J755" s="36">
        <f t="shared" si="154"/>
        <v>0</v>
      </c>
    </row>
    <row r="756" spans="1:10" ht="30.6" x14ac:dyDescent="0.3">
      <c r="A756" s="33" t="s">
        <v>1210</v>
      </c>
      <c r="B756" s="34" t="s">
        <v>16</v>
      </c>
      <c r="C756" s="34" t="s">
        <v>25</v>
      </c>
      <c r="D756" s="51" t="s">
        <v>1211</v>
      </c>
      <c r="E756" s="35">
        <v>42.37</v>
      </c>
      <c r="F756" s="35">
        <v>91.1</v>
      </c>
      <c r="G756" s="36">
        <f t="shared" si="153"/>
        <v>3859.91</v>
      </c>
      <c r="H756" s="6">
        <v>42.37</v>
      </c>
      <c r="I756" s="76"/>
      <c r="J756" s="36">
        <f t="shared" si="154"/>
        <v>0</v>
      </c>
    </row>
    <row r="757" spans="1:10" x14ac:dyDescent="0.3">
      <c r="A757" s="37"/>
      <c r="B757" s="37"/>
      <c r="C757" s="37"/>
      <c r="D757" s="52" t="s">
        <v>1212</v>
      </c>
      <c r="E757" s="35">
        <v>1</v>
      </c>
      <c r="F757" s="38">
        <f>SUM(G751:G756)</f>
        <v>72392.92</v>
      </c>
      <c r="G757" s="38">
        <f t="shared" si="153"/>
        <v>72392.92</v>
      </c>
      <c r="H757" s="6">
        <v>1</v>
      </c>
      <c r="I757" s="7">
        <f>SUM(J751:J756)</f>
        <v>0</v>
      </c>
      <c r="J757" s="38">
        <f t="shared" si="154"/>
        <v>0</v>
      </c>
    </row>
    <row r="758" spans="1:10" ht="1.05" customHeight="1" x14ac:dyDescent="0.3">
      <c r="A758" s="39"/>
      <c r="B758" s="39"/>
      <c r="C758" s="39"/>
      <c r="D758" s="53"/>
      <c r="E758" s="39"/>
      <c r="F758" s="39"/>
      <c r="G758" s="39"/>
      <c r="H758" s="8"/>
      <c r="I758" s="8"/>
      <c r="J758" s="39"/>
    </row>
    <row r="759" spans="1:10" x14ac:dyDescent="0.3">
      <c r="A759" s="31" t="s">
        <v>1213</v>
      </c>
      <c r="B759" s="31" t="s">
        <v>10</v>
      </c>
      <c r="C759" s="31" t="s">
        <v>11</v>
      </c>
      <c r="D759" s="50" t="s">
        <v>1214</v>
      </c>
      <c r="E759" s="32">
        <f t="shared" ref="E759:J759" si="155">E771</f>
        <v>1</v>
      </c>
      <c r="F759" s="32">
        <f t="shared" si="155"/>
        <v>34778.65</v>
      </c>
      <c r="G759" s="32">
        <f t="shared" si="155"/>
        <v>34778.65</v>
      </c>
      <c r="H759" s="5">
        <f t="shared" si="155"/>
        <v>1</v>
      </c>
      <c r="I759" s="5">
        <f t="shared" si="155"/>
        <v>0</v>
      </c>
      <c r="J759" s="32">
        <f t="shared" si="155"/>
        <v>0</v>
      </c>
    </row>
    <row r="760" spans="1:10" ht="30.6" x14ac:dyDescent="0.3">
      <c r="A760" s="33" t="s">
        <v>1215</v>
      </c>
      <c r="B760" s="34" t="s">
        <v>16</v>
      </c>
      <c r="C760" s="34" t="s">
        <v>383</v>
      </c>
      <c r="D760" s="51" t="s">
        <v>1216</v>
      </c>
      <c r="E760" s="35">
        <v>640</v>
      </c>
      <c r="F760" s="35">
        <v>45.44</v>
      </c>
      <c r="G760" s="36">
        <f t="shared" ref="G760:G771" si="156">ROUND(E760*F760,2)</f>
        <v>29081.599999999999</v>
      </c>
      <c r="H760" s="6">
        <v>640</v>
      </c>
      <c r="I760" s="76"/>
      <c r="J760" s="36">
        <f t="shared" ref="J760:J771" si="157">ROUND(H760*I760,2)</f>
        <v>0</v>
      </c>
    </row>
    <row r="761" spans="1:10" ht="20.399999999999999" x14ac:dyDescent="0.3">
      <c r="A761" s="33" t="s">
        <v>1217</v>
      </c>
      <c r="B761" s="34" t="s">
        <v>16</v>
      </c>
      <c r="C761" s="34" t="s">
        <v>383</v>
      </c>
      <c r="D761" s="51" t="s">
        <v>1218</v>
      </c>
      <c r="E761" s="35">
        <v>2</v>
      </c>
      <c r="F761" s="35">
        <v>20.11</v>
      </c>
      <c r="G761" s="36">
        <f t="shared" si="156"/>
        <v>40.22</v>
      </c>
      <c r="H761" s="6">
        <v>2</v>
      </c>
      <c r="I761" s="76"/>
      <c r="J761" s="36">
        <f t="shared" si="157"/>
        <v>0</v>
      </c>
    </row>
    <row r="762" spans="1:10" ht="20.399999999999999" x14ac:dyDescent="0.3">
      <c r="A762" s="33" t="s">
        <v>1219</v>
      </c>
      <c r="B762" s="34" t="s">
        <v>16</v>
      </c>
      <c r="C762" s="34" t="s">
        <v>383</v>
      </c>
      <c r="D762" s="51" t="s">
        <v>1220</v>
      </c>
      <c r="E762" s="35">
        <v>52</v>
      </c>
      <c r="F762" s="35">
        <v>29.78</v>
      </c>
      <c r="G762" s="36">
        <f t="shared" si="156"/>
        <v>1548.56</v>
      </c>
      <c r="H762" s="6">
        <v>52</v>
      </c>
      <c r="I762" s="76"/>
      <c r="J762" s="36">
        <f t="shared" si="157"/>
        <v>0</v>
      </c>
    </row>
    <row r="763" spans="1:10" ht="20.399999999999999" x14ac:dyDescent="0.3">
      <c r="A763" s="33" t="s">
        <v>1221</v>
      </c>
      <c r="B763" s="34" t="s">
        <v>16</v>
      </c>
      <c r="C763" s="34" t="s">
        <v>383</v>
      </c>
      <c r="D763" s="51" t="s">
        <v>1222</v>
      </c>
      <c r="E763" s="35">
        <v>16</v>
      </c>
      <c r="F763" s="35">
        <v>9.61</v>
      </c>
      <c r="G763" s="36">
        <f t="shared" si="156"/>
        <v>153.76</v>
      </c>
      <c r="H763" s="6">
        <v>16</v>
      </c>
      <c r="I763" s="76"/>
      <c r="J763" s="36">
        <f t="shared" si="157"/>
        <v>0</v>
      </c>
    </row>
    <row r="764" spans="1:10" ht="30.6" x14ac:dyDescent="0.3">
      <c r="A764" s="33" t="s">
        <v>1223</v>
      </c>
      <c r="B764" s="34" t="s">
        <v>16</v>
      </c>
      <c r="C764" s="34" t="s">
        <v>383</v>
      </c>
      <c r="D764" s="51" t="s">
        <v>1224</v>
      </c>
      <c r="E764" s="35">
        <v>1</v>
      </c>
      <c r="F764" s="35">
        <v>13.01</v>
      </c>
      <c r="G764" s="36">
        <f t="shared" si="156"/>
        <v>13.01</v>
      </c>
      <c r="H764" s="6">
        <v>1</v>
      </c>
      <c r="I764" s="76"/>
      <c r="J764" s="36">
        <f t="shared" si="157"/>
        <v>0</v>
      </c>
    </row>
    <row r="765" spans="1:10" ht="30.6" x14ac:dyDescent="0.3">
      <c r="A765" s="33" t="s">
        <v>1225</v>
      </c>
      <c r="B765" s="34" t="s">
        <v>16</v>
      </c>
      <c r="C765" s="34" t="s">
        <v>383</v>
      </c>
      <c r="D765" s="51" t="s">
        <v>1226</v>
      </c>
      <c r="E765" s="35">
        <v>1</v>
      </c>
      <c r="F765" s="35">
        <v>17.38</v>
      </c>
      <c r="G765" s="36">
        <f t="shared" si="156"/>
        <v>17.38</v>
      </c>
      <c r="H765" s="6">
        <v>1</v>
      </c>
      <c r="I765" s="76"/>
      <c r="J765" s="36">
        <f t="shared" si="157"/>
        <v>0</v>
      </c>
    </row>
    <row r="766" spans="1:10" ht="30.6" x14ac:dyDescent="0.3">
      <c r="A766" s="33" t="s">
        <v>1227</v>
      </c>
      <c r="B766" s="34" t="s">
        <v>16</v>
      </c>
      <c r="C766" s="34" t="s">
        <v>383</v>
      </c>
      <c r="D766" s="51" t="s">
        <v>1228</v>
      </c>
      <c r="E766" s="35">
        <v>1</v>
      </c>
      <c r="F766" s="35">
        <v>40.64</v>
      </c>
      <c r="G766" s="36">
        <f t="shared" si="156"/>
        <v>40.64</v>
      </c>
      <c r="H766" s="6">
        <v>1</v>
      </c>
      <c r="I766" s="76"/>
      <c r="J766" s="36">
        <f t="shared" si="157"/>
        <v>0</v>
      </c>
    </row>
    <row r="767" spans="1:10" ht="30.6" x14ac:dyDescent="0.3">
      <c r="A767" s="33" t="s">
        <v>1229</v>
      </c>
      <c r="B767" s="34" t="s">
        <v>16</v>
      </c>
      <c r="C767" s="34" t="s">
        <v>383</v>
      </c>
      <c r="D767" s="51" t="s">
        <v>1230</v>
      </c>
      <c r="E767" s="35">
        <v>1</v>
      </c>
      <c r="F767" s="35">
        <v>13.01</v>
      </c>
      <c r="G767" s="36">
        <f t="shared" si="156"/>
        <v>13.01</v>
      </c>
      <c r="H767" s="6">
        <v>1</v>
      </c>
      <c r="I767" s="76"/>
      <c r="J767" s="36">
        <f t="shared" si="157"/>
        <v>0</v>
      </c>
    </row>
    <row r="768" spans="1:10" ht="20.399999999999999" x14ac:dyDescent="0.3">
      <c r="A768" s="33" t="s">
        <v>1231</v>
      </c>
      <c r="B768" s="34" t="s">
        <v>16</v>
      </c>
      <c r="C768" s="34" t="s">
        <v>383</v>
      </c>
      <c r="D768" s="51" t="s">
        <v>1232</v>
      </c>
      <c r="E768" s="35">
        <v>13</v>
      </c>
      <c r="F768" s="35">
        <v>147.19</v>
      </c>
      <c r="G768" s="36">
        <f t="shared" si="156"/>
        <v>1913.47</v>
      </c>
      <c r="H768" s="6">
        <v>13</v>
      </c>
      <c r="I768" s="76"/>
      <c r="J768" s="36">
        <f t="shared" si="157"/>
        <v>0</v>
      </c>
    </row>
    <row r="769" spans="1:10" ht="20.399999999999999" x14ac:dyDescent="0.3">
      <c r="A769" s="33" t="s">
        <v>1233</v>
      </c>
      <c r="B769" s="34" t="s">
        <v>16</v>
      </c>
      <c r="C769" s="34" t="s">
        <v>383</v>
      </c>
      <c r="D769" s="51" t="s">
        <v>1234</v>
      </c>
      <c r="E769" s="35">
        <v>12</v>
      </c>
      <c r="F769" s="35">
        <v>147.19</v>
      </c>
      <c r="G769" s="36">
        <f t="shared" si="156"/>
        <v>1766.28</v>
      </c>
      <c r="H769" s="6">
        <v>12</v>
      </c>
      <c r="I769" s="76"/>
      <c r="J769" s="36">
        <f t="shared" si="157"/>
        <v>0</v>
      </c>
    </row>
    <row r="770" spans="1:10" ht="20.399999999999999" x14ac:dyDescent="0.3">
      <c r="A770" s="33" t="s">
        <v>1235</v>
      </c>
      <c r="B770" s="34" t="s">
        <v>16</v>
      </c>
      <c r="C770" s="34" t="s">
        <v>383</v>
      </c>
      <c r="D770" s="51" t="s">
        <v>1236</v>
      </c>
      <c r="E770" s="35">
        <v>16</v>
      </c>
      <c r="F770" s="35">
        <v>11.92</v>
      </c>
      <c r="G770" s="36">
        <f t="shared" si="156"/>
        <v>190.72</v>
      </c>
      <c r="H770" s="6">
        <v>16</v>
      </c>
      <c r="I770" s="76"/>
      <c r="J770" s="36">
        <f t="shared" si="157"/>
        <v>0</v>
      </c>
    </row>
    <row r="771" spans="1:10" x14ac:dyDescent="0.3">
      <c r="A771" s="37"/>
      <c r="B771" s="37"/>
      <c r="C771" s="37"/>
      <c r="D771" s="52" t="s">
        <v>1237</v>
      </c>
      <c r="E771" s="35">
        <v>1</v>
      </c>
      <c r="F771" s="38">
        <f>SUM(G760:G770)</f>
        <v>34778.65</v>
      </c>
      <c r="G771" s="38">
        <f t="shared" si="156"/>
        <v>34778.65</v>
      </c>
      <c r="H771" s="6">
        <v>1</v>
      </c>
      <c r="I771" s="7">
        <f>SUM(J760:J770)</f>
        <v>0</v>
      </c>
      <c r="J771" s="38">
        <f t="shared" si="157"/>
        <v>0</v>
      </c>
    </row>
    <row r="772" spans="1:10" ht="1.05" customHeight="1" x14ac:dyDescent="0.3">
      <c r="A772" s="39"/>
      <c r="B772" s="39"/>
      <c r="C772" s="39"/>
      <c r="D772" s="53"/>
      <c r="E772" s="39"/>
      <c r="F772" s="39"/>
      <c r="G772" s="39"/>
      <c r="H772" s="8"/>
      <c r="I772" s="8"/>
      <c r="J772" s="39"/>
    </row>
    <row r="773" spans="1:10" x14ac:dyDescent="0.3">
      <c r="A773" s="31" t="s">
        <v>1238</v>
      </c>
      <c r="B773" s="31" t="s">
        <v>10</v>
      </c>
      <c r="C773" s="31" t="s">
        <v>11</v>
      </c>
      <c r="D773" s="50" t="s">
        <v>1239</v>
      </c>
      <c r="E773" s="32">
        <f t="shared" ref="E773:J773" si="158">E776</f>
        <v>1</v>
      </c>
      <c r="F773" s="32">
        <f t="shared" si="158"/>
        <v>31606.97</v>
      </c>
      <c r="G773" s="32">
        <f t="shared" si="158"/>
        <v>31606.97</v>
      </c>
      <c r="H773" s="5">
        <f t="shared" si="158"/>
        <v>1</v>
      </c>
      <c r="I773" s="5">
        <f t="shared" si="158"/>
        <v>0</v>
      </c>
      <c r="J773" s="32">
        <f t="shared" si="158"/>
        <v>0</v>
      </c>
    </row>
    <row r="774" spans="1:10" ht="20.399999999999999" x14ac:dyDescent="0.3">
      <c r="A774" s="33" t="s">
        <v>1240</v>
      </c>
      <c r="B774" s="34" t="s">
        <v>16</v>
      </c>
      <c r="C774" s="34" t="s">
        <v>33</v>
      </c>
      <c r="D774" s="51" t="s">
        <v>1241</v>
      </c>
      <c r="E774" s="35">
        <v>16</v>
      </c>
      <c r="F774" s="35">
        <v>1146</v>
      </c>
      <c r="G774" s="36">
        <f>ROUND(E774*F774,2)</f>
        <v>18336</v>
      </c>
      <c r="H774" s="6">
        <v>16</v>
      </c>
      <c r="I774" s="76"/>
      <c r="J774" s="36">
        <f>ROUND(H774*I774,2)</f>
        <v>0</v>
      </c>
    </row>
    <row r="775" spans="1:10" ht="20.399999999999999" x14ac:dyDescent="0.3">
      <c r="A775" s="33" t="s">
        <v>1242</v>
      </c>
      <c r="B775" s="34" t="s">
        <v>16</v>
      </c>
      <c r="C775" s="34" t="s">
        <v>20</v>
      </c>
      <c r="D775" s="51" t="s">
        <v>1243</v>
      </c>
      <c r="E775" s="35">
        <v>828.4</v>
      </c>
      <c r="F775" s="35">
        <v>16.02</v>
      </c>
      <c r="G775" s="36">
        <f>ROUND(E775*F775,2)</f>
        <v>13270.97</v>
      </c>
      <c r="H775" s="6">
        <v>828.4</v>
      </c>
      <c r="I775" s="76"/>
      <c r="J775" s="36">
        <f>ROUND(H775*I775,2)</f>
        <v>0</v>
      </c>
    </row>
    <row r="776" spans="1:10" x14ac:dyDescent="0.3">
      <c r="A776" s="37"/>
      <c r="B776" s="37"/>
      <c r="C776" s="37"/>
      <c r="D776" s="52" t="s">
        <v>1244</v>
      </c>
      <c r="E776" s="35">
        <v>1</v>
      </c>
      <c r="F776" s="38">
        <f>SUM(G774:G775)</f>
        <v>31606.97</v>
      </c>
      <c r="G776" s="38">
        <f>ROUND(E776*F776,2)</f>
        <v>31606.97</v>
      </c>
      <c r="H776" s="6">
        <v>1</v>
      </c>
      <c r="I776" s="7">
        <f>SUM(J774:J775)</f>
        <v>0</v>
      </c>
      <c r="J776" s="38">
        <f>ROUND(H776*I776,2)</f>
        <v>0</v>
      </c>
    </row>
    <row r="777" spans="1:10" ht="1.05" customHeight="1" x14ac:dyDescent="0.3">
      <c r="A777" s="39"/>
      <c r="B777" s="39"/>
      <c r="C777" s="39"/>
      <c r="D777" s="53"/>
      <c r="E777" s="39"/>
      <c r="F777" s="39"/>
      <c r="G777" s="39"/>
      <c r="H777" s="8"/>
      <c r="I777" s="8"/>
      <c r="J777" s="39"/>
    </row>
    <row r="778" spans="1:10" x14ac:dyDescent="0.3">
      <c r="A778" s="31" t="s">
        <v>1245</v>
      </c>
      <c r="B778" s="31" t="s">
        <v>10</v>
      </c>
      <c r="C778" s="31" t="s">
        <v>11</v>
      </c>
      <c r="D778" s="50" t="s">
        <v>1246</v>
      </c>
      <c r="E778" s="32">
        <f t="shared" ref="E778:J778" si="159">E784</f>
        <v>1</v>
      </c>
      <c r="F778" s="32">
        <f t="shared" si="159"/>
        <v>92212.31</v>
      </c>
      <c r="G778" s="32">
        <f t="shared" si="159"/>
        <v>92212.31</v>
      </c>
      <c r="H778" s="5">
        <f t="shared" si="159"/>
        <v>1</v>
      </c>
      <c r="I778" s="5">
        <f t="shared" si="159"/>
        <v>0</v>
      </c>
      <c r="J778" s="32">
        <f t="shared" si="159"/>
        <v>0</v>
      </c>
    </row>
    <row r="779" spans="1:10" ht="20.399999999999999" x14ac:dyDescent="0.3">
      <c r="A779" s="33" t="s">
        <v>1247</v>
      </c>
      <c r="B779" s="34" t="s">
        <v>16</v>
      </c>
      <c r="C779" s="34" t="s">
        <v>383</v>
      </c>
      <c r="D779" s="51" t="s">
        <v>1248</v>
      </c>
      <c r="E779" s="35">
        <v>6</v>
      </c>
      <c r="F779" s="35">
        <v>1633.51</v>
      </c>
      <c r="G779" s="36">
        <f t="shared" ref="G779:G784" si="160">ROUND(E779*F779,2)</f>
        <v>9801.06</v>
      </c>
      <c r="H779" s="6">
        <v>6</v>
      </c>
      <c r="I779" s="76"/>
      <c r="J779" s="36">
        <f t="shared" ref="J779:J784" si="161">ROUND(H779*I779,2)</f>
        <v>0</v>
      </c>
    </row>
    <row r="780" spans="1:10" ht="20.399999999999999" x14ac:dyDescent="0.3">
      <c r="A780" s="33" t="s">
        <v>1249</v>
      </c>
      <c r="B780" s="34" t="s">
        <v>16</v>
      </c>
      <c r="C780" s="34" t="s">
        <v>383</v>
      </c>
      <c r="D780" s="51" t="s">
        <v>1250</v>
      </c>
      <c r="E780" s="35">
        <v>1</v>
      </c>
      <c r="F780" s="35">
        <v>1458.68</v>
      </c>
      <c r="G780" s="36">
        <f t="shared" si="160"/>
        <v>1458.68</v>
      </c>
      <c r="H780" s="6">
        <v>1</v>
      </c>
      <c r="I780" s="76"/>
      <c r="J780" s="36">
        <f t="shared" si="161"/>
        <v>0</v>
      </c>
    </row>
    <row r="781" spans="1:10" ht="20.399999999999999" x14ac:dyDescent="0.3">
      <c r="A781" s="33" t="s">
        <v>1251</v>
      </c>
      <c r="B781" s="34" t="s">
        <v>16</v>
      </c>
      <c r="C781" s="34" t="s">
        <v>383</v>
      </c>
      <c r="D781" s="51" t="s">
        <v>1252</v>
      </c>
      <c r="E781" s="35">
        <v>2</v>
      </c>
      <c r="F781" s="35">
        <v>181.48</v>
      </c>
      <c r="G781" s="36">
        <f t="shared" si="160"/>
        <v>362.96</v>
      </c>
      <c r="H781" s="6">
        <v>2</v>
      </c>
      <c r="I781" s="76"/>
      <c r="J781" s="36">
        <f t="shared" si="161"/>
        <v>0</v>
      </c>
    </row>
    <row r="782" spans="1:10" ht="20.399999999999999" x14ac:dyDescent="0.3">
      <c r="A782" s="33" t="s">
        <v>1253</v>
      </c>
      <c r="B782" s="34" t="s">
        <v>16</v>
      </c>
      <c r="C782" s="34" t="s">
        <v>383</v>
      </c>
      <c r="D782" s="51" t="s">
        <v>1254</v>
      </c>
      <c r="E782" s="35">
        <v>1</v>
      </c>
      <c r="F782" s="35">
        <v>105.71</v>
      </c>
      <c r="G782" s="36">
        <f t="shared" si="160"/>
        <v>105.71</v>
      </c>
      <c r="H782" s="6">
        <v>1</v>
      </c>
      <c r="I782" s="76"/>
      <c r="J782" s="36">
        <f t="shared" si="161"/>
        <v>0</v>
      </c>
    </row>
    <row r="783" spans="1:10" ht="20.399999999999999" x14ac:dyDescent="0.3">
      <c r="A783" s="33" t="s">
        <v>1255</v>
      </c>
      <c r="B783" s="34" t="s">
        <v>16</v>
      </c>
      <c r="C783" s="34" t="s">
        <v>20</v>
      </c>
      <c r="D783" s="51" t="s">
        <v>1256</v>
      </c>
      <c r="E783" s="35">
        <v>322</v>
      </c>
      <c r="F783" s="35">
        <v>249.95</v>
      </c>
      <c r="G783" s="36">
        <f t="shared" si="160"/>
        <v>80483.899999999994</v>
      </c>
      <c r="H783" s="6">
        <v>322</v>
      </c>
      <c r="I783" s="76"/>
      <c r="J783" s="36">
        <f t="shared" si="161"/>
        <v>0</v>
      </c>
    </row>
    <row r="784" spans="1:10" x14ac:dyDescent="0.3">
      <c r="A784" s="37"/>
      <c r="B784" s="37"/>
      <c r="C784" s="37"/>
      <c r="D784" s="52" t="s">
        <v>1257</v>
      </c>
      <c r="E784" s="35">
        <v>1</v>
      </c>
      <c r="F784" s="38">
        <f>SUM(G779:G783)</f>
        <v>92212.31</v>
      </c>
      <c r="G784" s="38">
        <f t="shared" si="160"/>
        <v>92212.31</v>
      </c>
      <c r="H784" s="6">
        <v>1</v>
      </c>
      <c r="I784" s="7">
        <f>SUM(J779:J783)</f>
        <v>0</v>
      </c>
      <c r="J784" s="38">
        <f t="shared" si="161"/>
        <v>0</v>
      </c>
    </row>
    <row r="785" spans="1:10" ht="1.05" customHeight="1" x14ac:dyDescent="0.3">
      <c r="A785" s="39"/>
      <c r="B785" s="39"/>
      <c r="C785" s="39"/>
      <c r="D785" s="53"/>
      <c r="E785" s="39"/>
      <c r="F785" s="39"/>
      <c r="G785" s="39"/>
      <c r="H785" s="8"/>
      <c r="I785" s="8"/>
      <c r="J785" s="39"/>
    </row>
    <row r="786" spans="1:10" x14ac:dyDescent="0.3">
      <c r="A786" s="31" t="s">
        <v>1258</v>
      </c>
      <c r="B786" s="31" t="s">
        <v>10</v>
      </c>
      <c r="C786" s="31" t="s">
        <v>11</v>
      </c>
      <c r="D786" s="50" t="s">
        <v>1259</v>
      </c>
      <c r="E786" s="32">
        <f t="shared" ref="E786:J786" si="162">E790</f>
        <v>1</v>
      </c>
      <c r="F786" s="32">
        <f t="shared" si="162"/>
        <v>3355.51</v>
      </c>
      <c r="G786" s="32">
        <f t="shared" si="162"/>
        <v>3355.51</v>
      </c>
      <c r="H786" s="5">
        <f t="shared" si="162"/>
        <v>1</v>
      </c>
      <c r="I786" s="5">
        <f t="shared" si="162"/>
        <v>0</v>
      </c>
      <c r="J786" s="32">
        <f t="shared" si="162"/>
        <v>0</v>
      </c>
    </row>
    <row r="787" spans="1:10" ht="20.399999999999999" x14ac:dyDescent="0.3">
      <c r="A787" s="33" t="s">
        <v>1260</v>
      </c>
      <c r="B787" s="34" t="s">
        <v>16</v>
      </c>
      <c r="C787" s="34" t="s">
        <v>20</v>
      </c>
      <c r="D787" s="51" t="s">
        <v>1261</v>
      </c>
      <c r="E787" s="35">
        <v>400</v>
      </c>
      <c r="F787" s="35">
        <v>7.39</v>
      </c>
      <c r="G787" s="36">
        <f>ROUND(E787*F787,2)</f>
        <v>2956</v>
      </c>
      <c r="H787" s="6">
        <v>400</v>
      </c>
      <c r="I787" s="76"/>
      <c r="J787" s="36">
        <f>ROUND(H787*I787,2)</f>
        <v>0</v>
      </c>
    </row>
    <row r="788" spans="1:10" ht="20.399999999999999" x14ac:dyDescent="0.3">
      <c r="A788" s="33" t="s">
        <v>1262</v>
      </c>
      <c r="B788" s="34" t="s">
        <v>16</v>
      </c>
      <c r="C788" s="34" t="s">
        <v>20</v>
      </c>
      <c r="D788" s="51" t="s">
        <v>1263</v>
      </c>
      <c r="E788" s="35">
        <v>25</v>
      </c>
      <c r="F788" s="35">
        <v>12.76</v>
      </c>
      <c r="G788" s="36">
        <f>ROUND(E788*F788,2)</f>
        <v>319</v>
      </c>
      <c r="H788" s="6">
        <v>25</v>
      </c>
      <c r="I788" s="76"/>
      <c r="J788" s="36">
        <f>ROUND(H788*I788,2)</f>
        <v>0</v>
      </c>
    </row>
    <row r="789" spans="1:10" ht="20.399999999999999" x14ac:dyDescent="0.3">
      <c r="A789" s="33" t="s">
        <v>1264</v>
      </c>
      <c r="B789" s="34" t="s">
        <v>16</v>
      </c>
      <c r="C789" s="34" t="s">
        <v>383</v>
      </c>
      <c r="D789" s="51" t="s">
        <v>1265</v>
      </c>
      <c r="E789" s="35">
        <v>1</v>
      </c>
      <c r="F789" s="35">
        <v>80.510000000000005</v>
      </c>
      <c r="G789" s="36">
        <f>ROUND(E789*F789,2)</f>
        <v>80.510000000000005</v>
      </c>
      <c r="H789" s="6">
        <v>1</v>
      </c>
      <c r="I789" s="76"/>
      <c r="J789" s="36">
        <f>ROUND(H789*I789,2)</f>
        <v>0</v>
      </c>
    </row>
    <row r="790" spans="1:10" x14ac:dyDescent="0.3">
      <c r="A790" s="37"/>
      <c r="B790" s="37"/>
      <c r="C790" s="37"/>
      <c r="D790" s="52" t="s">
        <v>1266</v>
      </c>
      <c r="E790" s="35">
        <v>1</v>
      </c>
      <c r="F790" s="38">
        <f>SUM(G787:G789)</f>
        <v>3355.51</v>
      </c>
      <c r="G790" s="38">
        <f>ROUND(E790*F790,2)</f>
        <v>3355.51</v>
      </c>
      <c r="H790" s="6">
        <v>1</v>
      </c>
      <c r="I790" s="7">
        <f>SUM(J787:J789)</f>
        <v>0</v>
      </c>
      <c r="J790" s="38">
        <f>ROUND(H790*I790,2)</f>
        <v>0</v>
      </c>
    </row>
    <row r="791" spans="1:10" ht="1.05" customHeight="1" x14ac:dyDescent="0.3">
      <c r="A791" s="39"/>
      <c r="B791" s="39"/>
      <c r="C791" s="39"/>
      <c r="D791" s="53"/>
      <c r="E791" s="39"/>
      <c r="F791" s="39"/>
      <c r="G791" s="39"/>
      <c r="H791" s="8"/>
      <c r="I791" s="8"/>
      <c r="J791" s="39"/>
    </row>
    <row r="792" spans="1:10" x14ac:dyDescent="0.3">
      <c r="A792" s="31" t="s">
        <v>1267</v>
      </c>
      <c r="B792" s="31" t="s">
        <v>10</v>
      </c>
      <c r="C792" s="31" t="s">
        <v>11</v>
      </c>
      <c r="D792" s="50" t="s">
        <v>1268</v>
      </c>
      <c r="E792" s="32">
        <f t="shared" ref="E792:J792" si="163">E795</f>
        <v>1</v>
      </c>
      <c r="F792" s="32">
        <f t="shared" si="163"/>
        <v>4645.43</v>
      </c>
      <c r="G792" s="32">
        <f t="shared" si="163"/>
        <v>4645.43</v>
      </c>
      <c r="H792" s="5">
        <f t="shared" si="163"/>
        <v>1</v>
      </c>
      <c r="I792" s="5">
        <f t="shared" si="163"/>
        <v>0</v>
      </c>
      <c r="J792" s="32">
        <f t="shared" si="163"/>
        <v>0</v>
      </c>
    </row>
    <row r="793" spans="1:10" ht="20.399999999999999" x14ac:dyDescent="0.3">
      <c r="A793" s="33" t="s">
        <v>1269</v>
      </c>
      <c r="B793" s="34" t="s">
        <v>16</v>
      </c>
      <c r="C793" s="34" t="s">
        <v>25</v>
      </c>
      <c r="D793" s="51" t="s">
        <v>1270</v>
      </c>
      <c r="E793" s="35">
        <v>927</v>
      </c>
      <c r="F793" s="35">
        <v>3.09</v>
      </c>
      <c r="G793" s="36">
        <f>ROUND(E793*F793,2)</f>
        <v>2864.43</v>
      </c>
      <c r="H793" s="6">
        <v>927</v>
      </c>
      <c r="I793" s="76"/>
      <c r="J793" s="36">
        <f>ROUND(H793*I793,2)</f>
        <v>0</v>
      </c>
    </row>
    <row r="794" spans="1:10" ht="20.399999999999999" x14ac:dyDescent="0.3">
      <c r="A794" s="33" t="s">
        <v>1271</v>
      </c>
      <c r="B794" s="34" t="s">
        <v>16</v>
      </c>
      <c r="C794" s="34" t="s">
        <v>25</v>
      </c>
      <c r="D794" s="51" t="s">
        <v>1272</v>
      </c>
      <c r="E794" s="35">
        <v>50</v>
      </c>
      <c r="F794" s="35">
        <v>35.619999999999997</v>
      </c>
      <c r="G794" s="36">
        <f>ROUND(E794*F794,2)</f>
        <v>1781</v>
      </c>
      <c r="H794" s="6">
        <v>50</v>
      </c>
      <c r="I794" s="76"/>
      <c r="J794" s="36">
        <f>ROUND(H794*I794,2)</f>
        <v>0</v>
      </c>
    </row>
    <row r="795" spans="1:10" x14ac:dyDescent="0.3">
      <c r="A795" s="37"/>
      <c r="B795" s="37"/>
      <c r="C795" s="37"/>
      <c r="D795" s="52" t="s">
        <v>1273</v>
      </c>
      <c r="E795" s="35">
        <v>1</v>
      </c>
      <c r="F795" s="38">
        <f>SUM(G793:G794)</f>
        <v>4645.43</v>
      </c>
      <c r="G795" s="38">
        <f>ROUND(E795*F795,2)</f>
        <v>4645.43</v>
      </c>
      <c r="H795" s="6">
        <v>1</v>
      </c>
      <c r="I795" s="7">
        <f>SUM(J793:J794)</f>
        <v>0</v>
      </c>
      <c r="J795" s="38">
        <f>ROUND(H795*I795,2)</f>
        <v>0</v>
      </c>
    </row>
    <row r="796" spans="1:10" ht="1.05" customHeight="1" x14ac:dyDescent="0.3">
      <c r="A796" s="39"/>
      <c r="B796" s="39"/>
      <c r="C796" s="39"/>
      <c r="D796" s="53"/>
      <c r="E796" s="39"/>
      <c r="F796" s="39"/>
      <c r="G796" s="39"/>
      <c r="H796" s="8"/>
      <c r="I796" s="8"/>
      <c r="J796" s="39"/>
    </row>
    <row r="797" spans="1:10" x14ac:dyDescent="0.3">
      <c r="A797" s="37"/>
      <c r="B797" s="37"/>
      <c r="C797" s="37"/>
      <c r="D797" s="52" t="s">
        <v>1274</v>
      </c>
      <c r="E797" s="40">
        <v>1</v>
      </c>
      <c r="F797" s="38">
        <f>G738+G750+G759+G773+G778+G786+G792</f>
        <v>256636.31</v>
      </c>
      <c r="G797" s="38">
        <f>ROUND(E797*F797,2)</f>
        <v>256636.31</v>
      </c>
      <c r="H797" s="9">
        <v>1</v>
      </c>
      <c r="I797" s="7">
        <f>J738+J750+J759+J773+J778+J786+J792</f>
        <v>0</v>
      </c>
      <c r="J797" s="38">
        <f>ROUND(H797*I797,2)</f>
        <v>0</v>
      </c>
    </row>
    <row r="798" spans="1:10" ht="1.05" customHeight="1" x14ac:dyDescent="0.3">
      <c r="A798" s="39"/>
      <c r="B798" s="39"/>
      <c r="C798" s="39"/>
      <c r="D798" s="53"/>
      <c r="E798" s="39"/>
      <c r="F798" s="39"/>
      <c r="G798" s="39"/>
      <c r="H798" s="8"/>
      <c r="I798" s="8"/>
      <c r="J798" s="39"/>
    </row>
    <row r="799" spans="1:10" x14ac:dyDescent="0.3">
      <c r="A799" s="28" t="s">
        <v>1275</v>
      </c>
      <c r="B799" s="28" t="s">
        <v>10</v>
      </c>
      <c r="C799" s="28" t="s">
        <v>11</v>
      </c>
      <c r="D799" s="49" t="s">
        <v>1276</v>
      </c>
      <c r="E799" s="29">
        <f t="shared" ref="E799:J799" si="164">E889</f>
        <v>1</v>
      </c>
      <c r="F799" s="30">
        <f t="shared" si="164"/>
        <v>35606.550000000003</v>
      </c>
      <c r="G799" s="30">
        <f t="shared" si="164"/>
        <v>35606.550000000003</v>
      </c>
      <c r="H799" s="3">
        <f t="shared" si="164"/>
        <v>1</v>
      </c>
      <c r="I799" s="4">
        <f t="shared" si="164"/>
        <v>0</v>
      </c>
      <c r="J799" s="30">
        <f t="shared" si="164"/>
        <v>0</v>
      </c>
    </row>
    <row r="800" spans="1:10" x14ac:dyDescent="0.3">
      <c r="A800" s="31" t="s">
        <v>1277</v>
      </c>
      <c r="B800" s="31" t="s">
        <v>10</v>
      </c>
      <c r="C800" s="31" t="s">
        <v>11</v>
      </c>
      <c r="D800" s="50" t="s">
        <v>1278</v>
      </c>
      <c r="E800" s="32">
        <f t="shared" ref="E800:J800" si="165">E869</f>
        <v>1</v>
      </c>
      <c r="F800" s="32">
        <f t="shared" si="165"/>
        <v>24589.19</v>
      </c>
      <c r="G800" s="32">
        <f t="shared" si="165"/>
        <v>24589.19</v>
      </c>
      <c r="H800" s="5">
        <f t="shared" si="165"/>
        <v>1</v>
      </c>
      <c r="I800" s="5">
        <f t="shared" si="165"/>
        <v>0</v>
      </c>
      <c r="J800" s="32">
        <f t="shared" si="165"/>
        <v>0</v>
      </c>
    </row>
    <row r="801" spans="1:10" x14ac:dyDescent="0.3">
      <c r="A801" s="41" t="s">
        <v>1279</v>
      </c>
      <c r="B801" s="41" t="s">
        <v>10</v>
      </c>
      <c r="C801" s="41" t="s">
        <v>11</v>
      </c>
      <c r="D801" s="54" t="s">
        <v>1280</v>
      </c>
      <c r="E801" s="43">
        <f t="shared" ref="E801:J801" si="166">E812</f>
        <v>1</v>
      </c>
      <c r="F801" s="43">
        <f t="shared" si="166"/>
        <v>8963.85</v>
      </c>
      <c r="G801" s="43">
        <f t="shared" si="166"/>
        <v>8963.85</v>
      </c>
      <c r="H801" s="10">
        <f t="shared" si="166"/>
        <v>1</v>
      </c>
      <c r="I801" s="10">
        <f t="shared" si="166"/>
        <v>0</v>
      </c>
      <c r="J801" s="43">
        <f t="shared" si="166"/>
        <v>0</v>
      </c>
    </row>
    <row r="802" spans="1:10" x14ac:dyDescent="0.3">
      <c r="A802" s="33" t="s">
        <v>1281</v>
      </c>
      <c r="B802" s="34" t="s">
        <v>16</v>
      </c>
      <c r="C802" s="34" t="s">
        <v>33</v>
      </c>
      <c r="D802" s="51" t="s">
        <v>1282</v>
      </c>
      <c r="E802" s="35">
        <v>34</v>
      </c>
      <c r="F802" s="35">
        <v>16.8</v>
      </c>
      <c r="G802" s="36">
        <f t="shared" ref="G802:G812" si="167">ROUND(E802*F802,2)</f>
        <v>571.20000000000005</v>
      </c>
      <c r="H802" s="6">
        <v>34</v>
      </c>
      <c r="I802" s="76"/>
      <c r="J802" s="36">
        <f t="shared" ref="J802:J812" si="168">ROUND(H802*I802,2)</f>
        <v>0</v>
      </c>
    </row>
    <row r="803" spans="1:10" x14ac:dyDescent="0.3">
      <c r="A803" s="33" t="s">
        <v>1283</v>
      </c>
      <c r="B803" s="34" t="s">
        <v>16</v>
      </c>
      <c r="C803" s="34" t="s">
        <v>33</v>
      </c>
      <c r="D803" s="51" t="s">
        <v>1284</v>
      </c>
      <c r="E803" s="35">
        <v>209</v>
      </c>
      <c r="F803" s="35">
        <v>16.8</v>
      </c>
      <c r="G803" s="36">
        <f t="shared" si="167"/>
        <v>3511.2</v>
      </c>
      <c r="H803" s="6">
        <v>209</v>
      </c>
      <c r="I803" s="76"/>
      <c r="J803" s="36">
        <f t="shared" si="168"/>
        <v>0</v>
      </c>
    </row>
    <row r="804" spans="1:10" x14ac:dyDescent="0.3">
      <c r="A804" s="33" t="s">
        <v>1285</v>
      </c>
      <c r="B804" s="34" t="s">
        <v>16</v>
      </c>
      <c r="C804" s="34" t="s">
        <v>33</v>
      </c>
      <c r="D804" s="51" t="s">
        <v>1286</v>
      </c>
      <c r="E804" s="35">
        <v>9</v>
      </c>
      <c r="F804" s="35">
        <v>16.8</v>
      </c>
      <c r="G804" s="36">
        <f t="shared" si="167"/>
        <v>151.19999999999999</v>
      </c>
      <c r="H804" s="6">
        <v>9</v>
      </c>
      <c r="I804" s="76"/>
      <c r="J804" s="36">
        <f t="shared" si="168"/>
        <v>0</v>
      </c>
    </row>
    <row r="805" spans="1:10" x14ac:dyDescent="0.3">
      <c r="A805" s="33" t="s">
        <v>1287</v>
      </c>
      <c r="B805" s="34" t="s">
        <v>16</v>
      </c>
      <c r="C805" s="34" t="s">
        <v>33</v>
      </c>
      <c r="D805" s="51" t="s">
        <v>1288</v>
      </c>
      <c r="E805" s="35">
        <v>60</v>
      </c>
      <c r="F805" s="35">
        <v>19.95</v>
      </c>
      <c r="G805" s="36">
        <f t="shared" si="167"/>
        <v>1197</v>
      </c>
      <c r="H805" s="6">
        <v>60</v>
      </c>
      <c r="I805" s="76"/>
      <c r="J805" s="36">
        <f t="shared" si="168"/>
        <v>0</v>
      </c>
    </row>
    <row r="806" spans="1:10" x14ac:dyDescent="0.3">
      <c r="A806" s="33" t="s">
        <v>1289</v>
      </c>
      <c r="B806" s="34" t="s">
        <v>16</v>
      </c>
      <c r="C806" s="34" t="s">
        <v>33</v>
      </c>
      <c r="D806" s="51" t="s">
        <v>1290</v>
      </c>
      <c r="E806" s="35">
        <v>103</v>
      </c>
      <c r="F806" s="35">
        <v>16.8</v>
      </c>
      <c r="G806" s="36">
        <f t="shared" si="167"/>
        <v>1730.4</v>
      </c>
      <c r="H806" s="6">
        <v>103</v>
      </c>
      <c r="I806" s="76"/>
      <c r="J806" s="36">
        <f t="shared" si="168"/>
        <v>0</v>
      </c>
    </row>
    <row r="807" spans="1:10" x14ac:dyDescent="0.3">
      <c r="A807" s="33" t="s">
        <v>1291</v>
      </c>
      <c r="B807" s="34" t="s">
        <v>16</v>
      </c>
      <c r="C807" s="34" t="s">
        <v>33</v>
      </c>
      <c r="D807" s="51" t="s">
        <v>1292</v>
      </c>
      <c r="E807" s="35">
        <v>32</v>
      </c>
      <c r="F807" s="35">
        <v>19.95</v>
      </c>
      <c r="G807" s="36">
        <f t="shared" si="167"/>
        <v>638.4</v>
      </c>
      <c r="H807" s="6">
        <v>32</v>
      </c>
      <c r="I807" s="76"/>
      <c r="J807" s="36">
        <f t="shared" si="168"/>
        <v>0</v>
      </c>
    </row>
    <row r="808" spans="1:10" x14ac:dyDescent="0.3">
      <c r="A808" s="33" t="s">
        <v>1293</v>
      </c>
      <c r="B808" s="34" t="s">
        <v>16</v>
      </c>
      <c r="C808" s="34" t="s">
        <v>33</v>
      </c>
      <c r="D808" s="51" t="s">
        <v>1294</v>
      </c>
      <c r="E808" s="35">
        <v>43</v>
      </c>
      <c r="F808" s="35">
        <v>19.95</v>
      </c>
      <c r="G808" s="36">
        <f t="shared" si="167"/>
        <v>857.85</v>
      </c>
      <c r="H808" s="6">
        <v>43</v>
      </c>
      <c r="I808" s="76"/>
      <c r="J808" s="36">
        <f t="shared" si="168"/>
        <v>0</v>
      </c>
    </row>
    <row r="809" spans="1:10" x14ac:dyDescent="0.3">
      <c r="A809" s="33" t="s">
        <v>1295</v>
      </c>
      <c r="B809" s="34" t="s">
        <v>16</v>
      </c>
      <c r="C809" s="34" t="s">
        <v>33</v>
      </c>
      <c r="D809" s="51" t="s">
        <v>1296</v>
      </c>
      <c r="E809" s="35">
        <v>8</v>
      </c>
      <c r="F809" s="35">
        <v>15.75</v>
      </c>
      <c r="G809" s="36">
        <f t="shared" si="167"/>
        <v>126</v>
      </c>
      <c r="H809" s="6">
        <v>8</v>
      </c>
      <c r="I809" s="76"/>
      <c r="J809" s="36">
        <f t="shared" si="168"/>
        <v>0</v>
      </c>
    </row>
    <row r="810" spans="1:10" x14ac:dyDescent="0.3">
      <c r="A810" s="33" t="s">
        <v>1297</v>
      </c>
      <c r="B810" s="34" t="s">
        <v>16</v>
      </c>
      <c r="C810" s="34" t="s">
        <v>33</v>
      </c>
      <c r="D810" s="51" t="s">
        <v>1298</v>
      </c>
      <c r="E810" s="35">
        <v>6</v>
      </c>
      <c r="F810" s="35">
        <v>16.8</v>
      </c>
      <c r="G810" s="36">
        <f t="shared" si="167"/>
        <v>100.8</v>
      </c>
      <c r="H810" s="6">
        <v>6</v>
      </c>
      <c r="I810" s="76"/>
      <c r="J810" s="36">
        <f t="shared" si="168"/>
        <v>0</v>
      </c>
    </row>
    <row r="811" spans="1:10" x14ac:dyDescent="0.3">
      <c r="A811" s="33" t="s">
        <v>1299</v>
      </c>
      <c r="B811" s="34" t="s">
        <v>16</v>
      </c>
      <c r="C811" s="34" t="s">
        <v>33</v>
      </c>
      <c r="D811" s="51" t="s">
        <v>1300</v>
      </c>
      <c r="E811" s="35">
        <v>4</v>
      </c>
      <c r="F811" s="35">
        <v>19.95</v>
      </c>
      <c r="G811" s="36">
        <f t="shared" si="167"/>
        <v>79.8</v>
      </c>
      <c r="H811" s="6">
        <v>4</v>
      </c>
      <c r="I811" s="76"/>
      <c r="J811" s="36">
        <f t="shared" si="168"/>
        <v>0</v>
      </c>
    </row>
    <row r="812" spans="1:10" x14ac:dyDescent="0.3">
      <c r="A812" s="37"/>
      <c r="B812" s="37"/>
      <c r="C812" s="37"/>
      <c r="D812" s="52" t="s">
        <v>1301</v>
      </c>
      <c r="E812" s="35">
        <v>1</v>
      </c>
      <c r="F812" s="38">
        <f>SUM(G802:G811)</f>
        <v>8963.85</v>
      </c>
      <c r="G812" s="38">
        <f t="shared" si="167"/>
        <v>8963.85</v>
      </c>
      <c r="H812" s="6">
        <v>1</v>
      </c>
      <c r="I812" s="7">
        <f>SUM(J802:J811)</f>
        <v>0</v>
      </c>
      <c r="J812" s="38">
        <f t="shared" si="168"/>
        <v>0</v>
      </c>
    </row>
    <row r="813" spans="1:10" ht="1.05" customHeight="1" x14ac:dyDescent="0.3">
      <c r="A813" s="39"/>
      <c r="B813" s="39"/>
      <c r="C813" s="39"/>
      <c r="D813" s="53"/>
      <c r="E813" s="39"/>
      <c r="F813" s="39"/>
      <c r="G813" s="39"/>
      <c r="H813" s="8"/>
      <c r="I813" s="8"/>
      <c r="J813" s="39"/>
    </row>
    <row r="814" spans="1:10" x14ac:dyDescent="0.3">
      <c r="A814" s="41" t="s">
        <v>1302</v>
      </c>
      <c r="B814" s="41" t="s">
        <v>10</v>
      </c>
      <c r="C814" s="41" t="s">
        <v>11</v>
      </c>
      <c r="D814" s="54" t="s">
        <v>1303</v>
      </c>
      <c r="E814" s="43">
        <f t="shared" ref="E814:J814" si="169">E826</f>
        <v>1</v>
      </c>
      <c r="F814" s="43">
        <f t="shared" si="169"/>
        <v>1102.21</v>
      </c>
      <c r="G814" s="43">
        <f t="shared" si="169"/>
        <v>1102.21</v>
      </c>
      <c r="H814" s="10">
        <f t="shared" si="169"/>
        <v>1</v>
      </c>
      <c r="I814" s="10">
        <f t="shared" si="169"/>
        <v>0</v>
      </c>
      <c r="J814" s="43">
        <f t="shared" si="169"/>
        <v>0</v>
      </c>
    </row>
    <row r="815" spans="1:10" x14ac:dyDescent="0.3">
      <c r="A815" s="33" t="s">
        <v>1304</v>
      </c>
      <c r="B815" s="34" t="s">
        <v>16</v>
      </c>
      <c r="C815" s="34" t="s">
        <v>33</v>
      </c>
      <c r="D815" s="51" t="s">
        <v>1305</v>
      </c>
      <c r="E815" s="35">
        <v>1</v>
      </c>
      <c r="F815" s="35">
        <v>15.75</v>
      </c>
      <c r="G815" s="36">
        <f t="shared" ref="G815:G826" si="170">ROUND(E815*F815,2)</f>
        <v>15.75</v>
      </c>
      <c r="H815" s="6">
        <v>1</v>
      </c>
      <c r="I815" s="76"/>
      <c r="J815" s="36">
        <f t="shared" ref="J815:J826" si="171">ROUND(H815*I815,2)</f>
        <v>0</v>
      </c>
    </row>
    <row r="816" spans="1:10" x14ac:dyDescent="0.3">
      <c r="A816" s="33" t="s">
        <v>1306</v>
      </c>
      <c r="B816" s="34" t="s">
        <v>16</v>
      </c>
      <c r="C816" s="34" t="s">
        <v>33</v>
      </c>
      <c r="D816" s="51" t="s">
        <v>1307</v>
      </c>
      <c r="E816" s="35">
        <v>4</v>
      </c>
      <c r="F816" s="35">
        <v>24.68</v>
      </c>
      <c r="G816" s="36">
        <f t="shared" si="170"/>
        <v>98.72</v>
      </c>
      <c r="H816" s="6">
        <v>4</v>
      </c>
      <c r="I816" s="76"/>
      <c r="J816" s="36">
        <f t="shared" si="171"/>
        <v>0</v>
      </c>
    </row>
    <row r="817" spans="1:10" x14ac:dyDescent="0.3">
      <c r="A817" s="33" t="s">
        <v>1308</v>
      </c>
      <c r="B817" s="34" t="s">
        <v>16</v>
      </c>
      <c r="C817" s="34" t="s">
        <v>33</v>
      </c>
      <c r="D817" s="51" t="s">
        <v>1309</v>
      </c>
      <c r="E817" s="35">
        <v>18</v>
      </c>
      <c r="F817" s="35">
        <v>4.2</v>
      </c>
      <c r="G817" s="36">
        <f t="shared" si="170"/>
        <v>75.599999999999994</v>
      </c>
      <c r="H817" s="6">
        <v>18</v>
      </c>
      <c r="I817" s="76"/>
      <c r="J817" s="36">
        <f t="shared" si="171"/>
        <v>0</v>
      </c>
    </row>
    <row r="818" spans="1:10" x14ac:dyDescent="0.3">
      <c r="A818" s="33" t="s">
        <v>1310</v>
      </c>
      <c r="B818" s="34" t="s">
        <v>16</v>
      </c>
      <c r="C818" s="34" t="s">
        <v>33</v>
      </c>
      <c r="D818" s="51" t="s">
        <v>1311</v>
      </c>
      <c r="E818" s="35">
        <v>18</v>
      </c>
      <c r="F818" s="35">
        <v>4.2</v>
      </c>
      <c r="G818" s="36">
        <f t="shared" si="170"/>
        <v>75.599999999999994</v>
      </c>
      <c r="H818" s="6">
        <v>18</v>
      </c>
      <c r="I818" s="76"/>
      <c r="J818" s="36">
        <f t="shared" si="171"/>
        <v>0</v>
      </c>
    </row>
    <row r="819" spans="1:10" x14ac:dyDescent="0.3">
      <c r="A819" s="33" t="s">
        <v>1312</v>
      </c>
      <c r="B819" s="34" t="s">
        <v>16</v>
      </c>
      <c r="C819" s="34" t="s">
        <v>33</v>
      </c>
      <c r="D819" s="51" t="s">
        <v>1313</v>
      </c>
      <c r="E819" s="35">
        <v>6</v>
      </c>
      <c r="F819" s="35">
        <v>4.2</v>
      </c>
      <c r="G819" s="36">
        <f t="shared" si="170"/>
        <v>25.2</v>
      </c>
      <c r="H819" s="6">
        <v>6</v>
      </c>
      <c r="I819" s="76"/>
      <c r="J819" s="36">
        <f t="shared" si="171"/>
        <v>0</v>
      </c>
    </row>
    <row r="820" spans="1:10" x14ac:dyDescent="0.3">
      <c r="A820" s="33" t="s">
        <v>1314</v>
      </c>
      <c r="B820" s="34" t="s">
        <v>16</v>
      </c>
      <c r="C820" s="34" t="s">
        <v>33</v>
      </c>
      <c r="D820" s="51" t="s">
        <v>1315</v>
      </c>
      <c r="E820" s="35">
        <v>18</v>
      </c>
      <c r="F820" s="35">
        <v>4.2</v>
      </c>
      <c r="G820" s="36">
        <f t="shared" si="170"/>
        <v>75.599999999999994</v>
      </c>
      <c r="H820" s="6">
        <v>18</v>
      </c>
      <c r="I820" s="76"/>
      <c r="J820" s="36">
        <f t="shared" si="171"/>
        <v>0</v>
      </c>
    </row>
    <row r="821" spans="1:10" x14ac:dyDescent="0.3">
      <c r="A821" s="33" t="s">
        <v>1316</v>
      </c>
      <c r="B821" s="34" t="s">
        <v>16</v>
      </c>
      <c r="C821" s="34" t="s">
        <v>33</v>
      </c>
      <c r="D821" s="51" t="s">
        <v>1317</v>
      </c>
      <c r="E821" s="35">
        <v>18</v>
      </c>
      <c r="F821" s="35">
        <v>4.2</v>
      </c>
      <c r="G821" s="36">
        <f t="shared" si="170"/>
        <v>75.599999999999994</v>
      </c>
      <c r="H821" s="6">
        <v>18</v>
      </c>
      <c r="I821" s="76"/>
      <c r="J821" s="36">
        <f t="shared" si="171"/>
        <v>0</v>
      </c>
    </row>
    <row r="822" spans="1:10" x14ac:dyDescent="0.3">
      <c r="A822" s="33" t="s">
        <v>1318</v>
      </c>
      <c r="B822" s="34" t="s">
        <v>16</v>
      </c>
      <c r="C822" s="34" t="s">
        <v>33</v>
      </c>
      <c r="D822" s="51" t="s">
        <v>1319</v>
      </c>
      <c r="E822" s="35">
        <v>36</v>
      </c>
      <c r="F822" s="35">
        <v>4.2</v>
      </c>
      <c r="G822" s="36">
        <f t="shared" si="170"/>
        <v>151.19999999999999</v>
      </c>
      <c r="H822" s="6">
        <v>36</v>
      </c>
      <c r="I822" s="76"/>
      <c r="J822" s="36">
        <f t="shared" si="171"/>
        <v>0</v>
      </c>
    </row>
    <row r="823" spans="1:10" x14ac:dyDescent="0.3">
      <c r="A823" s="33" t="s">
        <v>1320</v>
      </c>
      <c r="B823" s="34" t="s">
        <v>16</v>
      </c>
      <c r="C823" s="34" t="s">
        <v>33</v>
      </c>
      <c r="D823" s="51" t="s">
        <v>1321</v>
      </c>
      <c r="E823" s="35">
        <v>1</v>
      </c>
      <c r="F823" s="35">
        <v>4.9400000000000004</v>
      </c>
      <c r="G823" s="36">
        <f t="shared" si="170"/>
        <v>4.9400000000000004</v>
      </c>
      <c r="H823" s="6">
        <v>1</v>
      </c>
      <c r="I823" s="76"/>
      <c r="J823" s="36">
        <f t="shared" si="171"/>
        <v>0</v>
      </c>
    </row>
    <row r="824" spans="1:10" x14ac:dyDescent="0.3">
      <c r="A824" s="33" t="s">
        <v>1322</v>
      </c>
      <c r="B824" s="34" t="s">
        <v>16</v>
      </c>
      <c r="C824" s="34" t="s">
        <v>33</v>
      </c>
      <c r="D824" s="51" t="s">
        <v>1323</v>
      </c>
      <c r="E824" s="35">
        <v>16</v>
      </c>
      <c r="F824" s="35">
        <v>9.4499999999999993</v>
      </c>
      <c r="G824" s="36">
        <f t="shared" si="170"/>
        <v>151.19999999999999</v>
      </c>
      <c r="H824" s="6">
        <v>16</v>
      </c>
      <c r="I824" s="76"/>
      <c r="J824" s="36">
        <f t="shared" si="171"/>
        <v>0</v>
      </c>
    </row>
    <row r="825" spans="1:10" x14ac:dyDescent="0.3">
      <c r="A825" s="33" t="s">
        <v>1324</v>
      </c>
      <c r="B825" s="34" t="s">
        <v>16</v>
      </c>
      <c r="C825" s="34" t="s">
        <v>33</v>
      </c>
      <c r="D825" s="51" t="s">
        <v>1325</v>
      </c>
      <c r="E825" s="35">
        <v>4</v>
      </c>
      <c r="F825" s="35">
        <v>88.2</v>
      </c>
      <c r="G825" s="36">
        <f t="shared" si="170"/>
        <v>352.8</v>
      </c>
      <c r="H825" s="6">
        <v>4</v>
      </c>
      <c r="I825" s="76"/>
      <c r="J825" s="36">
        <f t="shared" si="171"/>
        <v>0</v>
      </c>
    </row>
    <row r="826" spans="1:10" x14ac:dyDescent="0.3">
      <c r="A826" s="37"/>
      <c r="B826" s="37"/>
      <c r="C826" s="37"/>
      <c r="D826" s="52" t="s">
        <v>1326</v>
      </c>
      <c r="E826" s="35">
        <v>1</v>
      </c>
      <c r="F826" s="38">
        <f>SUM(G815:G825)</f>
        <v>1102.21</v>
      </c>
      <c r="G826" s="38">
        <f t="shared" si="170"/>
        <v>1102.21</v>
      </c>
      <c r="H826" s="6">
        <v>1</v>
      </c>
      <c r="I826" s="7">
        <f>SUM(J815:J825)</f>
        <v>0</v>
      </c>
      <c r="J826" s="38">
        <f t="shared" si="171"/>
        <v>0</v>
      </c>
    </row>
    <row r="827" spans="1:10" ht="1.05" customHeight="1" x14ac:dyDescent="0.3">
      <c r="A827" s="39"/>
      <c r="B827" s="39"/>
      <c r="C827" s="39"/>
      <c r="D827" s="53"/>
      <c r="E827" s="39"/>
      <c r="F827" s="39"/>
      <c r="G827" s="39"/>
      <c r="H827" s="8"/>
      <c r="I827" s="8"/>
      <c r="J827" s="39"/>
    </row>
    <row r="828" spans="1:10" x14ac:dyDescent="0.3">
      <c r="A828" s="41" t="s">
        <v>1327</v>
      </c>
      <c r="B828" s="41" t="s">
        <v>10</v>
      </c>
      <c r="C828" s="41" t="s">
        <v>11</v>
      </c>
      <c r="D828" s="54" t="s">
        <v>1328</v>
      </c>
      <c r="E828" s="43">
        <f t="shared" ref="E828:J828" si="172">E831</f>
        <v>1</v>
      </c>
      <c r="F828" s="43">
        <f t="shared" si="172"/>
        <v>568.04999999999995</v>
      </c>
      <c r="G828" s="43">
        <f t="shared" si="172"/>
        <v>568.04999999999995</v>
      </c>
      <c r="H828" s="10">
        <f t="shared" si="172"/>
        <v>1</v>
      </c>
      <c r="I828" s="10">
        <f t="shared" si="172"/>
        <v>0</v>
      </c>
      <c r="J828" s="43">
        <f t="shared" si="172"/>
        <v>0</v>
      </c>
    </row>
    <row r="829" spans="1:10" x14ac:dyDescent="0.3">
      <c r="A829" s="33" t="s">
        <v>1329</v>
      </c>
      <c r="B829" s="34" t="s">
        <v>16</v>
      </c>
      <c r="C829" s="34" t="s">
        <v>33</v>
      </c>
      <c r="D829" s="51" t="s">
        <v>1330</v>
      </c>
      <c r="E829" s="35">
        <v>5</v>
      </c>
      <c r="F829" s="35">
        <v>59.85</v>
      </c>
      <c r="G829" s="36">
        <f>ROUND(E829*F829,2)</f>
        <v>299.25</v>
      </c>
      <c r="H829" s="6">
        <v>5</v>
      </c>
      <c r="I829" s="76"/>
      <c r="J829" s="36">
        <f>ROUND(H829*I829,2)</f>
        <v>0</v>
      </c>
    </row>
    <row r="830" spans="1:10" x14ac:dyDescent="0.3">
      <c r="A830" s="33" t="s">
        <v>1331</v>
      </c>
      <c r="B830" s="34" t="s">
        <v>16</v>
      </c>
      <c r="C830" s="34" t="s">
        <v>33</v>
      </c>
      <c r="D830" s="51" t="s">
        <v>1332</v>
      </c>
      <c r="E830" s="35">
        <v>16</v>
      </c>
      <c r="F830" s="35">
        <v>16.8</v>
      </c>
      <c r="G830" s="36">
        <f>ROUND(E830*F830,2)</f>
        <v>268.8</v>
      </c>
      <c r="H830" s="6">
        <v>16</v>
      </c>
      <c r="I830" s="76"/>
      <c r="J830" s="36">
        <f>ROUND(H830*I830,2)</f>
        <v>0</v>
      </c>
    </row>
    <row r="831" spans="1:10" x14ac:dyDescent="0.3">
      <c r="A831" s="37"/>
      <c r="B831" s="37"/>
      <c r="C831" s="37"/>
      <c r="D831" s="52" t="s">
        <v>1333</v>
      </c>
      <c r="E831" s="35">
        <v>1</v>
      </c>
      <c r="F831" s="38">
        <f>SUM(G829:G830)</f>
        <v>568.04999999999995</v>
      </c>
      <c r="G831" s="38">
        <f>ROUND(E831*F831,2)</f>
        <v>568.04999999999995</v>
      </c>
      <c r="H831" s="6">
        <v>1</v>
      </c>
      <c r="I831" s="7">
        <f>SUM(J829:J830)</f>
        <v>0</v>
      </c>
      <c r="J831" s="38">
        <f>ROUND(H831*I831,2)</f>
        <v>0</v>
      </c>
    </row>
    <row r="832" spans="1:10" ht="1.05" customHeight="1" x14ac:dyDescent="0.3">
      <c r="A832" s="39"/>
      <c r="B832" s="39"/>
      <c r="C832" s="39"/>
      <c r="D832" s="53"/>
      <c r="E832" s="39"/>
      <c r="F832" s="39"/>
      <c r="G832" s="39"/>
      <c r="H832" s="8"/>
      <c r="I832" s="8"/>
      <c r="J832" s="39"/>
    </row>
    <row r="833" spans="1:10" x14ac:dyDescent="0.3">
      <c r="A833" s="41" t="s">
        <v>1334</v>
      </c>
      <c r="B833" s="41" t="s">
        <v>10</v>
      </c>
      <c r="C833" s="41" t="s">
        <v>11</v>
      </c>
      <c r="D833" s="54" t="s">
        <v>1335</v>
      </c>
      <c r="E833" s="43">
        <f t="shared" ref="E833:J833" si="173">E854</f>
        <v>1</v>
      </c>
      <c r="F833" s="43">
        <f t="shared" si="173"/>
        <v>7014.58</v>
      </c>
      <c r="G833" s="43">
        <f t="shared" si="173"/>
        <v>7014.58</v>
      </c>
      <c r="H833" s="10">
        <f t="shared" si="173"/>
        <v>1</v>
      </c>
      <c r="I833" s="10">
        <f t="shared" si="173"/>
        <v>0</v>
      </c>
      <c r="J833" s="43">
        <f t="shared" si="173"/>
        <v>0</v>
      </c>
    </row>
    <row r="834" spans="1:10" x14ac:dyDescent="0.3">
      <c r="A834" s="44" t="s">
        <v>1336</v>
      </c>
      <c r="B834" s="44" t="s">
        <v>10</v>
      </c>
      <c r="C834" s="44" t="s">
        <v>11</v>
      </c>
      <c r="D834" s="55" t="s">
        <v>1337</v>
      </c>
      <c r="E834" s="46">
        <f t="shared" ref="E834:J834" si="174">E841</f>
        <v>1</v>
      </c>
      <c r="F834" s="46">
        <f t="shared" si="174"/>
        <v>5327.7</v>
      </c>
      <c r="G834" s="46">
        <f t="shared" si="174"/>
        <v>5327.7</v>
      </c>
      <c r="H834" s="11">
        <f t="shared" si="174"/>
        <v>1</v>
      </c>
      <c r="I834" s="11">
        <f t="shared" si="174"/>
        <v>0</v>
      </c>
      <c r="J834" s="46">
        <f t="shared" si="174"/>
        <v>0</v>
      </c>
    </row>
    <row r="835" spans="1:10" x14ac:dyDescent="0.3">
      <c r="A835" s="33" t="s">
        <v>1338</v>
      </c>
      <c r="B835" s="34" t="s">
        <v>16</v>
      </c>
      <c r="C835" s="34" t="s">
        <v>33</v>
      </c>
      <c r="D835" s="51" t="s">
        <v>1339</v>
      </c>
      <c r="E835" s="35">
        <v>8</v>
      </c>
      <c r="F835" s="35">
        <v>38.85</v>
      </c>
      <c r="G835" s="36">
        <f t="shared" ref="G835:G841" si="175">ROUND(E835*F835,2)</f>
        <v>310.8</v>
      </c>
      <c r="H835" s="6">
        <v>8</v>
      </c>
      <c r="I835" s="76"/>
      <c r="J835" s="36">
        <f t="shared" ref="J835:J841" si="176">ROUND(H835*I835,2)</f>
        <v>0</v>
      </c>
    </row>
    <row r="836" spans="1:10" x14ac:dyDescent="0.3">
      <c r="A836" s="33" t="s">
        <v>1340</v>
      </c>
      <c r="B836" s="34" t="s">
        <v>16</v>
      </c>
      <c r="C836" s="34" t="s">
        <v>33</v>
      </c>
      <c r="D836" s="51" t="s">
        <v>1341</v>
      </c>
      <c r="E836" s="35">
        <v>27</v>
      </c>
      <c r="F836" s="35">
        <v>51.45</v>
      </c>
      <c r="G836" s="36">
        <f t="shared" si="175"/>
        <v>1389.15</v>
      </c>
      <c r="H836" s="6">
        <v>27</v>
      </c>
      <c r="I836" s="76"/>
      <c r="J836" s="36">
        <f t="shared" si="176"/>
        <v>0</v>
      </c>
    </row>
    <row r="837" spans="1:10" x14ac:dyDescent="0.3">
      <c r="A837" s="33" t="s">
        <v>1342</v>
      </c>
      <c r="B837" s="34" t="s">
        <v>16</v>
      </c>
      <c r="C837" s="34" t="s">
        <v>33</v>
      </c>
      <c r="D837" s="51" t="s">
        <v>1343</v>
      </c>
      <c r="E837" s="35">
        <v>2</v>
      </c>
      <c r="F837" s="35">
        <v>54.6</v>
      </c>
      <c r="G837" s="36">
        <f t="shared" si="175"/>
        <v>109.2</v>
      </c>
      <c r="H837" s="6">
        <v>2</v>
      </c>
      <c r="I837" s="76"/>
      <c r="J837" s="36">
        <f t="shared" si="176"/>
        <v>0</v>
      </c>
    </row>
    <row r="838" spans="1:10" x14ac:dyDescent="0.3">
      <c r="A838" s="33" t="s">
        <v>1344</v>
      </c>
      <c r="B838" s="34" t="s">
        <v>16</v>
      </c>
      <c r="C838" s="34" t="s">
        <v>33</v>
      </c>
      <c r="D838" s="51" t="s">
        <v>1345</v>
      </c>
      <c r="E838" s="35">
        <v>19</v>
      </c>
      <c r="F838" s="35">
        <v>61.95</v>
      </c>
      <c r="G838" s="36">
        <f t="shared" si="175"/>
        <v>1177.05</v>
      </c>
      <c r="H838" s="6">
        <v>19</v>
      </c>
      <c r="I838" s="76"/>
      <c r="J838" s="36">
        <f t="shared" si="176"/>
        <v>0</v>
      </c>
    </row>
    <row r="839" spans="1:10" x14ac:dyDescent="0.3">
      <c r="A839" s="33" t="s">
        <v>1346</v>
      </c>
      <c r="B839" s="34" t="s">
        <v>16</v>
      </c>
      <c r="C839" s="34" t="s">
        <v>33</v>
      </c>
      <c r="D839" s="51" t="s">
        <v>1347</v>
      </c>
      <c r="E839" s="35">
        <v>28</v>
      </c>
      <c r="F839" s="35">
        <v>73.5</v>
      </c>
      <c r="G839" s="36">
        <f t="shared" si="175"/>
        <v>2058</v>
      </c>
      <c r="H839" s="6">
        <v>28</v>
      </c>
      <c r="I839" s="76"/>
      <c r="J839" s="36">
        <f t="shared" si="176"/>
        <v>0</v>
      </c>
    </row>
    <row r="840" spans="1:10" x14ac:dyDescent="0.3">
      <c r="A840" s="33" t="s">
        <v>1348</v>
      </c>
      <c r="B840" s="34" t="s">
        <v>16</v>
      </c>
      <c r="C840" s="34" t="s">
        <v>33</v>
      </c>
      <c r="D840" s="51" t="s">
        <v>1349</v>
      </c>
      <c r="E840" s="35">
        <v>3</v>
      </c>
      <c r="F840" s="35">
        <v>94.5</v>
      </c>
      <c r="G840" s="36">
        <f t="shared" si="175"/>
        <v>283.5</v>
      </c>
      <c r="H840" s="6">
        <v>3</v>
      </c>
      <c r="I840" s="76"/>
      <c r="J840" s="36">
        <f t="shared" si="176"/>
        <v>0</v>
      </c>
    </row>
    <row r="841" spans="1:10" x14ac:dyDescent="0.3">
      <c r="A841" s="37"/>
      <c r="B841" s="37"/>
      <c r="C841" s="37"/>
      <c r="D841" s="52" t="s">
        <v>1350</v>
      </c>
      <c r="E841" s="35">
        <v>1</v>
      </c>
      <c r="F841" s="38">
        <f>SUM(G835:G840)</f>
        <v>5327.7</v>
      </c>
      <c r="G841" s="38">
        <f t="shared" si="175"/>
        <v>5327.7</v>
      </c>
      <c r="H841" s="6">
        <v>1</v>
      </c>
      <c r="I841" s="7">
        <f>SUM(J835:J840)</f>
        <v>0</v>
      </c>
      <c r="J841" s="38">
        <f t="shared" si="176"/>
        <v>0</v>
      </c>
    </row>
    <row r="842" spans="1:10" ht="1.05" customHeight="1" x14ac:dyDescent="0.3">
      <c r="A842" s="39"/>
      <c r="B842" s="39"/>
      <c r="C842" s="39"/>
      <c r="D842" s="53"/>
      <c r="E842" s="39"/>
      <c r="F842" s="39"/>
      <c r="G842" s="39"/>
      <c r="H842" s="8"/>
      <c r="I842" s="8"/>
      <c r="J842" s="39"/>
    </row>
    <row r="843" spans="1:10" x14ac:dyDescent="0.3">
      <c r="A843" s="44" t="s">
        <v>1351</v>
      </c>
      <c r="B843" s="44" t="s">
        <v>10</v>
      </c>
      <c r="C843" s="44" t="s">
        <v>11</v>
      </c>
      <c r="D843" s="55" t="s">
        <v>1352</v>
      </c>
      <c r="E843" s="46">
        <f t="shared" ref="E843:J843" si="177">E848</f>
        <v>1</v>
      </c>
      <c r="F843" s="46">
        <f t="shared" si="177"/>
        <v>1547.22</v>
      </c>
      <c r="G843" s="46">
        <f t="shared" si="177"/>
        <v>1547.22</v>
      </c>
      <c r="H843" s="11">
        <f t="shared" si="177"/>
        <v>1</v>
      </c>
      <c r="I843" s="11">
        <f t="shared" si="177"/>
        <v>0</v>
      </c>
      <c r="J843" s="46">
        <f t="shared" si="177"/>
        <v>0</v>
      </c>
    </row>
    <row r="844" spans="1:10" x14ac:dyDescent="0.3">
      <c r="A844" s="33" t="s">
        <v>1353</v>
      </c>
      <c r="B844" s="34" t="s">
        <v>16</v>
      </c>
      <c r="C844" s="34" t="s">
        <v>33</v>
      </c>
      <c r="D844" s="51" t="s">
        <v>1354</v>
      </c>
      <c r="E844" s="35">
        <v>5</v>
      </c>
      <c r="F844" s="35">
        <v>70.88</v>
      </c>
      <c r="G844" s="36">
        <f>ROUND(E844*F844,2)</f>
        <v>354.4</v>
      </c>
      <c r="H844" s="6">
        <v>5</v>
      </c>
      <c r="I844" s="76"/>
      <c r="J844" s="36">
        <f>ROUND(H844*I844,2)</f>
        <v>0</v>
      </c>
    </row>
    <row r="845" spans="1:10" x14ac:dyDescent="0.3">
      <c r="A845" s="33" t="s">
        <v>1355</v>
      </c>
      <c r="B845" s="34" t="s">
        <v>16</v>
      </c>
      <c r="C845" s="34" t="s">
        <v>33</v>
      </c>
      <c r="D845" s="51" t="s">
        <v>1356</v>
      </c>
      <c r="E845" s="35">
        <v>4</v>
      </c>
      <c r="F845" s="35">
        <v>101.33</v>
      </c>
      <c r="G845" s="36">
        <f>ROUND(E845*F845,2)</f>
        <v>405.32</v>
      </c>
      <c r="H845" s="6">
        <v>4</v>
      </c>
      <c r="I845" s="76"/>
      <c r="J845" s="36">
        <f>ROUND(H845*I845,2)</f>
        <v>0</v>
      </c>
    </row>
    <row r="846" spans="1:10" x14ac:dyDescent="0.3">
      <c r="A846" s="33" t="s">
        <v>1357</v>
      </c>
      <c r="B846" s="34" t="s">
        <v>16</v>
      </c>
      <c r="C846" s="34" t="s">
        <v>33</v>
      </c>
      <c r="D846" s="51" t="s">
        <v>1358</v>
      </c>
      <c r="E846" s="35">
        <v>2</v>
      </c>
      <c r="F846" s="35">
        <v>110.25</v>
      </c>
      <c r="G846" s="36">
        <f>ROUND(E846*F846,2)</f>
        <v>220.5</v>
      </c>
      <c r="H846" s="6">
        <v>2</v>
      </c>
      <c r="I846" s="76"/>
      <c r="J846" s="36">
        <f>ROUND(H846*I846,2)</f>
        <v>0</v>
      </c>
    </row>
    <row r="847" spans="1:10" x14ac:dyDescent="0.3">
      <c r="A847" s="33" t="s">
        <v>1359</v>
      </c>
      <c r="B847" s="34" t="s">
        <v>16</v>
      </c>
      <c r="C847" s="34" t="s">
        <v>33</v>
      </c>
      <c r="D847" s="51" t="s">
        <v>1360</v>
      </c>
      <c r="E847" s="35">
        <v>4</v>
      </c>
      <c r="F847" s="35">
        <v>141.75</v>
      </c>
      <c r="G847" s="36">
        <f>ROUND(E847*F847,2)</f>
        <v>567</v>
      </c>
      <c r="H847" s="6">
        <v>4</v>
      </c>
      <c r="I847" s="76"/>
      <c r="J847" s="36">
        <f>ROUND(H847*I847,2)</f>
        <v>0</v>
      </c>
    </row>
    <row r="848" spans="1:10" x14ac:dyDescent="0.3">
      <c r="A848" s="37"/>
      <c r="B848" s="37"/>
      <c r="C848" s="37"/>
      <c r="D848" s="52" t="s">
        <v>1361</v>
      </c>
      <c r="E848" s="35">
        <v>1</v>
      </c>
      <c r="F848" s="38">
        <f>SUM(G844:G847)</f>
        <v>1547.22</v>
      </c>
      <c r="G848" s="38">
        <f>ROUND(E848*F848,2)</f>
        <v>1547.22</v>
      </c>
      <c r="H848" s="6">
        <v>1</v>
      </c>
      <c r="I848" s="7">
        <f>SUM(J844:J847)</f>
        <v>0</v>
      </c>
      <c r="J848" s="38">
        <f>ROUND(H848*I848,2)</f>
        <v>0</v>
      </c>
    </row>
    <row r="849" spans="1:10" ht="1.05" customHeight="1" x14ac:dyDescent="0.3">
      <c r="A849" s="39"/>
      <c r="B849" s="39"/>
      <c r="C849" s="39"/>
      <c r="D849" s="53"/>
      <c r="E849" s="39"/>
      <c r="F849" s="39"/>
      <c r="G849" s="39"/>
      <c r="H849" s="8"/>
      <c r="I849" s="8"/>
      <c r="J849" s="39"/>
    </row>
    <row r="850" spans="1:10" x14ac:dyDescent="0.3">
      <c r="A850" s="44" t="s">
        <v>1362</v>
      </c>
      <c r="B850" s="44" t="s">
        <v>10</v>
      </c>
      <c r="C850" s="44" t="s">
        <v>11</v>
      </c>
      <c r="D850" s="55" t="s">
        <v>1363</v>
      </c>
      <c r="E850" s="46">
        <f t="shared" ref="E850:J850" si="178">E852</f>
        <v>1</v>
      </c>
      <c r="F850" s="46">
        <f t="shared" si="178"/>
        <v>139.66</v>
      </c>
      <c r="G850" s="46">
        <f t="shared" si="178"/>
        <v>139.66</v>
      </c>
      <c r="H850" s="11">
        <f t="shared" si="178"/>
        <v>1</v>
      </c>
      <c r="I850" s="11">
        <f t="shared" si="178"/>
        <v>0</v>
      </c>
      <c r="J850" s="46">
        <f t="shared" si="178"/>
        <v>0</v>
      </c>
    </row>
    <row r="851" spans="1:10" x14ac:dyDescent="0.3">
      <c r="A851" s="33" t="s">
        <v>1364</v>
      </c>
      <c r="B851" s="34" t="s">
        <v>16</v>
      </c>
      <c r="C851" s="34" t="s">
        <v>33</v>
      </c>
      <c r="D851" s="51" t="s">
        <v>1365</v>
      </c>
      <c r="E851" s="35">
        <v>2</v>
      </c>
      <c r="F851" s="35">
        <v>69.83</v>
      </c>
      <c r="G851" s="36">
        <f>ROUND(E851*F851,2)</f>
        <v>139.66</v>
      </c>
      <c r="H851" s="6">
        <v>2</v>
      </c>
      <c r="I851" s="76"/>
      <c r="J851" s="36">
        <f>ROUND(H851*I851,2)</f>
        <v>0</v>
      </c>
    </row>
    <row r="852" spans="1:10" x14ac:dyDescent="0.3">
      <c r="A852" s="37"/>
      <c r="B852" s="37"/>
      <c r="C852" s="37"/>
      <c r="D852" s="52" t="s">
        <v>1366</v>
      </c>
      <c r="E852" s="35">
        <v>1</v>
      </c>
      <c r="F852" s="38">
        <f>G851</f>
        <v>139.66</v>
      </c>
      <c r="G852" s="38">
        <f>ROUND(E852*F852,2)</f>
        <v>139.66</v>
      </c>
      <c r="H852" s="6">
        <v>1</v>
      </c>
      <c r="I852" s="7">
        <f>J851</f>
        <v>0</v>
      </c>
      <c r="J852" s="38">
        <f>ROUND(H852*I852,2)</f>
        <v>0</v>
      </c>
    </row>
    <row r="853" spans="1:10" ht="1.05" customHeight="1" x14ac:dyDescent="0.3">
      <c r="A853" s="39"/>
      <c r="B853" s="39"/>
      <c r="C853" s="39"/>
      <c r="D853" s="53"/>
      <c r="E853" s="39"/>
      <c r="F853" s="39"/>
      <c r="G853" s="39"/>
      <c r="H853" s="8"/>
      <c r="I853" s="8"/>
      <c r="J853" s="39"/>
    </row>
    <row r="854" spans="1:10" x14ac:dyDescent="0.3">
      <c r="A854" s="37"/>
      <c r="B854" s="37"/>
      <c r="C854" s="37"/>
      <c r="D854" s="52" t="s">
        <v>1367</v>
      </c>
      <c r="E854" s="35">
        <v>1</v>
      </c>
      <c r="F854" s="38">
        <f>G834+G843+G850</f>
        <v>7014.58</v>
      </c>
      <c r="G854" s="38">
        <f>ROUND(E854*F854,2)</f>
        <v>7014.58</v>
      </c>
      <c r="H854" s="6">
        <v>1</v>
      </c>
      <c r="I854" s="7">
        <f>J834+J843+J850</f>
        <v>0</v>
      </c>
      <c r="J854" s="38">
        <f>ROUND(H854*I854,2)</f>
        <v>0</v>
      </c>
    </row>
    <row r="855" spans="1:10" ht="1.05" customHeight="1" x14ac:dyDescent="0.3">
      <c r="A855" s="39"/>
      <c r="B855" s="39"/>
      <c r="C855" s="39"/>
      <c r="D855" s="53"/>
      <c r="E855" s="39"/>
      <c r="F855" s="39"/>
      <c r="G855" s="39"/>
      <c r="H855" s="8"/>
      <c r="I855" s="8"/>
      <c r="J855" s="39"/>
    </row>
    <row r="856" spans="1:10" x14ac:dyDescent="0.3">
      <c r="A856" s="41" t="s">
        <v>1368</v>
      </c>
      <c r="B856" s="41" t="s">
        <v>10</v>
      </c>
      <c r="C856" s="41" t="s">
        <v>11</v>
      </c>
      <c r="D856" s="54" t="s">
        <v>1369</v>
      </c>
      <c r="E856" s="43">
        <f t="shared" ref="E856:J856" si="179">E858</f>
        <v>1</v>
      </c>
      <c r="F856" s="43">
        <f t="shared" si="179"/>
        <v>598.5</v>
      </c>
      <c r="G856" s="43">
        <f t="shared" si="179"/>
        <v>598.5</v>
      </c>
      <c r="H856" s="10">
        <f t="shared" si="179"/>
        <v>1</v>
      </c>
      <c r="I856" s="10">
        <f t="shared" si="179"/>
        <v>0</v>
      </c>
      <c r="J856" s="43">
        <f t="shared" si="179"/>
        <v>0</v>
      </c>
    </row>
    <row r="857" spans="1:10" x14ac:dyDescent="0.3">
      <c r="A857" s="33" t="s">
        <v>1370</v>
      </c>
      <c r="B857" s="34" t="s">
        <v>16</v>
      </c>
      <c r="C857" s="34" t="s">
        <v>33</v>
      </c>
      <c r="D857" s="51" t="s">
        <v>1371</v>
      </c>
      <c r="E857" s="35">
        <v>5</v>
      </c>
      <c r="F857" s="35">
        <v>119.7</v>
      </c>
      <c r="G857" s="36">
        <f>ROUND(E857*F857,2)</f>
        <v>598.5</v>
      </c>
      <c r="H857" s="6">
        <v>5</v>
      </c>
      <c r="I857" s="76"/>
      <c r="J857" s="36">
        <f>ROUND(H857*I857,2)</f>
        <v>0</v>
      </c>
    </row>
    <row r="858" spans="1:10" x14ac:dyDescent="0.3">
      <c r="A858" s="37"/>
      <c r="B858" s="37"/>
      <c r="C858" s="37"/>
      <c r="D858" s="52" t="s">
        <v>1372</v>
      </c>
      <c r="E858" s="35">
        <v>1</v>
      </c>
      <c r="F858" s="38">
        <f>G857</f>
        <v>598.5</v>
      </c>
      <c r="G858" s="38">
        <f>ROUND(E858*F858,2)</f>
        <v>598.5</v>
      </c>
      <c r="H858" s="6">
        <v>1</v>
      </c>
      <c r="I858" s="7">
        <f>J857</f>
        <v>0</v>
      </c>
      <c r="J858" s="38">
        <f>ROUND(H858*I858,2)</f>
        <v>0</v>
      </c>
    </row>
    <row r="859" spans="1:10" ht="1.05" customHeight="1" x14ac:dyDescent="0.3">
      <c r="A859" s="39"/>
      <c r="B859" s="39"/>
      <c r="C859" s="39"/>
      <c r="D859" s="53"/>
      <c r="E859" s="39"/>
      <c r="F859" s="39"/>
      <c r="G859" s="39"/>
      <c r="H859" s="8"/>
      <c r="I859" s="8"/>
      <c r="J859" s="39"/>
    </row>
    <row r="860" spans="1:10" x14ac:dyDescent="0.3">
      <c r="A860" s="41" t="s">
        <v>1373</v>
      </c>
      <c r="B860" s="41" t="s">
        <v>10</v>
      </c>
      <c r="C860" s="41" t="s">
        <v>11</v>
      </c>
      <c r="D860" s="54" t="s">
        <v>1374</v>
      </c>
      <c r="E860" s="43">
        <f t="shared" ref="E860:J860" si="180">E867</f>
        <v>1</v>
      </c>
      <c r="F860" s="43">
        <f t="shared" si="180"/>
        <v>6342</v>
      </c>
      <c r="G860" s="43">
        <f t="shared" si="180"/>
        <v>6342</v>
      </c>
      <c r="H860" s="10">
        <f t="shared" si="180"/>
        <v>1</v>
      </c>
      <c r="I860" s="10">
        <f t="shared" si="180"/>
        <v>0</v>
      </c>
      <c r="J860" s="43">
        <f t="shared" si="180"/>
        <v>0</v>
      </c>
    </row>
    <row r="861" spans="1:10" x14ac:dyDescent="0.3">
      <c r="A861" s="33" t="s">
        <v>1375</v>
      </c>
      <c r="B861" s="34" t="s">
        <v>16</v>
      </c>
      <c r="C861" s="34" t="s">
        <v>33</v>
      </c>
      <c r="D861" s="51" t="s">
        <v>1376</v>
      </c>
      <c r="E861" s="35">
        <v>30</v>
      </c>
      <c r="F861" s="35">
        <v>60.9</v>
      </c>
      <c r="G861" s="36">
        <f t="shared" ref="G861:G867" si="181">ROUND(E861*F861,2)</f>
        <v>1827</v>
      </c>
      <c r="H861" s="6">
        <v>30</v>
      </c>
      <c r="I861" s="76"/>
      <c r="J861" s="36">
        <f t="shared" ref="J861:J867" si="182">ROUND(H861*I861,2)</f>
        <v>0</v>
      </c>
    </row>
    <row r="862" spans="1:10" x14ac:dyDescent="0.3">
      <c r="A862" s="33" t="s">
        <v>1377</v>
      </c>
      <c r="B862" s="34" t="s">
        <v>16</v>
      </c>
      <c r="C862" s="34" t="s">
        <v>33</v>
      </c>
      <c r="D862" s="51" t="s">
        <v>1378</v>
      </c>
      <c r="E862" s="35">
        <v>30</v>
      </c>
      <c r="F862" s="35">
        <v>42</v>
      </c>
      <c r="G862" s="36">
        <f t="shared" si="181"/>
        <v>1260</v>
      </c>
      <c r="H862" s="6">
        <v>30</v>
      </c>
      <c r="I862" s="76"/>
      <c r="J862" s="36">
        <f t="shared" si="182"/>
        <v>0</v>
      </c>
    </row>
    <row r="863" spans="1:10" x14ac:dyDescent="0.3">
      <c r="A863" s="33" t="s">
        <v>1379</v>
      </c>
      <c r="B863" s="34" t="s">
        <v>16</v>
      </c>
      <c r="C863" s="34" t="s">
        <v>25</v>
      </c>
      <c r="D863" s="51" t="s">
        <v>1380</v>
      </c>
      <c r="E863" s="35">
        <v>20</v>
      </c>
      <c r="F863" s="35">
        <v>52.5</v>
      </c>
      <c r="G863" s="36">
        <f t="shared" si="181"/>
        <v>1050</v>
      </c>
      <c r="H863" s="6">
        <v>20</v>
      </c>
      <c r="I863" s="76"/>
      <c r="J863" s="36">
        <f t="shared" si="182"/>
        <v>0</v>
      </c>
    </row>
    <row r="864" spans="1:10" x14ac:dyDescent="0.3">
      <c r="A864" s="33" t="s">
        <v>1381</v>
      </c>
      <c r="B864" s="34" t="s">
        <v>16</v>
      </c>
      <c r="C864" s="34" t="s">
        <v>33</v>
      </c>
      <c r="D864" s="51" t="s">
        <v>1382</v>
      </c>
      <c r="E864" s="35">
        <v>30</v>
      </c>
      <c r="F864" s="35">
        <v>14.7</v>
      </c>
      <c r="G864" s="36">
        <f t="shared" si="181"/>
        <v>441</v>
      </c>
      <c r="H864" s="6">
        <v>30</v>
      </c>
      <c r="I864" s="76"/>
      <c r="J864" s="36">
        <f t="shared" si="182"/>
        <v>0</v>
      </c>
    </row>
    <row r="865" spans="1:10" x14ac:dyDescent="0.3">
      <c r="A865" s="33" t="s">
        <v>1383</v>
      </c>
      <c r="B865" s="34" t="s">
        <v>16</v>
      </c>
      <c r="C865" s="34" t="s">
        <v>33</v>
      </c>
      <c r="D865" s="51" t="s">
        <v>1384</v>
      </c>
      <c r="E865" s="35">
        <v>30</v>
      </c>
      <c r="F865" s="35">
        <v>54.6</v>
      </c>
      <c r="G865" s="36">
        <f t="shared" si="181"/>
        <v>1638</v>
      </c>
      <c r="H865" s="6">
        <v>30</v>
      </c>
      <c r="I865" s="76"/>
      <c r="J865" s="36">
        <f t="shared" si="182"/>
        <v>0</v>
      </c>
    </row>
    <row r="866" spans="1:10" x14ac:dyDescent="0.3">
      <c r="A866" s="33" t="s">
        <v>1385</v>
      </c>
      <c r="B866" s="34" t="s">
        <v>16</v>
      </c>
      <c r="C866" s="34" t="s">
        <v>33</v>
      </c>
      <c r="D866" s="51" t="s">
        <v>1386</v>
      </c>
      <c r="E866" s="35">
        <v>12</v>
      </c>
      <c r="F866" s="35">
        <v>10.5</v>
      </c>
      <c r="G866" s="36">
        <f t="shared" si="181"/>
        <v>126</v>
      </c>
      <c r="H866" s="6">
        <v>12</v>
      </c>
      <c r="I866" s="76"/>
      <c r="J866" s="36">
        <f t="shared" si="182"/>
        <v>0</v>
      </c>
    </row>
    <row r="867" spans="1:10" x14ac:dyDescent="0.3">
      <c r="A867" s="37"/>
      <c r="B867" s="37"/>
      <c r="C867" s="37"/>
      <c r="D867" s="52" t="s">
        <v>1387</v>
      </c>
      <c r="E867" s="35">
        <v>1</v>
      </c>
      <c r="F867" s="38">
        <f>SUM(G861:G866)</f>
        <v>6342</v>
      </c>
      <c r="G867" s="38">
        <f t="shared" si="181"/>
        <v>6342</v>
      </c>
      <c r="H867" s="6">
        <v>1</v>
      </c>
      <c r="I867" s="7">
        <f>SUM(J861:J866)</f>
        <v>0</v>
      </c>
      <c r="J867" s="38">
        <f t="shared" si="182"/>
        <v>0</v>
      </c>
    </row>
    <row r="868" spans="1:10" ht="1.05" customHeight="1" x14ac:dyDescent="0.3">
      <c r="A868" s="39"/>
      <c r="B868" s="39"/>
      <c r="C868" s="39"/>
      <c r="D868" s="53"/>
      <c r="E868" s="39"/>
      <c r="F868" s="39"/>
      <c r="G868" s="39"/>
      <c r="H868" s="8"/>
      <c r="I868" s="8"/>
      <c r="J868" s="39"/>
    </row>
    <row r="869" spans="1:10" x14ac:dyDescent="0.3">
      <c r="A869" s="37"/>
      <c r="B869" s="37"/>
      <c r="C869" s="37"/>
      <c r="D869" s="52" t="s">
        <v>1388</v>
      </c>
      <c r="E869" s="35">
        <v>1</v>
      </c>
      <c r="F869" s="38">
        <f>G801+G814+G828+G833+G856+G860</f>
        <v>24589.19</v>
      </c>
      <c r="G869" s="38">
        <f>ROUND(E869*F869,2)</f>
        <v>24589.19</v>
      </c>
      <c r="H869" s="6">
        <v>1</v>
      </c>
      <c r="I869" s="7">
        <f>J801+J814+J828+J833+J856+J860</f>
        <v>0</v>
      </c>
      <c r="J869" s="38">
        <f>ROUND(H869*I869,2)</f>
        <v>0</v>
      </c>
    </row>
    <row r="870" spans="1:10" ht="1.05" customHeight="1" x14ac:dyDescent="0.3">
      <c r="A870" s="39"/>
      <c r="B870" s="39"/>
      <c r="C870" s="39"/>
      <c r="D870" s="53"/>
      <c r="E870" s="39"/>
      <c r="F870" s="39"/>
      <c r="G870" s="39"/>
      <c r="H870" s="8"/>
      <c r="I870" s="8"/>
      <c r="J870" s="39"/>
    </row>
    <row r="871" spans="1:10" x14ac:dyDescent="0.3">
      <c r="A871" s="31" t="s">
        <v>1389</v>
      </c>
      <c r="B871" s="31" t="s">
        <v>10</v>
      </c>
      <c r="C871" s="31" t="s">
        <v>11</v>
      </c>
      <c r="D871" s="50" t="s">
        <v>1390</v>
      </c>
      <c r="E871" s="32">
        <f t="shared" ref="E871:J871" si="183">E887</f>
        <v>1</v>
      </c>
      <c r="F871" s="32">
        <f t="shared" si="183"/>
        <v>11017.36</v>
      </c>
      <c r="G871" s="32">
        <f t="shared" si="183"/>
        <v>11017.36</v>
      </c>
      <c r="H871" s="5">
        <f t="shared" si="183"/>
        <v>1</v>
      </c>
      <c r="I871" s="5">
        <f t="shared" si="183"/>
        <v>0</v>
      </c>
      <c r="J871" s="32">
        <f t="shared" si="183"/>
        <v>0</v>
      </c>
    </row>
    <row r="872" spans="1:10" x14ac:dyDescent="0.3">
      <c r="A872" s="33" t="s">
        <v>1391</v>
      </c>
      <c r="B872" s="34" t="s">
        <v>16</v>
      </c>
      <c r="C872" s="34" t="s">
        <v>33</v>
      </c>
      <c r="D872" s="51" t="s">
        <v>1392</v>
      </c>
      <c r="E872" s="35">
        <v>5</v>
      </c>
      <c r="F872" s="35">
        <v>66.11</v>
      </c>
      <c r="G872" s="36">
        <f t="shared" ref="G872:G887" si="184">ROUND(E872*F872,2)</f>
        <v>330.55</v>
      </c>
      <c r="H872" s="6">
        <v>5</v>
      </c>
      <c r="I872" s="76"/>
      <c r="J872" s="36">
        <f t="shared" ref="J872:J887" si="185">ROUND(H872*I872,2)</f>
        <v>0</v>
      </c>
    </row>
    <row r="873" spans="1:10" x14ac:dyDescent="0.3">
      <c r="A873" s="33" t="s">
        <v>1393</v>
      </c>
      <c r="B873" s="34" t="s">
        <v>16</v>
      </c>
      <c r="C873" s="34" t="s">
        <v>33</v>
      </c>
      <c r="D873" s="51" t="s">
        <v>1394</v>
      </c>
      <c r="E873" s="35">
        <v>1</v>
      </c>
      <c r="F873" s="35">
        <v>48.49</v>
      </c>
      <c r="G873" s="36">
        <f t="shared" si="184"/>
        <v>48.49</v>
      </c>
      <c r="H873" s="6">
        <v>1</v>
      </c>
      <c r="I873" s="76"/>
      <c r="J873" s="36">
        <f t="shared" si="185"/>
        <v>0</v>
      </c>
    </row>
    <row r="874" spans="1:10" x14ac:dyDescent="0.3">
      <c r="A874" s="33" t="s">
        <v>1395</v>
      </c>
      <c r="B874" s="34" t="s">
        <v>16</v>
      </c>
      <c r="C874" s="34" t="s">
        <v>33</v>
      </c>
      <c r="D874" s="51" t="s">
        <v>1396</v>
      </c>
      <c r="E874" s="35">
        <v>36</v>
      </c>
      <c r="F874" s="35">
        <v>16.55</v>
      </c>
      <c r="G874" s="36">
        <f t="shared" si="184"/>
        <v>595.79999999999995</v>
      </c>
      <c r="H874" s="6">
        <v>36</v>
      </c>
      <c r="I874" s="76"/>
      <c r="J874" s="36">
        <f t="shared" si="185"/>
        <v>0</v>
      </c>
    </row>
    <row r="875" spans="1:10" x14ac:dyDescent="0.3">
      <c r="A875" s="33" t="s">
        <v>1397</v>
      </c>
      <c r="B875" s="34" t="s">
        <v>16</v>
      </c>
      <c r="C875" s="34" t="s">
        <v>33</v>
      </c>
      <c r="D875" s="51" t="s">
        <v>1398</v>
      </c>
      <c r="E875" s="35">
        <v>46</v>
      </c>
      <c r="F875" s="35">
        <v>16.55</v>
      </c>
      <c r="G875" s="36">
        <f t="shared" si="184"/>
        <v>761.3</v>
      </c>
      <c r="H875" s="6">
        <v>46</v>
      </c>
      <c r="I875" s="76"/>
      <c r="J875" s="36">
        <f t="shared" si="185"/>
        <v>0</v>
      </c>
    </row>
    <row r="876" spans="1:10" x14ac:dyDescent="0.3">
      <c r="A876" s="33" t="s">
        <v>1399</v>
      </c>
      <c r="B876" s="34" t="s">
        <v>16</v>
      </c>
      <c r="C876" s="34" t="s">
        <v>33</v>
      </c>
      <c r="D876" s="51" t="s">
        <v>1400</v>
      </c>
      <c r="E876" s="35">
        <v>5</v>
      </c>
      <c r="F876" s="35">
        <v>71.63</v>
      </c>
      <c r="G876" s="36">
        <f t="shared" si="184"/>
        <v>358.15</v>
      </c>
      <c r="H876" s="6">
        <v>5</v>
      </c>
      <c r="I876" s="76"/>
      <c r="J876" s="36">
        <f t="shared" si="185"/>
        <v>0</v>
      </c>
    </row>
    <row r="877" spans="1:10" x14ac:dyDescent="0.3">
      <c r="A877" s="33" t="s">
        <v>1401</v>
      </c>
      <c r="B877" s="34" t="s">
        <v>16</v>
      </c>
      <c r="C877" s="34" t="s">
        <v>33</v>
      </c>
      <c r="D877" s="51" t="s">
        <v>1402</v>
      </c>
      <c r="E877" s="35">
        <v>85</v>
      </c>
      <c r="F877" s="35">
        <v>56.2</v>
      </c>
      <c r="G877" s="36">
        <f t="shared" si="184"/>
        <v>4777</v>
      </c>
      <c r="H877" s="6">
        <v>85</v>
      </c>
      <c r="I877" s="76"/>
      <c r="J877" s="36">
        <f t="shared" si="185"/>
        <v>0</v>
      </c>
    </row>
    <row r="878" spans="1:10" x14ac:dyDescent="0.3">
      <c r="A878" s="33" t="s">
        <v>1403</v>
      </c>
      <c r="B878" s="34" t="s">
        <v>16</v>
      </c>
      <c r="C878" s="34" t="s">
        <v>33</v>
      </c>
      <c r="D878" s="51" t="s">
        <v>1404</v>
      </c>
      <c r="E878" s="35">
        <v>8</v>
      </c>
      <c r="F878" s="35">
        <v>62.8</v>
      </c>
      <c r="G878" s="36">
        <f t="shared" si="184"/>
        <v>502.4</v>
      </c>
      <c r="H878" s="6">
        <v>8</v>
      </c>
      <c r="I878" s="76"/>
      <c r="J878" s="36">
        <f t="shared" si="185"/>
        <v>0</v>
      </c>
    </row>
    <row r="879" spans="1:10" x14ac:dyDescent="0.3">
      <c r="A879" s="33" t="s">
        <v>1405</v>
      </c>
      <c r="B879" s="34" t="s">
        <v>16</v>
      </c>
      <c r="C879" s="34" t="s">
        <v>33</v>
      </c>
      <c r="D879" s="51" t="s">
        <v>1406</v>
      </c>
      <c r="E879" s="35">
        <v>1</v>
      </c>
      <c r="F879" s="35">
        <v>80.44</v>
      </c>
      <c r="G879" s="36">
        <f t="shared" si="184"/>
        <v>80.44</v>
      </c>
      <c r="H879" s="6">
        <v>1</v>
      </c>
      <c r="I879" s="76"/>
      <c r="J879" s="36">
        <f t="shared" si="185"/>
        <v>0</v>
      </c>
    </row>
    <row r="880" spans="1:10" x14ac:dyDescent="0.3">
      <c r="A880" s="33" t="s">
        <v>1407</v>
      </c>
      <c r="B880" s="34" t="s">
        <v>16</v>
      </c>
      <c r="C880" s="34" t="s">
        <v>33</v>
      </c>
      <c r="D880" s="51" t="s">
        <v>1408</v>
      </c>
      <c r="E880" s="35">
        <v>2</v>
      </c>
      <c r="F880" s="35">
        <v>72.73</v>
      </c>
      <c r="G880" s="36">
        <f t="shared" si="184"/>
        <v>145.46</v>
      </c>
      <c r="H880" s="6">
        <v>2</v>
      </c>
      <c r="I880" s="76"/>
      <c r="J880" s="36">
        <f t="shared" si="185"/>
        <v>0</v>
      </c>
    </row>
    <row r="881" spans="1:10" x14ac:dyDescent="0.3">
      <c r="A881" s="33" t="s">
        <v>1409</v>
      </c>
      <c r="B881" s="34" t="s">
        <v>16</v>
      </c>
      <c r="C881" s="34" t="s">
        <v>33</v>
      </c>
      <c r="D881" s="51" t="s">
        <v>1410</v>
      </c>
      <c r="E881" s="35">
        <v>7</v>
      </c>
      <c r="F881" s="35">
        <v>82.64</v>
      </c>
      <c r="G881" s="36">
        <f t="shared" si="184"/>
        <v>578.48</v>
      </c>
      <c r="H881" s="6">
        <v>7</v>
      </c>
      <c r="I881" s="76"/>
      <c r="J881" s="36">
        <f t="shared" si="185"/>
        <v>0</v>
      </c>
    </row>
    <row r="882" spans="1:10" x14ac:dyDescent="0.3">
      <c r="A882" s="33" t="s">
        <v>1411</v>
      </c>
      <c r="B882" s="34" t="s">
        <v>16</v>
      </c>
      <c r="C882" s="34" t="s">
        <v>33</v>
      </c>
      <c r="D882" s="51" t="s">
        <v>1412</v>
      </c>
      <c r="E882" s="35">
        <v>12</v>
      </c>
      <c r="F882" s="35">
        <v>33.049999999999997</v>
      </c>
      <c r="G882" s="36">
        <f t="shared" si="184"/>
        <v>396.6</v>
      </c>
      <c r="H882" s="6">
        <v>12</v>
      </c>
      <c r="I882" s="76"/>
      <c r="J882" s="36">
        <f t="shared" si="185"/>
        <v>0</v>
      </c>
    </row>
    <row r="883" spans="1:10" x14ac:dyDescent="0.3">
      <c r="A883" s="33" t="s">
        <v>1413</v>
      </c>
      <c r="B883" s="34" t="s">
        <v>16</v>
      </c>
      <c r="C883" s="34" t="s">
        <v>33</v>
      </c>
      <c r="D883" s="51" t="s">
        <v>1414</v>
      </c>
      <c r="E883" s="35">
        <v>5</v>
      </c>
      <c r="F883" s="35">
        <v>55.1</v>
      </c>
      <c r="G883" s="36">
        <f t="shared" si="184"/>
        <v>275.5</v>
      </c>
      <c r="H883" s="6">
        <v>5</v>
      </c>
      <c r="I883" s="76"/>
      <c r="J883" s="36">
        <f t="shared" si="185"/>
        <v>0</v>
      </c>
    </row>
    <row r="884" spans="1:10" x14ac:dyDescent="0.3">
      <c r="A884" s="33" t="s">
        <v>1415</v>
      </c>
      <c r="B884" s="34" t="s">
        <v>16</v>
      </c>
      <c r="C884" s="34" t="s">
        <v>33</v>
      </c>
      <c r="D884" s="51" t="s">
        <v>1416</v>
      </c>
      <c r="E884" s="35">
        <v>4</v>
      </c>
      <c r="F884" s="35">
        <v>66.11</v>
      </c>
      <c r="G884" s="36">
        <f t="shared" si="184"/>
        <v>264.44</v>
      </c>
      <c r="H884" s="6">
        <v>4</v>
      </c>
      <c r="I884" s="76"/>
      <c r="J884" s="36">
        <f t="shared" si="185"/>
        <v>0</v>
      </c>
    </row>
    <row r="885" spans="1:10" x14ac:dyDescent="0.3">
      <c r="A885" s="33" t="s">
        <v>1417</v>
      </c>
      <c r="B885" s="34" t="s">
        <v>16</v>
      </c>
      <c r="C885" s="34" t="s">
        <v>33</v>
      </c>
      <c r="D885" s="51" t="s">
        <v>1418</v>
      </c>
      <c r="E885" s="35">
        <v>90</v>
      </c>
      <c r="F885" s="35">
        <v>16.55</v>
      </c>
      <c r="G885" s="36">
        <f t="shared" si="184"/>
        <v>1489.5</v>
      </c>
      <c r="H885" s="6">
        <v>90</v>
      </c>
      <c r="I885" s="76"/>
      <c r="J885" s="36">
        <f t="shared" si="185"/>
        <v>0</v>
      </c>
    </row>
    <row r="886" spans="1:10" x14ac:dyDescent="0.3">
      <c r="A886" s="33" t="s">
        <v>1419</v>
      </c>
      <c r="B886" s="34" t="s">
        <v>16</v>
      </c>
      <c r="C886" s="34" t="s">
        <v>33</v>
      </c>
      <c r="D886" s="51" t="s">
        <v>1420</v>
      </c>
      <c r="E886" s="35">
        <v>5</v>
      </c>
      <c r="F886" s="35">
        <v>82.65</v>
      </c>
      <c r="G886" s="36">
        <f t="shared" si="184"/>
        <v>413.25</v>
      </c>
      <c r="H886" s="6">
        <v>5</v>
      </c>
      <c r="I886" s="76"/>
      <c r="J886" s="36">
        <f t="shared" si="185"/>
        <v>0</v>
      </c>
    </row>
    <row r="887" spans="1:10" x14ac:dyDescent="0.3">
      <c r="A887" s="37"/>
      <c r="B887" s="37"/>
      <c r="C887" s="37"/>
      <c r="D887" s="52" t="s">
        <v>1421</v>
      </c>
      <c r="E887" s="35">
        <v>1</v>
      </c>
      <c r="F887" s="38">
        <f>SUM(G872:G886)</f>
        <v>11017.36</v>
      </c>
      <c r="G887" s="38">
        <f t="shared" si="184"/>
        <v>11017.36</v>
      </c>
      <c r="H887" s="6">
        <v>1</v>
      </c>
      <c r="I887" s="7">
        <f>SUM(J872:J886)</f>
        <v>0</v>
      </c>
      <c r="J887" s="38">
        <f t="shared" si="185"/>
        <v>0</v>
      </c>
    </row>
    <row r="888" spans="1:10" ht="1.05" customHeight="1" x14ac:dyDescent="0.3">
      <c r="A888" s="39"/>
      <c r="B888" s="39"/>
      <c r="C888" s="39"/>
      <c r="D888" s="53"/>
      <c r="E888" s="39"/>
      <c r="F888" s="39"/>
      <c r="G888" s="39"/>
      <c r="H888" s="8"/>
      <c r="I888" s="8"/>
      <c r="J888" s="39"/>
    </row>
    <row r="889" spans="1:10" x14ac:dyDescent="0.3">
      <c r="A889" s="37"/>
      <c r="B889" s="37"/>
      <c r="C889" s="37"/>
      <c r="D889" s="52" t="s">
        <v>1422</v>
      </c>
      <c r="E889" s="40">
        <v>1</v>
      </c>
      <c r="F889" s="38">
        <f>G800+G871</f>
        <v>35606.550000000003</v>
      </c>
      <c r="G889" s="38">
        <f>ROUND(E889*F889,2)</f>
        <v>35606.550000000003</v>
      </c>
      <c r="H889" s="9">
        <v>1</v>
      </c>
      <c r="I889" s="7">
        <f>J800+J871</f>
        <v>0</v>
      </c>
      <c r="J889" s="38">
        <f>ROUND(H889*I889,2)</f>
        <v>0</v>
      </c>
    </row>
    <row r="890" spans="1:10" ht="1.05" customHeight="1" x14ac:dyDescent="0.3">
      <c r="A890" s="39"/>
      <c r="B890" s="39"/>
      <c r="C890" s="39"/>
      <c r="D890" s="53"/>
      <c r="E890" s="39"/>
      <c r="F890" s="39"/>
      <c r="G890" s="39"/>
      <c r="H890" s="8"/>
      <c r="I890" s="8"/>
      <c r="J890" s="39"/>
    </row>
    <row r="891" spans="1:10" x14ac:dyDescent="0.3">
      <c r="A891" s="28" t="s">
        <v>1423</v>
      </c>
      <c r="B891" s="28" t="s">
        <v>10</v>
      </c>
      <c r="C891" s="28" t="s">
        <v>11</v>
      </c>
      <c r="D891" s="49" t="s">
        <v>1096</v>
      </c>
      <c r="E891" s="29">
        <f t="shared" ref="E891:J891" si="186">E900</f>
        <v>1</v>
      </c>
      <c r="F891" s="30">
        <f t="shared" si="186"/>
        <v>308718</v>
      </c>
      <c r="G891" s="30">
        <f t="shared" si="186"/>
        <v>308718</v>
      </c>
      <c r="H891" s="3">
        <f t="shared" si="186"/>
        <v>1</v>
      </c>
      <c r="I891" s="4">
        <f t="shared" si="186"/>
        <v>0</v>
      </c>
      <c r="J891" s="30">
        <f t="shared" si="186"/>
        <v>0</v>
      </c>
    </row>
    <row r="892" spans="1:10" ht="30.6" x14ac:dyDescent="0.3">
      <c r="A892" s="33" t="s">
        <v>1424</v>
      </c>
      <c r="B892" s="34" t="s">
        <v>16</v>
      </c>
      <c r="C892" s="34" t="s">
        <v>25</v>
      </c>
      <c r="D892" s="51" t="s">
        <v>1425</v>
      </c>
      <c r="E892" s="35">
        <v>32</v>
      </c>
      <c r="F892" s="35">
        <v>187.08</v>
      </c>
      <c r="G892" s="36">
        <f t="shared" ref="G892:G900" si="187">ROUND(E892*F892,2)</f>
        <v>5986.56</v>
      </c>
      <c r="H892" s="6">
        <v>32</v>
      </c>
      <c r="I892" s="76"/>
      <c r="J892" s="36">
        <f>ROUND(H892*I892,2)</f>
        <v>0</v>
      </c>
    </row>
    <row r="893" spans="1:10" ht="30.6" x14ac:dyDescent="0.3">
      <c r="A893" s="33" t="s">
        <v>1426</v>
      </c>
      <c r="B893" s="34" t="s">
        <v>16</v>
      </c>
      <c r="C893" s="34" t="s">
        <v>25</v>
      </c>
      <c r="D893" s="51" t="s">
        <v>1427</v>
      </c>
      <c r="E893" s="35">
        <v>2496.5</v>
      </c>
      <c r="F893" s="35">
        <v>99.13</v>
      </c>
      <c r="G893" s="36">
        <f t="shared" si="187"/>
        <v>247478.05</v>
      </c>
      <c r="H893" s="6">
        <v>2496.5</v>
      </c>
      <c r="I893" s="76"/>
      <c r="J893" s="36">
        <f>ROUND(H893*I893,2)</f>
        <v>0</v>
      </c>
    </row>
    <row r="894" spans="1:10" ht="20.399999999999999" x14ac:dyDescent="0.3">
      <c r="A894" s="33" t="s">
        <v>1428</v>
      </c>
      <c r="B894" s="34" t="s">
        <v>16</v>
      </c>
      <c r="C894" s="34" t="s">
        <v>20</v>
      </c>
      <c r="D894" s="51" t="s">
        <v>1429</v>
      </c>
      <c r="E894" s="35">
        <v>40</v>
      </c>
      <c r="F894" s="35">
        <v>29.72</v>
      </c>
      <c r="G894" s="36">
        <f t="shared" si="187"/>
        <v>1188.8</v>
      </c>
      <c r="H894" s="6">
        <v>40</v>
      </c>
      <c r="I894" s="76"/>
      <c r="J894" s="36">
        <f>ROUND(H894*I894,2)</f>
        <v>0</v>
      </c>
    </row>
    <row r="895" spans="1:10" ht="20.399999999999999" x14ac:dyDescent="0.3">
      <c r="A895" s="33" t="s">
        <v>1430</v>
      </c>
      <c r="B895" s="34" t="s">
        <v>16</v>
      </c>
      <c r="C895" s="34" t="s">
        <v>33</v>
      </c>
      <c r="D895" s="51" t="s">
        <v>1431</v>
      </c>
      <c r="E895" s="35">
        <v>7</v>
      </c>
      <c r="F895" s="35">
        <v>59.66</v>
      </c>
      <c r="G895" s="36">
        <f t="shared" si="187"/>
        <v>417.62</v>
      </c>
      <c r="H895" s="6">
        <v>7</v>
      </c>
      <c r="I895" s="76"/>
      <c r="J895" s="36">
        <f>ROUND(H895*I895,2)</f>
        <v>0</v>
      </c>
    </row>
    <row r="896" spans="1:10" s="12" customFormat="1" ht="20.399999999999999" x14ac:dyDescent="0.3">
      <c r="A896" s="33" t="s">
        <v>1462</v>
      </c>
      <c r="B896" s="34" t="s">
        <v>16</v>
      </c>
      <c r="C896" s="34" t="s">
        <v>1464</v>
      </c>
      <c r="D896" s="51" t="s">
        <v>387</v>
      </c>
      <c r="E896" s="35">
        <v>20</v>
      </c>
      <c r="F896" s="35">
        <v>436.54</v>
      </c>
      <c r="G896" s="36">
        <f t="shared" si="187"/>
        <v>8730.7999999999993</v>
      </c>
      <c r="H896" s="13">
        <v>20</v>
      </c>
      <c r="I896" s="76"/>
      <c r="J896" s="36">
        <f t="shared" ref="J896:J897" si="188">ROUND(H896*I896,2)</f>
        <v>0</v>
      </c>
    </row>
    <row r="897" spans="1:10" s="12" customFormat="1" ht="20.399999999999999" x14ac:dyDescent="0.3">
      <c r="A897" s="33" t="s">
        <v>1463</v>
      </c>
      <c r="B897" s="34" t="s">
        <v>16</v>
      </c>
      <c r="C897" s="34" t="s">
        <v>1466</v>
      </c>
      <c r="D897" s="51" t="s">
        <v>1465</v>
      </c>
      <c r="E897" s="35">
        <v>160</v>
      </c>
      <c r="F897" s="35">
        <v>160.65</v>
      </c>
      <c r="G897" s="36">
        <f t="shared" si="187"/>
        <v>25704</v>
      </c>
      <c r="H897" s="13">
        <v>160</v>
      </c>
      <c r="I897" s="76"/>
      <c r="J897" s="36">
        <f t="shared" si="188"/>
        <v>0</v>
      </c>
    </row>
    <row r="898" spans="1:10" x14ac:dyDescent="0.3">
      <c r="A898" s="33" t="s">
        <v>1432</v>
      </c>
      <c r="B898" s="34" t="s">
        <v>16</v>
      </c>
      <c r="C898" s="34" t="s">
        <v>33</v>
      </c>
      <c r="D898" s="51" t="s">
        <v>1433</v>
      </c>
      <c r="E898" s="35">
        <v>5</v>
      </c>
      <c r="F898" s="35">
        <v>3780</v>
      </c>
      <c r="G898" s="36">
        <f t="shared" si="187"/>
        <v>18900</v>
      </c>
      <c r="H898" s="6">
        <v>5</v>
      </c>
      <c r="I898" s="76"/>
      <c r="J898" s="36">
        <f>ROUND(H898*I898,2)</f>
        <v>0</v>
      </c>
    </row>
    <row r="899" spans="1:10" x14ac:dyDescent="0.3">
      <c r="A899" s="33" t="s">
        <v>1434</v>
      </c>
      <c r="B899" s="34" t="s">
        <v>16</v>
      </c>
      <c r="C899" s="34" t="s">
        <v>20</v>
      </c>
      <c r="D899" s="51" t="s">
        <v>1435</v>
      </c>
      <c r="E899" s="35">
        <v>26.5</v>
      </c>
      <c r="F899" s="35">
        <v>11.78</v>
      </c>
      <c r="G899" s="36">
        <f t="shared" si="187"/>
        <v>312.17</v>
      </c>
      <c r="H899" s="6">
        <v>26.5</v>
      </c>
      <c r="I899" s="76"/>
      <c r="J899" s="36">
        <f>ROUND(H899*I899,2)</f>
        <v>0</v>
      </c>
    </row>
    <row r="900" spans="1:10" x14ac:dyDescent="0.3">
      <c r="A900" s="37"/>
      <c r="B900" s="37"/>
      <c r="C900" s="37"/>
      <c r="D900" s="52" t="s">
        <v>1436</v>
      </c>
      <c r="E900" s="40">
        <v>1</v>
      </c>
      <c r="F900" s="38">
        <f>SUM(G892:G899)</f>
        <v>308718</v>
      </c>
      <c r="G900" s="38">
        <f t="shared" si="187"/>
        <v>308718</v>
      </c>
      <c r="H900" s="9">
        <v>1</v>
      </c>
      <c r="I900" s="7">
        <f>SUM(J892:J899)</f>
        <v>0</v>
      </c>
      <c r="J900" s="38">
        <f>ROUND(H900*I900,2)</f>
        <v>0</v>
      </c>
    </row>
    <row r="901" spans="1:10" ht="1.05" customHeight="1" x14ac:dyDescent="0.3">
      <c r="A901" s="39"/>
      <c r="B901" s="39"/>
      <c r="C901" s="39"/>
      <c r="D901" s="53"/>
      <c r="E901" s="39"/>
      <c r="F901" s="39"/>
      <c r="G901" s="39"/>
      <c r="H901" s="8"/>
      <c r="I901" s="8"/>
      <c r="J901" s="39"/>
    </row>
    <row r="902" spans="1:10" x14ac:dyDescent="0.3">
      <c r="A902" s="28" t="s">
        <v>1437</v>
      </c>
      <c r="B902" s="28" t="s">
        <v>10</v>
      </c>
      <c r="C902" s="28" t="s">
        <v>11</v>
      </c>
      <c r="D902" s="49" t="s">
        <v>1438</v>
      </c>
      <c r="E902" s="29">
        <f t="shared" ref="E902:J902" si="189">E908</f>
        <v>1</v>
      </c>
      <c r="F902" s="30">
        <f t="shared" si="189"/>
        <v>115940.21</v>
      </c>
      <c r="G902" s="30">
        <f t="shared" si="189"/>
        <v>115940.21</v>
      </c>
      <c r="H902" s="3">
        <f t="shared" si="189"/>
        <v>1</v>
      </c>
      <c r="I902" s="4">
        <f t="shared" si="189"/>
        <v>0</v>
      </c>
      <c r="J902" s="30">
        <f t="shared" si="189"/>
        <v>0</v>
      </c>
    </row>
    <row r="903" spans="1:10" x14ac:dyDescent="0.3">
      <c r="A903" s="33" t="s">
        <v>1439</v>
      </c>
      <c r="B903" s="34" t="s">
        <v>16</v>
      </c>
      <c r="C903" s="34" t="s">
        <v>1165</v>
      </c>
      <c r="D903" s="51" t="s">
        <v>1440</v>
      </c>
      <c r="E903" s="35">
        <v>1500</v>
      </c>
      <c r="F903" s="35">
        <v>46.12</v>
      </c>
      <c r="G903" s="36">
        <f t="shared" ref="G903:G908" si="190">ROUND(E903*F903,2)</f>
        <v>69180</v>
      </c>
      <c r="H903" s="6">
        <v>1500</v>
      </c>
      <c r="I903" s="76"/>
      <c r="J903" s="36">
        <f t="shared" ref="J903:J908" si="191">ROUND(H903*I903,2)</f>
        <v>0</v>
      </c>
    </row>
    <row r="904" spans="1:10" x14ac:dyDescent="0.3">
      <c r="A904" s="33" t="s">
        <v>1441</v>
      </c>
      <c r="B904" s="34" t="s">
        <v>16</v>
      </c>
      <c r="C904" s="34" t="s">
        <v>33</v>
      </c>
      <c r="D904" s="51" t="s">
        <v>1442</v>
      </c>
      <c r="E904" s="35">
        <v>250</v>
      </c>
      <c r="F904" s="35">
        <v>89.25</v>
      </c>
      <c r="G904" s="36">
        <f t="shared" si="190"/>
        <v>22312.5</v>
      </c>
      <c r="H904" s="6">
        <v>250</v>
      </c>
      <c r="I904" s="76"/>
      <c r="J904" s="36">
        <f t="shared" si="191"/>
        <v>0</v>
      </c>
    </row>
    <row r="905" spans="1:10" x14ac:dyDescent="0.3">
      <c r="A905" s="33" t="s">
        <v>1443</v>
      </c>
      <c r="B905" s="34" t="s">
        <v>16</v>
      </c>
      <c r="C905" s="34" t="s">
        <v>1444</v>
      </c>
      <c r="D905" s="51" t="s">
        <v>1445</v>
      </c>
      <c r="E905" s="35">
        <v>308</v>
      </c>
      <c r="F905" s="35">
        <v>-124.88</v>
      </c>
      <c r="G905" s="36">
        <f t="shared" si="190"/>
        <v>-38463.040000000001</v>
      </c>
      <c r="H905" s="6">
        <v>308</v>
      </c>
      <c r="I905" s="76"/>
      <c r="J905" s="36">
        <f t="shared" si="191"/>
        <v>0</v>
      </c>
    </row>
    <row r="906" spans="1:10" x14ac:dyDescent="0.3">
      <c r="A906" s="33" t="s">
        <v>1446</v>
      </c>
      <c r="B906" s="34" t="s">
        <v>16</v>
      </c>
      <c r="C906" s="34" t="s">
        <v>1444</v>
      </c>
      <c r="D906" s="51" t="s">
        <v>1447</v>
      </c>
      <c r="E906" s="35">
        <v>2842</v>
      </c>
      <c r="F906" s="35">
        <v>21</v>
      </c>
      <c r="G906" s="36">
        <f t="shared" si="190"/>
        <v>59682</v>
      </c>
      <c r="H906" s="6">
        <v>2842</v>
      </c>
      <c r="I906" s="76"/>
      <c r="J906" s="36">
        <f t="shared" si="191"/>
        <v>0</v>
      </c>
    </row>
    <row r="907" spans="1:10" x14ac:dyDescent="0.3">
      <c r="A907" s="33" t="s">
        <v>1448</v>
      </c>
      <c r="B907" s="34" t="s">
        <v>16</v>
      </c>
      <c r="C907" s="34" t="s">
        <v>1444</v>
      </c>
      <c r="D907" s="51" t="s">
        <v>1449</v>
      </c>
      <c r="E907" s="35">
        <v>25</v>
      </c>
      <c r="F907" s="35">
        <v>129.15</v>
      </c>
      <c r="G907" s="36">
        <f t="shared" si="190"/>
        <v>3228.75</v>
      </c>
      <c r="H907" s="6">
        <v>25</v>
      </c>
      <c r="I907" s="76"/>
      <c r="J907" s="36">
        <f t="shared" si="191"/>
        <v>0</v>
      </c>
    </row>
    <row r="908" spans="1:10" x14ac:dyDescent="0.3">
      <c r="A908" s="37"/>
      <c r="B908" s="37"/>
      <c r="C908" s="37"/>
      <c r="D908" s="52" t="s">
        <v>1450</v>
      </c>
      <c r="E908" s="40">
        <v>1</v>
      </c>
      <c r="F908" s="38">
        <f>SUM(G903:G907)</f>
        <v>115940.21</v>
      </c>
      <c r="G908" s="38">
        <f t="shared" si="190"/>
        <v>115940.21</v>
      </c>
      <c r="H908" s="9">
        <v>1</v>
      </c>
      <c r="I908" s="7">
        <f>SUM(J903:J907)</f>
        <v>0</v>
      </c>
      <c r="J908" s="38">
        <f t="shared" si="191"/>
        <v>0</v>
      </c>
    </row>
    <row r="909" spans="1:10" ht="1.05" customHeight="1" x14ac:dyDescent="0.3">
      <c r="A909" s="39"/>
      <c r="B909" s="39"/>
      <c r="C909" s="39"/>
      <c r="D909" s="53"/>
      <c r="E909" s="39"/>
      <c r="F909" s="39"/>
      <c r="G909" s="39"/>
      <c r="H909" s="8"/>
      <c r="I909" s="8"/>
      <c r="J909" s="39"/>
    </row>
    <row r="910" spans="1:10" x14ac:dyDescent="0.3">
      <c r="A910" s="28" t="s">
        <v>1451</v>
      </c>
      <c r="B910" s="28" t="s">
        <v>10</v>
      </c>
      <c r="C910" s="28" t="s">
        <v>11</v>
      </c>
      <c r="D910" s="49" t="s">
        <v>1452</v>
      </c>
      <c r="E910" s="29">
        <f t="shared" ref="E910:J910" si="192">E912</f>
        <v>1</v>
      </c>
      <c r="F910" s="30">
        <f t="shared" si="192"/>
        <v>7423.02</v>
      </c>
      <c r="G910" s="30">
        <f t="shared" si="192"/>
        <v>7423.02</v>
      </c>
      <c r="H910" s="3">
        <f t="shared" si="192"/>
        <v>1</v>
      </c>
      <c r="I910" s="4">
        <f t="shared" si="192"/>
        <v>0</v>
      </c>
      <c r="J910" s="30">
        <f t="shared" si="192"/>
        <v>0</v>
      </c>
    </row>
    <row r="911" spans="1:10" x14ac:dyDescent="0.3">
      <c r="A911" s="33" t="s">
        <v>1453</v>
      </c>
      <c r="B911" s="34" t="s">
        <v>16</v>
      </c>
      <c r="C911" s="34" t="s">
        <v>11</v>
      </c>
      <c r="D911" s="51" t="s">
        <v>1454</v>
      </c>
      <c r="E911" s="35">
        <v>1</v>
      </c>
      <c r="F911" s="35">
        <v>7423.02</v>
      </c>
      <c r="G911" s="36">
        <f>ROUND(E911*F911,2)</f>
        <v>7423.02</v>
      </c>
      <c r="H911" s="6">
        <v>1</v>
      </c>
      <c r="I911" s="76"/>
      <c r="J911" s="36">
        <f>ROUND(H911*I911,2)</f>
        <v>0</v>
      </c>
    </row>
    <row r="912" spans="1:10" x14ac:dyDescent="0.3">
      <c r="A912" s="37"/>
      <c r="B912" s="37"/>
      <c r="C912" s="37"/>
      <c r="D912" s="52" t="s">
        <v>1455</v>
      </c>
      <c r="E912" s="40">
        <v>1</v>
      </c>
      <c r="F912" s="38">
        <f>G911</f>
        <v>7423.02</v>
      </c>
      <c r="G912" s="38">
        <f>ROUND(E912*F912,2)</f>
        <v>7423.02</v>
      </c>
      <c r="H912" s="9">
        <v>1</v>
      </c>
      <c r="I912" s="7">
        <f>J911</f>
        <v>0</v>
      </c>
      <c r="J912" s="38">
        <f>ROUND(H912*I912,2)</f>
        <v>0</v>
      </c>
    </row>
    <row r="913" spans="1:12" ht="1.05" customHeight="1" x14ac:dyDescent="0.3">
      <c r="A913" s="39"/>
      <c r="B913" s="39"/>
      <c r="C913" s="39"/>
      <c r="D913" s="53"/>
      <c r="E913" s="39"/>
      <c r="F913" s="39"/>
      <c r="G913" s="39"/>
      <c r="H913" s="8"/>
      <c r="I913" s="8"/>
      <c r="J913" s="39"/>
    </row>
    <row r="914" spans="1:12" x14ac:dyDescent="0.3">
      <c r="A914" s="37"/>
      <c r="B914" s="37"/>
      <c r="C914" s="37"/>
      <c r="D914" s="52" t="s">
        <v>1456</v>
      </c>
      <c r="E914" s="40">
        <v>1</v>
      </c>
      <c r="F914" s="38">
        <f>G4+G144+G172+G192+G249+G737+G799+G891+G902+G910</f>
        <v>6617401.8600000003</v>
      </c>
      <c r="G914" s="38">
        <f>ROUND(E914*F914,2)</f>
        <v>6617401.8600000003</v>
      </c>
      <c r="H914" s="9">
        <v>1</v>
      </c>
      <c r="I914" s="7">
        <f>J4+J144+J172+J192+J249+J737+J799+J891+J902+J910</f>
        <v>0</v>
      </c>
      <c r="J914" s="38">
        <f>ROUND(H914*I914,2)</f>
        <v>0</v>
      </c>
    </row>
    <row r="915" spans="1:12" ht="1.05" customHeight="1" x14ac:dyDescent="0.3">
      <c r="A915" s="39"/>
      <c r="B915" s="39"/>
      <c r="C915" s="39"/>
      <c r="D915" s="53"/>
      <c r="E915" s="39"/>
      <c r="F915" s="39"/>
      <c r="G915" s="39"/>
      <c r="H915" s="8"/>
      <c r="I915" s="8"/>
      <c r="J915" s="39"/>
    </row>
    <row r="916" spans="1:12" x14ac:dyDescent="0.3">
      <c r="A916" s="56"/>
      <c r="B916" s="57"/>
      <c r="C916" s="57"/>
      <c r="D916" s="58" t="s">
        <v>1457</v>
      </c>
      <c r="E916" s="56"/>
      <c r="F916" s="57"/>
      <c r="G916" s="59">
        <f>G914</f>
        <v>6617401.8600000003</v>
      </c>
      <c r="H916" s="15"/>
      <c r="I916" s="14"/>
      <c r="J916" s="59">
        <f>J914</f>
        <v>0</v>
      </c>
      <c r="K916" s="12"/>
      <c r="L916" s="12"/>
    </row>
    <row r="917" spans="1:12" x14ac:dyDescent="0.3">
      <c r="A917" s="60"/>
      <c r="B917" s="61"/>
      <c r="C917" s="61"/>
      <c r="D917" s="62" t="s">
        <v>1458</v>
      </c>
      <c r="E917" s="63">
        <v>0.19</v>
      </c>
      <c r="F917" s="61"/>
      <c r="G917" s="64">
        <f>ROUND(G916*E917,2)</f>
        <v>1257306.3500000001</v>
      </c>
      <c r="H917" s="19"/>
      <c r="I917" s="20">
        <v>0.19</v>
      </c>
      <c r="J917" s="64">
        <f>ROUND(J916*I917,2)</f>
        <v>0</v>
      </c>
      <c r="K917" s="12"/>
      <c r="L917" s="12"/>
    </row>
    <row r="918" spans="1:12" x14ac:dyDescent="0.3">
      <c r="A918" s="60"/>
      <c r="B918" s="61"/>
      <c r="C918" s="61"/>
      <c r="D918" s="62" t="s">
        <v>1459</v>
      </c>
      <c r="E918" s="60"/>
      <c r="F918" s="61"/>
      <c r="G918" s="64">
        <f>G916+G917</f>
        <v>7874708.21</v>
      </c>
      <c r="H918" s="17"/>
      <c r="I918" s="16"/>
      <c r="J918" s="64">
        <f>J916+J917</f>
        <v>0</v>
      </c>
      <c r="K918" s="12"/>
      <c r="L918" s="12"/>
    </row>
    <row r="919" spans="1:12" x14ac:dyDescent="0.3">
      <c r="A919" s="60"/>
      <c r="B919" s="61"/>
      <c r="C919" s="61"/>
      <c r="D919" s="62" t="s">
        <v>1460</v>
      </c>
      <c r="E919" s="63">
        <v>0.21</v>
      </c>
      <c r="F919" s="61"/>
      <c r="G919" s="64">
        <f>ROUND(G918*E919,2)</f>
        <v>1653688.72</v>
      </c>
      <c r="H919" s="17"/>
      <c r="I919" s="18">
        <v>0.21</v>
      </c>
      <c r="J919" s="64">
        <f>ROUND(J918*I919,2)</f>
        <v>0</v>
      </c>
      <c r="K919" s="12"/>
      <c r="L919" s="12"/>
    </row>
    <row r="920" spans="1:12" x14ac:dyDescent="0.3">
      <c r="A920" s="65"/>
      <c r="B920" s="66"/>
      <c r="C920" s="66"/>
      <c r="D920" s="67" t="s">
        <v>1461</v>
      </c>
      <c r="E920" s="65"/>
      <c r="F920" s="66"/>
      <c r="G920" s="68">
        <f>SUM(G918:G919)</f>
        <v>9528396.9299999997</v>
      </c>
      <c r="H920" s="22"/>
      <c r="I920" s="21"/>
      <c r="J920" s="68">
        <f>SUM(J918:J919)</f>
        <v>0</v>
      </c>
      <c r="K920" s="12"/>
      <c r="L920" s="12"/>
    </row>
    <row r="922" spans="1:12" ht="15.6" x14ac:dyDescent="0.3">
      <c r="A922" s="69" t="s">
        <v>1467</v>
      </c>
      <c r="B922" s="70"/>
      <c r="C922" s="70"/>
      <c r="D922" s="71"/>
      <c r="E922" s="71"/>
      <c r="F922" s="71"/>
      <c r="G922" s="71"/>
      <c r="H922" s="71"/>
      <c r="I922" s="72"/>
      <c r="J922" s="73"/>
    </row>
    <row r="923" spans="1:12" s="75" customFormat="1" ht="14.4" customHeight="1" x14ac:dyDescent="0.3">
      <c r="A923" s="77" t="s">
        <v>1468</v>
      </c>
      <c r="B923" s="78"/>
      <c r="C923" s="78"/>
      <c r="D923" s="79"/>
      <c r="E923" s="74"/>
      <c r="F923" s="74"/>
      <c r="G923" s="74"/>
      <c r="H923" s="74"/>
      <c r="I923" s="74"/>
      <c r="J923" s="74"/>
    </row>
  </sheetData>
  <sheetProtection algorithmName="SHA-512" hashValue="uNWC6LYHmQvTiOE6pek2cPNavcmX9I5KuFwkbqR3bw8PmPs04kDcYR3OM2Mw8ZThAEk/FbgnBx/Q/SAF83/XTA==" saltValue="9oM+E+nI1FkxpBg9OdgfkA==" spinCount="100000" sheet="1" objects="1" scenarios="1" selectLockedCells="1"/>
  <autoFilter ref="C1:C923" xr:uid="{6A1013C0-0C58-4141-B5A8-6C44A1C77646}"/>
  <mergeCells count="1">
    <mergeCell ref="A923:D923"/>
  </mergeCells>
  <dataValidations count="3">
    <dataValidation type="list" allowBlank="1" showInputMessage="1" showErrorMessage="1" sqref="B4:B915" xr:uid="{68A67BA1-823F-4A81-9E45-56CA26409879}">
      <formula1>"Capítulo,Partida,Mano de obra,Maquinaria,Material,Otros,Tarea,"</formula1>
    </dataValidation>
    <dataValidation type="decimal" allowBlank="1" showInputMessage="1" showErrorMessage="1" errorTitle="valor no válido" error="El importe unitario ha de ser inferior al de proyecto" sqref="I6:I52 I56:I78 I82:I90 I94:I98 I102:I118 I122:I126 I130:I139 I146:I150 I154:I155 I159:I163 I167 I173:I189 I194:I219 I223:I244 I252:I262 I266:I284 I288:I303 I307:I311 I318:I333 I337 I342:I349 I355 I362:I373 I377:I384 I388:I396 I400:I416 I420:I427 I432:I441 I445:I447 I453:I460 I464:I473 I477:I481 I485:I490 I494:I497 I501:I513 I517:I525 I532:I533 I537:I542 I550:I563 I574:I577 I581:I606 I610:I612 I616:I624 I628:I652 I656:I662 I666:I667 I671:I672 I678:I680 I687:I696 I700:I707 I711:I716 I720 I724:I730 I739:I747 I751:I756 I760:I770 I774:I775 I779:I783 I787:I789 I793:I794 I802:I811 I815:I825 I829:I830 I835:I840 I844:I847 I851 I857 I861:I866 I872:I886 I892:I899 I903:I904 I906:I907 I911" xr:uid="{2BB1EA6F-225D-4D04-9380-CD415C525974}">
      <formula1>0</formula1>
      <formula2>F6</formula2>
    </dataValidation>
    <dataValidation type="decimal" allowBlank="1" showInputMessage="1" showErrorMessage="1" errorTitle="valor no válido" error="El importe unitario ha de ser inferior al de proyecto y de valor negativo" sqref="I905" xr:uid="{B72F0117-19B6-44E8-9A3B-C41035742070}">
      <formula1>-1000000</formula1>
      <formula2>F905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Vaquero, María</dc:creator>
  <cp:lastModifiedBy>Fernández Vaquero, María</cp:lastModifiedBy>
  <dcterms:created xsi:type="dcterms:W3CDTF">2019-10-25T11:13:27Z</dcterms:created>
  <dcterms:modified xsi:type="dcterms:W3CDTF">2020-02-04T12:38:59Z</dcterms:modified>
</cp:coreProperties>
</file>