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C:\Users\p04425\Desktop\"/>
    </mc:Choice>
  </mc:AlternateContent>
  <xr:revisionPtr revIDLastSave="0" documentId="13_ncr:1_{89CD0152-F300-4F6B-B76B-F75EAC6561D4}" xr6:coauthVersionLast="36" xr6:coauthVersionMax="36" xr10:uidLastSave="{00000000-0000-0000-0000-000000000000}"/>
  <workbookProtection lockStructure="1"/>
  <bookViews>
    <workbookView xWindow="0" yWindow="0" windowWidth="18675" windowHeight="11205" xr2:uid="{00000000-000D-0000-FFFF-FFFF00000000}"/>
  </bookViews>
  <sheets>
    <sheet name="Hoja1" sheetId="1" r:id="rId1"/>
  </sheets>
  <definedNames>
    <definedName name="_xlnm._FilterDatabase" localSheetId="0" hidden="1">Hoja1!$C$1:$C$1252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63" i="1" l="1"/>
  <c r="I1133" i="1" l="1"/>
  <c r="I1144" i="1"/>
  <c r="I1138" i="1"/>
  <c r="I1137" i="1"/>
  <c r="I1130" i="1"/>
  <c r="I1131" i="1"/>
  <c r="I1132" i="1"/>
  <c r="I1129" i="1"/>
  <c r="I1123" i="1"/>
  <c r="I1124" i="1"/>
  <c r="I1125" i="1"/>
  <c r="I1122" i="1"/>
  <c r="I1112" i="1"/>
  <c r="I1113" i="1"/>
  <c r="I1114" i="1"/>
  <c r="I1115" i="1"/>
  <c r="I1116" i="1"/>
  <c r="I1117" i="1"/>
  <c r="I1118" i="1"/>
  <c r="I1111" i="1"/>
  <c r="I1104" i="1"/>
  <c r="I1100" i="1"/>
  <c r="I1096" i="1"/>
  <c r="I1095" i="1"/>
  <c r="I1087" i="1"/>
  <c r="I1088" i="1"/>
  <c r="I1086" i="1"/>
  <c r="I1081" i="1"/>
  <c r="I1082" i="1"/>
  <c r="I1080" i="1"/>
  <c r="I1073" i="1"/>
  <c r="I1074" i="1"/>
  <c r="I1075" i="1"/>
  <c r="I1072" i="1"/>
  <c r="I463" i="1" l="1"/>
  <c r="I446" i="1"/>
  <c r="I322" i="1"/>
  <c r="I118" i="1"/>
  <c r="J1222" i="1" l="1"/>
  <c r="J1221" i="1"/>
  <c r="I1223" i="1" s="1"/>
  <c r="H1220" i="1"/>
  <c r="J1217" i="1"/>
  <c r="J1216" i="1"/>
  <c r="J1215" i="1"/>
  <c r="J1214" i="1"/>
  <c r="J1213" i="1"/>
  <c r="J1212" i="1"/>
  <c r="H1211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H1194" i="1"/>
  <c r="J1191" i="1"/>
  <c r="J1190" i="1"/>
  <c r="J1189" i="1"/>
  <c r="H1188" i="1"/>
  <c r="J1185" i="1"/>
  <c r="J1184" i="1"/>
  <c r="H1183" i="1"/>
  <c r="J1180" i="1"/>
  <c r="J1179" i="1"/>
  <c r="J1178" i="1"/>
  <c r="J1177" i="1"/>
  <c r="J1176" i="1"/>
  <c r="J1175" i="1"/>
  <c r="H1174" i="1"/>
  <c r="J1171" i="1"/>
  <c r="J1170" i="1"/>
  <c r="J1169" i="1"/>
  <c r="J1168" i="1"/>
  <c r="J1167" i="1"/>
  <c r="J1166" i="1"/>
  <c r="J1165" i="1"/>
  <c r="J1164" i="1"/>
  <c r="J1163" i="1"/>
  <c r="J1162" i="1"/>
  <c r="H1161" i="1"/>
  <c r="H1160" i="1"/>
  <c r="H1159" i="1"/>
  <c r="J1154" i="1"/>
  <c r="J1153" i="1"/>
  <c r="J1152" i="1"/>
  <c r="J1151" i="1"/>
  <c r="J1150" i="1"/>
  <c r="H1149" i="1"/>
  <c r="J1144" i="1"/>
  <c r="I1145" i="1" s="1"/>
  <c r="J1145" i="1" s="1"/>
  <c r="J1143" i="1" s="1"/>
  <c r="H1143" i="1"/>
  <c r="J1138" i="1"/>
  <c r="J1137" i="1"/>
  <c r="H1136" i="1"/>
  <c r="J1133" i="1"/>
  <c r="J1132" i="1"/>
  <c r="J1131" i="1"/>
  <c r="J1130" i="1"/>
  <c r="J1129" i="1"/>
  <c r="H1128" i="1"/>
  <c r="J1125" i="1"/>
  <c r="J1124" i="1"/>
  <c r="J1123" i="1"/>
  <c r="J1122" i="1"/>
  <c r="H1121" i="1"/>
  <c r="J1118" i="1"/>
  <c r="J1117" i="1"/>
  <c r="J1116" i="1"/>
  <c r="J1115" i="1"/>
  <c r="J1114" i="1"/>
  <c r="J1113" i="1"/>
  <c r="J1112" i="1"/>
  <c r="J1111" i="1"/>
  <c r="H1110" i="1"/>
  <c r="H1109" i="1"/>
  <c r="J1104" i="1"/>
  <c r="I1105" i="1" s="1"/>
  <c r="H1103" i="1"/>
  <c r="J1100" i="1"/>
  <c r="I1101" i="1" s="1"/>
  <c r="H1099" i="1"/>
  <c r="J1096" i="1"/>
  <c r="J1095" i="1"/>
  <c r="H1094" i="1"/>
  <c r="H1093" i="1"/>
  <c r="J1088" i="1"/>
  <c r="J1087" i="1"/>
  <c r="J1086" i="1"/>
  <c r="H1085" i="1"/>
  <c r="J1082" i="1"/>
  <c r="J1081" i="1"/>
  <c r="J1080" i="1"/>
  <c r="H1079" i="1"/>
  <c r="H1078" i="1"/>
  <c r="J1075" i="1"/>
  <c r="J1074" i="1"/>
  <c r="J1073" i="1"/>
  <c r="J1072" i="1"/>
  <c r="H1071" i="1"/>
  <c r="H1070" i="1"/>
  <c r="J1065" i="1"/>
  <c r="J1064" i="1"/>
  <c r="J1063" i="1"/>
  <c r="J1062" i="1"/>
  <c r="J1061" i="1"/>
  <c r="J1060" i="1"/>
  <c r="J1059" i="1"/>
  <c r="J1058" i="1"/>
  <c r="J1057" i="1"/>
  <c r="J1056" i="1"/>
  <c r="H1055" i="1"/>
  <c r="J1052" i="1"/>
  <c r="J1051" i="1"/>
  <c r="J1050" i="1"/>
  <c r="J1049" i="1"/>
  <c r="J1048" i="1"/>
  <c r="J1047" i="1"/>
  <c r="H1046" i="1"/>
  <c r="H1045" i="1"/>
  <c r="J1042" i="1"/>
  <c r="I1043" i="1" s="1"/>
  <c r="H1041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H1022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H1003" i="1"/>
  <c r="J998" i="1"/>
  <c r="J997" i="1"/>
  <c r="J996" i="1"/>
  <c r="J995" i="1"/>
  <c r="J994" i="1"/>
  <c r="J993" i="1"/>
  <c r="H992" i="1"/>
  <c r="J989" i="1"/>
  <c r="I990" i="1" s="1"/>
  <c r="H988" i="1"/>
  <c r="J985" i="1"/>
  <c r="J984" i="1"/>
  <c r="J983" i="1"/>
  <c r="J982" i="1"/>
  <c r="J981" i="1"/>
  <c r="J980" i="1"/>
  <c r="J979" i="1"/>
  <c r="J978" i="1"/>
  <c r="J977" i="1"/>
  <c r="H976" i="1"/>
  <c r="J973" i="1"/>
  <c r="I974" i="1" s="1"/>
  <c r="H972" i="1"/>
  <c r="J967" i="1"/>
  <c r="I968" i="1" s="1"/>
  <c r="H966" i="1"/>
  <c r="J963" i="1"/>
  <c r="J962" i="1"/>
  <c r="J961" i="1"/>
  <c r="H960" i="1"/>
  <c r="H959" i="1"/>
  <c r="J956" i="1"/>
  <c r="J955" i="1"/>
  <c r="J954" i="1"/>
  <c r="H953" i="1"/>
  <c r="J950" i="1"/>
  <c r="J949" i="1"/>
  <c r="J948" i="1"/>
  <c r="J947" i="1"/>
  <c r="J946" i="1"/>
  <c r="J945" i="1"/>
  <c r="J944" i="1"/>
  <c r="J943" i="1"/>
  <c r="J942" i="1"/>
  <c r="J941" i="1"/>
  <c r="H940" i="1"/>
  <c r="J937" i="1"/>
  <c r="J936" i="1"/>
  <c r="J935" i="1"/>
  <c r="H934" i="1"/>
  <c r="H933" i="1"/>
  <c r="H932" i="1"/>
  <c r="J925" i="1"/>
  <c r="J924" i="1"/>
  <c r="J923" i="1"/>
  <c r="J922" i="1"/>
  <c r="H921" i="1"/>
  <c r="J916" i="1"/>
  <c r="J915" i="1"/>
  <c r="J914" i="1"/>
  <c r="J913" i="1"/>
  <c r="H912" i="1"/>
  <c r="J909" i="1"/>
  <c r="J908" i="1"/>
  <c r="J907" i="1"/>
  <c r="H906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H882" i="1"/>
  <c r="J879" i="1"/>
  <c r="J878" i="1"/>
  <c r="H877" i="1"/>
  <c r="J874" i="1"/>
  <c r="J873" i="1"/>
  <c r="J872" i="1"/>
  <c r="J871" i="1"/>
  <c r="J870" i="1"/>
  <c r="J869" i="1"/>
  <c r="J868" i="1"/>
  <c r="J867" i="1"/>
  <c r="J866" i="1"/>
  <c r="H865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H827" i="1"/>
  <c r="J824" i="1"/>
  <c r="J823" i="1"/>
  <c r="H822" i="1"/>
  <c r="J819" i="1"/>
  <c r="J818" i="1"/>
  <c r="J817" i="1"/>
  <c r="J816" i="1"/>
  <c r="J815" i="1"/>
  <c r="H814" i="1"/>
  <c r="H813" i="1"/>
  <c r="J808" i="1"/>
  <c r="J807" i="1"/>
  <c r="H806" i="1"/>
  <c r="J803" i="1"/>
  <c r="J802" i="1"/>
  <c r="J801" i="1"/>
  <c r="J800" i="1"/>
  <c r="J799" i="1"/>
  <c r="J798" i="1"/>
  <c r="H797" i="1"/>
  <c r="J794" i="1"/>
  <c r="J793" i="1"/>
  <c r="J792" i="1"/>
  <c r="J791" i="1"/>
  <c r="J790" i="1"/>
  <c r="H789" i="1"/>
  <c r="H788" i="1"/>
  <c r="H787" i="1"/>
  <c r="J782" i="1"/>
  <c r="J781" i="1"/>
  <c r="J780" i="1"/>
  <c r="J779" i="1"/>
  <c r="J778" i="1"/>
  <c r="J777" i="1"/>
  <c r="J776" i="1"/>
  <c r="H775" i="1"/>
  <c r="J772" i="1"/>
  <c r="J771" i="1"/>
  <c r="J770" i="1"/>
  <c r="H769" i="1"/>
  <c r="H768" i="1"/>
  <c r="J763" i="1"/>
  <c r="I764" i="1" s="1"/>
  <c r="H762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H743" i="1"/>
  <c r="J740" i="1"/>
  <c r="J739" i="1"/>
  <c r="I741" i="1" s="1"/>
  <c r="H738" i="1"/>
  <c r="J735" i="1"/>
  <c r="J734" i="1"/>
  <c r="J733" i="1"/>
  <c r="J732" i="1"/>
  <c r="J731" i="1"/>
  <c r="J730" i="1"/>
  <c r="J729" i="1"/>
  <c r="J728" i="1"/>
  <c r="J727" i="1"/>
  <c r="H726" i="1"/>
  <c r="J723" i="1"/>
  <c r="J722" i="1"/>
  <c r="J721" i="1"/>
  <c r="J720" i="1"/>
  <c r="J719" i="1"/>
  <c r="J718" i="1"/>
  <c r="H717" i="1"/>
  <c r="J714" i="1"/>
  <c r="J713" i="1"/>
  <c r="J712" i="1"/>
  <c r="J711" i="1"/>
  <c r="J710" i="1"/>
  <c r="H709" i="1"/>
  <c r="J706" i="1"/>
  <c r="J705" i="1"/>
  <c r="H704" i="1"/>
  <c r="J701" i="1"/>
  <c r="J700" i="1"/>
  <c r="J699" i="1"/>
  <c r="J698" i="1"/>
  <c r="J697" i="1"/>
  <c r="J696" i="1"/>
  <c r="J695" i="1"/>
  <c r="J694" i="1"/>
  <c r="H693" i="1"/>
  <c r="J688" i="1"/>
  <c r="J687" i="1"/>
  <c r="J686" i="1"/>
  <c r="H685" i="1"/>
  <c r="J682" i="1"/>
  <c r="J681" i="1"/>
  <c r="J680" i="1"/>
  <c r="J679" i="1"/>
  <c r="J678" i="1"/>
  <c r="J677" i="1"/>
  <c r="J676" i="1"/>
  <c r="J675" i="1"/>
  <c r="J674" i="1"/>
  <c r="J673" i="1"/>
  <c r="H672" i="1"/>
  <c r="H671" i="1"/>
  <c r="J668" i="1"/>
  <c r="J667" i="1"/>
  <c r="J666" i="1"/>
  <c r="J665" i="1"/>
  <c r="J664" i="1"/>
  <c r="H663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H644" i="1"/>
  <c r="J641" i="1"/>
  <c r="J640" i="1"/>
  <c r="J639" i="1"/>
  <c r="J638" i="1"/>
  <c r="J637" i="1"/>
  <c r="J636" i="1"/>
  <c r="J635" i="1"/>
  <c r="J634" i="1"/>
  <c r="H633" i="1"/>
  <c r="J630" i="1"/>
  <c r="J629" i="1"/>
  <c r="J628" i="1"/>
  <c r="J627" i="1"/>
  <c r="J626" i="1"/>
  <c r="J625" i="1"/>
  <c r="J624" i="1"/>
  <c r="J623" i="1"/>
  <c r="H622" i="1"/>
  <c r="J619" i="1"/>
  <c r="J618" i="1"/>
  <c r="J617" i="1"/>
  <c r="J616" i="1"/>
  <c r="J615" i="1"/>
  <c r="J614" i="1"/>
  <c r="J613" i="1"/>
  <c r="J612" i="1"/>
  <c r="J611" i="1"/>
  <c r="J610" i="1"/>
  <c r="H609" i="1"/>
  <c r="H608" i="1"/>
  <c r="J603" i="1"/>
  <c r="I604" i="1" s="1"/>
  <c r="I602" i="1" s="1"/>
  <c r="H602" i="1"/>
  <c r="J599" i="1"/>
  <c r="J598" i="1"/>
  <c r="H597" i="1"/>
  <c r="J594" i="1"/>
  <c r="J593" i="1"/>
  <c r="J592" i="1"/>
  <c r="J591" i="1"/>
  <c r="J590" i="1"/>
  <c r="J589" i="1"/>
  <c r="H588" i="1"/>
  <c r="J585" i="1"/>
  <c r="J584" i="1"/>
  <c r="J583" i="1"/>
  <c r="J582" i="1"/>
  <c r="J581" i="1"/>
  <c r="J580" i="1"/>
  <c r="J579" i="1"/>
  <c r="H578" i="1"/>
  <c r="J575" i="1"/>
  <c r="J574" i="1"/>
  <c r="J573" i="1"/>
  <c r="H572" i="1"/>
  <c r="J569" i="1"/>
  <c r="J568" i="1"/>
  <c r="J567" i="1"/>
  <c r="J566" i="1"/>
  <c r="J565" i="1"/>
  <c r="J564" i="1"/>
  <c r="J563" i="1"/>
  <c r="J562" i="1"/>
  <c r="J561" i="1"/>
  <c r="H560" i="1"/>
  <c r="H559" i="1"/>
  <c r="J554" i="1"/>
  <c r="J553" i="1"/>
  <c r="H552" i="1"/>
  <c r="J549" i="1"/>
  <c r="J548" i="1"/>
  <c r="J547" i="1"/>
  <c r="J546" i="1"/>
  <c r="J545" i="1"/>
  <c r="J544" i="1"/>
  <c r="H543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H515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H496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H481" i="1"/>
  <c r="H480" i="1"/>
  <c r="H479" i="1"/>
  <c r="J474" i="1"/>
  <c r="I475" i="1" s="1"/>
  <c r="J475" i="1" s="1"/>
  <c r="J473" i="1" s="1"/>
  <c r="H473" i="1"/>
  <c r="J470" i="1"/>
  <c r="J469" i="1"/>
  <c r="J468" i="1"/>
  <c r="J467" i="1"/>
  <c r="H466" i="1"/>
  <c r="J463" i="1"/>
  <c r="J462" i="1"/>
  <c r="J461" i="1"/>
  <c r="H460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H443" i="1"/>
  <c r="J439" i="1"/>
  <c r="J426" i="1" s="1"/>
  <c r="J438" i="1"/>
  <c r="J437" i="1"/>
  <c r="J436" i="1"/>
  <c r="J435" i="1"/>
  <c r="J434" i="1"/>
  <c r="J433" i="1"/>
  <c r="J432" i="1"/>
  <c r="J431" i="1"/>
  <c r="J430" i="1"/>
  <c r="J429" i="1"/>
  <c r="J428" i="1"/>
  <c r="J427" i="1"/>
  <c r="I426" i="1"/>
  <c r="H426" i="1"/>
  <c r="J423" i="1"/>
  <c r="J422" i="1"/>
  <c r="J421" i="1"/>
  <c r="J420" i="1"/>
  <c r="J419" i="1"/>
  <c r="H418" i="1"/>
  <c r="H417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H377" i="1"/>
  <c r="J374" i="1"/>
  <c r="J373" i="1"/>
  <c r="J372" i="1"/>
  <c r="J371" i="1"/>
  <c r="H370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H345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H328" i="1"/>
  <c r="H327" i="1"/>
  <c r="J322" i="1"/>
  <c r="J321" i="1"/>
  <c r="J320" i="1"/>
  <c r="J319" i="1"/>
  <c r="H318" i="1"/>
  <c r="J315" i="1"/>
  <c r="J314" i="1"/>
  <c r="J313" i="1"/>
  <c r="J312" i="1"/>
  <c r="J311" i="1"/>
  <c r="J310" i="1"/>
  <c r="J309" i="1"/>
  <c r="J308" i="1"/>
  <c r="J307" i="1"/>
  <c r="H306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H286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H266" i="1"/>
  <c r="H265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H250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H189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H155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H82" i="1"/>
  <c r="H81" i="1"/>
  <c r="H80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H62" i="1"/>
  <c r="J57" i="1"/>
  <c r="J56" i="1"/>
  <c r="J55" i="1"/>
  <c r="J54" i="1"/>
  <c r="J53" i="1"/>
  <c r="H52" i="1"/>
  <c r="J49" i="1"/>
  <c r="J48" i="1"/>
  <c r="J47" i="1"/>
  <c r="J46" i="1"/>
  <c r="J45" i="1"/>
  <c r="J44" i="1"/>
  <c r="J43" i="1"/>
  <c r="J42" i="1"/>
  <c r="J41" i="1"/>
  <c r="J40" i="1"/>
  <c r="J39" i="1"/>
  <c r="J38" i="1"/>
  <c r="H37" i="1"/>
  <c r="H36" i="1"/>
  <c r="J33" i="1"/>
  <c r="J32" i="1"/>
  <c r="J31" i="1"/>
  <c r="J30" i="1"/>
  <c r="J29" i="1"/>
  <c r="J28" i="1"/>
  <c r="H27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H10" i="1"/>
  <c r="J7" i="1"/>
  <c r="I8" i="1" s="1"/>
  <c r="H6" i="1"/>
  <c r="H5" i="1"/>
  <c r="H4" i="1"/>
  <c r="I1097" i="1" l="1"/>
  <c r="I825" i="1"/>
  <c r="J825" i="1" s="1"/>
  <c r="J822" i="1" s="1"/>
  <c r="I1076" i="1"/>
  <c r="I1071" i="1" s="1"/>
  <c r="I1139" i="1"/>
  <c r="J1139" i="1" s="1"/>
  <c r="J1136" i="1" s="1"/>
  <c r="I600" i="1"/>
  <c r="I1218" i="1"/>
  <c r="J1218" i="1" s="1"/>
  <c r="J1211" i="1" s="1"/>
  <c r="I689" i="1"/>
  <c r="I685" i="1" s="1"/>
  <c r="I715" i="1"/>
  <c r="J715" i="1" s="1"/>
  <c r="J709" i="1" s="1"/>
  <c r="I586" i="1"/>
  <c r="J586" i="1" s="1"/>
  <c r="J578" i="1" s="1"/>
  <c r="I58" i="1"/>
  <c r="I52" i="1" s="1"/>
  <c r="I1083" i="1"/>
  <c r="J1083" i="1" s="1"/>
  <c r="J1079" i="1" s="1"/>
  <c r="I34" i="1"/>
  <c r="I27" i="1" s="1"/>
  <c r="I375" i="1"/>
  <c r="I370" i="1" s="1"/>
  <c r="I464" i="1"/>
  <c r="J464" i="1" s="1"/>
  <c r="J460" i="1" s="1"/>
  <c r="I804" i="1"/>
  <c r="I797" i="1" s="1"/>
  <c r="I880" i="1"/>
  <c r="I877" i="1" s="1"/>
  <c r="I863" i="1"/>
  <c r="I827" i="1" s="1"/>
  <c r="I926" i="1"/>
  <c r="J926" i="1" s="1"/>
  <c r="J921" i="1" s="1"/>
  <c r="J1097" i="1"/>
  <c r="J1094" i="1" s="1"/>
  <c r="I1094" i="1"/>
  <c r="I6" i="1"/>
  <c r="J8" i="1"/>
  <c r="J6" i="1" s="1"/>
  <c r="I323" i="1"/>
  <c r="J323" i="1" s="1"/>
  <c r="J318" i="1" s="1"/>
  <c r="I541" i="1"/>
  <c r="I515" i="1" s="1"/>
  <c r="I669" i="1"/>
  <c r="J669" i="1" s="1"/>
  <c r="J663" i="1" s="1"/>
  <c r="I707" i="1"/>
  <c r="J707" i="1" s="1"/>
  <c r="J704" i="1" s="1"/>
  <c r="I736" i="1"/>
  <c r="I726" i="1" s="1"/>
  <c r="I773" i="1"/>
  <c r="J773" i="1" s="1"/>
  <c r="J769" i="1" s="1"/>
  <c r="I820" i="1"/>
  <c r="I814" i="1" s="1"/>
  <c r="I910" i="1"/>
  <c r="J910" i="1" s="1"/>
  <c r="J906" i="1" s="1"/>
  <c r="I1018" i="1"/>
  <c r="I1003" i="1" s="1"/>
  <c r="I1053" i="1"/>
  <c r="J1053" i="1" s="1"/>
  <c r="J1046" i="1" s="1"/>
  <c r="I1126" i="1"/>
  <c r="I1121" i="1" s="1"/>
  <c r="I1192" i="1"/>
  <c r="I1188" i="1" s="1"/>
  <c r="I153" i="1"/>
  <c r="J153" i="1" s="1"/>
  <c r="J82" i="1" s="1"/>
  <c r="I494" i="1"/>
  <c r="J494" i="1" s="1"/>
  <c r="J481" i="1" s="1"/>
  <c r="I555" i="1"/>
  <c r="J555" i="1" s="1"/>
  <c r="J552" i="1" s="1"/>
  <c r="I620" i="1"/>
  <c r="J620" i="1" s="1"/>
  <c r="J609" i="1" s="1"/>
  <c r="I904" i="1"/>
  <c r="J904" i="1" s="1"/>
  <c r="J882" i="1" s="1"/>
  <c r="I938" i="1"/>
  <c r="I934" i="1" s="1"/>
  <c r="I957" i="1"/>
  <c r="J957" i="1" s="1"/>
  <c r="J953" i="1" s="1"/>
  <c r="I1089" i="1"/>
  <c r="I1085" i="1" s="1"/>
  <c r="I415" i="1"/>
  <c r="I377" i="1" s="1"/>
  <c r="I50" i="1"/>
  <c r="I37" i="1" s="1"/>
  <c r="I76" i="1"/>
  <c r="J76" i="1" s="1"/>
  <c r="J62" i="1" s="1"/>
  <c r="I263" i="1"/>
  <c r="J263" i="1" s="1"/>
  <c r="J250" i="1" s="1"/>
  <c r="I304" i="1"/>
  <c r="I286" i="1" s="1"/>
  <c r="I458" i="1"/>
  <c r="I443" i="1" s="1"/>
  <c r="I473" i="1"/>
  <c r="I595" i="1"/>
  <c r="J595" i="1" s="1"/>
  <c r="J588" i="1" s="1"/>
  <c r="I724" i="1"/>
  <c r="I717" i="1" s="1"/>
  <c r="I760" i="1"/>
  <c r="J760" i="1" s="1"/>
  <c r="J743" i="1" s="1"/>
  <c r="I783" i="1"/>
  <c r="J783" i="1" s="1"/>
  <c r="J775" i="1" s="1"/>
  <c r="I809" i="1"/>
  <c r="J809" i="1" s="1"/>
  <c r="J806" i="1" s="1"/>
  <c r="I917" i="1"/>
  <c r="J917" i="1" s="1"/>
  <c r="J912" i="1" s="1"/>
  <c r="I1066" i="1"/>
  <c r="J1066" i="1" s="1"/>
  <c r="J1055" i="1" s="1"/>
  <c r="I185" i="1"/>
  <c r="I155" i="1" s="1"/>
  <c r="I284" i="1"/>
  <c r="I266" i="1" s="1"/>
  <c r="I366" i="1"/>
  <c r="I345" i="1" s="1"/>
  <c r="I631" i="1"/>
  <c r="J631" i="1" s="1"/>
  <c r="J622" i="1" s="1"/>
  <c r="I875" i="1"/>
  <c r="I865" i="1" s="1"/>
  <c r="I964" i="1"/>
  <c r="I960" i="1" s="1"/>
  <c r="I1134" i="1"/>
  <c r="I1128" i="1" s="1"/>
  <c r="I1172" i="1"/>
  <c r="J1172" i="1" s="1"/>
  <c r="J1161" i="1" s="1"/>
  <c r="I1186" i="1"/>
  <c r="I1183" i="1" s="1"/>
  <c r="I1209" i="1"/>
  <c r="J1209" i="1" s="1"/>
  <c r="J1194" i="1" s="1"/>
  <c r="I25" i="1"/>
  <c r="J25" i="1" s="1"/>
  <c r="J10" i="1" s="1"/>
  <c r="I550" i="1"/>
  <c r="I543" i="1" s="1"/>
  <c r="I570" i="1"/>
  <c r="J570" i="1" s="1"/>
  <c r="J560" i="1" s="1"/>
  <c r="I642" i="1"/>
  <c r="I633" i="1" s="1"/>
  <c r="I702" i="1"/>
  <c r="I693" i="1" s="1"/>
  <c r="I795" i="1"/>
  <c r="I789" i="1" s="1"/>
  <c r="I951" i="1"/>
  <c r="I940" i="1" s="1"/>
  <c r="I986" i="1"/>
  <c r="I976" i="1" s="1"/>
  <c r="I999" i="1"/>
  <c r="J999" i="1" s="1"/>
  <c r="J992" i="1" s="1"/>
  <c r="I1181" i="1"/>
  <c r="I1174" i="1" s="1"/>
  <c r="I248" i="1"/>
  <c r="J248" i="1" s="1"/>
  <c r="J189" i="1" s="1"/>
  <c r="I316" i="1"/>
  <c r="I306" i="1" s="1"/>
  <c r="I343" i="1"/>
  <c r="J343" i="1" s="1"/>
  <c r="J328" i="1" s="1"/>
  <c r="I424" i="1"/>
  <c r="I418" i="1" s="1"/>
  <c r="I471" i="1"/>
  <c r="J471" i="1" s="1"/>
  <c r="J466" i="1" s="1"/>
  <c r="I513" i="1"/>
  <c r="J513" i="1" s="1"/>
  <c r="J496" i="1" s="1"/>
  <c r="I576" i="1"/>
  <c r="J576" i="1" s="1"/>
  <c r="J572" i="1" s="1"/>
  <c r="I661" i="1"/>
  <c r="J661" i="1" s="1"/>
  <c r="J644" i="1" s="1"/>
  <c r="I683" i="1"/>
  <c r="J683" i="1" s="1"/>
  <c r="J672" i="1" s="1"/>
  <c r="I1039" i="1"/>
  <c r="I1022" i="1" s="1"/>
  <c r="I1119" i="1"/>
  <c r="I1110" i="1" s="1"/>
  <c r="I1155" i="1"/>
  <c r="I1149" i="1" s="1"/>
  <c r="I743" i="1"/>
  <c r="I1103" i="1"/>
  <c r="J1105" i="1"/>
  <c r="J1103" i="1" s="1"/>
  <c r="I622" i="1"/>
  <c r="J764" i="1"/>
  <c r="J762" i="1" s="1"/>
  <c r="I762" i="1"/>
  <c r="I1079" i="1"/>
  <c r="I988" i="1"/>
  <c r="J990" i="1"/>
  <c r="J988" i="1" s="1"/>
  <c r="J736" i="1"/>
  <c r="J726" i="1" s="1"/>
  <c r="I769" i="1"/>
  <c r="J1043" i="1"/>
  <c r="J1041" i="1" s="1"/>
  <c r="I1041" i="1"/>
  <c r="J34" i="1"/>
  <c r="J27" i="1" s="1"/>
  <c r="J741" i="1"/>
  <c r="J738" i="1" s="1"/>
  <c r="I738" i="1"/>
  <c r="J968" i="1"/>
  <c r="J966" i="1" s="1"/>
  <c r="I966" i="1"/>
  <c r="I882" i="1"/>
  <c r="J1101" i="1"/>
  <c r="J1099" i="1" s="1"/>
  <c r="I1099" i="1"/>
  <c r="I597" i="1"/>
  <c r="J600" i="1"/>
  <c r="J597" i="1" s="1"/>
  <c r="J974" i="1"/>
  <c r="J972" i="1" s="1"/>
  <c r="I972" i="1"/>
  <c r="I1220" i="1"/>
  <c r="J1223" i="1"/>
  <c r="J1220" i="1" s="1"/>
  <c r="I1211" i="1"/>
  <c r="J604" i="1"/>
  <c r="J602" i="1" s="1"/>
  <c r="I1143" i="1"/>
  <c r="I578" i="1" l="1"/>
  <c r="J820" i="1"/>
  <c r="J814" i="1" s="1"/>
  <c r="I62" i="1"/>
  <c r="J804" i="1"/>
  <c r="J797" i="1" s="1"/>
  <c r="I560" i="1"/>
  <c r="J1018" i="1"/>
  <c r="J1003" i="1" s="1"/>
  <c r="I10" i="1"/>
  <c r="J375" i="1"/>
  <c r="J370" i="1" s="1"/>
  <c r="J1134" i="1"/>
  <c r="J1128" i="1" s="1"/>
  <c r="I709" i="1"/>
  <c r="J1119" i="1"/>
  <c r="J1110" i="1" s="1"/>
  <c r="J689" i="1"/>
  <c r="J685" i="1" s="1"/>
  <c r="I691" i="1" s="1"/>
  <c r="I671" i="1" s="1"/>
  <c r="J424" i="1"/>
  <c r="J418" i="1" s="1"/>
  <c r="I441" i="1" s="1"/>
  <c r="I328" i="1"/>
  <c r="J550" i="1"/>
  <c r="J543" i="1" s="1"/>
  <c r="J304" i="1"/>
  <c r="J286" i="1" s="1"/>
  <c r="I822" i="1"/>
  <c r="J1181" i="1"/>
  <c r="J1174" i="1" s="1"/>
  <c r="I481" i="1"/>
  <c r="I1055" i="1"/>
  <c r="I644" i="1"/>
  <c r="I318" i="1"/>
  <c r="I1046" i="1"/>
  <c r="I912" i="1"/>
  <c r="J795" i="1"/>
  <c r="J789" i="1" s="1"/>
  <c r="J366" i="1"/>
  <c r="J345" i="1" s="1"/>
  <c r="J724" i="1"/>
  <c r="J717" i="1" s="1"/>
  <c r="I82" i="1"/>
  <c r="I572" i="1"/>
  <c r="J458" i="1"/>
  <c r="J443" i="1" s="1"/>
  <c r="J702" i="1"/>
  <c r="J693" i="1" s="1"/>
  <c r="I1161" i="1"/>
  <c r="J58" i="1"/>
  <c r="J52" i="1" s="1"/>
  <c r="J1076" i="1"/>
  <c r="J1071" i="1" s="1"/>
  <c r="I672" i="1"/>
  <c r="I1107" i="1"/>
  <c r="I1093" i="1" s="1"/>
  <c r="J1039" i="1"/>
  <c r="J1022" i="1" s="1"/>
  <c r="J1155" i="1"/>
  <c r="J1149" i="1" s="1"/>
  <c r="J964" i="1"/>
  <c r="J960" i="1" s="1"/>
  <c r="I970" i="1" s="1"/>
  <c r="I588" i="1"/>
  <c r="I921" i="1"/>
  <c r="J1089" i="1"/>
  <c r="J1085" i="1" s="1"/>
  <c r="I1091" i="1" s="1"/>
  <c r="J1091" i="1" s="1"/>
  <c r="J1078" i="1" s="1"/>
  <c r="I1136" i="1"/>
  <c r="J863" i="1"/>
  <c r="J827" i="1" s="1"/>
  <c r="J938" i="1"/>
  <c r="J934" i="1" s="1"/>
  <c r="I1194" i="1"/>
  <c r="I953" i="1"/>
  <c r="J951" i="1"/>
  <c r="J940" i="1" s="1"/>
  <c r="J1192" i="1"/>
  <c r="J1188" i="1" s="1"/>
  <c r="I806" i="1"/>
  <c r="I250" i="1"/>
  <c r="J185" i="1"/>
  <c r="J155" i="1" s="1"/>
  <c r="I187" i="1" s="1"/>
  <c r="I460" i="1"/>
  <c r="I552" i="1"/>
  <c r="I189" i="1"/>
  <c r="J541" i="1"/>
  <c r="J515" i="1" s="1"/>
  <c r="J880" i="1"/>
  <c r="J877" i="1" s="1"/>
  <c r="J50" i="1"/>
  <c r="J37" i="1" s="1"/>
  <c r="I609" i="1"/>
  <c r="I663" i="1"/>
  <c r="J642" i="1"/>
  <c r="J633" i="1" s="1"/>
  <c r="J875" i="1"/>
  <c r="J865" i="1" s="1"/>
  <c r="I775" i="1"/>
  <c r="J316" i="1"/>
  <c r="J306" i="1" s="1"/>
  <c r="I496" i="1"/>
  <c r="J1126" i="1"/>
  <c r="J1121" i="1" s="1"/>
  <c r="I906" i="1"/>
  <c r="I704" i="1"/>
  <c r="I466" i="1"/>
  <c r="I992" i="1"/>
  <c r="J1186" i="1"/>
  <c r="J1183" i="1" s="1"/>
  <c r="I1225" i="1" s="1"/>
  <c r="I368" i="1"/>
  <c r="I327" i="1" s="1"/>
  <c r="J284" i="1"/>
  <c r="J266" i="1" s="1"/>
  <c r="J986" i="1"/>
  <c r="J976" i="1" s="1"/>
  <c r="I1068" i="1"/>
  <c r="I1045" i="1" s="1"/>
  <c r="J415" i="1"/>
  <c r="J377" i="1" s="1"/>
  <c r="I417" i="1"/>
  <c r="J441" i="1"/>
  <c r="J417" i="1" s="1"/>
  <c r="I606" i="1"/>
  <c r="I785" i="1"/>
  <c r="I811" i="1" l="1"/>
  <c r="J811" i="1" s="1"/>
  <c r="J788" i="1" s="1"/>
  <c r="I1141" i="1"/>
  <c r="I1109" i="1" s="1"/>
  <c r="I60" i="1"/>
  <c r="J60" i="1" s="1"/>
  <c r="J36" i="1" s="1"/>
  <c r="I78" i="1" s="1"/>
  <c r="J1107" i="1"/>
  <c r="J1093" i="1" s="1"/>
  <c r="J1068" i="1"/>
  <c r="J1045" i="1" s="1"/>
  <c r="I557" i="1"/>
  <c r="I325" i="1"/>
  <c r="J325" i="1" s="1"/>
  <c r="J265" i="1" s="1"/>
  <c r="I919" i="1"/>
  <c r="J919" i="1" s="1"/>
  <c r="J813" i="1" s="1"/>
  <c r="I928" i="1" s="1"/>
  <c r="J691" i="1"/>
  <c r="J671" i="1" s="1"/>
  <c r="I766" i="1" s="1"/>
  <c r="I608" i="1" s="1"/>
  <c r="I788" i="1"/>
  <c r="J187" i="1"/>
  <c r="J81" i="1" s="1"/>
  <c r="I81" i="1"/>
  <c r="J368" i="1"/>
  <c r="J327" i="1" s="1"/>
  <c r="I1078" i="1"/>
  <c r="J970" i="1"/>
  <c r="J959" i="1" s="1"/>
  <c r="I1001" i="1" s="1"/>
  <c r="I959" i="1"/>
  <c r="J785" i="1"/>
  <c r="J768" i="1" s="1"/>
  <c r="I768" i="1"/>
  <c r="J1225" i="1"/>
  <c r="J1160" i="1" s="1"/>
  <c r="I1227" i="1" s="1"/>
  <c r="I1160" i="1"/>
  <c r="I36" i="1"/>
  <c r="J557" i="1"/>
  <c r="J480" i="1" s="1"/>
  <c r="I480" i="1"/>
  <c r="I559" i="1"/>
  <c r="J606" i="1"/>
  <c r="J559" i="1" s="1"/>
  <c r="J1141" i="1" l="1"/>
  <c r="J1109" i="1" s="1"/>
  <c r="I1147" i="1" s="1"/>
  <c r="J1147" i="1" s="1"/>
  <c r="J1070" i="1" s="1"/>
  <c r="I265" i="1"/>
  <c r="I813" i="1"/>
  <c r="J766" i="1"/>
  <c r="J608" i="1" s="1"/>
  <c r="I477" i="1"/>
  <c r="J477" i="1" s="1"/>
  <c r="J80" i="1" s="1"/>
  <c r="I787" i="1"/>
  <c r="J928" i="1"/>
  <c r="J787" i="1" s="1"/>
  <c r="J1001" i="1"/>
  <c r="J933" i="1" s="1"/>
  <c r="I1020" i="1" s="1"/>
  <c r="I933" i="1"/>
  <c r="I1159" i="1"/>
  <c r="J1227" i="1"/>
  <c r="J1159" i="1" s="1"/>
  <c r="I5" i="1"/>
  <c r="J78" i="1"/>
  <c r="J5" i="1" s="1"/>
  <c r="I1070" i="1" l="1"/>
  <c r="I80" i="1"/>
  <c r="I930" i="1"/>
  <c r="J930" i="1" s="1"/>
  <c r="J479" i="1" s="1"/>
  <c r="J1020" i="1"/>
  <c r="J932" i="1" s="1"/>
  <c r="I932" i="1"/>
  <c r="E1159" i="1"/>
  <c r="E1160" i="1"/>
  <c r="E1220" i="1"/>
  <c r="G1222" i="1"/>
  <c r="G1221" i="1"/>
  <c r="E1211" i="1"/>
  <c r="G1217" i="1"/>
  <c r="G1216" i="1"/>
  <c r="G1215" i="1"/>
  <c r="G1214" i="1"/>
  <c r="G1213" i="1"/>
  <c r="G1212" i="1"/>
  <c r="E1194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E1188" i="1"/>
  <c r="G1191" i="1"/>
  <c r="G1190" i="1"/>
  <c r="G1189" i="1"/>
  <c r="E1183" i="1"/>
  <c r="G1185" i="1"/>
  <c r="G1184" i="1"/>
  <c r="F1186" i="1" s="1"/>
  <c r="F1183" i="1" s="1"/>
  <c r="E1174" i="1"/>
  <c r="G1180" i="1"/>
  <c r="G1179" i="1"/>
  <c r="G1178" i="1"/>
  <c r="G1177" i="1"/>
  <c r="G1176" i="1"/>
  <c r="G1175" i="1"/>
  <c r="E1161" i="1"/>
  <c r="G1171" i="1"/>
  <c r="G1170" i="1"/>
  <c r="G1169" i="1"/>
  <c r="G1168" i="1"/>
  <c r="G1167" i="1"/>
  <c r="G1166" i="1"/>
  <c r="G1165" i="1"/>
  <c r="G1164" i="1"/>
  <c r="G1163" i="1"/>
  <c r="G1162" i="1"/>
  <c r="E4" i="1"/>
  <c r="E1149" i="1"/>
  <c r="G1154" i="1"/>
  <c r="G1153" i="1"/>
  <c r="G1152" i="1"/>
  <c r="G1151" i="1"/>
  <c r="G1150" i="1"/>
  <c r="E1070" i="1"/>
  <c r="E1143" i="1"/>
  <c r="G1144" i="1"/>
  <c r="F1145" i="1" s="1"/>
  <c r="E1109" i="1"/>
  <c r="E1136" i="1"/>
  <c r="G1138" i="1"/>
  <c r="G1137" i="1"/>
  <c r="E1128" i="1"/>
  <c r="G1133" i="1"/>
  <c r="G1132" i="1"/>
  <c r="G1131" i="1"/>
  <c r="G1130" i="1"/>
  <c r="G1129" i="1"/>
  <c r="E1121" i="1"/>
  <c r="G1125" i="1"/>
  <c r="G1124" i="1"/>
  <c r="G1123" i="1"/>
  <c r="G1122" i="1"/>
  <c r="E1110" i="1"/>
  <c r="G1118" i="1"/>
  <c r="G1117" i="1"/>
  <c r="G1116" i="1"/>
  <c r="G1115" i="1"/>
  <c r="G1114" i="1"/>
  <c r="G1113" i="1"/>
  <c r="G1112" i="1"/>
  <c r="G1111" i="1"/>
  <c r="E1093" i="1"/>
  <c r="E1103" i="1"/>
  <c r="G1104" i="1"/>
  <c r="F1105" i="1" s="1"/>
  <c r="G1105" i="1" s="1"/>
  <c r="G1103" i="1" s="1"/>
  <c r="E1099" i="1"/>
  <c r="G1100" i="1"/>
  <c r="F1101" i="1" s="1"/>
  <c r="E1094" i="1"/>
  <c r="G1096" i="1"/>
  <c r="G1095" i="1"/>
  <c r="E1078" i="1"/>
  <c r="E1085" i="1"/>
  <c r="G1088" i="1"/>
  <c r="G1087" i="1"/>
  <c r="G1086" i="1"/>
  <c r="E1079" i="1"/>
  <c r="G1082" i="1"/>
  <c r="G1081" i="1"/>
  <c r="G1080" i="1"/>
  <c r="E1071" i="1"/>
  <c r="G1075" i="1"/>
  <c r="G1074" i="1"/>
  <c r="G1073" i="1"/>
  <c r="G1072" i="1"/>
  <c r="E1045" i="1"/>
  <c r="E1055" i="1"/>
  <c r="G1065" i="1"/>
  <c r="G1064" i="1"/>
  <c r="G1062" i="1"/>
  <c r="G1061" i="1"/>
  <c r="G1060" i="1"/>
  <c r="G1059" i="1"/>
  <c r="G1058" i="1"/>
  <c r="G1057" i="1"/>
  <c r="G1056" i="1"/>
  <c r="E1046" i="1"/>
  <c r="G1052" i="1"/>
  <c r="G1051" i="1"/>
  <c r="G1050" i="1"/>
  <c r="G1049" i="1"/>
  <c r="G1048" i="1"/>
  <c r="G1047" i="1"/>
  <c r="E1041" i="1"/>
  <c r="G1042" i="1"/>
  <c r="F1043" i="1" s="1"/>
  <c r="G1043" i="1" s="1"/>
  <c r="G1041" i="1" s="1"/>
  <c r="E1022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E932" i="1"/>
  <c r="E1003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E933" i="1"/>
  <c r="E992" i="1"/>
  <c r="G998" i="1"/>
  <c r="G997" i="1"/>
  <c r="G996" i="1"/>
  <c r="G995" i="1"/>
  <c r="G994" i="1"/>
  <c r="G993" i="1"/>
  <c r="E988" i="1"/>
  <c r="G989" i="1"/>
  <c r="F990" i="1" s="1"/>
  <c r="E976" i="1"/>
  <c r="G985" i="1"/>
  <c r="G984" i="1"/>
  <c r="G983" i="1"/>
  <c r="G982" i="1"/>
  <c r="G981" i="1"/>
  <c r="G980" i="1"/>
  <c r="G979" i="1"/>
  <c r="G978" i="1"/>
  <c r="G977" i="1"/>
  <c r="E972" i="1"/>
  <c r="G973" i="1"/>
  <c r="F974" i="1" s="1"/>
  <c r="E959" i="1"/>
  <c r="E966" i="1"/>
  <c r="G967" i="1"/>
  <c r="F968" i="1" s="1"/>
  <c r="E960" i="1"/>
  <c r="G963" i="1"/>
  <c r="G962" i="1"/>
  <c r="G961" i="1"/>
  <c r="E953" i="1"/>
  <c r="G956" i="1"/>
  <c r="G955" i="1"/>
  <c r="G954" i="1"/>
  <c r="E940" i="1"/>
  <c r="G950" i="1"/>
  <c r="G949" i="1"/>
  <c r="G948" i="1"/>
  <c r="G947" i="1"/>
  <c r="G946" i="1"/>
  <c r="G945" i="1"/>
  <c r="G944" i="1"/>
  <c r="G943" i="1"/>
  <c r="G942" i="1"/>
  <c r="G941" i="1"/>
  <c r="E934" i="1"/>
  <c r="G937" i="1"/>
  <c r="G936" i="1"/>
  <c r="G935" i="1"/>
  <c r="E479" i="1"/>
  <c r="E787" i="1"/>
  <c r="E921" i="1"/>
  <c r="G925" i="1"/>
  <c r="G924" i="1"/>
  <c r="G923" i="1"/>
  <c r="G922" i="1"/>
  <c r="E813" i="1"/>
  <c r="E912" i="1"/>
  <c r="G916" i="1"/>
  <c r="G915" i="1"/>
  <c r="G914" i="1"/>
  <c r="G913" i="1"/>
  <c r="E906" i="1"/>
  <c r="G909" i="1"/>
  <c r="G908" i="1"/>
  <c r="G907" i="1"/>
  <c r="E882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E877" i="1"/>
  <c r="G879" i="1"/>
  <c r="G878" i="1"/>
  <c r="E865" i="1"/>
  <c r="G874" i="1"/>
  <c r="G873" i="1"/>
  <c r="G872" i="1"/>
  <c r="G871" i="1"/>
  <c r="G870" i="1"/>
  <c r="G869" i="1"/>
  <c r="G868" i="1"/>
  <c r="G867" i="1"/>
  <c r="G866" i="1"/>
  <c r="E827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E822" i="1"/>
  <c r="G824" i="1"/>
  <c r="G823" i="1"/>
  <c r="E814" i="1"/>
  <c r="G819" i="1"/>
  <c r="G818" i="1"/>
  <c r="G817" i="1"/>
  <c r="G816" i="1"/>
  <c r="G815" i="1"/>
  <c r="E788" i="1"/>
  <c r="E806" i="1"/>
  <c r="G808" i="1"/>
  <c r="G807" i="1"/>
  <c r="E797" i="1"/>
  <c r="G803" i="1"/>
  <c r="G802" i="1"/>
  <c r="G801" i="1"/>
  <c r="G800" i="1"/>
  <c r="G799" i="1"/>
  <c r="G798" i="1"/>
  <c r="E789" i="1"/>
  <c r="G794" i="1"/>
  <c r="G793" i="1"/>
  <c r="G792" i="1"/>
  <c r="G791" i="1"/>
  <c r="G790" i="1"/>
  <c r="E768" i="1"/>
  <c r="E775" i="1"/>
  <c r="G782" i="1"/>
  <c r="G781" i="1"/>
  <c r="G780" i="1"/>
  <c r="G779" i="1"/>
  <c r="G778" i="1"/>
  <c r="G777" i="1"/>
  <c r="G776" i="1"/>
  <c r="E769" i="1"/>
  <c r="G772" i="1"/>
  <c r="G771" i="1"/>
  <c r="G770" i="1"/>
  <c r="E608" i="1"/>
  <c r="E762" i="1"/>
  <c r="G763" i="1"/>
  <c r="F764" i="1" s="1"/>
  <c r="E743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E738" i="1"/>
  <c r="G740" i="1"/>
  <c r="G739" i="1"/>
  <c r="E726" i="1"/>
  <c r="G735" i="1"/>
  <c r="G734" i="1"/>
  <c r="G733" i="1"/>
  <c r="G732" i="1"/>
  <c r="G731" i="1"/>
  <c r="G730" i="1"/>
  <c r="G729" i="1"/>
  <c r="G728" i="1"/>
  <c r="G727" i="1"/>
  <c r="E717" i="1"/>
  <c r="G723" i="1"/>
  <c r="G722" i="1"/>
  <c r="G721" i="1"/>
  <c r="G720" i="1"/>
  <c r="G719" i="1"/>
  <c r="G718" i="1"/>
  <c r="E709" i="1"/>
  <c r="G714" i="1"/>
  <c r="G713" i="1"/>
  <c r="G712" i="1"/>
  <c r="G711" i="1"/>
  <c r="G710" i="1"/>
  <c r="E704" i="1"/>
  <c r="G706" i="1"/>
  <c r="G705" i="1"/>
  <c r="E693" i="1"/>
  <c r="G701" i="1"/>
  <c r="G700" i="1"/>
  <c r="G699" i="1"/>
  <c r="G698" i="1"/>
  <c r="G697" i="1"/>
  <c r="G696" i="1"/>
  <c r="G695" i="1"/>
  <c r="G694" i="1"/>
  <c r="E671" i="1"/>
  <c r="E685" i="1"/>
  <c r="G688" i="1"/>
  <c r="G687" i="1"/>
  <c r="G686" i="1"/>
  <c r="E672" i="1"/>
  <c r="G682" i="1"/>
  <c r="G681" i="1"/>
  <c r="G680" i="1"/>
  <c r="G679" i="1"/>
  <c r="G678" i="1"/>
  <c r="G677" i="1"/>
  <c r="G676" i="1"/>
  <c r="G675" i="1"/>
  <c r="G674" i="1"/>
  <c r="G673" i="1"/>
  <c r="E663" i="1"/>
  <c r="G668" i="1"/>
  <c r="G667" i="1"/>
  <c r="G666" i="1"/>
  <c r="G665" i="1"/>
  <c r="G664" i="1"/>
  <c r="E644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E633" i="1"/>
  <c r="G641" i="1"/>
  <c r="G640" i="1"/>
  <c r="G639" i="1"/>
  <c r="G638" i="1"/>
  <c r="G637" i="1"/>
  <c r="G636" i="1"/>
  <c r="G635" i="1"/>
  <c r="G634" i="1"/>
  <c r="E622" i="1"/>
  <c r="G630" i="1"/>
  <c r="G629" i="1"/>
  <c r="G628" i="1"/>
  <c r="G627" i="1"/>
  <c r="G626" i="1"/>
  <c r="G625" i="1"/>
  <c r="G624" i="1"/>
  <c r="G623" i="1"/>
  <c r="E609" i="1"/>
  <c r="G619" i="1"/>
  <c r="G618" i="1"/>
  <c r="G617" i="1"/>
  <c r="G616" i="1"/>
  <c r="G615" i="1"/>
  <c r="G614" i="1"/>
  <c r="G613" i="1"/>
  <c r="G612" i="1"/>
  <c r="G611" i="1"/>
  <c r="G610" i="1"/>
  <c r="E559" i="1"/>
  <c r="E602" i="1"/>
  <c r="G603" i="1"/>
  <c r="F604" i="1" s="1"/>
  <c r="E597" i="1"/>
  <c r="G599" i="1"/>
  <c r="G598" i="1"/>
  <c r="E588" i="1"/>
  <c r="G594" i="1"/>
  <c r="G593" i="1"/>
  <c r="G592" i="1"/>
  <c r="G591" i="1"/>
  <c r="G590" i="1"/>
  <c r="G589" i="1"/>
  <c r="E578" i="1"/>
  <c r="G585" i="1"/>
  <c r="G584" i="1"/>
  <c r="G583" i="1"/>
  <c r="G582" i="1"/>
  <c r="G581" i="1"/>
  <c r="G580" i="1"/>
  <c r="G579" i="1"/>
  <c r="E572" i="1"/>
  <c r="G575" i="1"/>
  <c r="G574" i="1"/>
  <c r="G573" i="1"/>
  <c r="E560" i="1"/>
  <c r="G569" i="1"/>
  <c r="G568" i="1"/>
  <c r="G567" i="1"/>
  <c r="G566" i="1"/>
  <c r="G565" i="1"/>
  <c r="G564" i="1"/>
  <c r="G563" i="1"/>
  <c r="G562" i="1"/>
  <c r="G561" i="1"/>
  <c r="E480" i="1"/>
  <c r="E552" i="1"/>
  <c r="G554" i="1"/>
  <c r="G553" i="1"/>
  <c r="E543" i="1"/>
  <c r="G549" i="1"/>
  <c r="G548" i="1"/>
  <c r="G547" i="1"/>
  <c r="G546" i="1"/>
  <c r="G545" i="1"/>
  <c r="G544" i="1"/>
  <c r="E515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E496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E481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E80" i="1"/>
  <c r="E473" i="1"/>
  <c r="G474" i="1"/>
  <c r="F475" i="1" s="1"/>
  <c r="E466" i="1"/>
  <c r="G470" i="1"/>
  <c r="G469" i="1"/>
  <c r="G468" i="1"/>
  <c r="G467" i="1"/>
  <c r="E460" i="1"/>
  <c r="G463" i="1"/>
  <c r="G462" i="1"/>
  <c r="G461" i="1"/>
  <c r="E443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E417" i="1"/>
  <c r="F426" i="1"/>
  <c r="E426" i="1"/>
  <c r="G439" i="1"/>
  <c r="G426" i="1" s="1"/>
  <c r="G438" i="1"/>
  <c r="G437" i="1"/>
  <c r="G436" i="1"/>
  <c r="G435" i="1"/>
  <c r="G434" i="1"/>
  <c r="G433" i="1"/>
  <c r="G432" i="1"/>
  <c r="G431" i="1"/>
  <c r="G430" i="1"/>
  <c r="G429" i="1"/>
  <c r="G428" i="1"/>
  <c r="G427" i="1"/>
  <c r="E418" i="1"/>
  <c r="G423" i="1"/>
  <c r="G422" i="1"/>
  <c r="G421" i="1"/>
  <c r="G420" i="1"/>
  <c r="G419" i="1"/>
  <c r="E377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E370" i="1"/>
  <c r="G374" i="1"/>
  <c r="G373" i="1"/>
  <c r="G372" i="1"/>
  <c r="G371" i="1"/>
  <c r="E327" i="1"/>
  <c r="E345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E328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E265" i="1"/>
  <c r="E318" i="1"/>
  <c r="G322" i="1"/>
  <c r="G321" i="1"/>
  <c r="G320" i="1"/>
  <c r="G319" i="1"/>
  <c r="E306" i="1"/>
  <c r="G315" i="1"/>
  <c r="G314" i="1"/>
  <c r="G313" i="1"/>
  <c r="G312" i="1"/>
  <c r="G311" i="1"/>
  <c r="G310" i="1"/>
  <c r="G309" i="1"/>
  <c r="G308" i="1"/>
  <c r="G307" i="1"/>
  <c r="E286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E266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E250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E189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E81" i="1"/>
  <c r="E15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E82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E5" i="1"/>
  <c r="E62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E36" i="1"/>
  <c r="E52" i="1"/>
  <c r="G57" i="1"/>
  <c r="G56" i="1"/>
  <c r="G55" i="1"/>
  <c r="G54" i="1"/>
  <c r="G53" i="1"/>
  <c r="E37" i="1"/>
  <c r="G49" i="1"/>
  <c r="G48" i="1"/>
  <c r="G47" i="1"/>
  <c r="G46" i="1"/>
  <c r="G45" i="1"/>
  <c r="G44" i="1"/>
  <c r="G43" i="1"/>
  <c r="G42" i="1"/>
  <c r="G41" i="1"/>
  <c r="G40" i="1"/>
  <c r="G39" i="1"/>
  <c r="G38" i="1"/>
  <c r="E27" i="1"/>
  <c r="G33" i="1"/>
  <c r="G32" i="1"/>
  <c r="G31" i="1"/>
  <c r="G30" i="1"/>
  <c r="G29" i="1"/>
  <c r="G28" i="1"/>
  <c r="E10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E6" i="1"/>
  <c r="G7" i="1"/>
  <c r="F8" i="1" s="1"/>
  <c r="F707" i="1" l="1"/>
  <c r="F704" i="1" s="1"/>
  <c r="F910" i="1"/>
  <c r="G910" i="1" s="1"/>
  <c r="G906" i="1" s="1"/>
  <c r="F957" i="1"/>
  <c r="G957" i="1" s="1"/>
  <c r="G953" i="1" s="1"/>
  <c r="F1181" i="1"/>
  <c r="G1181" i="1" s="1"/>
  <c r="G1174" i="1" s="1"/>
  <c r="F964" i="1"/>
  <c r="G964" i="1" s="1"/>
  <c r="G960" i="1" s="1"/>
  <c r="F1083" i="1"/>
  <c r="G1083" i="1" s="1"/>
  <c r="G1079" i="1" s="1"/>
  <c r="F1192" i="1"/>
  <c r="F1188" i="1" s="1"/>
  <c r="F323" i="1"/>
  <c r="F318" i="1" s="1"/>
  <c r="F494" i="1"/>
  <c r="F481" i="1" s="1"/>
  <c r="F555" i="1"/>
  <c r="G555" i="1" s="1"/>
  <c r="G552" i="1" s="1"/>
  <c r="F600" i="1"/>
  <c r="F825" i="1"/>
  <c r="F822" i="1" s="1"/>
  <c r="F1097" i="1"/>
  <c r="F1094" i="1" s="1"/>
  <c r="I479" i="1"/>
  <c r="F1089" i="1"/>
  <c r="G1089" i="1" s="1"/>
  <c r="G1085" i="1" s="1"/>
  <c r="F375" i="1"/>
  <c r="F370" i="1" s="1"/>
  <c r="F464" i="1"/>
  <c r="F460" i="1" s="1"/>
  <c r="F926" i="1"/>
  <c r="G926" i="1" s="1"/>
  <c r="G921" i="1" s="1"/>
  <c r="F1139" i="1"/>
  <c r="F1136" i="1" s="1"/>
  <c r="F809" i="1"/>
  <c r="G809" i="1" s="1"/>
  <c r="G806" i="1" s="1"/>
  <c r="F917" i="1"/>
  <c r="F912" i="1" s="1"/>
  <c r="I1157" i="1"/>
  <c r="I4" i="1" s="1"/>
  <c r="F153" i="1"/>
  <c r="G153" i="1" s="1"/>
  <c r="G82" i="1" s="1"/>
  <c r="F58" i="1"/>
  <c r="F52" i="1" s="1"/>
  <c r="F316" i="1"/>
  <c r="F306" i="1" s="1"/>
  <c r="F343" i="1"/>
  <c r="F328" i="1" s="1"/>
  <c r="F424" i="1"/>
  <c r="G424" i="1" s="1"/>
  <c r="G418" i="1" s="1"/>
  <c r="F441" i="1" s="1"/>
  <c r="F620" i="1"/>
  <c r="F741" i="1"/>
  <c r="F738" i="1" s="1"/>
  <c r="F773" i="1"/>
  <c r="F904" i="1"/>
  <c r="F882" i="1" s="1"/>
  <c r="F1076" i="1"/>
  <c r="G1076" i="1" s="1"/>
  <c r="G1071" i="1" s="1"/>
  <c r="F1134" i="1"/>
  <c r="F1128" i="1" s="1"/>
  <c r="F1209" i="1"/>
  <c r="F1194" i="1" s="1"/>
  <c r="F1039" i="1"/>
  <c r="G1039" i="1" s="1"/>
  <c r="G1022" i="1" s="1"/>
  <c r="F471" i="1"/>
  <c r="G471" i="1" s="1"/>
  <c r="G466" i="1" s="1"/>
  <c r="F550" i="1"/>
  <c r="F543" i="1" s="1"/>
  <c r="F875" i="1"/>
  <c r="F865" i="1" s="1"/>
  <c r="F1119" i="1"/>
  <c r="F1110" i="1" s="1"/>
  <c r="F50" i="1"/>
  <c r="G50" i="1" s="1"/>
  <c r="G37" i="1" s="1"/>
  <c r="F415" i="1"/>
  <c r="F377" i="1" s="1"/>
  <c r="F586" i="1"/>
  <c r="G586" i="1" s="1"/>
  <c r="G578" i="1" s="1"/>
  <c r="F595" i="1"/>
  <c r="F588" i="1" s="1"/>
  <c r="F631" i="1"/>
  <c r="G631" i="1" s="1"/>
  <c r="G622" i="1" s="1"/>
  <c r="F760" i="1"/>
  <c r="G760" i="1" s="1"/>
  <c r="G743" i="1" s="1"/>
  <c r="F999" i="1"/>
  <c r="G999" i="1" s="1"/>
  <c r="G992" i="1" s="1"/>
  <c r="F1018" i="1"/>
  <c r="F1003" i="1" s="1"/>
  <c r="F248" i="1"/>
  <c r="G248" i="1" s="1"/>
  <c r="G189" i="1" s="1"/>
  <c r="F284" i="1"/>
  <c r="F266" i="1" s="1"/>
  <c r="F642" i="1"/>
  <c r="F633" i="1" s="1"/>
  <c r="F683" i="1"/>
  <c r="F672" i="1" s="1"/>
  <c r="F702" i="1"/>
  <c r="F693" i="1" s="1"/>
  <c r="F715" i="1"/>
  <c r="G715" i="1" s="1"/>
  <c r="G709" i="1" s="1"/>
  <c r="F783" i="1"/>
  <c r="F775" i="1" s="1"/>
  <c r="F795" i="1"/>
  <c r="F789" i="1" s="1"/>
  <c r="F804" i="1"/>
  <c r="G804" i="1" s="1"/>
  <c r="G797" i="1" s="1"/>
  <c r="F880" i="1"/>
  <c r="F877" i="1" s="1"/>
  <c r="F1066" i="1"/>
  <c r="G1066" i="1" s="1"/>
  <c r="G1055" i="1" s="1"/>
  <c r="F1126" i="1"/>
  <c r="G1126" i="1" s="1"/>
  <c r="G1121" i="1" s="1"/>
  <c r="F185" i="1"/>
  <c r="F155" i="1" s="1"/>
  <c r="F570" i="1"/>
  <c r="F560" i="1" s="1"/>
  <c r="F661" i="1"/>
  <c r="G661" i="1" s="1"/>
  <c r="G644" i="1" s="1"/>
  <c r="F820" i="1"/>
  <c r="F814" i="1" s="1"/>
  <c r="F951" i="1"/>
  <c r="G951" i="1" s="1"/>
  <c r="G940" i="1" s="1"/>
  <c r="F986" i="1"/>
  <c r="G986" i="1" s="1"/>
  <c r="G976" i="1" s="1"/>
  <c r="F1053" i="1"/>
  <c r="F1046" i="1" s="1"/>
  <c r="F1172" i="1"/>
  <c r="F458" i="1"/>
  <c r="G458" i="1" s="1"/>
  <c r="G443" i="1" s="1"/>
  <c r="F513" i="1"/>
  <c r="G513" i="1" s="1"/>
  <c r="G496" i="1" s="1"/>
  <c r="F736" i="1"/>
  <c r="F726" i="1" s="1"/>
  <c r="F863" i="1"/>
  <c r="F827" i="1" s="1"/>
  <c r="F1155" i="1"/>
  <c r="F1149" i="1" s="1"/>
  <c r="F25" i="1"/>
  <c r="G25" i="1" s="1"/>
  <c r="G10" i="1" s="1"/>
  <c r="F34" i="1"/>
  <c r="F27" i="1" s="1"/>
  <c r="F76" i="1"/>
  <c r="F62" i="1" s="1"/>
  <c r="F263" i="1"/>
  <c r="G263" i="1" s="1"/>
  <c r="G250" i="1" s="1"/>
  <c r="F304" i="1"/>
  <c r="G304" i="1" s="1"/>
  <c r="G286" i="1" s="1"/>
  <c r="F366" i="1"/>
  <c r="F345" i="1" s="1"/>
  <c r="F541" i="1"/>
  <c r="F515" i="1" s="1"/>
  <c r="F576" i="1"/>
  <c r="G576" i="1" s="1"/>
  <c r="G572" i="1" s="1"/>
  <c r="F669" i="1"/>
  <c r="G669" i="1" s="1"/>
  <c r="G663" i="1" s="1"/>
  <c r="F689" i="1"/>
  <c r="F685" i="1" s="1"/>
  <c r="F724" i="1"/>
  <c r="F717" i="1" s="1"/>
  <c r="F938" i="1"/>
  <c r="F934" i="1" s="1"/>
  <c r="F1218" i="1"/>
  <c r="F1211" i="1" s="1"/>
  <c r="F1223" i="1"/>
  <c r="F1220" i="1" s="1"/>
  <c r="F921" i="1"/>
  <c r="F1022" i="1"/>
  <c r="F597" i="1"/>
  <c r="G600" i="1"/>
  <c r="G597" i="1" s="1"/>
  <c r="F6" i="1"/>
  <c r="G8" i="1"/>
  <c r="G6" i="1" s="1"/>
  <c r="F578" i="1"/>
  <c r="G825" i="1"/>
  <c r="G822" i="1" s="1"/>
  <c r="F972" i="1"/>
  <c r="G974" i="1"/>
  <c r="G972" i="1" s="1"/>
  <c r="F992" i="1"/>
  <c r="G1145" i="1"/>
  <c r="G1143" i="1" s="1"/>
  <c r="F1143" i="1"/>
  <c r="F1174" i="1"/>
  <c r="G875" i="1"/>
  <c r="G865" i="1" s="1"/>
  <c r="G702" i="1"/>
  <c r="G693" i="1" s="1"/>
  <c r="F709" i="1"/>
  <c r="F762" i="1"/>
  <c r="G764" i="1"/>
  <c r="G762" i="1" s="1"/>
  <c r="F1099" i="1"/>
  <c r="G1101" i="1"/>
  <c r="G1099" i="1" s="1"/>
  <c r="F1121" i="1"/>
  <c r="F644" i="1"/>
  <c r="F443" i="1"/>
  <c r="F496" i="1"/>
  <c r="F250" i="1"/>
  <c r="G938" i="1"/>
  <c r="G934" i="1" s="1"/>
  <c r="F988" i="1"/>
  <c r="G990" i="1"/>
  <c r="G988" i="1" s="1"/>
  <c r="G1218" i="1"/>
  <c r="G1211" i="1" s="1"/>
  <c r="G604" i="1"/>
  <c r="G602" i="1" s="1"/>
  <c r="F602" i="1"/>
  <c r="F1161" i="1"/>
  <c r="G1172" i="1"/>
  <c r="G1161" i="1" s="1"/>
  <c r="F473" i="1"/>
  <c r="G475" i="1"/>
  <c r="G473" i="1" s="1"/>
  <c r="G736" i="1"/>
  <c r="G726" i="1" s="1"/>
  <c r="G34" i="1"/>
  <c r="G27" i="1" s="1"/>
  <c r="G343" i="1"/>
  <c r="G328" i="1" s="1"/>
  <c r="F418" i="1"/>
  <c r="F609" i="1"/>
  <c r="G620" i="1"/>
  <c r="G609" i="1" s="1"/>
  <c r="F769" i="1"/>
  <c r="G773" i="1"/>
  <c r="G769" i="1" s="1"/>
  <c r="F966" i="1"/>
  <c r="G968" i="1"/>
  <c r="G966" i="1" s="1"/>
  <c r="G1209" i="1"/>
  <c r="G1194" i="1" s="1"/>
  <c r="F552" i="1"/>
  <c r="F906" i="1"/>
  <c r="F953" i="1"/>
  <c r="F1041" i="1"/>
  <c r="F1103" i="1"/>
  <c r="G1139" i="1"/>
  <c r="G1136" i="1" s="1"/>
  <c r="G1186" i="1"/>
  <c r="G1183" i="1" s="1"/>
  <c r="F1055" i="1" l="1"/>
  <c r="G1192" i="1"/>
  <c r="G1188" i="1" s="1"/>
  <c r="F806" i="1"/>
  <c r="F622" i="1"/>
  <c r="G642" i="1"/>
  <c r="G633" i="1" s="1"/>
  <c r="G1053" i="1"/>
  <c r="G1046" i="1" s="1"/>
  <c r="F1068" i="1" s="1"/>
  <c r="F1045" i="1" s="1"/>
  <c r="G689" i="1"/>
  <c r="G685" i="1" s="1"/>
  <c r="G795" i="1"/>
  <c r="G789" i="1" s="1"/>
  <c r="F811" i="1" s="1"/>
  <c r="F466" i="1"/>
  <c r="F10" i="1"/>
  <c r="G783" i="1"/>
  <c r="G775" i="1" s="1"/>
  <c r="F785" i="1" s="1"/>
  <c r="F1091" i="1"/>
  <c r="G1091" i="1" s="1"/>
  <c r="G1078" i="1" s="1"/>
  <c r="G1223" i="1"/>
  <c r="G1220" i="1" s="1"/>
  <c r="F663" i="1"/>
  <c r="G323" i="1"/>
  <c r="G318" i="1" s="1"/>
  <c r="G1134" i="1"/>
  <c r="G1128" i="1" s="1"/>
  <c r="F1141" i="1" s="1"/>
  <c r="G284" i="1"/>
  <c r="G266" i="1" s="1"/>
  <c r="G366" i="1"/>
  <c r="G345" i="1" s="1"/>
  <c r="F368" i="1" s="1"/>
  <c r="F1079" i="1"/>
  <c r="G494" i="1"/>
  <c r="G481" i="1" s="1"/>
  <c r="F970" i="1"/>
  <c r="F743" i="1"/>
  <c r="G917" i="1"/>
  <c r="G912" i="1" s="1"/>
  <c r="F960" i="1"/>
  <c r="G316" i="1"/>
  <c r="G306" i="1" s="1"/>
  <c r="F976" i="1"/>
  <c r="G1097" i="1"/>
  <c r="G1094" i="1" s="1"/>
  <c r="F1107" i="1" s="1"/>
  <c r="G1107" i="1" s="1"/>
  <c r="G1093" i="1" s="1"/>
  <c r="G880" i="1"/>
  <c r="G877" i="1" s="1"/>
  <c r="G464" i="1"/>
  <c r="G460" i="1" s="1"/>
  <c r="G415" i="1"/>
  <c r="G377" i="1" s="1"/>
  <c r="G707" i="1"/>
  <c r="G704" i="1" s="1"/>
  <c r="F797" i="1"/>
  <c r="F286" i="1"/>
  <c r="G375" i="1"/>
  <c r="G370" i="1" s="1"/>
  <c r="G863" i="1"/>
  <c r="G827" i="1" s="1"/>
  <c r="G904" i="1"/>
  <c r="G882" i="1" s="1"/>
  <c r="F82" i="1"/>
  <c r="G1119" i="1"/>
  <c r="G1110" i="1" s="1"/>
  <c r="F1085" i="1"/>
  <c r="G58" i="1"/>
  <c r="G52" i="1" s="1"/>
  <c r="F60" i="1" s="1"/>
  <c r="G1018" i="1"/>
  <c r="G1003" i="1" s="1"/>
  <c r="J1157" i="1"/>
  <c r="J4" i="1" s="1"/>
  <c r="I1229" i="1" s="1"/>
  <c r="J1229" i="1" s="1"/>
  <c r="J1231" i="1" s="1"/>
  <c r="J1232" i="1" s="1"/>
  <c r="J1233" i="1" s="1"/>
  <c r="J1234" i="1" s="1"/>
  <c r="J1235" i="1" s="1"/>
  <c r="G570" i="1"/>
  <c r="G560" i="1" s="1"/>
  <c r="F189" i="1"/>
  <c r="F37" i="1"/>
  <c r="F572" i="1"/>
  <c r="F1071" i="1"/>
  <c r="G741" i="1"/>
  <c r="G738" i="1" s="1"/>
  <c r="G1155" i="1"/>
  <c r="G1149" i="1" s="1"/>
  <c r="G724" i="1"/>
  <c r="G717" i="1" s="1"/>
  <c r="G541" i="1"/>
  <c r="G515" i="1" s="1"/>
  <c r="G76" i="1"/>
  <c r="G62" i="1" s="1"/>
  <c r="G820" i="1"/>
  <c r="G814" i="1" s="1"/>
  <c r="G683" i="1"/>
  <c r="G672" i="1" s="1"/>
  <c r="F691" i="1" s="1"/>
  <c r="F671" i="1" s="1"/>
  <c r="G185" i="1"/>
  <c r="G155" i="1" s="1"/>
  <c r="F187" i="1" s="1"/>
  <c r="G595" i="1"/>
  <c r="G588" i="1" s="1"/>
  <c r="G550" i="1"/>
  <c r="G543" i="1" s="1"/>
  <c r="F940" i="1"/>
  <c r="F959" i="1"/>
  <c r="G970" i="1"/>
  <c r="G959" i="1" s="1"/>
  <c r="F1001" i="1" s="1"/>
  <c r="F417" i="1"/>
  <c r="G441" i="1"/>
  <c r="G417" i="1" s="1"/>
  <c r="G1068" i="1" l="1"/>
  <c r="G1045" i="1" s="1"/>
  <c r="F1225" i="1"/>
  <c r="G368" i="1"/>
  <c r="G327" i="1" s="1"/>
  <c r="F327" i="1"/>
  <c r="F325" i="1"/>
  <c r="G325" i="1" s="1"/>
  <c r="G265" i="1" s="1"/>
  <c r="F919" i="1"/>
  <c r="G785" i="1"/>
  <c r="G768" i="1" s="1"/>
  <c r="F768" i="1"/>
  <c r="F1078" i="1"/>
  <c r="F606" i="1"/>
  <c r="G606" i="1" s="1"/>
  <c r="G559" i="1" s="1"/>
  <c r="G691" i="1"/>
  <c r="G671" i="1" s="1"/>
  <c r="F766" i="1" s="1"/>
  <c r="F557" i="1"/>
  <c r="G557" i="1" s="1"/>
  <c r="G480" i="1" s="1"/>
  <c r="G187" i="1"/>
  <c r="G81" i="1" s="1"/>
  <c r="F81" i="1"/>
  <c r="F1093" i="1"/>
  <c r="F813" i="1"/>
  <c r="G919" i="1"/>
  <c r="G813" i="1" s="1"/>
  <c r="F1109" i="1"/>
  <c r="G1141" i="1"/>
  <c r="G1109" i="1" s="1"/>
  <c r="F1147" i="1" s="1"/>
  <c r="F1160" i="1"/>
  <c r="G1225" i="1"/>
  <c r="G1160" i="1" s="1"/>
  <c r="F1227" i="1" s="1"/>
  <c r="G811" i="1"/>
  <c r="G788" i="1" s="1"/>
  <c r="F788" i="1"/>
  <c r="F36" i="1"/>
  <c r="G60" i="1"/>
  <c r="G36" i="1" s="1"/>
  <c r="F78" i="1" s="1"/>
  <c r="F933" i="1"/>
  <c r="G1001" i="1"/>
  <c r="G933" i="1" s="1"/>
  <c r="F1020" i="1" s="1"/>
  <c r="F265" i="1" l="1"/>
  <c r="F480" i="1"/>
  <c r="F559" i="1"/>
  <c r="G766" i="1"/>
  <c r="G608" i="1" s="1"/>
  <c r="F608" i="1"/>
  <c r="F477" i="1"/>
  <c r="F80" i="1" s="1"/>
  <c r="F1070" i="1"/>
  <c r="G1147" i="1"/>
  <c r="G1070" i="1" s="1"/>
  <c r="F928" i="1"/>
  <c r="F932" i="1"/>
  <c r="G1020" i="1"/>
  <c r="G932" i="1" s="1"/>
  <c r="F5" i="1"/>
  <c r="G78" i="1"/>
  <c r="G5" i="1" s="1"/>
  <c r="F1159" i="1"/>
  <c r="G1227" i="1"/>
  <c r="G1159" i="1" s="1"/>
  <c r="G477" i="1" l="1"/>
  <c r="G80" i="1" s="1"/>
  <c r="F787" i="1"/>
  <c r="G928" i="1"/>
  <c r="G787" i="1" s="1"/>
  <c r="F930" i="1" s="1"/>
  <c r="F479" i="1" l="1"/>
  <c r="G930" i="1"/>
  <c r="G479" i="1" s="1"/>
  <c r="F1157" i="1" s="1"/>
  <c r="F4" i="1" l="1"/>
  <c r="G1157" i="1"/>
  <c r="G4" i="1" s="1"/>
  <c r="F1229" i="1" s="1"/>
  <c r="G1229" i="1" s="1"/>
  <c r="G1231" i="1" s="1"/>
  <c r="G1232" i="1" s="1"/>
  <c r="G1233" i="1" s="1"/>
  <c r="G1234" i="1" s="1"/>
  <c r="G12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1233" authorId="0" shapeId="0" xr:uid="{00000000-0006-0000-0000-00000B000000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1235" authorId="0" shapeId="0" xr:uid="{00000000-0006-0000-0000-00000C000000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<sst xmlns="http://schemas.openxmlformats.org/spreadsheetml/2006/main" count="4058" uniqueCount="2061">
  <si>
    <t>OB.18.011_Duque de Pastrana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</si>
  <si>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</si>
  <si>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</si>
  <si>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</si>
  <si>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</si>
  <si>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</si>
  <si>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</si>
  <si>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</si>
  <si>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</si>
  <si>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MOD</t>
  </si>
  <si>
    <t>Capítulo</t>
  </si>
  <si>
    <t/>
  </si>
  <si>
    <t>PRESUPUESTO DE MODERNIZACIÓN</t>
  </si>
  <si>
    <t>M-2</t>
  </si>
  <si>
    <t>ACTUACIONES PREVIAS Y AFECIONES</t>
  </si>
  <si>
    <t>0101P02.1</t>
  </si>
  <si>
    <t>LEVANTAMIENTO TOPOGRAFICO, REPOSICIÓN CLAVOS E INTEGRACIÓN EN GIS</t>
  </si>
  <si>
    <t>TOP 1002</t>
  </si>
  <si>
    <t>Partida</t>
  </si>
  <si>
    <t>ud</t>
  </si>
  <si>
    <t>LEVANTAMIENTO TOPOGRÁFICO, REPOSICIÓN CLAVOS E INTEGRACIÓN EN GIS</t>
  </si>
  <si>
    <t>Total 0101P02.1</t>
  </si>
  <si>
    <t>0101P 03</t>
  </si>
  <si>
    <t>AFECCIÓN AL TRÁFICO</t>
  </si>
  <si>
    <t>U17VAA010</t>
  </si>
  <si>
    <t>u</t>
  </si>
  <si>
    <t>SEÑAL CIRCULAR REFLEXIVA E.G. 60 cm</t>
  </si>
  <si>
    <t>U17VAT010</t>
  </si>
  <si>
    <t>SEÑAL TRIANGULAR REFLEXIVA E.G. 70 cm</t>
  </si>
  <si>
    <t>U17VAR010</t>
  </si>
  <si>
    <t>SEÑAL RECTANGULAR REFLEXIVA E.G. 60x90 cm</t>
  </si>
  <si>
    <t>U17VCC302</t>
  </si>
  <si>
    <t>m2</t>
  </si>
  <si>
    <t>CARTEL CHAPA ACERO REFLEXIVO E.G.</t>
  </si>
  <si>
    <t>U17BV011</t>
  </si>
  <si>
    <t>BARRERA MÓVIL NEW JERSEY BM-1850</t>
  </si>
  <si>
    <t>U17LB010</t>
  </si>
  <si>
    <t>BALIZA DESTELLANTE INCANDESCENTE</t>
  </si>
  <si>
    <t>U17HMC030</t>
  </si>
  <si>
    <t>m</t>
  </si>
  <si>
    <t>MARCA VIAL CONTINUA ACRÍLICA ACUOSA 10 cm</t>
  </si>
  <si>
    <t>U17HMC031</t>
  </si>
  <si>
    <t>MARCA VIAL DISCONTINUA ACRÍLICA ACUOSA 10 cm</t>
  </si>
  <si>
    <t>U17HSC015</t>
  </si>
  <si>
    <t>PINTURA ACRÍLICA ACUOSA EN CEBREADOS</t>
  </si>
  <si>
    <t>U17HSS015</t>
  </si>
  <si>
    <t>PINTURA ACRÍLICA ACUOSA EN SÍMBOLOS</t>
  </si>
  <si>
    <t>EOT0060</t>
  </si>
  <si>
    <t>BORRADO DE MARCAS VIALES CON PINTURA DE DOS COMPONENTES.</t>
  </si>
  <si>
    <t>EOT0140</t>
  </si>
  <si>
    <t>COLUMNA O BACULO CON LUMINARIAS PARA EL ALUMBRADO</t>
  </si>
  <si>
    <t>EOT0300</t>
  </si>
  <si>
    <t>DESMONTAJE Y REPOSICION DE SEÑAL DE TRÁFICO EXISTENTE.</t>
  </si>
  <si>
    <t>ADECPEAT</t>
  </si>
  <si>
    <t>ADECUACIÓN/REPOSICIÓN EN SUPERFICIE PASOS PEATONALES PROVISIONALES</t>
  </si>
  <si>
    <t>Total 0101P 03</t>
  </si>
  <si>
    <t>0101P 04</t>
  </si>
  <si>
    <t>OCUPACIONES TEMPORALES Y SEÑALIZACIÓN PROVISIONAL DE OBRA</t>
  </si>
  <si>
    <t>ED1200</t>
  </si>
  <si>
    <t>CERRAMIENTO PROVISIONAL DE OBRA PARA EXTERIOR DE CHAPA OPACA (NOCTURNO)</t>
  </si>
  <si>
    <t>ED1210</t>
  </si>
  <si>
    <t>CERRAMIENTO PROVISIONAL DE OBRA PARA INTERIOR DE PLACAS DE CARTÓN-YESO PINTADO EN AZUL (NOCTURNO)</t>
  </si>
  <si>
    <t>ED1300</t>
  </si>
  <si>
    <t>LONAS DE AVISO OBRA IMPRESAS A DOS CARAS PARA PÓRTICOS</t>
  </si>
  <si>
    <t>ED1400</t>
  </si>
  <si>
    <t>PANELES DE ALUMINIO AVISO OBRA COLOCADOS SOBRE CERRAMIENTOS 70X100</t>
  </si>
  <si>
    <t>ED1500</t>
  </si>
  <si>
    <t>CARTELES POLIESTIRENO</t>
  </si>
  <si>
    <t>ED1600</t>
  </si>
  <si>
    <t>VINILO ADHESIVO</t>
  </si>
  <si>
    <t>Total 0101P 04</t>
  </si>
  <si>
    <t>01.02 05</t>
  </si>
  <si>
    <t>AUSCULTACIÓN Y CONTROL</t>
  </si>
  <si>
    <t>0102P 01</t>
  </si>
  <si>
    <t>INSTRUMENTACIÓN Y EQUIPOS</t>
  </si>
  <si>
    <t>INSEQ01</t>
  </si>
  <si>
    <t>HITOS DE NIVELACIÓN</t>
  </si>
  <si>
    <t>INSEQ02</t>
  </si>
  <si>
    <t>REGLETAS DE NIVELACIÓN EN FACHADAS TIPO DIÁBOLO</t>
  </si>
  <si>
    <t>INSEQ03</t>
  </si>
  <si>
    <t>MOVILIZACIÓN DE EQUIPO DE PERFORACIÓN EN SUPERFICIE</t>
  </si>
  <si>
    <t>INSEQ04</t>
  </si>
  <si>
    <t>EMPLAZAMIENTO DE EQUIPO DE PERFORACIÓN</t>
  </si>
  <si>
    <t>INSEQ05</t>
  </si>
  <si>
    <t>PERFORACIÓN DESDE SUPERFICIE</t>
  </si>
  <si>
    <t>INSEQ99</t>
  </si>
  <si>
    <t>INCLINÓMETRO</t>
  </si>
  <si>
    <t>INSEQ06</t>
  </si>
  <si>
    <t>TUBERÍA DE INCLINÓMETRO</t>
  </si>
  <si>
    <t>INSEQ07</t>
  </si>
  <si>
    <t>mes</t>
  </si>
  <si>
    <t>PUESTA A DISPOSICIÓN DE TORPEDO BIAXIAL DE INCLINÓMETRO</t>
  </si>
  <si>
    <t>INSEQ08</t>
  </si>
  <si>
    <t>ARQUETA PARA PROTECCIÓN DE ELEMENTOS DE INSTRUMENTACIÓN</t>
  </si>
  <si>
    <t>INSEQ09</t>
  </si>
  <si>
    <t>BASES PROFUNDAS PARA NIVELACIÓN</t>
  </si>
  <si>
    <t>INSEQ10</t>
  </si>
  <si>
    <t>SECCIÓN DE CONVERGENCIAS TRES UNIDADES</t>
  </si>
  <si>
    <t>INSEQ11</t>
  </si>
  <si>
    <t>SECCIÓN DE CONVERGENCIAS DOS UNIDADES</t>
  </si>
  <si>
    <t>Total 0102P 01</t>
  </si>
  <si>
    <t>0102P 02</t>
  </si>
  <si>
    <t>EQUIPOS DE LECTURA Y SEGUIMIENTO</t>
  </si>
  <si>
    <t>EQLEC01</t>
  </si>
  <si>
    <t>TOPOGRÁFO</t>
  </si>
  <si>
    <t>EQLEC02</t>
  </si>
  <si>
    <t>PEÓN DE TOPOGRAFÍA</t>
  </si>
  <si>
    <t>EQLEC03</t>
  </si>
  <si>
    <t>INGENIEROS TÉCNICO</t>
  </si>
  <si>
    <t>EQLEC04</t>
  </si>
  <si>
    <t>EQUIPOS PARA LECTURA</t>
  </si>
  <si>
    <t>EQLEC05</t>
  </si>
  <si>
    <t>INVENTARIO NOTARIAL ESTADO EDIFICIOS COLINDANTES</t>
  </si>
  <si>
    <t>Total 0102P 02</t>
  </si>
  <si>
    <t>Total 01.02 05</t>
  </si>
  <si>
    <t>01.02 06</t>
  </si>
  <si>
    <t>URBANIZACIÓN</t>
  </si>
  <si>
    <t>EOB0450</t>
  </si>
  <si>
    <t>TRASLADO Y DESMONTAJE DE PAPELERA EN SUPERFICIE</t>
  </si>
  <si>
    <t>EOB0430</t>
  </si>
  <si>
    <t>TRASLADO Y DESMONTAJE DE BANCO DE MADERA EN SUPERFICIE</t>
  </si>
  <si>
    <t>0414.003</t>
  </si>
  <si>
    <t>BANCO ACERO 6 TABLONES 2,00 m c</t>
  </si>
  <si>
    <t>mU16H010N</t>
  </si>
  <si>
    <t>BOLARDO CILÍNDRICO MU-35A C</t>
  </si>
  <si>
    <t>0414.004</t>
  </si>
  <si>
    <t>LEVANTADO BARANDILLA A MANO</t>
  </si>
  <si>
    <t>mU16M015</t>
  </si>
  <si>
    <t>VALLA SOL ALTA MU-46A</t>
  </si>
  <si>
    <t>0414.005</t>
  </si>
  <si>
    <t>DEMOLICION DE BORDILLOS C</t>
  </si>
  <si>
    <t>mU06A260N</t>
  </si>
  <si>
    <t>BORDILLO HORMIGÓN MONOCAPA GRIS C</t>
  </si>
  <si>
    <t>U04VBH135</t>
  </si>
  <si>
    <t>PAV.BALDOSA SIMILAR AL EXISTENTE C</t>
  </si>
  <si>
    <t>0414.010</t>
  </si>
  <si>
    <t>CALZADA FIRME</t>
  </si>
  <si>
    <t>EX0850</t>
  </si>
  <si>
    <t>m3</t>
  </si>
  <si>
    <t>SUMINISTRO DE TIERRA VEGETAL, INCLUIDA MEJORA ORGANICA</t>
  </si>
  <si>
    <t>EX0060</t>
  </si>
  <si>
    <t>ACOPIO, MANTENIMIENTO Y EXTENDIDO DE TIERRA VEGETAL</t>
  </si>
  <si>
    <t>Total 01.02 06</t>
  </si>
  <si>
    <t>Total M-2</t>
  </si>
  <si>
    <t>M-3</t>
  </si>
  <si>
    <t>ARQUITECTURA Y OBRA CIVIL</t>
  </si>
  <si>
    <t>M-3.1</t>
  </si>
  <si>
    <t>DESMONTAJES Y DEMOLICIONES</t>
  </si>
  <si>
    <t>M-3.1.1</t>
  </si>
  <si>
    <t>DESMONTAJES</t>
  </si>
  <si>
    <t>ED1160</t>
  </si>
  <si>
    <t>RETIRADA DE PAPELERA  (NOCTURNO)</t>
  </si>
  <si>
    <t>ED0310</t>
  </si>
  <si>
    <t>DESMONTAJE DE CUBO INFORMATIVO. (NOCTURNO)</t>
  </si>
  <si>
    <t>ED0330</t>
  </si>
  <si>
    <t>DESMONTAJE DE ESPEJO DE PIÑÓN. (NOCTURNO)</t>
  </si>
  <si>
    <t>NED002</t>
  </si>
  <si>
    <t>DESMONTAJE DE CAJA DE TELEFONO DE PIÑON. (NOCTURNO)</t>
  </si>
  <si>
    <t>ED0910</t>
  </si>
  <si>
    <t>DESMONTAJE DE ROMBO METÁLICO DE PIÑÓN DE ESTACIÓN. (NOCTURNO)</t>
  </si>
  <si>
    <t>ED0100</t>
  </si>
  <si>
    <t>DESMONTAJE DE BANCO DE ANDÉN DE TRES ASIENTOS O PIEDRA. (NOCTURNO)</t>
  </si>
  <si>
    <t>E01AQN</t>
  </si>
  <si>
    <t>DESMONTAJE APOYO ISQUIATICO (NOCTURNO)</t>
  </si>
  <si>
    <t>ED0660</t>
  </si>
  <si>
    <t>DESMONTAJE DE PANEL INFORMATIVO I2+I3 INCLUSO MONTAJE PROVISIONAL. (NOCTURNO)</t>
  </si>
  <si>
    <t>ED0662N</t>
  </si>
  <si>
    <t>DESMONTAJE DE PANEL REGLAMENTO VIAJEROS INCLUSO MONTAJE PROVISIONAL. (NOCTURNO)</t>
  </si>
  <si>
    <t>ED664N</t>
  </si>
  <si>
    <t>DESMONTAJE DE PANEL TELEINDICADOR DE INFORMACIÓN AL VIAJERO.(NOCTURNO)</t>
  </si>
  <si>
    <t>ED0260</t>
  </si>
  <si>
    <t>DESMONTAJE DE CARTEL DE SEÑALIZACIÓN FOTOLUMINISCENTE. (NOCTURNO)</t>
  </si>
  <si>
    <t>ED0170</t>
  </si>
  <si>
    <t>DESMONTAJE DE CARTEL DE AVISOS METÁLICO. (NOCTURNO)</t>
  </si>
  <si>
    <t>E01CC</t>
  </si>
  <si>
    <t>DESMONTAJE DE CARTELES RELACIONADOS CON LA CIRCULACIÓN.(NOCTURNO)</t>
  </si>
  <si>
    <t>ED0230</t>
  </si>
  <si>
    <t>DESMONTAJE DE CARTEL DE SEÑALIZACIÓN AL USUARIO (NOCTURNO)</t>
  </si>
  <si>
    <t>ED0572N</t>
  </si>
  <si>
    <t>DESMONTAJE DE CARTEL DE PUBLICIDAD INSTITUCIONAL 1.20 X 1.80 M, (NOCTURNO)</t>
  </si>
  <si>
    <t>ED0211N</t>
  </si>
  <si>
    <t>DESMONTAJE DE CARTEL DE PUBLICIDAD LUMINOSO. (NOCTURNO)</t>
  </si>
  <si>
    <t>ED0290</t>
  </si>
  <si>
    <t>DESMONTAJE DE CARTEL LUMINOSO DE ACCESO CERRADO. (NOCTURNO)</t>
  </si>
  <si>
    <t>ED0530</t>
  </si>
  <si>
    <t>DESMONTAJE DE MÁQUINA DE PRODUCTOS ALIMENTICIOS. (NOCTURNO)</t>
  </si>
  <si>
    <t>ED1030</t>
  </si>
  <si>
    <t>DESMONTAJE O RETIRADA PROVISIONAL, REUBICACIÓN DE CAJERO AUTOMÁTICO. (NOCTURNO).</t>
  </si>
  <si>
    <t>ED0500</t>
  </si>
  <si>
    <t>DESMONTAJE DE MÁQUINA DE FOTOS. (NOCTURNO)</t>
  </si>
  <si>
    <t>ED0480</t>
  </si>
  <si>
    <t>DESMONTAJE DE MÁQUINA BILLETERA. (NOCTURNO)</t>
  </si>
  <si>
    <t>ED0940N</t>
  </si>
  <si>
    <t>DESMONTAJE DE TORNIQUETE (NOCTURNO)</t>
  </si>
  <si>
    <t>ED0750</t>
  </si>
  <si>
    <t>DESMONTAJE DE PASO ENCLAVADO MECÁNICO CON TRANSPORTE. (NOCTURNO)</t>
  </si>
  <si>
    <t>ED0810</t>
  </si>
  <si>
    <t>DESMONTAJE DE PORTÓN DE PASO. (NOCTURNO)</t>
  </si>
  <si>
    <t>ED0080</t>
  </si>
  <si>
    <t>DESMONTAJE DE ATRIL SITUADO EN EL VESTÍBULO. (NOCTURNO)</t>
  </si>
  <si>
    <t>ED1080</t>
  </si>
  <si>
    <t>DESMONTAJE TAQUILLA EXENTA. (NOCTURNO)</t>
  </si>
  <si>
    <t>ED1050</t>
  </si>
  <si>
    <t>DESMONTAJE PEQUEÑO MATERIAL Y MOBILIARIO DE PCL O CUARTO DE OPERADOR. (NOCTURNO)</t>
  </si>
  <si>
    <t>ED0390</t>
  </si>
  <si>
    <t>DESMONTAJE DE FALSO TECHO DE LAMAS METÁLICAS (NOCTURNO)</t>
  </si>
  <si>
    <t>ED1100</t>
  </si>
  <si>
    <t>DESMONTAJE Y MONTAJE REJILLA DE VENTILACIÓN EN HASTIAL DE ANDÉN</t>
  </si>
  <si>
    <t>E01F150</t>
  </si>
  <si>
    <t>DESMONTAJE DE FALSO TECHO DE ESCAYOLA. (NOCTURNO)</t>
  </si>
  <si>
    <t>E01F470</t>
  </si>
  <si>
    <t>DESMONTAJE DE TERMO ELÉCTRICO EXISTENTE CON TODOS LOS ACCESORIOS  (NOCTURNO)</t>
  </si>
  <si>
    <t>E01DIE010</t>
  </si>
  <si>
    <t>LEVANTADO INSTALACIÓN ELÉCTRICA ASEOS  (NOCTURNO)</t>
  </si>
  <si>
    <t>E01DIF010</t>
  </si>
  <si>
    <t>LEVANTADO INSTALACIÓN FONTANERÍA/DESAGÜE ASEOS  (NOCTURNO)</t>
  </si>
  <si>
    <t>ED0960</t>
  </si>
  <si>
    <t>DESMONTAJE DE VERTEDERO</t>
  </si>
  <si>
    <t>ED0200</t>
  </si>
  <si>
    <t>DESMONTAJE DE CARTEL DE PUBLICIDAD EN ANDEN DE 4,00X3,00 M.</t>
  </si>
  <si>
    <t>NEC1000N</t>
  </si>
  <si>
    <t>P.A.</t>
  </si>
  <si>
    <t>P.A. A JUSTIFICAR DESMONTAJE Y REPOSICIÓN DE INSTALACIONES EN ACTUACIONES DE OBRA CIVIL EN ANDENES</t>
  </si>
  <si>
    <t>ED0700N</t>
  </si>
  <si>
    <t>DESMONTAJE DE PANTALLA DE ENCAUZAMIENTO, PARA REUTILIZACIÓN (NOCTURNO)</t>
  </si>
  <si>
    <t>ED0350</t>
  </si>
  <si>
    <t>DESMONTAJE DE EXTINTOR Y ARMARIO . (NOCTURNO)</t>
  </si>
  <si>
    <t>invt3</t>
  </si>
  <si>
    <t>DESMONTAJE DE ARMARIO DE COLUMNA SECA (NOCTURNO)</t>
  </si>
  <si>
    <t>descolum</t>
  </si>
  <si>
    <t>DESMONTAJE DE TUBERÍA DE COLUMNA SECA (NOCTURNO)</t>
  </si>
  <si>
    <t>NED001</t>
  </si>
  <si>
    <t>DESMONTAJE Y ACONDICIONAMIENTO DE LAS BOCAS DE PCI. (NOCTURNO)</t>
  </si>
  <si>
    <t>ED0930</t>
  </si>
  <si>
    <t>DESMONTAJE DE TIRA CONTINUA DE SEÑALIZACIÓN FOTOLUMINISCENTE. (NOCTURNO)</t>
  </si>
  <si>
    <t>0401.014N2</t>
  </si>
  <si>
    <t>DESMONTAJE PANELES CHAPA VITRIFICADA CON RECUPERACIÓN (NOCTURNO)</t>
  </si>
  <si>
    <t>0401.015</t>
  </si>
  <si>
    <t>DESMONTAJE DEFINITIVO DE ESTRUCTURA PORTANTE DE PANELES DE REVESTIMIENTO (NOCTURNO)</t>
  </si>
  <si>
    <t>invt1</t>
  </si>
  <si>
    <t>DESMONTAJE DE TAPA DE CANALETA (NOCTURNO)</t>
  </si>
  <si>
    <t>invt2</t>
  </si>
  <si>
    <t>DESMONTAJE DE CANALETA METALICA (NOCTURNO)</t>
  </si>
  <si>
    <t>EGR0020</t>
  </si>
  <si>
    <t>DESMONTAJE DE PROTECCIÓN EN RETRANQUEOS. (NOCTURNO)</t>
  </si>
  <si>
    <t>ED0120</t>
  </si>
  <si>
    <t>DESMONTAJE DE BARANDILLA. (NOCTURNO)</t>
  </si>
  <si>
    <t>ED0730</t>
  </si>
  <si>
    <t>DESMONTAJE DE PASAMANOS METÁLICO. (NOCTURNO)</t>
  </si>
  <si>
    <t>ED0460</t>
  </si>
  <si>
    <t>DESMONTAJE DE MAMPARA CORTAVIENTOS. JORNADA 2:00 - 6:00 A.M.</t>
  </si>
  <si>
    <t>NED0150</t>
  </si>
  <si>
    <t>DESMONTAJE DE CARPINTERÍA METÁLICA ACRISTALADA. (NOCTURNO)</t>
  </si>
  <si>
    <t>NED003</t>
  </si>
  <si>
    <t>DESMONTAJE CIERRE DE LOCAL COMERCIAL. (NOCTURNO)</t>
  </si>
  <si>
    <t>ED0842N</t>
  </si>
  <si>
    <t>DESMONTAJE DE PUERTA DE ACERO VITRIFICADA. (NOCTURNO)</t>
  </si>
  <si>
    <t>ED0840</t>
  </si>
  <si>
    <t>DESMONTAJE DE PUERTA DE CHAPA LISA DE ACERO. (NOCTURNO)</t>
  </si>
  <si>
    <t>ED0870</t>
  </si>
  <si>
    <t>DESMONTAJE DE PUERTA METÁLICA. (NOCTURNO)</t>
  </si>
  <si>
    <t>NED004</t>
  </si>
  <si>
    <t>DESMONTAJE DE PUERTA METÁLICA DE FUENTE. (NOCTURNO)</t>
  </si>
  <si>
    <t>NED005</t>
  </si>
  <si>
    <t>DEMOLICIÓN DE CAJÓN LONGITUDINAL EN ANDENES. (NOCTURNO)</t>
  </si>
  <si>
    <t>NED006</t>
  </si>
  <si>
    <t>DESMONTAJE DE CANALONES A MANO. (NOCTURNO)</t>
  </si>
  <si>
    <t>ED0410</t>
  </si>
  <si>
    <t>DESMONTAJE DE IMPERMEABILIZACIÓN DE LAMAS DE FIBRA DE VIDRIO. (NOCTURNO)</t>
  </si>
  <si>
    <t>ED1000</t>
  </si>
  <si>
    <t>DESMONTAJE IMPERMEABILIZACIÓN DE POLIESTER EN ANDENES. JORNADA 2:30 - 5:00 A.M.</t>
  </si>
  <si>
    <t>E17AA060Z</t>
  </si>
  <si>
    <t>DESMONTAJE DE FRONTIS (NOCTURNO)</t>
  </si>
  <si>
    <t>E17AA080Z</t>
  </si>
  <si>
    <t>DESMONTAJE DE PÓRTICO DE TUBO DE ACERO (NOCTURNO) c</t>
  </si>
  <si>
    <t>E01ZN</t>
  </si>
  <si>
    <t>DESMONTAJE DE ROMBO Y PLACA CON NOMBRE DE ESTACION  EN PORTICO (NOCTURNO)</t>
  </si>
  <si>
    <t>E01C160</t>
  </si>
  <si>
    <t>RETIRADA E INSTALACIÓN PROVISIONAL DE CARTEL DE SEÑALIZACIÓN. (NOCTURNO)</t>
  </si>
  <si>
    <t>ED0430</t>
  </si>
  <si>
    <t>DESMONTAJE DE INODORO</t>
  </si>
  <si>
    <t>ED0440</t>
  </si>
  <si>
    <t>DESMONTAJE DE LAVABO</t>
  </si>
  <si>
    <t>ED0650</t>
  </si>
  <si>
    <t>DESMONTAJE DE PANEL DE CHAPA VITRIFICADA O ESMALTADA EN ZONA DE OBRAS. (NOCTURNO)</t>
  </si>
  <si>
    <t>E01DEC080.1</t>
  </si>
  <si>
    <t>PICADO ENFOSCADOS CEMENTO HORIZONTALES C/MARTILLO EN TECHO ACCESO (NOCTURNO)</t>
  </si>
  <si>
    <t>E01DWW020.1</t>
  </si>
  <si>
    <t>DESMONTAJE DE FALSO TECHO</t>
  </si>
  <si>
    <t>E01F460</t>
  </si>
  <si>
    <t>DESMONTAJE DE URINARIO  (NOCTURNO)</t>
  </si>
  <si>
    <t>Total M-3.1.1</t>
  </si>
  <si>
    <t>M-3.1.2</t>
  </si>
  <si>
    <t>DEMOLICIONES</t>
  </si>
  <si>
    <t>EL0290</t>
  </si>
  <si>
    <t>DEMOLICIÓN DE CÁMARA BUFA DE ESTACIÓN. (NOCTURNO)</t>
  </si>
  <si>
    <t>EL0490</t>
  </si>
  <si>
    <t>DEMOLICIÓN DE SOLERA PARA FORMALIZACIÓN DE CANALIZACION DE 20X20 CM. (NOCTURNO)</t>
  </si>
  <si>
    <t>EL0470N</t>
  </si>
  <si>
    <t>DEMOLICIÓN DE SOLERA DE HORMIGÓN EN MASA DE HASTA 20 CM. (NOCTURNO)</t>
  </si>
  <si>
    <t>EL0471N</t>
  </si>
  <si>
    <t>DEMOLICIÓN DE SOLERA DE HORMIGÓN EN MASA DE HASTA 80 CM. (NOCTURNO)</t>
  </si>
  <si>
    <t>EL0020N</t>
  </si>
  <si>
    <t>APERTURA DE ARQUETA DE PASO EN CANALIZACIÓN DE TORNIQUETES (NOCTURNO)</t>
  </si>
  <si>
    <t>EL0140N</t>
  </si>
  <si>
    <t>DEM.ARQUETA-SUMIDERO LADRILLO MACIZO A MANO. (NOCTURNO)</t>
  </si>
  <si>
    <t>EL0130</t>
  </si>
  <si>
    <t>CORTE DE PAVIMENTO DE TERRAZO O BALDOSA CON RADIAL. (NOCTURNO) c</t>
  </si>
  <si>
    <t>EL0900</t>
  </si>
  <si>
    <t>LEVANTADO DE PELDAÑO. (NOCTURNO)</t>
  </si>
  <si>
    <t>EL0530-Ro</t>
  </si>
  <si>
    <t>DEMOLICIÓN DE ZANQUIN O RODAPIÉ DE TERRAZO (NOCTURNO) c</t>
  </si>
  <si>
    <t>E01DPP</t>
  </si>
  <si>
    <t>DEMOLICIÓN SOLADO BALDOSAS A MANO (NOCTURNO)</t>
  </si>
  <si>
    <t>E17AA040N</t>
  </si>
  <si>
    <t>DESMONTAJE DE SOLADO DE GRANITO. (NOCTURNO) c</t>
  </si>
  <si>
    <t>E01DEA0N</t>
  </si>
  <si>
    <t>DEMOLICIÓN DE APLACADOS A MANO</t>
  </si>
  <si>
    <t>E02A080N</t>
  </si>
  <si>
    <t>DEMOLICIÓN ALICATADOS A MANO (NOCTURNO)</t>
  </si>
  <si>
    <t>EL0680</t>
  </si>
  <si>
    <t>DESMONTAJE DE PIEZA PREFABRICADA DE BORDE DE ANDÉN. (NOCTURNO)</t>
  </si>
  <si>
    <t>EL0960</t>
  </si>
  <si>
    <t>RASCADO DE PINTURA Y REGULARIZACIÓN DE SUPERFICIES. (NOCTURNO) c</t>
  </si>
  <si>
    <t>NEL001</t>
  </si>
  <si>
    <t>DEMOLICIÓN PERFIL UPN 240 SOPORTE LUMINARIAS. (NOCTURNO)</t>
  </si>
  <si>
    <t>EL0560-Ro</t>
  </si>
  <si>
    <t>DEMOLICIÓN FÁB.LADRILLO MACIZO 1/2 PIE A MANO c</t>
  </si>
  <si>
    <t>E02C050N</t>
  </si>
  <si>
    <t>DEMOLICIÓN TABICÓN LADRILLO HUECO DOBLE  (NOCTURNO)</t>
  </si>
  <si>
    <t>EL0090</t>
  </si>
  <si>
    <t>APERTURA ROZAS LADRILLO MACIZO C/MARTILLO (NOCTURNO)</t>
  </si>
  <si>
    <t>EM0130</t>
  </si>
  <si>
    <t>DESMONTAJE DE BORDILLO. JORNADA 2:00 - 6:00 A.M.</t>
  </si>
  <si>
    <t>EM0170</t>
  </si>
  <si>
    <t>DESMONTAJE DE PRETIL. JORNADA 2:00 - 6:00 A.M. c</t>
  </si>
  <si>
    <t>EM0150</t>
  </si>
  <si>
    <t>DESMONTAJE DE IMPOSTA JORNADA 2:00 - 6:00 A.M.</t>
  </si>
  <si>
    <t>E02A020</t>
  </si>
  <si>
    <t>DEMOLICIÓN DE MARMOLINA O GRANITO EN PARAMENTOS VERTICALES (NOCTURNO) C</t>
  </si>
  <si>
    <t>EL1080MDF</t>
  </si>
  <si>
    <t>TALADRO S/PARED EXTERIOR D&lt;100 MM</t>
  </si>
  <si>
    <t>EL1090</t>
  </si>
  <si>
    <t>TALADRO S/HORMIGÓN D&gt;100 MM</t>
  </si>
  <si>
    <t>EL0070</t>
  </si>
  <si>
    <t>APERTURA HUECOS &gt;1M2 MURO HORMIGÓN C/COMPRESOR</t>
  </si>
  <si>
    <t>ED0770</t>
  </si>
  <si>
    <t>DESMONTAJE DE PLACAS DE FIBROCEMENTO &gt;25m2. (NOCTURNO)</t>
  </si>
  <si>
    <t>ED0780</t>
  </si>
  <si>
    <t>DESMONTAJE DE PLACAS DE FIBROCEMENTO EN ANDENES&gt;25m2. (NOCTURNO)</t>
  </si>
  <si>
    <t>ED0781</t>
  </si>
  <si>
    <t>MEDIDAS PREVIAS PARA EL DESMONTAJE DE FIBROCEMENTO</t>
  </si>
  <si>
    <t>Total M-3.1.2</t>
  </si>
  <si>
    <t>Total M-3.1</t>
  </si>
  <si>
    <t>M-3.2</t>
  </si>
  <si>
    <t>DRENAJE Y SANEAMIENTO</t>
  </si>
  <si>
    <t>E02E060</t>
  </si>
  <si>
    <t>DEMOLICIÓN DE SOLERA PARA FORMACIÓN DE CANAL PERIMETRAL. (Nocturno)</t>
  </si>
  <si>
    <t>ER0040-ro</t>
  </si>
  <si>
    <t>CANAL DE DRENAJE LATERAL  CUNA DE 10 A 30CM. (NOCTURNO) c</t>
  </si>
  <si>
    <t>ES0180N</t>
  </si>
  <si>
    <t>CANALETA HGÓN. POLÍMERO L=1M D=150X180 C/REJILLA F.DÚCTIL(NOCTURNO)</t>
  </si>
  <si>
    <t>EJE0010N</t>
  </si>
  <si>
    <t>ARQUETA SIFONICA REGISTRABLE DE 38X38X80 CM. DE MEDIDAS INTERIOR.(NOCTURNO)</t>
  </si>
  <si>
    <t>E03ALR040-roN</t>
  </si>
  <si>
    <t>ARQUETA LADRILLO REGISTRO 51X51X65 CM (NOCTURNO)</t>
  </si>
  <si>
    <t>ES0130-roN</t>
  </si>
  <si>
    <t>ARQUETA LADRILLO SUMIDERO FUNDICIÓN SIFÓN 40X40.(NOCTURNO)</t>
  </si>
  <si>
    <t>ES0250-roN</t>
  </si>
  <si>
    <t>TAPA PARA ARQUETA REGISTRABLE  DE 40X40CM.(NOCTURNO)</t>
  </si>
  <si>
    <t>ER0120-roN</t>
  </si>
  <si>
    <t>SUMINISTRO Y COLOCACIÓN DE TUBERÍA DE PVC D. 200 MM PARA SANEAMIENTO.(NOCTURNO)</t>
  </si>
  <si>
    <t>ES0330N</t>
  </si>
  <si>
    <t>TUBO PVC P.COMPACTA JUNTA ELÁSTICA SN2 C.TEJA  160MM.(NOCTURNO)</t>
  </si>
  <si>
    <t>ES0320N</t>
  </si>
  <si>
    <t>TUBO PVC LISO MULTICAPA ENCOLADO 125MM.(NOCTURNO) C</t>
  </si>
  <si>
    <t>EJE0150N</t>
  </si>
  <si>
    <t>TUBERÍA PVC SANITARIA TIPO C 110 MM.(NOCTURNO) C</t>
  </si>
  <si>
    <t>ER0090N</t>
  </si>
  <si>
    <t>CONEXIÓN A FUENTES DE ANDÉN DE RED DE DRENAJE. (NOCTURNO)</t>
  </si>
  <si>
    <t>NER002N</t>
  </si>
  <si>
    <t>LIMPIEZA DE LA RED DE DRENAJE ACTUAL. (NOCTURNO) C</t>
  </si>
  <si>
    <t>ES0220N</t>
  </si>
  <si>
    <t>LIMPIEZA DE SUMIDERO LONGITUDINAL SITUADO EN CAÑÓN DE ACCESO.(NOCTURNO)</t>
  </si>
  <si>
    <t>ES0051N</t>
  </si>
  <si>
    <t>ARQUETA BOMBEO 1X1X2 M.(NOCTURNO) C</t>
  </si>
  <si>
    <t>ES0010N</t>
  </si>
  <si>
    <t>ACOMETIDA RED SANEAM. SUBTERRANEA.(NOCTURNO)</t>
  </si>
  <si>
    <t>EJI0010</t>
  </si>
  <si>
    <t>INST. AGUA F.C. ASEOS/VESTUARIOS</t>
  </si>
  <si>
    <t>ER0010</t>
  </si>
  <si>
    <t>ARQUETA DE PASO DE 51X51X60 CM DE FÁBRICA DE LADRILLO DE 1/2 PIE CON TAPA TRÁMEX</t>
  </si>
  <si>
    <t>ES0060</t>
  </si>
  <si>
    <t>ARQUETA DE SANEAMIENTO 60X60X100</t>
  </si>
  <si>
    <t>EJS0140</t>
  </si>
  <si>
    <t>INODORO TANQUE BAJO VICTORIA BLANCO O EQUIVALENTE</t>
  </si>
  <si>
    <t>EJS0150</t>
  </si>
  <si>
    <t>LAVABO 52X41 C/PEDESTAL VICTORIA BLANCO O EQUIVALENTE</t>
  </si>
  <si>
    <t>EJS0280</t>
  </si>
  <si>
    <t>URINARIO MURAL G.TEMPORIZADOR BLANCO</t>
  </si>
  <si>
    <t>EJS0300</t>
  </si>
  <si>
    <t>VERTEDERO PORC.48X50 G.PARED</t>
  </si>
  <si>
    <t>ES0200</t>
  </si>
  <si>
    <t>IMBORNAL LONGITUDINAL PREFABRICADO REJILLA ACRO INOX . (NOCTURNO)</t>
  </si>
  <si>
    <t>ES0210</t>
  </si>
  <si>
    <t>IMBORNAL LONGITUDINAL SIFÓNICO PREFABRICADO C/ REJILLA DE FUNDICIÓN c</t>
  </si>
  <si>
    <t>EJE0041</t>
  </si>
  <si>
    <t>BOTE SIFÓNICO PVC D=110 EMPOT. (NOCTURNO)</t>
  </si>
  <si>
    <t>E23MVD020</t>
  </si>
  <si>
    <t>EXTRACTOR ASEO 80 m3/h. c/TEMP. (NOCTURNO)</t>
  </si>
  <si>
    <t>HINCTUBMET</t>
  </si>
  <si>
    <t>HINCA DE TUBERÍA DE ACERO D.250MM PARA ALOJAR TUBO SANEAMIENTO. c</t>
  </si>
  <si>
    <t>EJS0230</t>
  </si>
  <si>
    <t>TERMO ELÉCTRICO 15 L.</t>
  </si>
  <si>
    <t>E20WTV020</t>
  </si>
  <si>
    <t>TUBERÍA PVC SERIE B JUNTA PEGADA D=40 mm (ASEOS)</t>
  </si>
  <si>
    <t>E20WTV030</t>
  </si>
  <si>
    <t>TUBERÍA PVC SERIE B JUNTA PEGADA D=50 mm (ASEOS)</t>
  </si>
  <si>
    <t>E20WTV060</t>
  </si>
  <si>
    <t>TUBERIA PVC SERIE B JUNTA PEGADA D=110 mm (ASEOS)</t>
  </si>
  <si>
    <t>E05C030</t>
  </si>
  <si>
    <t>BAJANTE DE PVC DE D=50 MM PARA DESAGÜE, NOCTURNO</t>
  </si>
  <si>
    <t>E21MI130</t>
  </si>
  <si>
    <t>PERCHA SIMPLE ACERO INOX.</t>
  </si>
  <si>
    <t>E13S120</t>
  </si>
  <si>
    <t>PORTARROLLOS TOTALMENTE COLOCADO (NOCTURNO)</t>
  </si>
  <si>
    <t>ER0090</t>
  </si>
  <si>
    <t>CONEXIÓN A FUENTES DE ANDÉN , NOCTURNO</t>
  </si>
  <si>
    <t>U06TP250</t>
  </si>
  <si>
    <t>CONDUC.POLIET. PE80 PN16 D=25mm</t>
  </si>
  <si>
    <t>U06TP300</t>
  </si>
  <si>
    <t>CONDUC.POLIET. PE80 PN10 DN=50mm</t>
  </si>
  <si>
    <t>U06VAV412</t>
  </si>
  <si>
    <t>VÁLV.REG.PRES.MET.C/MAN.D=1 1/2"   c</t>
  </si>
  <si>
    <t>E05A020</t>
  </si>
  <si>
    <t>CONEXIÓN A FUENTES DE ANDÉN DE RED DE DRENAJE. (Nocturno)</t>
  </si>
  <si>
    <t>U06VEP033</t>
  </si>
  <si>
    <t>ENLACE REDUCIDO POLIPROPILENO DN=50/40mm</t>
  </si>
  <si>
    <t>U06VEP034</t>
  </si>
  <si>
    <t>ENLACE REDUCIDO POLIPROPILENO DN=40/25mm</t>
  </si>
  <si>
    <t>EN0540</t>
  </si>
  <si>
    <t>REPOSIC.ABASTECIM. AGUA D 80 MM c</t>
  </si>
  <si>
    <t>EJV0010</t>
  </si>
  <si>
    <t>LLAVE DE ESFERA DE 1" 25 MM.</t>
  </si>
  <si>
    <t>Grf</t>
  </si>
  <si>
    <t>GRIFERIA FUENTES</t>
  </si>
  <si>
    <t>NEC001N</t>
  </si>
  <si>
    <t>SUMINISTRO Y COLOCACIÓN DE BANDEJA REJIBAND DE 300 MM. (NOCTURNO)</t>
  </si>
  <si>
    <t>NEC200N</t>
  </si>
  <si>
    <t>SUMINISTRO Y COLOCACIÓN DE BANDEJA REJIBAND DE 200 MM. (NOCTURNO) c</t>
  </si>
  <si>
    <t>NEC0040N</t>
  </si>
  <si>
    <t>CONJUNTO SEIS TUBOS FLEXIBLES D=50 PASO DE BÓVEDAS.(NOCTURNO)</t>
  </si>
  <si>
    <t>E05C150</t>
  </si>
  <si>
    <t>ARQUETA LADRILLO SIFÓNICA 38X38X50 CM (NOCTURNO)</t>
  </si>
  <si>
    <t>E05C100</t>
  </si>
  <si>
    <t>TUBO PVC P.COMPACTA JUNTA ELÁSTICA SN2 C.TEJA  160MM c</t>
  </si>
  <si>
    <t>E05C110</t>
  </si>
  <si>
    <t>TUBO PVC P.COMPACTA JUNTA ELÁSTICA SN2 C.TEJA  200MM c</t>
  </si>
  <si>
    <t>E03ODP010N</t>
  </si>
  <si>
    <t>TUBO DRENAJE PE-AD CORRUGADO DOBLE D=50 mm (NOCTURNO) c</t>
  </si>
  <si>
    <t>ES0250.1</t>
  </si>
  <si>
    <t>TAPA PARA ARQUETA REGISTRABLE  DE 60X60CM</t>
  </si>
  <si>
    <t>E20XEP040</t>
  </si>
  <si>
    <t>INST.AGUA F.C.ASEO COMPLETO (NOCTURNO)</t>
  </si>
  <si>
    <t>E13S130</t>
  </si>
  <si>
    <t>DISPENSADOR DE PAPEL TOALLA EN ROLLOS BOXCELL (NOCTURNO)</t>
  </si>
  <si>
    <t>E13S140</t>
  </si>
  <si>
    <t>DOSIFICADOR JABÓN LÍQUIDO ANTIGOTEO ABS (NOCTURNO)</t>
  </si>
  <si>
    <t>EJS0310</t>
  </si>
  <si>
    <t>VERTEDERO PORCÉLANICO 50X42 G.PARED</t>
  </si>
  <si>
    <t>E13S180</t>
  </si>
  <si>
    <t>ESPEJO PLATEADO 5mm DE 0,50x1,00m (NOCTURNO)</t>
  </si>
  <si>
    <t>Total M-3.2</t>
  </si>
  <si>
    <t>M-3.3</t>
  </si>
  <si>
    <t>IMPERMEABILIZACIÓN Y FALSOS TECHOS</t>
  </si>
  <si>
    <t>EI0130</t>
  </si>
  <si>
    <t>MEMBRANA DRENANTE P.E.A.D. VERT.H-25 PLUS. (NOCTURNO)</t>
  </si>
  <si>
    <t>EI0060</t>
  </si>
  <si>
    <t>IMPERMEABILIZACIÓN CON LAMA FV Y RESINAS DE POLIESTER EN CAÑONES.(NOCTURNO) c0.3</t>
  </si>
  <si>
    <t>NEI0040</t>
  </si>
  <si>
    <t>IMPERMEABILIZACIÓN CON LÁMINA BREMEN EN ANDENES. (NOCTURNO)</t>
  </si>
  <si>
    <t>EI0020</t>
  </si>
  <si>
    <t>CANALÓN EN "U" 125X52 EN RESINAS DE POLIÉSTER Y FV, (NOCTURNO)</t>
  </si>
  <si>
    <t>E20WBJ010N</t>
  </si>
  <si>
    <t>BAJANTE PVC SERIE B JUNTA PEGADA D=75 mm. (NOCTURNO) c</t>
  </si>
  <si>
    <t>NEI001</t>
  </si>
  <si>
    <t>ÁNGULO 25X25X2,5 MM. DE RESINAS DE POLIÉSTER Y FV. (NOCTURNO) c</t>
  </si>
  <si>
    <t>NEI0080</t>
  </si>
  <si>
    <t>IMPERMEABILIZACION IN SITU CON EPOXI SISTEMA TEIMLAM. (NOCTURNO)c</t>
  </si>
  <si>
    <t>MMAI0910 Z</t>
  </si>
  <si>
    <t>PREPARACIÓN DE SUPERFICIE PARA ADHERENCIA DE BLINDAJE CONTINUO COMPOSITE EPOXI Y FIBRA DE VIDRIO (NOCTURNO)c</t>
  </si>
  <si>
    <t>MMAI0900 Z</t>
  </si>
  <si>
    <t>IMPERMEABILIZACIÓN BLINDAJE CONTINUO COMPOSITE EPOXI CON FIBRA DE VIDRIO (NOCTURNO)c</t>
  </si>
  <si>
    <t>MMAI0920 Z</t>
  </si>
  <si>
    <t>MICROMORTERO EPOXI-CUARZO PARA BLINDAJE CONTINUO COMPOSITE EPOXI CON FIBRA DE VIDRIO (NOCTURNO) c</t>
  </si>
  <si>
    <t>AMICAB</t>
  </si>
  <si>
    <t>ENCAPSULAMIENTO DE AMIANTO CON CAUCHO PROYECTADO c</t>
  </si>
  <si>
    <t>Total M-3.3</t>
  </si>
  <si>
    <t>M-3.4</t>
  </si>
  <si>
    <t>ALBAÑILERÍA, SOLADOS Y REVESTIMIENTOS</t>
  </si>
  <si>
    <t>M-3.4.1</t>
  </si>
  <si>
    <t>ALBAÑILERÍA</t>
  </si>
  <si>
    <t>E07LP013</t>
  </si>
  <si>
    <t>FÁBRICA LADRILLO PERFORADO 7 cm 1/2P INTERIOR MORTERO M-5</t>
  </si>
  <si>
    <t>E08PNE160</t>
  </si>
  <si>
    <t>ENFOSCADO MAESTREADO-FRATASADO CSIV-W1 VERTICAL</t>
  </si>
  <si>
    <t>E12AC012</t>
  </si>
  <si>
    <t>ALICATADO AZULEJO BLANCO 20x20 cm RECIBIDO C/MORTERO</t>
  </si>
  <si>
    <t>NEA004</t>
  </si>
  <si>
    <t>CERRAMIENTO DE LOS DOS LATERALES DE PUERTA. (NOCTURNO)</t>
  </si>
  <si>
    <t>EAR0020N</t>
  </si>
  <si>
    <t>FORMACION DE FUENTE EN NIVEL ANDEN, DE FABRICA.(NOCTURNO)</t>
  </si>
  <si>
    <t>EAR0080N</t>
  </si>
  <si>
    <t>RECIBIDO DE PASAMANOS METÁLICO CON MORTERO.(NOCTURNO) acceso</t>
  </si>
  <si>
    <t>EAR0070N</t>
  </si>
  <si>
    <t>RECIBIDO CARPINTERIA METÁLICA.(NOCTURNO)</t>
  </si>
  <si>
    <t>3.01N</t>
  </si>
  <si>
    <t>SUMINISTRO Y COLOCACION DE IMPOSTA (NOCTURNO)</t>
  </si>
  <si>
    <t>3.02N</t>
  </si>
  <si>
    <t>SUMINISTRO Y COLOCACION DE PRETIL(NOCTURNO)</t>
  </si>
  <si>
    <t>EM0100N</t>
  </si>
  <si>
    <t>COLOCACIÓN DE BORDILLO (NOCTURNO) c</t>
  </si>
  <si>
    <t>EP0270N</t>
  </si>
  <si>
    <t>SOL.GRANITO GRIS  ESP=3CM ABUJARDADO/FLAMEADO (NOCTURNO)</t>
  </si>
  <si>
    <t>EVA0050 ZN</t>
  </si>
  <si>
    <t>CHAPADO GRANITO GRIS NACIONAL ABUJARDADO/FLAMEADO 3 cm ESPESOR (NOCTURNO)</t>
  </si>
  <si>
    <t>EM0370N</t>
  </si>
  <si>
    <t>PELDAÑO MACIZO GRANITO GRIS (NOCTURNO)</t>
  </si>
  <si>
    <t>E17AE080</t>
  </si>
  <si>
    <t>ABUJARDADO DE PELDAÑOS DE GRANITO</t>
  </si>
  <si>
    <t>3.20 Z N</t>
  </si>
  <si>
    <t>REJUNTADO DE PELDAÑOSEN (NOCTURNO)</t>
  </si>
  <si>
    <t>E07WA120</t>
  </si>
  <si>
    <t>AYUDAS ALBAÑILERÍA (A JUSTIFICAR)</t>
  </si>
  <si>
    <t>TRON BT CT</t>
  </si>
  <si>
    <t>TRONERA INTERCONEXIÓN bt Y ct</t>
  </si>
  <si>
    <t>Total M-3.4.1</t>
  </si>
  <si>
    <t>M-3.4.2</t>
  </si>
  <si>
    <t>SOLADOS</t>
  </si>
  <si>
    <t>EP0120-RON</t>
  </si>
  <si>
    <t>PLASTÓN DE REGULARIZACIÓN ESP &lt; 10CM (NOCTURNO)</t>
  </si>
  <si>
    <t>EP0350-RoN</t>
  </si>
  <si>
    <t>SOLADO DE GRES PORCELÁNICO 40X40 CM (NOCTURNO)</t>
  </si>
  <si>
    <t>EVP0351.1</t>
  </si>
  <si>
    <t>SOLADO GRES PORCELÁNICO 60X60 (NOTURNO)</t>
  </si>
  <si>
    <t>EP0200-RoN</t>
  </si>
  <si>
    <t>RODAPIÉ DE GRES PORCELÁNICO 30X40 (NOCTURNO)</t>
  </si>
  <si>
    <t>EP0360-RoN</t>
  </si>
  <si>
    <t>SOLADO DE TERRAZO U/INTENSO MICROGRANO 40X40 (NOCTURNO)</t>
  </si>
  <si>
    <t>E11CP100N</t>
  </si>
  <si>
    <t>RODAPIÉ TERRAZO 30x7,5 NORMAL (NOCTURNO)</t>
  </si>
  <si>
    <t>EP0140-RoN</t>
  </si>
  <si>
    <t>PULIDO Y ABRILLANTADO TERRAZO (NOCTURNO)</t>
  </si>
  <si>
    <t>E11CP040-RoN</t>
  </si>
  <si>
    <t>PELDAÑO TERRAZO MICROGRANO C/ ZANQUÍN (NOCTURNO)</t>
  </si>
  <si>
    <t>EVP0090</t>
  </si>
  <si>
    <t>PELDAÑO DE GRANITO GRIS SIN PULIR EN DOS PIEZAS. c</t>
  </si>
  <si>
    <t>EP0101</t>
  </si>
  <si>
    <t>PELDAÑO DE GRANITO COLOR NEGRO NACIONAL O IMPORTACIÓN. (NOCTURNO)</t>
  </si>
  <si>
    <t>EVP0331</t>
  </si>
  <si>
    <t>SOLADO DE GRANITO NEGRO APOMAZADO ESP=3CM (NOCTURNO)</t>
  </si>
  <si>
    <t>EP0040</t>
  </si>
  <si>
    <t>BORDE DE ANDEN DE GRANITO COLOR NEGRO NACIONAL O IMPORTACIÓN. (NOCTURNO)</t>
  </si>
  <si>
    <t>EP0420</t>
  </si>
  <si>
    <t>ZANQUÍN DE GRANITO COLOR NEGRO NACIONAL O IMPORTACIÓN. H= 42CM (NOCTURNO)</t>
  </si>
  <si>
    <t>07.020-RoN</t>
  </si>
  <si>
    <t>RECRECIDO DE PISO MEDIANTE CÚPULAS DE PLÁSTICO</t>
  </si>
  <si>
    <t>EP0180</t>
  </si>
  <si>
    <t>RECRECIDO MORTERO RÁPIDO NIVELACIÓN 1CM c fases</t>
  </si>
  <si>
    <t>EP0380</t>
  </si>
  <si>
    <t>SUELO ELEVADO REGISTRABLE DE ALTA RESISTENCIA.</t>
  </si>
  <si>
    <t>EP0460</t>
  </si>
  <si>
    <t>ZOCALO DE MADERA DE 30 CM DE ALTURA.</t>
  </si>
  <si>
    <t>Total M-3.4.2</t>
  </si>
  <si>
    <t>M-3.4.3</t>
  </si>
  <si>
    <t>REVESTIMIENTOS VITRIFICADOS</t>
  </si>
  <si>
    <t>EVB0180-Ro</t>
  </si>
  <si>
    <t>REPOSICIÓN DE PANEL DE CHAPA VITRIFICADA PROCEDENTE DE DESMONTAJE. (NOCTURNO)</t>
  </si>
  <si>
    <t>NEVB0100</t>
  </si>
  <si>
    <t>PANEL VITRIFICADO RECTO TIPO SANDWICH. (NOCTURNO)</t>
  </si>
  <si>
    <t>NEVB0090</t>
  </si>
  <si>
    <t>PANEL VITRIFICADO CURVO TIPO SANDWICH. JORNADA 2:30 - 5:00 A.M.</t>
  </si>
  <si>
    <t>NEVB0140</t>
  </si>
  <si>
    <t>PIEZAS ESPECIALES DE PANEL VITRIFICADO RECTO. (NOCTURNO)</t>
  </si>
  <si>
    <t>EVB0130</t>
  </si>
  <si>
    <t>PIEZA ESPECIAL RINCÓN O ESQUINA DE PANEL VITRIFICADO. (NOCTURNO)</t>
  </si>
  <si>
    <t>EVB0230</t>
  </si>
  <si>
    <t>TAPA CANALETA DE 2M X 240 MM. (NOCTURNO) c</t>
  </si>
  <si>
    <t>NEVB001</t>
  </si>
  <si>
    <t>TAPA CANALETA DE 2M X 380 MM. (NOCTURNO)</t>
  </si>
  <si>
    <t>NEVB0240</t>
  </si>
  <si>
    <t>TAPA CANALETA DE 2M X 380 MM. CON NOMBRE DE LA ESTACIÓN. (NOCTURNO)</t>
  </si>
  <si>
    <t>EVB0020</t>
  </si>
  <si>
    <t>INCREMENTO POR SERIGRAFIADO EN PANEL VITRIFICADO c</t>
  </si>
  <si>
    <t>Total M-3.4.3</t>
  </si>
  <si>
    <t>M-3.4.4</t>
  </si>
  <si>
    <t>CANALIZACIONES</t>
  </si>
  <si>
    <t>Total M-3.4.4</t>
  </si>
  <si>
    <t>Total M-3.4</t>
  </si>
  <si>
    <t>M-3.5</t>
  </si>
  <si>
    <t>CARPINTERÍA, CERRAJERÍA Y ESTRUCTURAS METALICAS</t>
  </si>
  <si>
    <t>M-3.5.1</t>
  </si>
  <si>
    <t>CARPINTERÍA</t>
  </si>
  <si>
    <t>EHAP0210N1</t>
  </si>
  <si>
    <t>PUERTA METÁLICA-VITRIFICADA 1 HOJA. (NOCTURNO)</t>
  </si>
  <si>
    <t>EHAP0190N1</t>
  </si>
  <si>
    <t>PUERTA METÁLICA-VITRIFICADA 1 HOJA CON REJILLAS. (NOCTURNO)</t>
  </si>
  <si>
    <t>EHAP0230N1</t>
  </si>
  <si>
    <t>PUERTA METÁLICA-VITRIFICADA 2 HOJAS CON REJILLAS. (NOCTURNO)</t>
  </si>
  <si>
    <t>EHAP0270N1</t>
  </si>
  <si>
    <t>PUERTA METÁLICA-VITRIFICADA 1 HOJA SIN RODAPIE. FUENTE DE ANDÉN. (NOCTURNO)</t>
  </si>
  <si>
    <t>NEHAP0120</t>
  </si>
  <si>
    <t>PUERTA CORTAFUEGO RF-90 UNA O DOS HOJAS CHAPA VITRIFICADA. (NOCTURNO)</t>
  </si>
  <si>
    <t>PN02</t>
  </si>
  <si>
    <t>PUERTA METÁLICA-VITRIFICADA EI-90 2H DE 1300X2070 CM. (NOCTURNO)</t>
  </si>
  <si>
    <t>NEHAP0170</t>
  </si>
  <si>
    <t>PUERTA METÁLICA DE ENTRAMADO TIPO TRAMEX. (NOCTURNO)</t>
  </si>
  <si>
    <t>EHI0200N</t>
  </si>
  <si>
    <t>PUERTA DE REGISTROS DE ACERO INOXIDABLE. (NOCTURNO)</t>
  </si>
  <si>
    <t>EHAP0070N</t>
  </si>
  <si>
    <t>PUERTA CIEGA CHAPA DE ACERO LISA LACADA (NOCTURNO)</t>
  </si>
  <si>
    <t>NEHA004N</t>
  </si>
  <si>
    <t>SUMINISTRO Y MONTAJE DE MAMPARAS CORTAVIENTOS.(NOCTURNO)</t>
  </si>
  <si>
    <t>E12A031</t>
  </si>
  <si>
    <t>CABINA DE LAMINADO FENÓLICO</t>
  </si>
  <si>
    <t>E12A020</t>
  </si>
  <si>
    <t>PUERTA DE PASO LISA MELAMINA  625X2030.(NOCTURNO)</t>
  </si>
  <si>
    <t>E12A030</t>
  </si>
  <si>
    <t>PUERTA DE PASO LISA MELAMINA  725X2030. (NOCTURNO)</t>
  </si>
  <si>
    <t>E12EA020</t>
  </si>
  <si>
    <t>PUERTA CHAPA DE ACERO GALV. CON 2 REJILLAS 72X200.E=1,5. (NOCTURNO)</t>
  </si>
  <si>
    <t>Total M-3.5.1</t>
  </si>
  <si>
    <t>M-3.5.2</t>
  </si>
  <si>
    <t>CERRAJERÍA</t>
  </si>
  <si>
    <t>EHI0100N</t>
  </si>
  <si>
    <t>CHAPA DE ACERO INOXIDABLE EN REMATES. (NOCTURNO) c</t>
  </si>
  <si>
    <t>EHI0140N</t>
  </si>
  <si>
    <t>ENCUENTRO RECTO DE CAÑÓN PERPENDICULAR CON VESTÍBULO O ANDÉN, EN ACERO INOX. (NOCTURNO) c</t>
  </si>
  <si>
    <t>EHI0130N</t>
  </si>
  <si>
    <t>ENCUENTRO DE CAÑÓN PERPENDICULAR CON ANDÉN CURVO EN ACERO INOX. (NOCTURNO)</t>
  </si>
  <si>
    <t>EHI0135N</t>
  </si>
  <si>
    <t>ENCUENTRO DE CAÑÓN EN PIÑÓN CON ANDÉN CURVO EN ACERO INOX. (NOCTURNO)</t>
  </si>
  <si>
    <t>EHI0230NT</t>
  </si>
  <si>
    <t>REMATE PIÑON DE ACERO INOXIDABLE. JORNADA 2:30 - 5:00 A.M.</t>
  </si>
  <si>
    <t>NEHI0160NT</t>
  </si>
  <si>
    <t>FRENTE DE BORDE DE ANDÉN DE ACERO INOXIDABLE. (NOCTURNO 2:30-5:00)</t>
  </si>
  <si>
    <t>EHI0031N</t>
  </si>
  <si>
    <t>BARANDILLA ESCALERA DOBLE TUBO ACERO INOX. (NOCTURNO)c</t>
  </si>
  <si>
    <t>PN05N</t>
  </si>
  <si>
    <t>SUMINISTRO Y COLOCACIÓN CHAPA EN PARTE SUPERIOR DE ESTRUCTURA. (NOCTURNO)</t>
  </si>
  <si>
    <t>PN06N</t>
  </si>
  <si>
    <t>SUMINISTRO Y COLOCACIÓN CHAPA ACERO INOX. SOPORTE LUMINARIAS. (NOCTURNO)</t>
  </si>
  <si>
    <t>NEHA001N</t>
  </si>
  <si>
    <t>SOPORTE EN BANDERA PARA TELEINDICADOR O PROYECTOR. (NOCTURNO)</t>
  </si>
  <si>
    <t>NEHA002N</t>
  </si>
  <si>
    <t>ESTRUCTURA DE CUELGUE DE LUMINARIA TUBO 60X100 MM. (NOCTURNO)</t>
  </si>
  <si>
    <t>E17AG040N</t>
  </si>
  <si>
    <t>SUMINISTRO Y COLOCACIÓN DE BASTIDOR EN FRONTIS (NOCTURNO)</t>
  </si>
  <si>
    <t>E17AG030N</t>
  </si>
  <si>
    <t>REMATE INICIAL DE BOCA (NOCTURNO)</t>
  </si>
  <si>
    <t>E17AG060N</t>
  </si>
  <si>
    <t>BARANDILLA DE FORJA (NOCTURNO)</t>
  </si>
  <si>
    <t>E17AG010N</t>
  </si>
  <si>
    <t>PÓRTICO MODELO PALACIOS (NOCTURNO)</t>
  </si>
  <si>
    <t>0506N</t>
  </si>
  <si>
    <t>BANDEJA DE ACERO INOX. FRONTIS (NOCTURNO)</t>
  </si>
  <si>
    <t>05.08N</t>
  </si>
  <si>
    <t>REMATE DE ACERO INOX. CANCELAS (NOCTURNO)</t>
  </si>
  <si>
    <t>EHAD0090N</t>
  </si>
  <si>
    <t>PASAMANOS TUBO ACERO Ø=50 MM. ACCESOS (NOCTURNO)</t>
  </si>
  <si>
    <t>NEHA003N</t>
  </si>
  <si>
    <t>SOPORTE CARTEL OBRA.(NOCTURNO)</t>
  </si>
  <si>
    <t>E01SES</t>
  </si>
  <si>
    <t>LIMPIEZA Y SANEO DE ESTRUCTURA METÁLICA</t>
  </si>
  <si>
    <t>Total M-3.5.2</t>
  </si>
  <si>
    <t>Total M-3.5</t>
  </si>
  <si>
    <t>M-3.6</t>
  </si>
  <si>
    <t>PINTURA</t>
  </si>
  <si>
    <t>EB0060-ro</t>
  </si>
  <si>
    <t>PINT.PLÁST. COLOR EXT-INT ANTIMOHO</t>
  </si>
  <si>
    <t>NEB001</t>
  </si>
  <si>
    <t>PINTURA AL ÓLEO SOBRE CAJAS DE TELÉFONOS Y CÁMARAS CCTV. (NOCTURNO)</t>
  </si>
  <si>
    <t>EB0030-ro</t>
  </si>
  <si>
    <t>ESMALTE SINTÉTICO MATE S/METAL I/MINIO</t>
  </si>
  <si>
    <t>EB0190</t>
  </si>
  <si>
    <t>PINTURA OXIRÓN SOBRE CARPINTERÍA METÁLICA</t>
  </si>
  <si>
    <t>Total M-3.6</t>
  </si>
  <si>
    <t>M-3.7</t>
  </si>
  <si>
    <t>MONTAJES Y MOBILIARIO</t>
  </si>
  <si>
    <t>EK0350</t>
  </si>
  <si>
    <t>PUESTO DE ATENCIÓN AL CLIENTE GIRATORIO.</t>
  </si>
  <si>
    <t>invt 7</t>
  </si>
  <si>
    <t>MONTAJE DE PAV (NOCTURNO)</t>
  </si>
  <si>
    <t>EK0010</t>
  </si>
  <si>
    <t>BANCO DE ACERO INOXIDABLE</t>
  </si>
  <si>
    <t>EK0050</t>
  </si>
  <si>
    <t>MONTAJE DE BANCO METÁLICO. (NOCTURNO)</t>
  </si>
  <si>
    <t>EK0040N</t>
  </si>
  <si>
    <t>MONTAJE DE ATRIL PROCEDENTE DESMONTAJE(NOCTURNO) c</t>
  </si>
  <si>
    <t>EK0410</t>
  </si>
  <si>
    <t>REPOSICIÓN DE PAPELERA (NOCTURNO)</t>
  </si>
  <si>
    <t>EK0370N</t>
  </si>
  <si>
    <t>REPOSICIÓN DE CUBO INFORMATIVO (NOCTURNO)</t>
  </si>
  <si>
    <t>EK0020N</t>
  </si>
  <si>
    <t>ESPEJO DE PIÑÓN TIPO METRO.(NOCTURNO)</t>
  </si>
  <si>
    <t>EK0150</t>
  </si>
  <si>
    <t>MONTAJE DE ESPEJO DE PIÑÓN, NOCTURNO</t>
  </si>
  <si>
    <t>EK0072</t>
  </si>
  <si>
    <t>MONTAJE DE CAJA DE TELEFONO DE PIÑON. (NOCTURNO)</t>
  </si>
  <si>
    <t>EK0074</t>
  </si>
  <si>
    <t>MONTAJE DE ROMBO METÁLICO DE PIÑÓN DE ESTACIÓN. (NOCTURNO)</t>
  </si>
  <si>
    <t>EK0300</t>
  </si>
  <si>
    <t>PANEL INFORMATIVO ACERO INOX. RECTO, NOCTURNO</t>
  </si>
  <si>
    <t>EK0280</t>
  </si>
  <si>
    <t>PANEL INFORMATIVO ACERO INOX. CURVO. JORNADA 2:00 - 6:00 A.M.</t>
  </si>
  <si>
    <t>EK0210</t>
  </si>
  <si>
    <t>MONTAJE DE PANEL INFORMATIVO I2+I3 CON PATAS DE ACERO INOXIDABLE, NOCTURNO</t>
  </si>
  <si>
    <t>EK0212N</t>
  </si>
  <si>
    <t>MONTAJE DE PANEL REGLAMENTO VIAJEROS INCLUSO MONTAJE PROVISIONAL. (NOCTURNO)</t>
  </si>
  <si>
    <t>EK0214N</t>
  </si>
  <si>
    <t>MONTAJE DE PANEL TELEINDICADOR DE INFORMACIÓN AL VIAJERO.(NOCTURNO)</t>
  </si>
  <si>
    <t>EK0030</t>
  </si>
  <si>
    <t>MONTAJE CARTEL DE SEÑALIZACIÓN FOTOLUMINISCENTE, NOCTURNO</t>
  </si>
  <si>
    <t>EK0112N</t>
  </si>
  <si>
    <t>MONTAJE DE CARTEL DE AVISOS METÁLICO. (NOCTURNO)</t>
  </si>
  <si>
    <t>EK0114N</t>
  </si>
  <si>
    <t>MONTAJE DE CARTELES RELACIONADOS CON LA CIRCULACIÓN.(NOCTURNO)</t>
  </si>
  <si>
    <t>EK0116N</t>
  </si>
  <si>
    <t>MONTAJE DE CARTEL DE PUBLICIDAD INSTITUCIONAL 1.20 X 1.80 M, (NOCTURNO)</t>
  </si>
  <si>
    <t>EK0130</t>
  </si>
  <si>
    <t>MONTAJE DE CARTEL PUBLICIDAD LUMINOSO. (NOCTURNO)</t>
  </si>
  <si>
    <t>EK0190</t>
  </si>
  <si>
    <t>MONTAJE DE MÁQUINA DISPENSADORA DE COMIDAS, ETC. (NOCTURNO)</t>
  </si>
  <si>
    <t>EK0080</t>
  </si>
  <si>
    <t>MONTAJE DE CAJERO AUTOMÁTICO. (NOCTURNO)</t>
  </si>
  <si>
    <t>EK0170</t>
  </si>
  <si>
    <t>MONTAJE DE MÁQUINA DE FOTOS. (NOCTURNO)</t>
  </si>
  <si>
    <t>EK0160N</t>
  </si>
  <si>
    <t>MONTAJE DE MÁQUINA BILLETERA (NOCTURNO)</t>
  </si>
  <si>
    <t>EK0906N</t>
  </si>
  <si>
    <t>MONTAJE DE TORNIQUETE (NOCTURNO)</t>
  </si>
  <si>
    <t>EK0904N</t>
  </si>
  <si>
    <t>MONTAJE DE PASO ENCLAVADO MECÁNICO CON TRANSPORTE. (NOCTURNO)</t>
  </si>
  <si>
    <t>EK0908N</t>
  </si>
  <si>
    <t>MONTAJE DE PORTÓN DE PASO. (NOCTURNO)</t>
  </si>
  <si>
    <t>EK0200N</t>
  </si>
  <si>
    <t>MONTAJE DE PANTALLA DE ENCAUZAMIENTO (NOCTURNO)</t>
  </si>
  <si>
    <t>EK0902N</t>
  </si>
  <si>
    <t>MONTAJE DE EXTINTOR. (NOCTURNO)</t>
  </si>
  <si>
    <t>invt 14</t>
  </si>
  <si>
    <t>MONTAJE DE ARMARIO DE COLUMNA SECA (NOCTURNO)</t>
  </si>
  <si>
    <t>COLUMTUBN</t>
  </si>
  <si>
    <t>TUBERÍA ACERO GALVANIZADO 3" VICTAULIC, PP. PIEZAS ESPECIALES EN BAJO ANDÉN / CÁMARA BUFA. (NOCTURNO)</t>
  </si>
  <si>
    <t>COLUMBOCN</t>
  </si>
  <si>
    <t>BOCA DE COLUMNA SECA EN HORNACINA DE 2 1/2" Ø. (NOCTURNO)</t>
  </si>
  <si>
    <t>COLUMSECCN</t>
  </si>
  <si>
    <t>VÁLVULA DE SECCIONAMIENTO DE 3" DE DIÁMETRO. (NOCTURNO)</t>
  </si>
  <si>
    <t>COLUMVACN</t>
  </si>
  <si>
    <t>VÁLVULA DE VACIADO DE 1" DE Ø CON CONDUCCIÓN A DESAGÜE. (NOCTURNO)</t>
  </si>
  <si>
    <t>COLUMPR</t>
  </si>
  <si>
    <t>PRUEBA DE PRESIÓN CON DRESINA c</t>
  </si>
  <si>
    <t>EK090N</t>
  </si>
  <si>
    <t>SUMINISTRO Y MONTAJE CARTEL PUBLICITARIO EN ANDÉN de 4,00x3,00 (Nocturno)</t>
  </si>
  <si>
    <t>Total M-3.7</t>
  </si>
  <si>
    <t>M-3.8</t>
  </si>
  <si>
    <t>MURALES</t>
  </si>
  <si>
    <t>3.8.1</t>
  </si>
  <si>
    <t>MURAL VESTÍBULO</t>
  </si>
  <si>
    <t>R0000001</t>
  </si>
  <si>
    <t>LIMPIEZA PRELIMINAR</t>
  </si>
  <si>
    <t>R0000003</t>
  </si>
  <si>
    <t>LIMPIEZA FISICO-QUIMICA</t>
  </si>
  <si>
    <t>R0000006</t>
  </si>
  <si>
    <t>REINTEGRACION DE PEQUEÑAS FALTAS DE VOLUMEN</t>
  </si>
  <si>
    <t>R0000012</t>
  </si>
  <si>
    <t>MEDIOS AUXILIARES</t>
  </si>
  <si>
    <t>murf2c16</t>
  </si>
  <si>
    <t>MEMORIA FINAL DE LA INTERVENCIÓN</t>
  </si>
  <si>
    <t>Total 3.8.1</t>
  </si>
  <si>
    <t>3.8.2</t>
  </si>
  <si>
    <t>HORNACINA PUBLICITARIA</t>
  </si>
  <si>
    <t>R0000002</t>
  </si>
  <si>
    <t>PICADO EN ZONA DE ARCO</t>
  </si>
  <si>
    <t>R0000004</t>
  </si>
  <si>
    <t>REINTEGRACION DE AZULEJERIA</t>
  </si>
  <si>
    <t>R0000005</t>
  </si>
  <si>
    <t>REINTEGRACION DE ARCO</t>
  </si>
  <si>
    <t>R0000007</t>
  </si>
  <si>
    <t>CONSOLIDACION DE EPIGRAFIA ORIGINAL</t>
  </si>
  <si>
    <t>R0000008</t>
  </si>
  <si>
    <t>PREPARACION DE CARTELA PUBLICITARIA</t>
  </si>
  <si>
    <t>R0000009</t>
  </si>
  <si>
    <t>PINTADO DE CARTELA PUBLICITARIA</t>
  </si>
  <si>
    <t>R0000010</t>
  </si>
  <si>
    <t>REINTEGRACION CROMATICA DE EPIGRAFIA ORIGINAL</t>
  </si>
  <si>
    <t>Total 3.8.2</t>
  </si>
  <si>
    <t>Total M-3.8</t>
  </si>
  <si>
    <t>M-3.9</t>
  </si>
  <si>
    <t>ACTUACIONES EN ACCESO POR FILTRACIONES</t>
  </si>
  <si>
    <t>E01DEW010</t>
  </si>
  <si>
    <t>PREPARACIÓN Y LIMPIEZA PARAMENTOS</t>
  </si>
  <si>
    <t>E06060A</t>
  </si>
  <si>
    <t>ENFOSCADO MURO MORTERO HIDROFUGO</t>
  </si>
  <si>
    <t>0201</t>
  </si>
  <si>
    <t>PA</t>
  </si>
  <si>
    <t>TAPONAMIENTO DE VIAS DE AGUA</t>
  </si>
  <si>
    <t>0202</t>
  </si>
  <si>
    <t>PREPARACION DE SUPERFICIE DE HORMIGON</t>
  </si>
  <si>
    <t>0203</t>
  </si>
  <si>
    <t>IMPERMEABILIZACION RESINAS Y FIBRA DE VIDRIO</t>
  </si>
  <si>
    <t>0204</t>
  </si>
  <si>
    <t>MICRO MORTERO EPOXI-CUARZO</t>
  </si>
  <si>
    <t>E06100</t>
  </si>
  <si>
    <t>IMPERMEABILIZACIÓN CON LAMA FIBRA DE VIDRIO EN CAÑONES.(NOCTURNO)</t>
  </si>
  <si>
    <t>E12F070</t>
  </si>
  <si>
    <t>CHAPA DE ACERO INOXIDABLE EN REMATES. (NOCTURNO)</t>
  </si>
  <si>
    <t>E07E090</t>
  </si>
  <si>
    <t>AYUDA DE ALBAÑILERÍA A LA INSTALACIÓN DE FONTANERÍA</t>
  </si>
  <si>
    <t>E12F030</t>
  </si>
  <si>
    <t>PUERTA DE REGISTROS DE ACERO INOXIDABLE.</t>
  </si>
  <si>
    <t>E09G020</t>
  </si>
  <si>
    <t>CHAPADO GRANITO GRIS NACIONAL ABUJARDADO 3 cm</t>
  </si>
  <si>
    <t>E17AG020</t>
  </si>
  <si>
    <t>PASAMANOS</t>
  </si>
  <si>
    <t>E11B050</t>
  </si>
  <si>
    <t>Total M-3.9</t>
  </si>
  <si>
    <t>M-3.10</t>
  </si>
  <si>
    <t>EJECUCIÓN CUARTO BT2</t>
  </si>
  <si>
    <t>03.05B</t>
  </si>
  <si>
    <t>TÚNEL CUARTOS CE2 y BT2</t>
  </si>
  <si>
    <t>TG</t>
  </si>
  <si>
    <t>TAPE GALERÍA</t>
  </si>
  <si>
    <t>TRAT01</t>
  </si>
  <si>
    <t>TRATAMIENTOS DEL TERRENO PARA ESTABILIZACIÓN C</t>
  </si>
  <si>
    <t>Total M-3.10</t>
  </si>
  <si>
    <t>M-3.11</t>
  </si>
  <si>
    <t>ENTRONQUE DE NUEVA GALERIA CON BOVEDA CAÑON EXISTENTE METRO</t>
  </si>
  <si>
    <t>E05AC010</t>
  </si>
  <si>
    <t>kg</t>
  </si>
  <si>
    <t>APEO CON ACERO LAMINADO EN CERCHAS c</t>
  </si>
  <si>
    <t>E01DWR030m</t>
  </si>
  <si>
    <t>CORTE DE DISCO DE SOLERA O MURO DE HORMIGÓN</t>
  </si>
  <si>
    <t>E01DSH050</t>
  </si>
  <si>
    <t>DEMOLIC. PANTALLA HA C/COMPRESOR</t>
  </si>
  <si>
    <t>E05HVA072</t>
  </si>
  <si>
    <t>MARCO PERIMETRAL DE HORMIGÓN ARMADO HA-25/P/20/I ENCOF/MADERA</t>
  </si>
  <si>
    <t>Total M-3.11</t>
  </si>
  <si>
    <t>M-3.12</t>
  </si>
  <si>
    <t>MECHINAL MAQUINA DE CLIMATIZACIÓN</t>
  </si>
  <si>
    <t>MECH</t>
  </si>
  <si>
    <t>Mechinal máquina de climatización</t>
  </si>
  <si>
    <t>Total M-3.12</t>
  </si>
  <si>
    <t>Total M-3</t>
  </si>
  <si>
    <t>M-6</t>
  </si>
  <si>
    <t>INSTALACIONES</t>
  </si>
  <si>
    <t>1.</t>
  </si>
  <si>
    <t>PROTECCIÓN CONTRA INCENDIOS</t>
  </si>
  <si>
    <t>PCI_1</t>
  </si>
  <si>
    <t>DETECCCIÓN POR ASPIRACIÓN</t>
  </si>
  <si>
    <t>I05DES010</t>
  </si>
  <si>
    <t>Desmontaje de elementos de detección de incendios</t>
  </si>
  <si>
    <t>I05DS030</t>
  </si>
  <si>
    <t>Armario metálico IP55 con puerta transparente para detector vesda</t>
  </si>
  <si>
    <t>I05DS020</t>
  </si>
  <si>
    <t>Detector con cámara de alta sensibilidad VESDA -E-VEP con LEDs 1 tubo</t>
  </si>
  <si>
    <t>I05DS050</t>
  </si>
  <si>
    <t>Tubo ABS rígido de Ø exterior 25 mm de aspiración de humos</t>
  </si>
  <si>
    <t>I05DS778</t>
  </si>
  <si>
    <t>Descuelgue y recolocación de cableados de PCI</t>
  </si>
  <si>
    <t>I05DS070</t>
  </si>
  <si>
    <t>Bucle de comunicación vesdanet para sistemas de detección</t>
  </si>
  <si>
    <t>I05DS080</t>
  </si>
  <si>
    <t>Línea de alimentación a 24 Vcc desde SAI o F.A. a Vesdas y TCL</t>
  </si>
  <si>
    <t>I05XN390</t>
  </si>
  <si>
    <t>Tubo anillado de poliamida (pa 6/6,6)</t>
  </si>
  <si>
    <t>I05DS170</t>
  </si>
  <si>
    <t>Configuración e integración TCE - Puesto Central (iconos)</t>
  </si>
  <si>
    <t>I05DS172</t>
  </si>
  <si>
    <t>Configuración e integración TCE - Puesto Central (Nueva Central Detección)</t>
  </si>
  <si>
    <t>I05DS200</t>
  </si>
  <si>
    <t>Puesta en marcha del sistema de detección</t>
  </si>
  <si>
    <t>I05DS190</t>
  </si>
  <si>
    <t>Ampliación de la instalación de detección</t>
  </si>
  <si>
    <t>Total PCI_1</t>
  </si>
  <si>
    <t>PCI_2</t>
  </si>
  <si>
    <t>DETECCIÓN ANALÓGICA</t>
  </si>
  <si>
    <t>I05DA012</t>
  </si>
  <si>
    <t>Central Analógica Flexes de 2 Lazos</t>
  </si>
  <si>
    <t>I05DA015</t>
  </si>
  <si>
    <t>Panel Repetidor de Central de Detección</t>
  </si>
  <si>
    <t>I05DA031</t>
  </si>
  <si>
    <t>Armario metálico para central de incendios</t>
  </si>
  <si>
    <t>E301436I05DA</t>
  </si>
  <si>
    <t>Plataforma Envío Datos ModBus (Ibox)</t>
  </si>
  <si>
    <t>I05DA#5690040</t>
  </si>
  <si>
    <t>Fuente de Alimentación de 24V / 130W / 5A EN54-4A2</t>
  </si>
  <si>
    <t>I05DA220</t>
  </si>
  <si>
    <t>Transponder 4Z/2S</t>
  </si>
  <si>
    <t>I05DA225#1680053</t>
  </si>
  <si>
    <t>Módulo de Control 240Vca (TAL)</t>
  </si>
  <si>
    <t>I05DA030</t>
  </si>
  <si>
    <t>Bus de detección de incendios</t>
  </si>
  <si>
    <t>I05DA090</t>
  </si>
  <si>
    <t>Señalizador óptico de alarma local con base</t>
  </si>
  <si>
    <t>I05DA130</t>
  </si>
  <si>
    <t>Sirena roja de lazo</t>
  </si>
  <si>
    <t>I05DA110</t>
  </si>
  <si>
    <t>Pulsador de alarma analógico con cartel de señalización</t>
  </si>
  <si>
    <t>I05DA160</t>
  </si>
  <si>
    <t>Detector multisensor óptico-térmico con Voz y Flash</t>
  </si>
  <si>
    <t>I05DA240</t>
  </si>
  <si>
    <t>Programación de la central de detección de incendios</t>
  </si>
  <si>
    <t>Total PCI_2</t>
  </si>
  <si>
    <t>PCI_3</t>
  </si>
  <si>
    <t>EXTINCIÓN POR AGUA NEBULIZADA</t>
  </si>
  <si>
    <t>I05XND01</t>
  </si>
  <si>
    <t>Desmontaje de tuberías de acero y soportes</t>
  </si>
  <si>
    <t>I05XN300</t>
  </si>
  <si>
    <t>Estructura de suportación en cuartos</t>
  </si>
  <si>
    <t>I05XN290</t>
  </si>
  <si>
    <t>Línea de conexión entre fuentes de alimentación.</t>
  </si>
  <si>
    <t>I05XN380</t>
  </si>
  <si>
    <t>Línea comunicaciones entre paneles / tarjetas tcl.</t>
  </si>
  <si>
    <t>I05XN400</t>
  </si>
  <si>
    <t>Válvula de purga 16 mm Ø</t>
  </si>
  <si>
    <t>I05XN410</t>
  </si>
  <si>
    <t>Vaciado de la instalación</t>
  </si>
  <si>
    <t>I05XN040</t>
  </si>
  <si>
    <t>Instalación de extinción en cuarto de PCI</t>
  </si>
  <si>
    <t>I05XN330</t>
  </si>
  <si>
    <t>Línea de control de electroválvulas 2 x 1,5 mm²</t>
  </si>
  <si>
    <t>I05XN340</t>
  </si>
  <si>
    <t>Línea de control de electroválvulas 3 x 2,5 mm²</t>
  </si>
  <si>
    <t>I05XN350</t>
  </si>
  <si>
    <t>Línea de control de electroválvulas 6 x 2,5 mm²</t>
  </si>
  <si>
    <t>I05XN360</t>
  </si>
  <si>
    <t>Línea de control de electroválvulas 8 x 4 mm²</t>
  </si>
  <si>
    <t>I05XN430</t>
  </si>
  <si>
    <t>Puesta en marcha del sistema de extinción de la estación</t>
  </si>
  <si>
    <t>I05XN160</t>
  </si>
  <si>
    <t>Descarga real de extinción en escaleras mecánicas</t>
  </si>
  <si>
    <t>I05XN320</t>
  </si>
  <si>
    <t>Detector de flujo modelo SI 5010</t>
  </si>
  <si>
    <t>I05XN180</t>
  </si>
  <si>
    <t>Tubería de acero inoxidable diámetro 12 y 16 mm</t>
  </si>
  <si>
    <t>I05XN190</t>
  </si>
  <si>
    <t>Tubería de acero inoxidable diámetro 30 y 38 mm</t>
  </si>
  <si>
    <t>I05XN280</t>
  </si>
  <si>
    <t>Cabeza atomizadora para cuartos no técnicos</t>
  </si>
  <si>
    <t>I05XN#M002</t>
  </si>
  <si>
    <t>Compresor de aire - 25 Litros.</t>
  </si>
  <si>
    <t>I05XN#M010</t>
  </si>
  <si>
    <t>CILINDROS DE NITRÓGENO DE 50 L</t>
  </si>
  <si>
    <t>I05XN500</t>
  </si>
  <si>
    <t>Configuración e integración del sistema de Extinción en TCE - puesto central.</t>
  </si>
  <si>
    <t>I05XN022</t>
  </si>
  <si>
    <t>Adecuación grupo de bombeo autónomo de agua nebulizada</t>
  </si>
  <si>
    <t>I05XN032</t>
  </si>
  <si>
    <t>Reforma de paneles de Metro, maestro y esclavo</t>
  </si>
  <si>
    <t>I05XN600</t>
  </si>
  <si>
    <t>Depósito atmosférico de Acero Inoxidable de 1.500 L con tapa dividida abatible</t>
  </si>
  <si>
    <t>I05XN440</t>
  </si>
  <si>
    <t>Ampliación de de la instalación de extinción</t>
  </si>
  <si>
    <t>Total PCI_3</t>
  </si>
  <si>
    <t>PCI_4</t>
  </si>
  <si>
    <t>SEÑALIZACIÓN FOTOLUMINISCENTE</t>
  </si>
  <si>
    <t>I05S010</t>
  </si>
  <si>
    <t>Placa de balizamiento fotoluminiscente 4 cm sobre perfil</t>
  </si>
  <si>
    <t>I05S020</t>
  </si>
  <si>
    <t>Placa de balizamiento fotoluminiscente 6 cm sobre perfil</t>
  </si>
  <si>
    <t>I05S040</t>
  </si>
  <si>
    <t>Balizamiento torniquetes, pasos enclavados y arranque escaleras</t>
  </si>
  <si>
    <t>I05S101</t>
  </si>
  <si>
    <t>Cartel de señalización fotoluminiscente de 210 x 210 mm c/ marco</t>
  </si>
  <si>
    <t>I05S171</t>
  </si>
  <si>
    <t>Cartel de señalización fotoluminiscente de 594 x 210 mm c/ marco</t>
  </si>
  <si>
    <t>I05S900</t>
  </si>
  <si>
    <t>Ampliación de la señalización fotoluminiscente</t>
  </si>
  <si>
    <t>Total PCI_4</t>
  </si>
  <si>
    <t>PCI_5</t>
  </si>
  <si>
    <t>EXTINCIÓN POR GAS</t>
  </si>
  <si>
    <t>I05XGNOVEC</t>
  </si>
  <si>
    <t>Sistema de extinción por Gas Novec1230</t>
  </si>
  <si>
    <t>I05XGCENEX</t>
  </si>
  <si>
    <t>Sistema de deteccion y control en extinción automatica</t>
  </si>
  <si>
    <t>Total PCI_5</t>
  </si>
  <si>
    <t>Total 1.</t>
  </si>
  <si>
    <t>2.</t>
  </si>
  <si>
    <t>CLIMATIZACIÓN Y VENTILACIÓN</t>
  </si>
  <si>
    <t>2.1</t>
  </si>
  <si>
    <t>REFRIGERACIÓN DE CUARTOS TÉCNICOS</t>
  </si>
  <si>
    <t>I02MPV001</t>
  </si>
  <si>
    <t>Desmontaje, traslado a nueva ubicación y posterior montaje de equipo A/A existente</t>
  </si>
  <si>
    <t>I02MPV002</t>
  </si>
  <si>
    <t>Desmontaje, traslado y posterior montaje de equipo precisión existente</t>
  </si>
  <si>
    <t>I02MTF24</t>
  </si>
  <si>
    <t>Revisión y limpieza de filtros de aire</t>
  </si>
  <si>
    <t>I02MTF25</t>
  </si>
  <si>
    <t>Revisión y limpieza de baterías de intercambio térmico</t>
  </si>
  <si>
    <t>I02MTF22</t>
  </si>
  <si>
    <t>Revisión y limpieza de filtros de aire. (Horario nocturno restringido).</t>
  </si>
  <si>
    <t>I02MTF23</t>
  </si>
  <si>
    <t>Revisión y limpieza de baterías de intercambio térmico. (Horario nocturno restringido).</t>
  </si>
  <si>
    <t>I02EG002</t>
  </si>
  <si>
    <t>Cuadro eléctrico secundario de mando y protección</t>
  </si>
  <si>
    <t>I02OE005</t>
  </si>
  <si>
    <t>ml</t>
  </si>
  <si>
    <t>Canaleta de aluminio lacado de e=2,0 mm</t>
  </si>
  <si>
    <t>I02OE002</t>
  </si>
  <si>
    <t>Elementos de protección para el equipamiento de refrigeración existente</t>
  </si>
  <si>
    <t>Total 2.1</t>
  </si>
  <si>
    <t>2.2</t>
  </si>
  <si>
    <t>CLIMATIZACIÓN DEL PAV</t>
  </si>
  <si>
    <t>I02M017</t>
  </si>
  <si>
    <t>Equipo autónomo partido 1x1 de expansión directa, B/C, Inverter, de potencia frigorífica/calorífica nominal de 2,6 kW/3,2 kW</t>
  </si>
  <si>
    <t>I02MPV19</t>
  </si>
  <si>
    <t>Interruptor automático magnetotérmico 2x16 A</t>
  </si>
  <si>
    <t>I02MPV21</t>
  </si>
  <si>
    <t>Bloque diferencial Vigi iC60 - 2P - 16A - 30mA - clase AC</t>
  </si>
  <si>
    <t>Total 2.2</t>
  </si>
  <si>
    <t>2.3</t>
  </si>
  <si>
    <t>SISTEMA DE DIFUSIÓN DE AIRE EN ANDENES</t>
  </si>
  <si>
    <t>I01AUX001</t>
  </si>
  <si>
    <t>Desmontaje y posterior traslado de rejillas lineales existentes</t>
  </si>
  <si>
    <t>I01MDB001</t>
  </si>
  <si>
    <t>Tobera de largo alcance de Ø200 mm, con ángulo de impulsión ajustable manualmente</t>
  </si>
  <si>
    <t>I01MC001</t>
  </si>
  <si>
    <t>Compuerta de regulación de caudal de aire, de 600 x 250 mm, con accionamiento manual</t>
  </si>
  <si>
    <t>I01MDA321</t>
  </si>
  <si>
    <t>Conducto rectangular de chapa de acero galvanizado e=0,8 mm, para conexión de toberas con compuerta de regulación</t>
  </si>
  <si>
    <t>I01MDA322</t>
  </si>
  <si>
    <t>Conducto rectangular de chapa de acero galvanizado e=0,8 mm, para transición entre bajo andén y compuerta de regulación</t>
  </si>
  <si>
    <t>I01MDO005</t>
  </si>
  <si>
    <t>Conducto circular flexible de aluminio de Ø200 mm</t>
  </si>
  <si>
    <t>I01OA002</t>
  </si>
  <si>
    <t>Cerramiento de troneras de cuartos técnicos</t>
  </si>
  <si>
    <t>Total 2.3</t>
  </si>
  <si>
    <t>2.4</t>
  </si>
  <si>
    <t>VENTILACIÓN DE ASEOS Y VESTUARIOS</t>
  </si>
  <si>
    <t>I02VE008</t>
  </si>
  <si>
    <t>Ventilador helicocentrífugo "in-line", de bajo nivel sonoro, con motor EC, de 800 m3/h - 140 Pa - 50 W</t>
  </si>
  <si>
    <t>I02MDC311</t>
  </si>
  <si>
    <t>Red de conductos en chapa de acero galvanizado de 0,8 mm de espesor + rejillas + bocas de extracción</t>
  </si>
  <si>
    <t>I02MPV18</t>
  </si>
  <si>
    <t>Interruptor automático magnetotérmico 2x10 A</t>
  </si>
  <si>
    <t>I02ECE002</t>
  </si>
  <si>
    <t>Canalización y cableado eléctrico de alimentación (fuerza) realizado en Cu. de 2 x 2,5 mm2+TT, tipo RZ1-K(AS)- 0,6/1 kV</t>
  </si>
  <si>
    <t>I02CC29</t>
  </si>
  <si>
    <t>Reloj programador digital horario-semanal para control automático de extractor</t>
  </si>
  <si>
    <t>I02CS010</t>
  </si>
  <si>
    <t>Sonda de temperatura/HR para ambiente, con salida 0-10V</t>
  </si>
  <si>
    <t>Total 2.4</t>
  </si>
  <si>
    <t>2.5</t>
  </si>
  <si>
    <t>OBRA CIVIL AUXILIAR</t>
  </si>
  <si>
    <t>I02AUX001</t>
  </si>
  <si>
    <t>Trabajos de Obra Civil auxiliar y ayudas de albañilería</t>
  </si>
  <si>
    <t>I02AUX002</t>
  </si>
  <si>
    <t>Elementos de señalización y protección</t>
  </si>
  <si>
    <t>Total 2.5</t>
  </si>
  <si>
    <t>2.6</t>
  </si>
  <si>
    <t>LEGALIZACIÓN Y DFO</t>
  </si>
  <si>
    <t>I02W010</t>
  </si>
  <si>
    <t>Legalización de la instalación de climatización y DFO</t>
  </si>
  <si>
    <t>Total 2.6</t>
  </si>
  <si>
    <t>Total 2.</t>
  </si>
  <si>
    <t>3.</t>
  </si>
  <si>
    <t>COMUNICACIONES Y CONTROL</t>
  </si>
  <si>
    <t>COM.1</t>
  </si>
  <si>
    <t>SISTEMA DE CCTV</t>
  </si>
  <si>
    <t>CCTV001</t>
  </si>
  <si>
    <t>Desmontaje y reinstalación de cámara del Sistema de CCTV.</t>
  </si>
  <si>
    <t>I04COM004 A-H</t>
  </si>
  <si>
    <t>Vídeo-cámara de CCTV (cámaras para estaciones).</t>
  </si>
  <si>
    <t>I04COM005</t>
  </si>
  <si>
    <t>Fuente de alimentación para 4 cámaras.</t>
  </si>
  <si>
    <t>I04COM006</t>
  </si>
  <si>
    <t>Tarjetas de ecualización para 2 cámaras.</t>
  </si>
  <si>
    <t>I04COM007</t>
  </si>
  <si>
    <t>Cable coaxial RG-59, nocturno.</t>
  </si>
  <si>
    <t>I04COM110</t>
  </si>
  <si>
    <t>Cable UTP PDS, nocturno.</t>
  </si>
  <si>
    <t>DIKVAX901</t>
  </si>
  <si>
    <t>Ingeniería, pruebas y p.p. CCTV, en estaciones sin correspondencia.</t>
  </si>
  <si>
    <t>I04COM009</t>
  </si>
  <si>
    <t>Desarrollo de planos sinópticos de estación para centralización de CCTV.</t>
  </si>
  <si>
    <t>I04COM050</t>
  </si>
  <si>
    <t>Monitor de andén.</t>
  </si>
  <si>
    <t>I04COM010</t>
  </si>
  <si>
    <t>Documentación técnica del Sistema CCTV.</t>
  </si>
  <si>
    <t>Total COM.1</t>
  </si>
  <si>
    <t>COM.2</t>
  </si>
  <si>
    <t>SISTEMA DE MEGAFONÍA</t>
  </si>
  <si>
    <t>I04COM105</t>
  </si>
  <si>
    <t>Desmontaje y reinstalación de altavoces, en nocturno.</t>
  </si>
  <si>
    <t>DIKIBX025</t>
  </si>
  <si>
    <t>Columnas sonoras para vestíbulos.</t>
  </si>
  <si>
    <t>DIKIBX020</t>
  </si>
  <si>
    <t>Altavoz bidireccional de 6 W.</t>
  </si>
  <si>
    <t>DIKIBX022</t>
  </si>
  <si>
    <t>Altavoz de 15 W.</t>
  </si>
  <si>
    <t>DIDCBB001</t>
  </si>
  <si>
    <t>Cable de Cu. de 2 x 1,5 mm2. 0.6/1 KV.</t>
  </si>
  <si>
    <t>DIKIBX125</t>
  </si>
  <si>
    <t>Sonda para captación de ruido ambiente.</t>
  </si>
  <si>
    <t>DIKIBX900</t>
  </si>
  <si>
    <t>Ingeniería, pruebas y p.p. Sistema de Megafonía.</t>
  </si>
  <si>
    <t>DIKIBX950</t>
  </si>
  <si>
    <t>Documentación técnica del Sistema Megafonía.</t>
  </si>
  <si>
    <t>Total COM.2</t>
  </si>
  <si>
    <t>COM.3</t>
  </si>
  <si>
    <t>SISTEMA DE INTERFONÍA</t>
  </si>
  <si>
    <t>INT001</t>
  </si>
  <si>
    <t>Desmontaje y reinstalación de interfonos.</t>
  </si>
  <si>
    <t>DIKICX001</t>
  </si>
  <si>
    <t>Interfono de  público vía IP.</t>
  </si>
  <si>
    <t>I04LAZ001</t>
  </si>
  <si>
    <t>Lazo inductivo.</t>
  </si>
  <si>
    <t>DIKICX151</t>
  </si>
  <si>
    <t>Adaptador Terminal Analógico a Voz sobre IP (8 interfonos).</t>
  </si>
  <si>
    <t>I04COM203</t>
  </si>
  <si>
    <t>Fuente de alimentación para 15 interfonos.</t>
  </si>
  <si>
    <t>I04COM013</t>
  </si>
  <si>
    <t>Cable telefónico de 3x2x0.64, nocturno.</t>
  </si>
  <si>
    <t>INT09</t>
  </si>
  <si>
    <t>Integración en Sistema de Centralización de Interfonía.</t>
  </si>
  <si>
    <t>DIKICX900</t>
  </si>
  <si>
    <t>Ingeniería, pruebas y p.p. Sistema de Interfonía.</t>
  </si>
  <si>
    <t>Total COM.3</t>
  </si>
  <si>
    <t>COM.4</t>
  </si>
  <si>
    <t>SISTEMA DE CANCELAS</t>
  </si>
  <si>
    <t>I04DES001 B</t>
  </si>
  <si>
    <t>Situación provisional Sistema de Cancelas.</t>
  </si>
  <si>
    <t>I04DES001</t>
  </si>
  <si>
    <t>Desmontaje de cuadro de control existente.</t>
  </si>
  <si>
    <t>I04DES002</t>
  </si>
  <si>
    <t>Desmontaje de cableado existente.</t>
  </si>
  <si>
    <t>I04DES003</t>
  </si>
  <si>
    <t>Desmontaje de UMaestra y TO actual.</t>
  </si>
  <si>
    <t>I04OCV002</t>
  </si>
  <si>
    <t>Puertas del cuadro mando y control.</t>
  </si>
  <si>
    <t>I04CAN001</t>
  </si>
  <si>
    <t>Cuadro de mando y control (Ethernet 2).</t>
  </si>
  <si>
    <t>I04CAN002</t>
  </si>
  <si>
    <t>Conexión de cuadro de mando.</t>
  </si>
  <si>
    <t>I04CAN003</t>
  </si>
  <si>
    <t>Pulsador de emergencia.</t>
  </si>
  <si>
    <t>I04CAN004</t>
  </si>
  <si>
    <t>Teleindicadores de cancelas.</t>
  </si>
  <si>
    <t>I04CAN006</t>
  </si>
  <si>
    <t>Adecuación del Sistema de identificación existente.</t>
  </si>
  <si>
    <t>I04CAN007</t>
  </si>
  <si>
    <t>Integración de UR Cancelas en TCE.</t>
  </si>
  <si>
    <t>I04CAN008</t>
  </si>
  <si>
    <t>Interrelación del Sistema Cancelas con GIR.</t>
  </si>
  <si>
    <t>I04CAN009</t>
  </si>
  <si>
    <t>Cable FTP PDS, nocturno.</t>
  </si>
  <si>
    <t>I04CAN010</t>
  </si>
  <si>
    <t>Ingeniería, pruebas y puesta a punto del Sistema Cancelas.</t>
  </si>
  <si>
    <t>I04CAN100</t>
  </si>
  <si>
    <t>Integración de cancelas en COMMIT 3.0</t>
  </si>
  <si>
    <t>I04CAN200</t>
  </si>
  <si>
    <t>Documentación técnica del Sistema Cancelas.</t>
  </si>
  <si>
    <t>Total COM.4</t>
  </si>
  <si>
    <t>COM.5</t>
  </si>
  <si>
    <t>SISTEMAS DE CONTROL DE INSTALACIONES</t>
  </si>
  <si>
    <t>NUEVA0015</t>
  </si>
  <si>
    <t>Situación provisional y reinstalación de Bus de Unitelway.</t>
  </si>
  <si>
    <t>NUEVA0020</t>
  </si>
  <si>
    <t>Desmontaje y reinstalación de cuadro de control de escaleras mecáncias, nocturno.</t>
  </si>
  <si>
    <t>I04COM015b</t>
  </si>
  <si>
    <t>Integracion en TCE (TMI) a nivel local, TICS y Puesto de Mando.</t>
  </si>
  <si>
    <t>I04COM018b</t>
  </si>
  <si>
    <t>Integración en UMaestra (TMI) a nivel local.</t>
  </si>
  <si>
    <t>I04COM019</t>
  </si>
  <si>
    <t>Integración en TCTI de nuevas instalaciones y elementos de control.</t>
  </si>
  <si>
    <t>Total COM.5</t>
  </si>
  <si>
    <t>COM.6</t>
  </si>
  <si>
    <t>SISTEMA DE CONTROL DE ACCESOS Y ANTI-INTRUSIÓN</t>
  </si>
  <si>
    <t>COM.6.1</t>
  </si>
  <si>
    <t>Sistema de Control de Acceso.</t>
  </si>
  <si>
    <t>CCAA001</t>
  </si>
  <si>
    <t>Desmontaje y reinstalación de elementos del Sistema de CCAA.</t>
  </si>
  <si>
    <t>CCAA002</t>
  </si>
  <si>
    <t>Desmontaje y reinstalación de punto de ronda.</t>
  </si>
  <si>
    <t>DIKECX002</t>
  </si>
  <si>
    <t>Control de accesos para cuartos técnicos.</t>
  </si>
  <si>
    <t>DIKECX005</t>
  </si>
  <si>
    <t>Cerradura eléctrica tipo maestrable.</t>
  </si>
  <si>
    <t>DIKECX007</t>
  </si>
  <si>
    <t>Material auxiliar para Control de accesos.</t>
  </si>
  <si>
    <t>DIKECX009</t>
  </si>
  <si>
    <t>Conjunto accesorios sistema control de accesos.</t>
  </si>
  <si>
    <t>DIKEVA001</t>
  </si>
  <si>
    <t>Instalación y cableado.</t>
  </si>
  <si>
    <t>DIKECX900</t>
  </si>
  <si>
    <t>Pruebas y Programación.</t>
  </si>
  <si>
    <t>DIKECX850</t>
  </si>
  <si>
    <t>Integración en Control_ID y TCE.</t>
  </si>
  <si>
    <t>DIKECX950</t>
  </si>
  <si>
    <t>Documentación técnica del Sistema.</t>
  </si>
  <si>
    <t>Total COM.6.1</t>
  </si>
  <si>
    <t>COM.6.2</t>
  </si>
  <si>
    <t>Sistema de Antiintrusión.</t>
  </si>
  <si>
    <t>DIKANT001</t>
  </si>
  <si>
    <t>Mejoras en el Sistema de antiíntrusion.</t>
  </si>
  <si>
    <t>DIKEDX900</t>
  </si>
  <si>
    <t>DIKEDX950</t>
  </si>
  <si>
    <t>Total COM.6.2</t>
  </si>
  <si>
    <t>Total COM.6</t>
  </si>
  <si>
    <t>COM.7</t>
  </si>
  <si>
    <t>SISTEMA DE INFORMACIÓN AL VIAJERO</t>
  </si>
  <si>
    <t>DIKSIV001</t>
  </si>
  <si>
    <t>Desmontaje de carteles teleindicadores.</t>
  </si>
  <si>
    <t>DIKIAX010</t>
  </si>
  <si>
    <t>Panel de conexión.</t>
  </si>
  <si>
    <t>DIKIAX045</t>
  </si>
  <si>
    <t>P.I.V. para PAV</t>
  </si>
  <si>
    <t>DIKIAX060</t>
  </si>
  <si>
    <t>Soportes "Tipo banderín"</t>
  </si>
  <si>
    <t>DIKIAX100</t>
  </si>
  <si>
    <t>Cable para alimentación de 3x2,5</t>
  </si>
  <si>
    <t>DIKIAX105</t>
  </si>
  <si>
    <t>Cable de comunicaciones tipo STP.</t>
  </si>
  <si>
    <t>I23AAA015</t>
  </si>
  <si>
    <t>Pruebas y puesta en servicio del S. Información al Viajero.</t>
  </si>
  <si>
    <t>I23AAA014</t>
  </si>
  <si>
    <t>Documentación técnica del Sistema de Teleindicadores.</t>
  </si>
  <si>
    <t>Total COM.7</t>
  </si>
  <si>
    <t>COM.8</t>
  </si>
  <si>
    <t>RED ETHERNET DE ESTACIÓN</t>
  </si>
  <si>
    <t>I04COM020 B</t>
  </si>
  <si>
    <t>Conmutador Catalyst WS-C2960-24TC-L</t>
  </si>
  <si>
    <t>DIKCDX100</t>
  </si>
  <si>
    <t>Panel modular PATCHMAX de 24 módulos.</t>
  </si>
  <si>
    <t>Total COM.8</t>
  </si>
  <si>
    <t>COM.9</t>
  </si>
  <si>
    <t>SUBSISTEMA RADIANTE DE ESTACIÓN</t>
  </si>
  <si>
    <t>I04RAD001</t>
  </si>
  <si>
    <t>Adecuación Sistema de Radiotelefonía.</t>
  </si>
  <si>
    <t>DIKRAX200</t>
  </si>
  <si>
    <t>Cable coaxial de 1/2"</t>
  </si>
  <si>
    <t>FSHJDFHSKD</t>
  </si>
  <si>
    <t>Subsistema remoto GPS.</t>
  </si>
  <si>
    <t>DIKRAX900</t>
  </si>
  <si>
    <t>Pruebas Subsistema Radio Estación.</t>
  </si>
  <si>
    <t>DIKRAX950</t>
  </si>
  <si>
    <t>Documentación Sistema de Radio de Estaciones.</t>
  </si>
  <si>
    <t>Total COM.9</t>
  </si>
  <si>
    <t>COM.10</t>
  </si>
  <si>
    <t>RED INALÁMBRICA WIFI</t>
  </si>
  <si>
    <t>WIFI001</t>
  </si>
  <si>
    <t>Desmontaje, inst. provisional y posterior reinstalación de equipamiento WiFi .</t>
  </si>
  <si>
    <t>WIFI002</t>
  </si>
  <si>
    <t>Cableado de conexión del Sistema WIFI.</t>
  </si>
  <si>
    <t>I24AAA02</t>
  </si>
  <si>
    <t>Ud.</t>
  </si>
  <si>
    <t>Estación Base de Red Inalámbrica exterior</t>
  </si>
  <si>
    <t>I24AAA03</t>
  </si>
  <si>
    <t>Estación Base de Red Inalámbrica interior.</t>
  </si>
  <si>
    <t>WIFI003</t>
  </si>
  <si>
    <t>Pruebas y puesta en marcha Sistema WIFI.</t>
  </si>
  <si>
    <t>WIFI004</t>
  </si>
  <si>
    <t>Documentación del Sistema de WIFI.</t>
  </si>
  <si>
    <t>Total COM.10</t>
  </si>
  <si>
    <t>COM.11</t>
  </si>
  <si>
    <t>ADECUACIÓN DE CABLEADO DE COMUNICACIONES Y CONTROL DE LA ESTACIÓN</t>
  </si>
  <si>
    <t>I04COM103</t>
  </si>
  <si>
    <t>Situación provisional elementos de comunicaciones y control de la estación, en nocturno.</t>
  </si>
  <si>
    <t>I04COM104</t>
  </si>
  <si>
    <t>Reinstalación del cableado de comunicaciones y control, en nocturno.</t>
  </si>
  <si>
    <t>DIKWXX122</t>
  </si>
  <si>
    <t>Canaleta de 300x100 mm.</t>
  </si>
  <si>
    <t>DIKWXX101</t>
  </si>
  <si>
    <t>Tubo de acero traqueal o rígido.</t>
  </si>
  <si>
    <t>DIKCAX025</t>
  </si>
  <si>
    <t>Cable telefónico de 10x2x0.64, nocturno estación.</t>
  </si>
  <si>
    <t>DIKCAX030</t>
  </si>
  <si>
    <t>Cable telefónico 25x2x0.64, nocturno estación.</t>
  </si>
  <si>
    <t>DIKOBA011E</t>
  </si>
  <si>
    <t>Cable de 8 F.O. multimodo antirroedores, nocturno estación.</t>
  </si>
  <si>
    <t>DIKOCA011E</t>
  </si>
  <si>
    <t>Cable de 8+8 F.O. mixto, nocturno.</t>
  </si>
  <si>
    <t>Total COM.11</t>
  </si>
  <si>
    <t>COM.12</t>
  </si>
  <si>
    <t>ADECUACIÓN DE C.ANDÉN</t>
  </si>
  <si>
    <t>I04COM150</t>
  </si>
  <si>
    <t>Adecuación equipamiento de cabina de andén.</t>
  </si>
  <si>
    <t>Total COM.12</t>
  </si>
  <si>
    <t>COM.13</t>
  </si>
  <si>
    <t>ADECUACIÓN DEL PUESTO DE CONTROL LOCAL (PCL)</t>
  </si>
  <si>
    <t>I04COM000</t>
  </si>
  <si>
    <t>Protocolo de pruebas de los sistemas de comunicaciones y control de estación con anterioridad al comienzo de los trabajos de des</t>
  </si>
  <si>
    <t>ACOND.01</t>
  </si>
  <si>
    <t>Acondicionamiento del cableado y equipos del PCL.</t>
  </si>
  <si>
    <t>ACOND.02</t>
  </si>
  <si>
    <t>Situación provisional durante la obra para funcionamiento de Venta y Peaje.</t>
  </si>
  <si>
    <t>ACOND.03</t>
  </si>
  <si>
    <t>Reinstalación de equipos en nuevos armarios técnicos.</t>
  </si>
  <si>
    <t>I04COPE001</t>
  </si>
  <si>
    <t>Desmontaje y reinstalación equipamiento Puesto de Operador.</t>
  </si>
  <si>
    <t>DIKWXX053</t>
  </si>
  <si>
    <t>Armario de 19" de 42 UA para Puesto de operador.</t>
  </si>
  <si>
    <t>DIKWXX052</t>
  </si>
  <si>
    <t>Armario de 19" de 42 UA (800x600)</t>
  </si>
  <si>
    <t>CCAA00PCL</t>
  </si>
  <si>
    <t>Reacondicionamiento de CCAA de PCL/Taquilla.</t>
  </si>
  <si>
    <t>DIKWXX001</t>
  </si>
  <si>
    <t>Falso suelo de material inerte.</t>
  </si>
  <si>
    <t>DIKSXX101</t>
  </si>
  <si>
    <t>Armario de energía para C.C.I.</t>
  </si>
  <si>
    <t>DIKSXX010</t>
  </si>
  <si>
    <t>SAI de 6000 W.</t>
  </si>
  <si>
    <t>DIKSXX520</t>
  </si>
  <si>
    <t>Integración del SAI y del armario de energía en la plataforma WIPE.</t>
  </si>
  <si>
    <t>DIKSXX900</t>
  </si>
  <si>
    <t>Pruebas p. serv. Sistema alimentación.</t>
  </si>
  <si>
    <t>DIKSXX950</t>
  </si>
  <si>
    <t>Documentación técnica del Sistema de Alimentación.</t>
  </si>
  <si>
    <t>Total COM.13</t>
  </si>
  <si>
    <t>COM.14</t>
  </si>
  <si>
    <t>VARIOS</t>
  </si>
  <si>
    <t>DIKTBA053</t>
  </si>
  <si>
    <t>Teléfono piñón.</t>
  </si>
  <si>
    <t>Total COM.14</t>
  </si>
  <si>
    <t>Total 3.</t>
  </si>
  <si>
    <t>4.</t>
  </si>
  <si>
    <t>VENTA Y PEAJE</t>
  </si>
  <si>
    <t>VP.1</t>
  </si>
  <si>
    <t>VENTA</t>
  </si>
  <si>
    <t>DIPBBB102</t>
  </si>
  <si>
    <t>Reubicación, Instalación y Conexionado.</t>
  </si>
  <si>
    <t>I05VXH002</t>
  </si>
  <si>
    <t>Conexión o Desconexión cableado Antiintrusión METTA.</t>
  </si>
  <si>
    <t>I05VXH003</t>
  </si>
  <si>
    <t>Desplazamiento Máquina Venta en mismo vestíbulo, en horario nocturno, con cableado</t>
  </si>
  <si>
    <t>Total VP.1</t>
  </si>
  <si>
    <t>VP.2</t>
  </si>
  <si>
    <t>PEAJE</t>
  </si>
  <si>
    <t>I05PXH002</t>
  </si>
  <si>
    <t>Desmontaje equipo de peaje (torniquete, portón, paso enclavado) con transporte y retirada del cableado.</t>
  </si>
  <si>
    <t>I05PTH002</t>
  </si>
  <si>
    <t>Instalación y anclaje de un Trípode en nueva ubicación (con cableado nuevo).</t>
  </si>
  <si>
    <t>I05PEH002</t>
  </si>
  <si>
    <t>Instalación y anclaje de un Paso Enclavado en nueva ubicación (con cableado nuevo).</t>
  </si>
  <si>
    <t>I05POH002</t>
  </si>
  <si>
    <t>Instalación y anclaje de un Portón en nueva ubicación (con cableado nuevo).</t>
  </si>
  <si>
    <t>DIPCPX001</t>
  </si>
  <si>
    <t>Suministro y montaje de módulo de pantalla de encauzamiento</t>
  </si>
  <si>
    <t>I05PVH001</t>
  </si>
  <si>
    <t>Movimiento provisional de equipos de peaje.</t>
  </si>
  <si>
    <t>DIOC00001</t>
  </si>
  <si>
    <t>Obra civil canalización y saneamiento del solado</t>
  </si>
  <si>
    <t>Total VP.2</t>
  </si>
  <si>
    <t>Total 4.</t>
  </si>
  <si>
    <t>5.</t>
  </si>
  <si>
    <t>DISTRIBUCIÓN DE ENERGÍA</t>
  </si>
  <si>
    <t>5.01</t>
  </si>
  <si>
    <t>ALUMBRADO Y FUERZA PROVISIONAL</t>
  </si>
  <si>
    <t>5.01.01</t>
  </si>
  <si>
    <t>CABLEADO FUERZA PROVISIONAL</t>
  </si>
  <si>
    <t>I31CBF007</t>
  </si>
  <si>
    <t>Cable de Cu. de 4 x 25 mm². + T, RZ1 (AS)- 0.6/1 KV.</t>
  </si>
  <si>
    <t>I31CBF008</t>
  </si>
  <si>
    <t>Cable de Cu. de 4 x 35 mm². + T, RZ1 (AS)- 0.6/1 KV.</t>
  </si>
  <si>
    <t>I31CBA015</t>
  </si>
  <si>
    <t>Cable de Cu. de 1 x 240 mm². RZ1 (AS)-0.6/1KV.</t>
  </si>
  <si>
    <t>I31CBF004</t>
  </si>
  <si>
    <t>Cable de Cu. de 4 x 6 mm². + T, RZ1 (AS)- 0.6/1 KV.</t>
  </si>
  <si>
    <t>ESBPSC01</t>
  </si>
  <si>
    <t>Soporte metálico para sujeción temporal de cables</t>
  </si>
  <si>
    <t>Total 5.01.01</t>
  </si>
  <si>
    <t>5.01.02</t>
  </si>
  <si>
    <t>MONTAJE Y DESMONTAJE DE CUADROS DE OBRA</t>
  </si>
  <si>
    <t>I31BDA098X</t>
  </si>
  <si>
    <t>Cuadro de Obra</t>
  </si>
  <si>
    <t>PN100ESPX</t>
  </si>
  <si>
    <t>Cuadro de alumbrado temporal Obra</t>
  </si>
  <si>
    <t>PN101ESPX</t>
  </si>
  <si>
    <t>Cuadro de fuerza temporal Obra</t>
  </si>
  <si>
    <t>PN102ESPX</t>
  </si>
  <si>
    <t>Cuadro general de baja tensión  temporal Obra</t>
  </si>
  <si>
    <t>I31BJC003X</t>
  </si>
  <si>
    <t>Caja de derivación (200x200x75).</t>
  </si>
  <si>
    <t>I31BJA021XES</t>
  </si>
  <si>
    <t>Prolongadores</t>
  </si>
  <si>
    <t>Total 5.01.02</t>
  </si>
  <si>
    <t>5.01.03</t>
  </si>
  <si>
    <t>ALUMBRADO PROVISIONAL</t>
  </si>
  <si>
    <t>I31BJC002</t>
  </si>
  <si>
    <t>Caja de derivación (105x105x55).</t>
  </si>
  <si>
    <t>I31LEA100</t>
  </si>
  <si>
    <t>PANTALLA ESTANCA 2x58W. HF</t>
  </si>
  <si>
    <t>Total 5.01.03</t>
  </si>
  <si>
    <t>Total 5.01</t>
  </si>
  <si>
    <t>5.02</t>
  </si>
  <si>
    <t>INSTALACIÓN ELÉCTRICA</t>
  </si>
  <si>
    <t>02.00</t>
  </si>
  <si>
    <t>I31BDA098X0</t>
  </si>
  <si>
    <t>Desconexión de circuitos/líneas en CGBT</t>
  </si>
  <si>
    <t>I31OBV001X1</t>
  </si>
  <si>
    <t>Identificación y Desconexión de circuitos de alumbrado y fuerza</t>
  </si>
  <si>
    <t>PN9717NBAX</t>
  </si>
  <si>
    <t>Desmontaje iluminación existente</t>
  </si>
  <si>
    <t>I31OBV001X</t>
  </si>
  <si>
    <t>Desmontaje de alumbrado autónomo y fuerza</t>
  </si>
  <si>
    <t>I31FBV106X1</t>
  </si>
  <si>
    <t>Desmontaje de circuitos</t>
  </si>
  <si>
    <t>Total 02.00</t>
  </si>
  <si>
    <t>02.01</t>
  </si>
  <si>
    <t>ADAPTACIÓN DEL CABLEADO</t>
  </si>
  <si>
    <t>02.01.01</t>
  </si>
  <si>
    <t>Retranqueo de Cableado a las nuevas canalizaciones</t>
  </si>
  <si>
    <t>02.01.02</t>
  </si>
  <si>
    <t>Desmontaje y montaje de desfibrilador existente</t>
  </si>
  <si>
    <t>Total 02.01</t>
  </si>
  <si>
    <t>02.02</t>
  </si>
  <si>
    <t>CANALIZACIONES Y CABLEADO</t>
  </si>
  <si>
    <t>PN4500IBIX</t>
  </si>
  <si>
    <t>Bandeja plástico LH de 200x60 mm perforada con tapa</t>
  </si>
  <si>
    <t>PN1000ESPX</t>
  </si>
  <si>
    <t>Bandeja plástico LH de 300x60 mm perforada con tapa</t>
  </si>
  <si>
    <t>PN1001ESPX</t>
  </si>
  <si>
    <t>Bandeja plástico LH de 400x100 mm perforada con tapa</t>
  </si>
  <si>
    <t>PN2000PSMX</t>
  </si>
  <si>
    <t>Bandeja plástico LH de 600x100 mm perforada con tapa</t>
  </si>
  <si>
    <t>DIDKTA004X</t>
  </si>
  <si>
    <t>Tubo PVC ríg. der.ind. M 20/gp5 libre de halógenos.</t>
  </si>
  <si>
    <t>PN1007ESP</t>
  </si>
  <si>
    <t>Tubo PVC ríg. der.ind. M 25/gp5 libre de halógenos.</t>
  </si>
  <si>
    <t>PN1003ESP</t>
  </si>
  <si>
    <t>Tubo PVC ríg. der.ind. M 32/gp5 libre de halógenos.</t>
  </si>
  <si>
    <t>PN1012NBAX</t>
  </si>
  <si>
    <t>Tubo PVC ríg. der.ind. M 40/gp5 libre de halógenos.</t>
  </si>
  <si>
    <t>PN1004ESP</t>
  </si>
  <si>
    <t>Tubo plast. flexible corrugado M20  libre de halógenos.</t>
  </si>
  <si>
    <t>PN1008ESP</t>
  </si>
  <si>
    <t>Tubo plast. flexible corrugado M25  libre de halógenos.</t>
  </si>
  <si>
    <t>PN1005ESP</t>
  </si>
  <si>
    <t>Tubo plast. flexible corrugado M32  libre de halógenos.</t>
  </si>
  <si>
    <t>PN1014NBA</t>
  </si>
  <si>
    <t>Tubo plast. flexible corrugado M40  libre de halógenos.</t>
  </si>
  <si>
    <t>I31CBG002</t>
  </si>
  <si>
    <t>Cable de Cu. de 2 x 2,5 mm². + T de 0.6/1 KV.</t>
  </si>
  <si>
    <t>I31CBG003</t>
  </si>
  <si>
    <t>Cable de Cu. de 2 x 4 mm². + T de 0.6/1 KV.</t>
  </si>
  <si>
    <t>I31CBG004</t>
  </si>
  <si>
    <t>Cable de Cu. de 2 x 6 mm². + T de 0.6/1 KV.</t>
  </si>
  <si>
    <t>I31CBG005</t>
  </si>
  <si>
    <t>Cable de Cu. de 2 x 10 mm². + T de 0.6/1 KV.</t>
  </si>
  <si>
    <t>PN1007PSMX</t>
  </si>
  <si>
    <t>Cable de Cu. de 2 x 16 mm². + T de 0.6/1 KV.</t>
  </si>
  <si>
    <t>PN1100DDPX</t>
  </si>
  <si>
    <t>Cable de Cu. de 2 x 50 mm². + T, RZ1 (AS)- 0.6/1 KV.</t>
  </si>
  <si>
    <t>I31CBF002</t>
  </si>
  <si>
    <t>Cable de Cu. de 4 x 2,5 mm². + T, RZ1 (AS)- 0.6/1 KV.</t>
  </si>
  <si>
    <t>I31CBF003</t>
  </si>
  <si>
    <t>Cable de Cu. de 4 x 4 mm². + T, RZ1 (AS)- 0.6/1 KV.</t>
  </si>
  <si>
    <t>I31CBF005</t>
  </si>
  <si>
    <t>Cable de Cu. de 4 x 10 mm². + T, RZ1 (AS)- 0.6/1 KV.</t>
  </si>
  <si>
    <t>I31CBF006</t>
  </si>
  <si>
    <t>Cable de Cu. de 4 x 16 mm². + T, RZ1 (AS)- 0.6/1 KV.</t>
  </si>
  <si>
    <t>PN2000IBIX</t>
  </si>
  <si>
    <t>Cable de Cu. de 4 x 50 mm². + T, RZ1 (AS)- 0.6/1 KV.</t>
  </si>
  <si>
    <t>02.02.1</t>
  </si>
  <si>
    <t>Cable desnudo de Cu. de 1 x 35 mm².</t>
  </si>
  <si>
    <t>PN1000CANX</t>
  </si>
  <si>
    <t>Cable de Cu. de 1 x 70 mm². RZ1 (AS)-0.6/1KV.</t>
  </si>
  <si>
    <t>PN1200ESPX</t>
  </si>
  <si>
    <t>Cable de Cu. de 1 x 150 mm². RZ1 (AS)-0.6/1KV.</t>
  </si>
  <si>
    <t>PN1010ESPX</t>
  </si>
  <si>
    <t>Cable resistente al fuego de Cu. de 3 x 2,5 mm².  (F+N+T)- SZ1 (AS+)-0.6/1 KV.</t>
  </si>
  <si>
    <t>PN1000DDPX</t>
  </si>
  <si>
    <t>Cable resistente al fuego de Cu. de 3 x 6 mm².  (F+N+T)- SZ1 (AS+)-0.6/1 KV.</t>
  </si>
  <si>
    <t>I31CBS509TX</t>
  </si>
  <si>
    <t>Cable resistente al fuego de Cu. de 5 x 10 mm². (3F+N+T)- SZ1 (AS+)-0.6/1 KV.</t>
  </si>
  <si>
    <t>PN1501DDPX</t>
  </si>
  <si>
    <t>Cable resistente al fuego de Cu. de 5 x 16 mm².  (3F+N+T)- SZ1 (AS+)-0.6/1 KV.</t>
  </si>
  <si>
    <t>PN1600SLOX</t>
  </si>
  <si>
    <t>Cable resistente al fuego de Cu. de 1 x 70 mm². SZ1 (AS+)-0.6/1KV.</t>
  </si>
  <si>
    <t>Total 02.02</t>
  </si>
  <si>
    <t>02.03</t>
  </si>
  <si>
    <t>LUMINARIAS</t>
  </si>
  <si>
    <t>PN7890LISX</t>
  </si>
  <si>
    <t>Luminaria de emergencia de 500 lm. estanca.</t>
  </si>
  <si>
    <t>I31FBD003</t>
  </si>
  <si>
    <t>Instalación por techo de tira continua de luminarias IESA, acero inoxidable, 2 Tubos 1500mm 1200mm. serie  IE-SIM-LED.</t>
  </si>
  <si>
    <t>PN2000NBAX</t>
  </si>
  <si>
    <t>Pareja de tubo led con fuente externa con regulación para su instalación en luminaria IESA 1500 y 1200mm y  balasto regulable</t>
  </si>
  <si>
    <t>I31LRA030</t>
  </si>
  <si>
    <t>Regleta estanca de superficie 1x36 W.AF</t>
  </si>
  <si>
    <t>I31LRA030X</t>
  </si>
  <si>
    <t>Regleta estanca de superficie 2x36 W.AF</t>
  </si>
  <si>
    <t>I31LRA030XX</t>
  </si>
  <si>
    <t>Regleta estanca de superficie 2x18 W.AF</t>
  </si>
  <si>
    <t>I31NWS070</t>
  </si>
  <si>
    <t>Punto de luz superficie</t>
  </si>
  <si>
    <t>PN8795ESPX</t>
  </si>
  <si>
    <t>Aprovechamiento iluminación existente</t>
  </si>
  <si>
    <t>PN9775ESPX</t>
  </si>
  <si>
    <t>Sistema de iluminación LED murales</t>
  </si>
  <si>
    <t>Total 02.03</t>
  </si>
  <si>
    <t>02.04</t>
  </si>
  <si>
    <t>INSTALACIÓN DE FUERZA</t>
  </si>
  <si>
    <t>I31NWS080</t>
  </si>
  <si>
    <t>Base de enchufe superficie</t>
  </si>
  <si>
    <t>I31BJD010</t>
  </si>
  <si>
    <t>Caja con dos bases de enchufe industrial, 16A/230 V. 2P+T(azul) 16A /400 V. 3P+T.(roja) (ESTANCAS)</t>
  </si>
  <si>
    <t>Total 02.04</t>
  </si>
  <si>
    <t>02.05</t>
  </si>
  <si>
    <t>CUADROS ELÉCTRICOS</t>
  </si>
  <si>
    <t>I31BJW020E</t>
  </si>
  <si>
    <t>Toma de datos de todos los circuitos existentes en el cuadro general de B.T. (Horario nocturno en estación)</t>
  </si>
  <si>
    <t>I31BCB315x</t>
  </si>
  <si>
    <t>Cuadro interruptores salida de traformador de 400/315 kVA. (con contactos auxiliares OF+SD)</t>
  </si>
  <si>
    <t>PN4001PSM</t>
  </si>
  <si>
    <t>Cuadro general de B.T. (TRAFO 400-315 KVA)</t>
  </si>
  <si>
    <t>I31BAT001E</t>
  </si>
  <si>
    <t>Toma de tierra completa. Trabajo nocturno en estación</t>
  </si>
  <si>
    <t>I31DBX001</t>
  </si>
  <si>
    <t>Armario de control para Baja Tensión. Horario nocturno en estación.</t>
  </si>
  <si>
    <t>I31DBX003</t>
  </si>
  <si>
    <t>Programación y puesta en servicio del PLC para armario de control cuarto B.T. Horario nocturno en estación.</t>
  </si>
  <si>
    <t>DIDOTX024X</t>
  </si>
  <si>
    <t>Integración CGBT en COMMIT</t>
  </si>
  <si>
    <t>I31BBB22EMED</t>
  </si>
  <si>
    <t>Monitorización de parámetros eléctricos en el CGBT</t>
  </si>
  <si>
    <t>I31BDX0021</t>
  </si>
  <si>
    <t>Programación e integración de parámetros energía</t>
  </si>
  <si>
    <t>I31BDA013XT</t>
  </si>
  <si>
    <t>Cuadro secundario general de alumbrado y fuerza para cuartos técnicos (C-CT)</t>
  </si>
  <si>
    <t>I31BDA013X</t>
  </si>
  <si>
    <t>Cuadro secundario general de alumbrado y fuerza para cuartos no técnicos (C-CNT)</t>
  </si>
  <si>
    <t>PN1304ESPX</t>
  </si>
  <si>
    <t>Cuadro secundario de climatización (C-CL)</t>
  </si>
  <si>
    <t>PN1305ESPX</t>
  </si>
  <si>
    <t>Cuadro secundario de planta energia  (C-PE1,2)</t>
  </si>
  <si>
    <t>PN1306ESPX</t>
  </si>
  <si>
    <t>Cuadro secundario de planta energia  (C-PE3)</t>
  </si>
  <si>
    <t>PN5318DPAX</t>
  </si>
  <si>
    <t>Cuadro secundario interruptor corte en carga V.tunel (C-ICC-VT2)</t>
  </si>
  <si>
    <t>PN1318ESPX</t>
  </si>
  <si>
    <t>Cuadro secundario interruptor corte en carga V.tunel (C-ICC-VT)</t>
  </si>
  <si>
    <t>PN1308ESPX</t>
  </si>
  <si>
    <t>Cuadro secundario interruptor corte en carga A.tunel (C-ICC-AT)</t>
  </si>
  <si>
    <t>PN1309ESPX</t>
  </si>
  <si>
    <t>Cuadro secundario de Equipación de Vestíbulos y Accesos (C-EVA)</t>
  </si>
  <si>
    <t>PN1387ESPX</t>
  </si>
  <si>
    <t>Integración Cuadro C-EVA en COMMIT</t>
  </si>
  <si>
    <t>PN1388ESPX</t>
  </si>
  <si>
    <t>Modificación cuadro PCL existente</t>
  </si>
  <si>
    <t>DIDOTX025</t>
  </si>
  <si>
    <t>Extensión del Sistema de Telecontrol Centralizado para el cuadro</t>
  </si>
  <si>
    <t>Total 02.05</t>
  </si>
  <si>
    <t>02.06</t>
  </si>
  <si>
    <t>ACOMETIDA DE SOCORRO</t>
  </si>
  <si>
    <t>PN5000PSMX</t>
  </si>
  <si>
    <t>Suministro e instalación de acometida de Socorro medida indirecta</t>
  </si>
  <si>
    <t>PN1238ESPX</t>
  </si>
  <si>
    <t>Gestión con Compañía realización/modificación acometida de socorro</t>
  </si>
  <si>
    <t>PN1301PSMX</t>
  </si>
  <si>
    <t>Cuadro secundario de socorro (C-SOC)</t>
  </si>
  <si>
    <t>Total 02.06</t>
  </si>
  <si>
    <t>02.07</t>
  </si>
  <si>
    <t>PN5500ESPX</t>
  </si>
  <si>
    <t>Soporte personal de mantenimiento metro</t>
  </si>
  <si>
    <t>0.2.08.1X</t>
  </si>
  <si>
    <t>Ayudas de Obra civil</t>
  </si>
  <si>
    <t>I31BFX001E</t>
  </si>
  <si>
    <t>Equipo de ventilador en Cuarto BT/MT</t>
  </si>
  <si>
    <t>I31BFX020E</t>
  </si>
  <si>
    <t>Compuerta corta-fuegos en cuarto BT/MT</t>
  </si>
  <si>
    <t>Total 02.07</t>
  </si>
  <si>
    <t>Total 5.02</t>
  </si>
  <si>
    <t>5.03</t>
  </si>
  <si>
    <t>LEGALIZACIÓN,PRUEBAS Y DOCUMENTACIÓN FINAL DE OBRA</t>
  </si>
  <si>
    <t>5.03.01</t>
  </si>
  <si>
    <t>Documentación final de la obra de las instalaciones de distribución</t>
  </si>
  <si>
    <t>5.03.02</t>
  </si>
  <si>
    <t>Legalización de la totalidad de las instalaciones de B.T.</t>
  </si>
  <si>
    <t>5.03.03</t>
  </si>
  <si>
    <t>Legalización de las instalaciones BT acometida de socorro.</t>
  </si>
  <si>
    <t>5.03.04</t>
  </si>
  <si>
    <t>Legalización instalación temporal de obra de B.T. de distribución de energía.</t>
  </si>
  <si>
    <t>Total 5.03</t>
  </si>
  <si>
    <t>Total 5.</t>
  </si>
  <si>
    <t>Total M-6</t>
  </si>
  <si>
    <t>M-5</t>
  </si>
  <si>
    <t>SEÑALÉTICA</t>
  </si>
  <si>
    <t>SÑM</t>
  </si>
  <si>
    <t>MATERIALES</t>
  </si>
  <si>
    <t>SÑM.01</t>
  </si>
  <si>
    <t>LAMAS</t>
  </si>
  <si>
    <t>SÑM.01.940_NN.01</t>
  </si>
  <si>
    <t>Lama estratificada de 0 - 70 mm</t>
  </si>
  <si>
    <t>SÑM.01.940_NN.02</t>
  </si>
  <si>
    <t>Lama estratificada de 71 - 140 mm</t>
  </si>
  <si>
    <t>SÑM.01.940_NN.12</t>
  </si>
  <si>
    <t>Lama estratificada de 350 x 250 mm</t>
  </si>
  <si>
    <t>Total SÑM.01</t>
  </si>
  <si>
    <t>SÑM.02</t>
  </si>
  <si>
    <t>VINILOS Y MATERIALES PLÁSTICOS</t>
  </si>
  <si>
    <t>SÑM.02.04</t>
  </si>
  <si>
    <t>Prohibido fumar (vinilo a dos caras)</t>
  </si>
  <si>
    <t>SÑM.02.05</t>
  </si>
  <si>
    <t>Madrid Excelente (vinilo a dos caras)</t>
  </si>
  <si>
    <t>SÑM.02.06</t>
  </si>
  <si>
    <t>Prohibido globos (vinilo a dos caras)</t>
  </si>
  <si>
    <t>SÑM.02.07</t>
  </si>
  <si>
    <t>Entrada(azul)/No pasar (vinilo a dos caras)</t>
  </si>
  <si>
    <t>SÑM.02.08</t>
  </si>
  <si>
    <t>Salida(verde)/No pasar (vinilo a dos caras)</t>
  </si>
  <si>
    <t>SÑM.02.09</t>
  </si>
  <si>
    <t>Cámaras de Vigilancia (vinilo a dos caras)</t>
  </si>
  <si>
    <t>SÑM.02.11</t>
  </si>
  <si>
    <t>Normas EEMM horizontal</t>
  </si>
  <si>
    <t>SÑM.02.13</t>
  </si>
  <si>
    <t>Punto Limpio</t>
  </si>
  <si>
    <t>SÑM.02.14</t>
  </si>
  <si>
    <t>Vinilo decorativo papeleras</t>
  </si>
  <si>
    <t>SÑM.02.17</t>
  </si>
  <si>
    <t>Cartel de poliestireno "PROHIBIDO BAJAR A LA VÍA"</t>
  </si>
  <si>
    <t>Total SÑM.02</t>
  </si>
  <si>
    <t>SÑM.03</t>
  </si>
  <si>
    <t>PANELES SANDWICH</t>
  </si>
  <si>
    <t>SÑM.03.01</t>
  </si>
  <si>
    <t>Frontis acceso (1680 x 340 mm)</t>
  </si>
  <si>
    <t>SÑM.03.03</t>
  </si>
  <si>
    <t>Normas de escaleras, horizontal (570 x 280 mm)</t>
  </si>
  <si>
    <t>SÑM.03.05</t>
  </si>
  <si>
    <t>Cartel prohibido fumar de frontis (290 x 340 mm)</t>
  </si>
  <si>
    <t>Total SÑM.03</t>
  </si>
  <si>
    <t>SÑM.04</t>
  </si>
  <si>
    <t>MARCOS</t>
  </si>
  <si>
    <t>SÑM.04.940</t>
  </si>
  <si>
    <t>Marcos aluminio de 940 mm</t>
  </si>
  <si>
    <t>SÑM.04.940.002</t>
  </si>
  <si>
    <t>Marco aluminio de 940 x (61 - 140 mm)</t>
  </si>
  <si>
    <t>SÑM.04.940.006</t>
  </si>
  <si>
    <t>Marco aluminio de 940 x (401 - 600 mm)</t>
  </si>
  <si>
    <t>SÑM.04.940.007</t>
  </si>
  <si>
    <t>Marco aluminio de 940 x (601 - 1000 mm)</t>
  </si>
  <si>
    <t>Total SÑM.04.940</t>
  </si>
  <si>
    <t>SÑM.04.1880</t>
  </si>
  <si>
    <t>Marcos aluminio de 1880 mm</t>
  </si>
  <si>
    <t>SÑM.04.1880.009</t>
  </si>
  <si>
    <t>Marco aluminio de 1880 x (&gt; 800 mm)</t>
  </si>
  <si>
    <t>Total SÑM.04.1880</t>
  </si>
  <si>
    <t>Total SÑM.04</t>
  </si>
  <si>
    <t>SÑM.05</t>
  </si>
  <si>
    <t>FLECHAS EXTERIORES</t>
  </si>
  <si>
    <t>SÑM.05.02</t>
  </si>
  <si>
    <t>Flechas exteriores (con estructura)</t>
  </si>
  <si>
    <t>Total SÑM.05</t>
  </si>
  <si>
    <t>SÑM.06</t>
  </si>
  <si>
    <t>AUXILIAR</t>
  </si>
  <si>
    <t>SÑM.06.01</t>
  </si>
  <si>
    <t>Cartel metálico informativo de obra</t>
  </si>
  <si>
    <t>SÑM.06.02</t>
  </si>
  <si>
    <t>Carteles plásticos auxiliares</t>
  </si>
  <si>
    <t>SÑM.06.03</t>
  </si>
  <si>
    <t>Lona informativa de obra</t>
  </si>
  <si>
    <t>SÑM.06.04</t>
  </si>
  <si>
    <t>Cartel en vinilo informativo de obra</t>
  </si>
  <si>
    <t>SÑM.06.05</t>
  </si>
  <si>
    <t>Cartel en forex informativo de obra</t>
  </si>
  <si>
    <t>SÑM.06.06</t>
  </si>
  <si>
    <t>Cartel "Prohibido cruzar la vías"</t>
  </si>
  <si>
    <t>SÑM.06.08</t>
  </si>
  <si>
    <t>Cartel Plan Remodelación (ocupación)</t>
  </si>
  <si>
    <t>SÑM.06.09</t>
  </si>
  <si>
    <t>Cartel Plan de Accesibilidad-Remodelación</t>
  </si>
  <si>
    <t>SÑM.06.10</t>
  </si>
  <si>
    <t>Cartel presentación</t>
  </si>
  <si>
    <t>Total SÑM.06</t>
  </si>
  <si>
    <t>SÑM.09</t>
  </si>
  <si>
    <t>CANALETAS</t>
  </si>
  <si>
    <t>SÑM.09.01</t>
  </si>
  <si>
    <t>Canaletas con nombre de estación</t>
  </si>
  <si>
    <t>Total SÑM.09</t>
  </si>
  <si>
    <t>SÑM.10</t>
  </si>
  <si>
    <t>ARMARIOS INFORMATIVOS</t>
  </si>
  <si>
    <t>SÑM.10.01</t>
  </si>
  <si>
    <t>Trasera de armario informativo</t>
  </si>
  <si>
    <t>SÑM.10.03</t>
  </si>
  <si>
    <t>Plano de la Red</t>
  </si>
  <si>
    <t>SÑM.10.04</t>
  </si>
  <si>
    <t>Plano zonal</t>
  </si>
  <si>
    <t>SÑM.10.05</t>
  </si>
  <si>
    <t>Cartel de horarios</t>
  </si>
  <si>
    <t>SÑM.10.06</t>
  </si>
  <si>
    <t>Reglamento de viajeros</t>
  </si>
  <si>
    <t>SÑM.10.07</t>
  </si>
  <si>
    <t>Cartel de tarifas</t>
  </si>
  <si>
    <t>Total SÑM.10</t>
  </si>
  <si>
    <t>Total SÑM</t>
  </si>
  <si>
    <t>SÑT</t>
  </si>
  <si>
    <t>MONTAJES / DESMONTAJES</t>
  </si>
  <si>
    <t>SÑT.01</t>
  </si>
  <si>
    <t>Sustitución frontis</t>
  </si>
  <si>
    <t>SÑT.03</t>
  </si>
  <si>
    <t>Sustitución de adhesivos puertas mampara</t>
  </si>
  <si>
    <t>SÑT.04</t>
  </si>
  <si>
    <t>Colocación vinilo/panel sándwich en paramento vertical</t>
  </si>
  <si>
    <t>SÑT.06</t>
  </si>
  <si>
    <t>Montaje y colocación cartel de pared simple</t>
  </si>
  <si>
    <t>SÑT.07</t>
  </si>
  <si>
    <t>Montaje y colocación cartel de pared doble</t>
  </si>
  <si>
    <t>SÑT.13</t>
  </si>
  <si>
    <t>Colocación cartel en piñones</t>
  </si>
  <si>
    <t>SÑT.14</t>
  </si>
  <si>
    <t>Montaje y colocación de flechas exteriores</t>
  </si>
  <si>
    <t>SÑT.17</t>
  </si>
  <si>
    <t>Montaje y colocación de vinilos en punto limpio</t>
  </si>
  <si>
    <t>SÑT.18</t>
  </si>
  <si>
    <t>Colocación de carteles de obra</t>
  </si>
  <si>
    <t>SÑT.19</t>
  </si>
  <si>
    <t>Colocación de lona en pórtico</t>
  </si>
  <si>
    <t>SÑT.22</t>
  </si>
  <si>
    <t>Montaje y colocación de trasera en armario informativo</t>
  </si>
  <si>
    <t>SÑT.23</t>
  </si>
  <si>
    <t>Montaje y colocación de canaleta</t>
  </si>
  <si>
    <t>SÑT.24</t>
  </si>
  <si>
    <t>Montaje y colocación de elementos adhesivos de papeleras</t>
  </si>
  <si>
    <t>SÑT.25</t>
  </si>
  <si>
    <t>Montaje y colocación de carteles en voladizos de andén</t>
  </si>
  <si>
    <t>Total SÑT</t>
  </si>
  <si>
    <t>Total M-5</t>
  </si>
  <si>
    <t>M-7</t>
  </si>
  <si>
    <t>COLUMNA SECA</t>
  </si>
  <si>
    <t>01.03</t>
  </si>
  <si>
    <t>UD</t>
  </si>
  <si>
    <t>REPARACIÓN DE TOMA EXTERIOR DE ALIMENTACIÓN DE COLUMNA SECA DE 70mm DE Ø HORARIO DIURNO</t>
  </si>
  <si>
    <t>01.05</t>
  </si>
  <si>
    <t>COLOCACION DE TAPA Y CERCO DE FUNDICIÓN PARA ARQUETA EXTERIOR.</t>
  </si>
  <si>
    <t>01.08</t>
  </si>
  <si>
    <t>ML</t>
  </si>
  <si>
    <t>TUBERÍA DE  ACERO GALVANIZADO DE 3" DESPROTEGIDA HORARIO DIURNO</t>
  </si>
  <si>
    <t>01.09</t>
  </si>
  <si>
    <t>TUBERÍA DE ACERO GALVANIZADO DE 3" DESPROTEGIDA HORARIO NOCTURNO</t>
  </si>
  <si>
    <t>01.10</t>
  </si>
  <si>
    <t>SUMINISTRO Y COLOCACIÓN DE BOCA DE COLUMNA SECA EN HORNACINA DE 2 1/2" DIAMETRO HORARIO DIURNO</t>
  </si>
  <si>
    <t>01.13</t>
  </si>
  <si>
    <t>SUMINISTRO Y COLOCACIÓN DE BOCA DE COLUMNA SECA EN HORNACINA DE 2  1/2"Ø HORARIO NOCTURNO</t>
  </si>
  <si>
    <t>01.18</t>
  </si>
  <si>
    <t>SUMINISTRO Y COLOCACIÓN DE BOCA DE COLUMNA SECA EN ARMARIO DE 2 1/2" Ø HORARIO DIURNO</t>
  </si>
  <si>
    <t>01.25</t>
  </si>
  <si>
    <t>VÁLVULA DE VACIADO DE 1" DE  Ø CON CONDUCCIÓN A DESAGÜE HORARIO NOCTURNO</t>
  </si>
  <si>
    <t>01.27</t>
  </si>
  <si>
    <t>VÁLVULA DE SECCIONAMIENTO DE 3" DE  Ø HORARIO NOCTURNO</t>
  </si>
  <si>
    <t>01.28</t>
  </si>
  <si>
    <t>REPARACIÓN DE TUBERÍA DE ACERO GALVANIZADO DE 3" PROTEGIDA HORARIO DIURNO</t>
  </si>
  <si>
    <t>01.36</t>
  </si>
  <si>
    <t>REPARACIÓN DE BOCA DE COLUMNA SECA EN HORNACINA DE 2  1/2"Ø HORARIO NOCTURNO</t>
  </si>
  <si>
    <t>01.48</t>
  </si>
  <si>
    <t>PRUEBA DE PRESIÓN SIN DRESINA</t>
  </si>
  <si>
    <t>01.47</t>
  </si>
  <si>
    <t>PRUEBA DE PRESIÓN CON DRESINA</t>
  </si>
  <si>
    <t>01.50</t>
  </si>
  <si>
    <t>INSPECCIÓN DE INSTALACIÓN DE COLUMNA SECA, POR UNA OCA</t>
  </si>
  <si>
    <t>01.52</t>
  </si>
  <si>
    <t>01.53</t>
  </si>
  <si>
    <t>SEÑALIZACION de sistema de Columna secas y extinción</t>
  </si>
  <si>
    <t>Total M-7</t>
  </si>
  <si>
    <t>M-10</t>
  </si>
  <si>
    <t>CONTROL DE CALIDAD</t>
  </si>
  <si>
    <t>CNTCAL03</t>
  </si>
  <si>
    <t>CONTROL DE CALIDAD ARQUITECTURA</t>
  </si>
  <si>
    <t>Total M-10</t>
  </si>
  <si>
    <t>M-11</t>
  </si>
  <si>
    <t>GESTIÓN DE RESIDUOS E INTEGRACIÓN AMBIENTAL</t>
  </si>
  <si>
    <t>18011 GEST RES</t>
  </si>
  <si>
    <t>GESTIÓN MEDIAMBIENTAL</t>
  </si>
  <si>
    <t>0801.001</t>
  </si>
  <si>
    <t>TALA Y RETIRADA DE ÁRBOL</t>
  </si>
  <si>
    <t>0801.002</t>
  </si>
  <si>
    <t>REPOSICIÓN DE ARBOLADO EN VIVERO C</t>
  </si>
  <si>
    <t>01.06.03</t>
  </si>
  <si>
    <t>SUJECCIÓN Y PROTECCIÓN DE ARBOL c</t>
  </si>
  <si>
    <t>0801.003</t>
  </si>
  <si>
    <t>IMPUESTO DE AUTILIQUIDACIÓN</t>
  </si>
  <si>
    <t>0801.004</t>
  </si>
  <si>
    <t>PRESTACIÓN SERVICIOS URBANÍSTICOS</t>
  </si>
  <si>
    <t>Transp</t>
  </si>
  <si>
    <t>TRASPLANTE ÁRBOL MÁQUINA HIDRAÚLICA D=110</t>
  </si>
  <si>
    <t>Total 18011 GEST RES</t>
  </si>
  <si>
    <t>18011 GEST AMB</t>
  </si>
  <si>
    <t>GESTIÓN DE RESIDUOS</t>
  </si>
  <si>
    <t>U20CO030</t>
  </si>
  <si>
    <t>ALQUILER CONTENEDOR RCD 16m3</t>
  </si>
  <si>
    <t>U20CVC040</t>
  </si>
  <si>
    <t>ALQUILER CONTENEDOR PLÁSTICOS 16m3.</t>
  </si>
  <si>
    <t>U20CVC010</t>
  </si>
  <si>
    <t>ALQUILER CONTENEDOR CHATARRA 16m3.</t>
  </si>
  <si>
    <t>U20CVC100</t>
  </si>
  <si>
    <t>ALQUILER CONTENEDOR MADERA 16m3.</t>
  </si>
  <si>
    <t>U20CVC111</t>
  </si>
  <si>
    <t>ALQUILER CONTENEDOR TIERRA 16m3.</t>
  </si>
  <si>
    <t>U20CT230</t>
  </si>
  <si>
    <t>t</t>
  </si>
  <si>
    <t>CARGA/TRAN.PLANTA RCD&lt;20km.MAQ/CAM.ESC.SUCIO</t>
  </si>
  <si>
    <t>U20CT240</t>
  </si>
  <si>
    <t>CARGA/TRAN.PLANTA RCD&lt;20km.MAQ/CAM.ESC.LIMP.</t>
  </si>
  <si>
    <t>MEDAMVAL01</t>
  </si>
  <si>
    <t>GESTIÓN DE CHATARRA FÉRRICA</t>
  </si>
  <si>
    <t>0000420</t>
  </si>
  <si>
    <t>TRATAMIENTO DE RESIDUOS PELIGROSOS DE ENVASES</t>
  </si>
  <si>
    <t>0001245</t>
  </si>
  <si>
    <t>CAMBIO DE BIG BAG DE 1m3</t>
  </si>
  <si>
    <t>Total 18011 GEST AMB</t>
  </si>
  <si>
    <t>Total M-11</t>
  </si>
  <si>
    <t>M-12</t>
  </si>
  <si>
    <t>ESTUDIO DE SEGURIDAD Y SALUD</t>
  </si>
  <si>
    <t>E28B</t>
  </si>
  <si>
    <t>INSTALACIONES DE BIENESTAR</t>
  </si>
  <si>
    <t>E28BM110</t>
  </si>
  <si>
    <t>BOTIQUÍN DE URGENCIA</t>
  </si>
  <si>
    <t>E28BM120</t>
  </si>
  <si>
    <t>REPOSICIÓN BOTIQUÍN</t>
  </si>
  <si>
    <t>mS03C110</t>
  </si>
  <si>
    <t>CASETA VESTUARIOS</t>
  </si>
  <si>
    <t>mS03C010</t>
  </si>
  <si>
    <t>CASETA ASEOS</t>
  </si>
  <si>
    <t>Total E28B</t>
  </si>
  <si>
    <t>E28E</t>
  </si>
  <si>
    <t>SEÑALIZACIÓN</t>
  </si>
  <si>
    <t>E28EB</t>
  </si>
  <si>
    <t>BALIZAS</t>
  </si>
  <si>
    <t>E28EB010</t>
  </si>
  <si>
    <t>CINTA BALIZAMIENTO BICOLOR 8 cm</t>
  </si>
  <si>
    <t>E28EB045</t>
  </si>
  <si>
    <t>CONO BALIZAMIENTO REFLECTANTE h=70</t>
  </si>
  <si>
    <t>E28EB050</t>
  </si>
  <si>
    <t>BALIZA LUMINOSA INTERMITENTE</t>
  </si>
  <si>
    <t>Total E28EB</t>
  </si>
  <si>
    <t>E28ES</t>
  </si>
  <si>
    <t>SEÑALIZACIÓN VERTICAL</t>
  </si>
  <si>
    <t>E28ES015</t>
  </si>
  <si>
    <t>SEÑAL TRIANGULAR L=90cm SOBRE TRIPODE</t>
  </si>
  <si>
    <t>E28ES037</t>
  </si>
  <si>
    <t>SEÑAL CIRCULAR D=90cm SOBRE TRIPODE</t>
  </si>
  <si>
    <t>E28ES080</t>
  </si>
  <si>
    <t>PLACA SEÑALIZACIÓN RIESGO</t>
  </si>
  <si>
    <t>Total E28ES</t>
  </si>
  <si>
    <t>Total E28E</t>
  </si>
  <si>
    <t>E28P</t>
  </si>
  <si>
    <t>PROTECCIONES COLECTIVAS</t>
  </si>
  <si>
    <t>E28PE</t>
  </si>
  <si>
    <t>PROTECCIÓN ELÉCTRICA</t>
  </si>
  <si>
    <t>E28PE130</t>
  </si>
  <si>
    <t>CUADRO SECUNDARIO OBRA Pmáx.40kW</t>
  </si>
  <si>
    <t>005024</t>
  </si>
  <si>
    <t>ILUMINACION FLUORESCENTE ESTANCA</t>
  </si>
  <si>
    <t>Total E28PE</t>
  </si>
  <si>
    <t>E28PF</t>
  </si>
  <si>
    <t>PROTECCIÓN INCENDIOS</t>
  </si>
  <si>
    <t>E28PF030</t>
  </si>
  <si>
    <t>EXTINTOR CO2 5 kg. ACERO</t>
  </si>
  <si>
    <t>Total E28PF</t>
  </si>
  <si>
    <t>E28VC</t>
  </si>
  <si>
    <t>VALLADO Y CONTENCION</t>
  </si>
  <si>
    <t>E28PB180</t>
  </si>
  <si>
    <t>VALLA CONTENCIÓN DE PEATONES</t>
  </si>
  <si>
    <t>Total E28VC</t>
  </si>
  <si>
    <t>Total E28P</t>
  </si>
  <si>
    <t>E28R</t>
  </si>
  <si>
    <t>EQUIPOS DE PROTECCIÓN INDIVIDUAL</t>
  </si>
  <si>
    <t>E28RA</t>
  </si>
  <si>
    <t>E.P.I. PARA LA CABEZA</t>
  </si>
  <si>
    <t>E28RA010</t>
  </si>
  <si>
    <t>CASCO DE SEGURIDAD AJUST. RUEDA</t>
  </si>
  <si>
    <t>E28RA040</t>
  </si>
  <si>
    <t>PANTALLA DE CABEZA SOLDADOR</t>
  </si>
  <si>
    <t>E28RA055</t>
  </si>
  <si>
    <t>GAFAS SOLDADURA OXIACETILÉNICA</t>
  </si>
  <si>
    <t>E28RA070</t>
  </si>
  <si>
    <t>GAFAS CONTRA IMPACTOS</t>
  </si>
  <si>
    <t>E28RA115</t>
  </si>
  <si>
    <t>MASCARILLA CELULOSA DESECHABLE</t>
  </si>
  <si>
    <t>E28RA120</t>
  </si>
  <si>
    <t>CASCOS PROTECTORES AUDITIVOS</t>
  </si>
  <si>
    <t>E28RA130</t>
  </si>
  <si>
    <t>JUEGO TAPONES ANTIRRUIDO ESPUMA POLIURETANO</t>
  </si>
  <si>
    <t>000001</t>
  </si>
  <si>
    <t>LUZ FRONTAL PARA LA CABEZA</t>
  </si>
  <si>
    <t>Total E28RA</t>
  </si>
  <si>
    <t>E28RC</t>
  </si>
  <si>
    <t>E.P.I. PARA EL CUERPO</t>
  </si>
  <si>
    <t>E28RC010</t>
  </si>
  <si>
    <t>FAJA DE PROTECCIÓN LUMBAR</t>
  </si>
  <si>
    <t>E28RC180</t>
  </si>
  <si>
    <t>CHALECO DE OBRAS REFLECTANTE</t>
  </si>
  <si>
    <t>E28RC140</t>
  </si>
  <si>
    <t>MANDIL CUERO PARA SOLDADOR</t>
  </si>
  <si>
    <t>mS01F020</t>
  </si>
  <si>
    <t>CINTURÓN SEG.CAÍDA C/MUELLE</t>
  </si>
  <si>
    <t>Total E28RC</t>
  </si>
  <si>
    <t>E28RM</t>
  </si>
  <si>
    <t>E.P.I. PARA LAS MANOS</t>
  </si>
  <si>
    <t>E28RM010</t>
  </si>
  <si>
    <t>PAR GUANTES DE LONA</t>
  </si>
  <si>
    <t>E28RM070</t>
  </si>
  <si>
    <t>PAR GUANTES USO GENERAL SERRAJE</t>
  </si>
  <si>
    <t>E28RM090</t>
  </si>
  <si>
    <t>PAR GUANTES ALTA RESIST. AL CORTE</t>
  </si>
  <si>
    <t>E28RM100</t>
  </si>
  <si>
    <t>PAR GUANTES SOLDADOR</t>
  </si>
  <si>
    <t>E28RM110</t>
  </si>
  <si>
    <t>PAR GUANTES AISLANTES 5000 V.</t>
  </si>
  <si>
    <t>Total E28RM</t>
  </si>
  <si>
    <t>E28RP</t>
  </si>
  <si>
    <t>E.P.I. PARA LOS PIES Y PIERNAS</t>
  </si>
  <si>
    <t>E28RP070</t>
  </si>
  <si>
    <t>PAR DE BOTAS DE SEGURIDAD</t>
  </si>
  <si>
    <t>E28RP090</t>
  </si>
  <si>
    <t>PAR DE POLAINAS SOLDADURA</t>
  </si>
  <si>
    <t>Total E28RP</t>
  </si>
  <si>
    <t>Total E28R</t>
  </si>
  <si>
    <t>E28W</t>
  </si>
  <si>
    <t>MANO DE OBRA DE SEGURIDAD</t>
  </si>
  <si>
    <t>E28W040</t>
  </si>
  <si>
    <t>COSTO MENSUAL LIMPIEZA Y DESINFECCIÓN</t>
  </si>
  <si>
    <t>Total E28W</t>
  </si>
  <si>
    <t>Total M-12</t>
  </si>
  <si>
    <t>M-13</t>
  </si>
  <si>
    <t>BE0020N</t>
  </si>
  <si>
    <t>d</t>
  </si>
  <si>
    <t>AGENTE DE CORTE DE TRACCIÓN EN ESTACIÓN O TÚNEL (NOCTURNO) a justificar</t>
  </si>
  <si>
    <t>QV0190NT</t>
  </si>
  <si>
    <t>h</t>
  </si>
  <si>
    <t>DRESINA CON GRÚA Y VAGÓN JORNADA 2:30 - 5:00 A.M.</t>
  </si>
  <si>
    <t>E17AM010</t>
  </si>
  <si>
    <t>LIMPIEZA DE ACCESO</t>
  </si>
  <si>
    <t>E07SCN</t>
  </si>
  <si>
    <t>SOPORTE PROVISIONAL PARA CABLES (NOCTURNO)</t>
  </si>
  <si>
    <t>E00PN010</t>
  </si>
  <si>
    <t>REDACCIÓN Y MEMORIA DE CALCULO ESTRUCTURAL CUARTO BT Y MECHINAL ACCESO</t>
  </si>
  <si>
    <t>Total M-13</t>
  </si>
  <si>
    <t>Total MOD</t>
  </si>
  <si>
    <t>ACC</t>
  </si>
  <si>
    <t>PRESUPUESTO DE ACCESIBILIDAD</t>
  </si>
  <si>
    <t>A-4</t>
  </si>
  <si>
    <t>MEDIDAS DE ACCESIBILIDAD</t>
  </si>
  <si>
    <t>EGC</t>
  </si>
  <si>
    <t>DEMOLICIONES Y DESMONTAJES</t>
  </si>
  <si>
    <t>EGC0020</t>
  </si>
  <si>
    <t>CORTE DE PAVIMENTO DE TERRAZO O BALDOSA CON RADIAL (NOCTURNO)</t>
  </si>
  <si>
    <t>EGC0040</t>
  </si>
  <si>
    <t>DEMOLICIÓN DE SOLADO DE PAVIMENTO HASTA 10 CM DE ESPESOR (NOCTURNO)</t>
  </si>
  <si>
    <t>EGC0100</t>
  </si>
  <si>
    <t>RETIRADA DE BARANDILLA. (NOCTURNO)</t>
  </si>
  <si>
    <t>EGC0180</t>
  </si>
  <si>
    <t>RETIRADA DE PASAMANOS. (NOCTURNO)</t>
  </si>
  <si>
    <t>EGC0340</t>
  </si>
  <si>
    <t>RETIRADA PAVIMENTO FLEXIBLE (NOCTURNO)</t>
  </si>
  <si>
    <t>EGC0420</t>
  </si>
  <si>
    <t>REUBICACIÓN DE INTERFONO EN ALTURA (NOCTURNO)</t>
  </si>
  <si>
    <t>EGC0440</t>
  </si>
  <si>
    <t>REUBICACIÓN DE INTERFONO EN NUEVA UBICACION (NOCTURNO)</t>
  </si>
  <si>
    <t>EGC0080</t>
  </si>
  <si>
    <t>RETIRADA DE AUTOMATISMO DE APERTURA FÁCIL (NOCTURNO)</t>
  </si>
  <si>
    <t>EGC0220</t>
  </si>
  <si>
    <t>RETIRADA DE PULSADOR DE APERTURA FÁCIL (NOCTURNO)</t>
  </si>
  <si>
    <t>EGC0240</t>
  </si>
  <si>
    <t>RETIRADA DE SEÑALIZACIÓN DE PTA. APERTURA FÁCIL (NOCTURNO)</t>
  </si>
  <si>
    <t>Total EGC</t>
  </si>
  <si>
    <t>EGA</t>
  </si>
  <si>
    <t>EGA0060</t>
  </si>
  <si>
    <t>RECRECIDO DE MORTERO RÁPIDO HASTA 10 CM DE ESPESOR (NOCTURNO)</t>
  </si>
  <si>
    <t>EGA0160</t>
  </si>
  <si>
    <t>SUMINISTRO E INSTALACIÓN DE PAVIMENTO TACTOVISUAL CERÁMICO ABOTONADO Y ACANALADO (NOCTURNO)</t>
  </si>
  <si>
    <t>EGA0165</t>
  </si>
  <si>
    <t>SUMINISTRO E INSTALACIÓN DE PAVIMENTO TACTOVISUAL CERÁMICO ACANALADO AMARILLO (NOCTURNO)</t>
  </si>
  <si>
    <t>EGA0180</t>
  </si>
  <si>
    <t>SUMINISTRO E INSTALACIÓN DE PAVIMENTO TACTOVISUAL CERÁMICO AMARILLO DE BORDE DE ANDÉN (NOCTURNO)</t>
  </si>
  <si>
    <t>EGA0162</t>
  </si>
  <si>
    <t>SUMINISTRO E INSTALACIÓN DE PAVIMENTO TACTOVISUAL ANTIDESLIZANTE CERÁMICO ABOTONADO Y ACANALADO (NOCTURNO)</t>
  </si>
  <si>
    <t>EGA0167</t>
  </si>
  <si>
    <t>SUMINISTRO E INSTALACIÓN DE PAVIMENTO TACTOVISUAL ANTIDESLIZANTE CERÁMICO ACANALADO AMARILLO (NOCTURNO)</t>
  </si>
  <si>
    <t>Total EGA</t>
  </si>
  <si>
    <t>EGE</t>
  </si>
  <si>
    <t>MEDIDAS TECNOLÓGICAS DE AYUDA AL VIAJERO</t>
  </si>
  <si>
    <t>EGE0080</t>
  </si>
  <si>
    <t>INSTALACIÓN DE TIRA ANTIDESLIZANTE PARA PELDAÑO DE 25mm (NOCTURNO)</t>
  </si>
  <si>
    <t>EGE0005</t>
  </si>
  <si>
    <t>INTEGRACION DE BUCLE MAGNETICO EN INTERFONO DE PUBLICO VIA IP</t>
  </si>
  <si>
    <t>Total EGE</t>
  </si>
  <si>
    <t>EGD</t>
  </si>
  <si>
    <t>ELECTRICIDAD</t>
  </si>
  <si>
    <t>EGD0026</t>
  </si>
  <si>
    <t>SUMINISTRO E INSTALACIÓN DE CABLE TELEFONICO 3x2x0.64 (NOCTURNO)</t>
  </si>
  <si>
    <t>EGD0040</t>
  </si>
  <si>
    <t>SUMINISTRO E INSTALACIÓN DE CIRCUITO PARA USOS VARIOS 16A (NOCTURNO)</t>
  </si>
  <si>
    <t>EGD0060</t>
  </si>
  <si>
    <t>SUMINISTRO E INSTALACIÓN DE INTERRUPTOR AUTOMÁTICO Y DIFERENCIAL DE 16A (NOCTURNO)</t>
  </si>
  <si>
    <t>Total EGD</t>
  </si>
  <si>
    <t>EGG</t>
  </si>
  <si>
    <t>EGG0380</t>
  </si>
  <si>
    <t>SUMINISTRO E INSTALACIÓN DE ETIQUETA BRAILLE (NOCTURNO)</t>
  </si>
  <si>
    <t>EGG0400</t>
  </si>
  <si>
    <t>SUMINISTRO E INSTALACIÓN DE SEÑALIZACIÓN DE INTERFONO (NOCTURNO)</t>
  </si>
  <si>
    <t>EGG0580</t>
  </si>
  <si>
    <t>SUMINISTRO E INSTALACIÓN DE SEÑALIZACIÓN RES. FENÓLICA APOYO ISQUIÁTICO (NOCTURNO)</t>
  </si>
  <si>
    <t>EGG0600</t>
  </si>
  <si>
    <t>SUMINISTRO E INSTALACIÓN DE SEÑALIZACIÓN RES. FENÓLICA ZONA DE SEGURIDAD (NOCTURNO)</t>
  </si>
  <si>
    <t>EGG0640</t>
  </si>
  <si>
    <t>SUMINISTRO E INSTALACIÓN DE TIRA FOTOLUMINISCENTE PARA BORDE DE ANDÉN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</si>
  <si>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</si>
  <si>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</si>
  <si>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</si>
  <si>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</si>
  <si>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EGG0540</t>
  </si>
  <si>
    <t>SUMINISTRO E INSTALACIÓN DE SEÑALIZACIÓN PULSADOR ACCESIBLE EN PVC ESPUMADO (NOCTURNO)</t>
  </si>
  <si>
    <t>EGG0560</t>
  </si>
  <si>
    <t>SUMINISTRO E INSTALACIÓN DE SEÑALIZACIÓN PULSADOR ACCESIBLE EN VINILO (NOCTURNO)</t>
  </si>
  <si>
    <t>EGG0460</t>
  </si>
  <si>
    <t>SUMINISTRO E INSTALACIÓN DE SEÑALIZACIÓN PUERTA ACCESIBLE. VINILO DE ENTRADA/SALIDA (NOCTURNO)</t>
  </si>
  <si>
    <t>EGG0470</t>
  </si>
  <si>
    <t>SUMINISTRO E INSTALACIÓN DE SEÑALIZACIÓN PUERTA ACCESIBLE: VINILO DE PUERTA AP. FACIL  (NOCTURNO)</t>
  </si>
  <si>
    <t>EGG0500</t>
  </si>
  <si>
    <t>SUMINISTRO E INSTALACIÓN DE SEÑALIZACIÓN PUERTA ACCESIBLE: VINILO INFERIOR TROQUELADO  (NOCTURNO)</t>
  </si>
  <si>
    <t>EGG0520</t>
  </si>
  <si>
    <t>SUMINISTRO E INSTALACIÓN DE SEÑALIZACIÓN PUERTA ACCESIBLE: VINILO PULSAR PARA ABRIR  (NOCTURNO)</t>
  </si>
  <si>
    <t>EGG0565</t>
  </si>
  <si>
    <t>SUMINISTRO E INSTALACIÓN DE SEÑALIZACIÓN LAZO DE INDUCCION EN VINILO (NOCTURNO)</t>
  </si>
  <si>
    <t>Total EGG</t>
  </si>
  <si>
    <t>EGB</t>
  </si>
  <si>
    <t>EGB0380</t>
  </si>
  <si>
    <t>SUMINISTRO E INSTALACIÓN DE BARANDILLA CON PASAMANOS DOBLE (NOCTURNO)</t>
  </si>
  <si>
    <t>EGB0260</t>
  </si>
  <si>
    <t>SUMINISTRO E INSTALACIÓN DE APOYO ISQUIÁTICO DOBLE (NOCTURNO)</t>
  </si>
  <si>
    <t>EGB0480</t>
  </si>
  <si>
    <t>SUMINISTRO E INSTALACIÓN DE MESA ABATIBLE PARA P.A.V (NOCTURNO)</t>
  </si>
  <si>
    <t>EGB0340</t>
  </si>
  <si>
    <t>SUMINISTRO E INSTALACIÓN DE AUTOMATISMO PARA PUERTA MAMPARA (NOCTURNO)</t>
  </si>
  <si>
    <t>EGB0520</t>
  </si>
  <si>
    <t>SUMINISTRO E INSTALACIÓN DE PULSADOR ACCESIBLE PARA AUTOMATISMO (NOCTURNO)</t>
  </si>
  <si>
    <t>EGB0540</t>
  </si>
  <si>
    <t>SUMINISTRO E INSTALACIÓN DE PUNTO DE GIRO PARA PUERTA MAMPARA (NOCTURNO)</t>
  </si>
  <si>
    <t>Total EGB</t>
  </si>
  <si>
    <t>EGF</t>
  </si>
  <si>
    <t>EGF0020</t>
  </si>
  <si>
    <t>COLOCACIÓN Y RETIRADA DE CHAPA ESTRIADA (NOCTURNO)</t>
  </si>
  <si>
    <t>EGF0040</t>
  </si>
  <si>
    <t>SUMINISTRO DE CHAPA ESTRIADA 2,5 MM (NOCTURNO)</t>
  </si>
  <si>
    <t>Total EGF</t>
  </si>
  <si>
    <t>Total A-4</t>
  </si>
  <si>
    <t>Total ACC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</si>
  <si>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</si>
  <si>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</si>
  <si>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</si>
  <si>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</si>
  <si>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</si>
  <si>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</si>
  <si>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NOTAS</t>
  </si>
  <si>
    <t>Nombre de Empresa</t>
  </si>
  <si>
    <t>Domicilio Fiscal</t>
  </si>
  <si>
    <t>CIF:</t>
  </si>
  <si>
    <t>Fecha:</t>
  </si>
  <si>
    <t>Sello</t>
  </si>
  <si>
    <t>Firma</t>
  </si>
  <si>
    <t>Se tendrán en cuenta las notas del apartado 27 del cuadro resumen del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</si>
</sst>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sz val="8"/>
      <color rgb="FF0000FF"/>
      <name val="Calibri"/>
      <family val="2"/>
      <scheme val="minor"/>
    </font>
    <font>
      <sz val="8"/>
      <color rgb="FFFF8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sz val="8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9" fontId="7" fillId="5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49" fontId="9" fillId="7" borderId="0" xfId="0" applyNumberFormat="1" applyFont="1" applyFill="1" applyAlignment="1">
      <alignment vertical="top"/>
    </xf>
    <xf numFmtId="49" fontId="10" fillId="0" borderId="0" xfId="0" applyNumberFormat="1" applyFont="1" applyAlignment="1">
      <alignment vertical="top"/>
    </xf>
    <xf numFmtId="49" fontId="5" fillId="8" borderId="0" xfId="0" applyNumberFormat="1" applyFont="1" applyFill="1" applyAlignment="1">
      <alignment vertical="top"/>
    </xf>
    <xf numFmtId="4" fontId="6" fillId="8" borderId="0" xfId="0" applyNumberFormat="1" applyFont="1" applyFill="1" applyAlignment="1">
      <alignment vertical="top"/>
    </xf>
    <xf numFmtId="49" fontId="11" fillId="0" borderId="0" xfId="0" applyNumberFormat="1" applyFont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4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6" borderId="0" xfId="0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49" fontId="5" fillId="8" borderId="0" xfId="0" applyNumberFormat="1" applyFont="1" applyFill="1" applyAlignment="1">
      <alignment vertical="top" wrapText="1"/>
    </xf>
    <xf numFmtId="0" fontId="0" fillId="9" borderId="1" xfId="0" applyFill="1" applyBorder="1"/>
    <xf numFmtId="0" fontId="0" fillId="9" borderId="2" xfId="0" applyFill="1" applyBorder="1"/>
    <xf numFmtId="49" fontId="5" fillId="9" borderId="2" xfId="0" applyNumberFormat="1" applyFont="1" applyFill="1" applyBorder="1" applyAlignment="1">
      <alignment vertical="top" wrapText="1"/>
    </xf>
    <xf numFmtId="4" fontId="6" fillId="9" borderId="3" xfId="0" applyNumberFormat="1" applyFont="1" applyFill="1" applyBorder="1" applyAlignment="1">
      <alignment vertical="top"/>
    </xf>
    <xf numFmtId="0" fontId="0" fillId="9" borderId="4" xfId="0" applyFill="1" applyBorder="1"/>
    <xf numFmtId="0" fontId="0" fillId="9" borderId="0" xfId="0" applyFill="1" applyBorder="1"/>
    <xf numFmtId="49" fontId="5" fillId="9" borderId="0" xfId="0" applyNumberFormat="1" applyFont="1" applyFill="1" applyBorder="1" applyAlignment="1">
      <alignment vertical="top" wrapText="1"/>
    </xf>
    <xf numFmtId="9" fontId="7" fillId="9" borderId="4" xfId="0" applyNumberFormat="1" applyFont="1" applyFill="1" applyBorder="1" applyAlignment="1">
      <alignment vertical="top"/>
    </xf>
    <xf numFmtId="4" fontId="6" fillId="9" borderId="5" xfId="0" applyNumberFormat="1" applyFont="1" applyFill="1" applyBorder="1" applyAlignment="1">
      <alignment vertical="top"/>
    </xf>
    <xf numFmtId="4" fontId="7" fillId="9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9" borderId="6" xfId="0" applyFill="1" applyBorder="1"/>
    <xf numFmtId="0" fontId="0" fillId="9" borderId="7" xfId="0" applyFill="1" applyBorder="1"/>
    <xf numFmtId="49" fontId="5" fillId="9" borderId="8" xfId="0" applyNumberFormat="1" applyFont="1" applyFill="1" applyBorder="1" applyAlignment="1">
      <alignment vertical="top"/>
    </xf>
    <xf numFmtId="4" fontId="6" fillId="9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9" fontId="12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5" fillId="10" borderId="2" xfId="0" applyNumberFormat="1" applyFont="1" applyFill="1" applyBorder="1" applyAlignment="1">
      <alignment vertical="top"/>
    </xf>
    <xf numFmtId="49" fontId="2" fillId="10" borderId="2" xfId="0" applyNumberFormat="1" applyFont="1" applyFill="1" applyBorder="1" applyAlignment="1">
      <alignment vertical="top"/>
    </xf>
    <xf numFmtId="49" fontId="2" fillId="10" borderId="2" xfId="0" applyNumberFormat="1" applyFont="1" applyFill="1" applyBorder="1" applyAlignment="1">
      <alignment horizontal="left" vertical="center"/>
    </xf>
    <xf numFmtId="49" fontId="5" fillId="10" borderId="0" xfId="0" applyNumberFormat="1" applyFont="1" applyFill="1" applyBorder="1" applyAlignment="1">
      <alignment vertical="top"/>
    </xf>
    <xf numFmtId="49" fontId="2" fillId="10" borderId="0" xfId="0" applyNumberFormat="1" applyFont="1" applyFill="1" applyBorder="1" applyAlignment="1">
      <alignment vertical="top"/>
    </xf>
    <xf numFmtId="49" fontId="2" fillId="10" borderId="0" xfId="0" applyNumberFormat="1" applyFont="1" applyFill="1" applyBorder="1" applyAlignment="1">
      <alignment horizontal="left" vertical="center"/>
    </xf>
    <xf numFmtId="49" fontId="5" fillId="10" borderId="7" xfId="0" applyNumberFormat="1" applyFont="1" applyFill="1" applyBorder="1" applyAlignment="1">
      <alignment vertical="top"/>
    </xf>
    <xf numFmtId="49" fontId="2" fillId="10" borderId="7" xfId="0" applyNumberFormat="1" applyFont="1" applyFill="1" applyBorder="1" applyAlignment="1">
      <alignment vertical="top"/>
    </xf>
    <xf numFmtId="49" fontId="2" fillId="10" borderId="7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vertical="top"/>
    </xf>
    <xf numFmtId="4" fontId="7" fillId="0" borderId="0" xfId="0" applyNumberFormat="1" applyFont="1" applyAlignment="1" applyProtection="1">
      <alignment vertical="top"/>
      <protection locked="0"/>
    </xf>
    <xf numFmtId="4" fontId="15" fillId="0" borderId="0" xfId="0" applyNumberFormat="1" applyFont="1" applyAlignment="1" applyProtection="1">
      <alignment vertical="top"/>
    </xf>
    <xf numFmtId="49" fontId="5" fillId="10" borderId="2" xfId="0" applyNumberFormat="1" applyFont="1" applyFill="1" applyBorder="1" applyAlignment="1">
      <alignment horizontal="left" vertical="center"/>
    </xf>
    <xf numFmtId="4" fontId="7" fillId="10" borderId="2" xfId="0" applyNumberFormat="1" applyFont="1" applyFill="1" applyBorder="1" applyAlignment="1" applyProtection="1">
      <alignment vertical="top"/>
      <protection locked="0"/>
    </xf>
    <xf numFmtId="4" fontId="5" fillId="10" borderId="3" xfId="0" applyNumberFormat="1" applyFont="1" applyFill="1" applyBorder="1" applyAlignment="1" applyProtection="1">
      <alignment horizontal="right" vertical="center"/>
    </xf>
    <xf numFmtId="49" fontId="5" fillId="10" borderId="0" xfId="0" applyNumberFormat="1" applyFont="1" applyFill="1" applyBorder="1" applyAlignment="1">
      <alignment horizontal="left" vertical="center"/>
    </xf>
    <xf numFmtId="4" fontId="7" fillId="10" borderId="0" xfId="0" applyNumberFormat="1" applyFont="1" applyFill="1" applyBorder="1" applyAlignment="1" applyProtection="1">
      <alignment vertical="top"/>
      <protection locked="0"/>
    </xf>
    <xf numFmtId="4" fontId="5" fillId="10" borderId="5" xfId="0" applyNumberFormat="1" applyFont="1" applyFill="1" applyBorder="1" applyAlignment="1" applyProtection="1">
      <alignment horizontal="right" vertical="center"/>
    </xf>
    <xf numFmtId="49" fontId="5" fillId="10" borderId="7" xfId="0" applyNumberFormat="1" applyFont="1" applyFill="1" applyBorder="1" applyAlignment="1">
      <alignment horizontal="left" vertical="center"/>
    </xf>
    <xf numFmtId="4" fontId="7" fillId="10" borderId="7" xfId="0" applyNumberFormat="1" applyFont="1" applyFill="1" applyBorder="1" applyAlignment="1" applyProtection="1">
      <alignment vertical="top"/>
      <protection locked="0"/>
    </xf>
    <xf numFmtId="4" fontId="5" fillId="10" borderId="8" xfId="0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horizontal="left"/>
      <protection locked="0"/>
    </xf>
    <xf numFmtId="0" fontId="13" fillId="0" borderId="9" xfId="0" applyFont="1" applyFill="1" applyBorder="1" applyAlignment="1">
      <alignment horizontal="left" wrapText="1"/>
    </xf>
    <xf numFmtId="0" fontId="13" fillId="0" borderId="9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52"/>
  <sheetViews>
    <sheetView tabSelected="1" zoomScaleNormal="100" workbookViewId="0">
      <pane xSplit="4" ySplit="3" topLeftCell="E1046" activePane="bottomRight" state="frozen"/>
      <selection pane="topRight" activeCell="E1" sqref="E1"/>
      <selection pane="bottomLeft" activeCell="A4" sqref="A4"/>
      <selection pane="bottomRight" activeCell="I1050" sqref="I1050"/>
    </sheetView>
  </sheetViews>
  <sheetFormatPr baseColWidth="10" defaultRowHeight="15" x14ac:dyDescent="0.25"/>
  <cols>
    <col min="1" max="1" width="14.28515625" bestFit="1" customWidth="1"/>
    <col min="2" max="2" width="6.5703125" customWidth="1"/>
    <col min="3" max="3" width="3.85546875" customWidth="1"/>
    <col min="4" max="4" width="32.85546875" customWidth="1"/>
    <col min="5" max="5" width="7.85546875" customWidth="1"/>
    <col min="6" max="7" width="10" customWidth="1"/>
    <col min="8" max="8" width="7.85546875" hidden="1" customWidth="1"/>
    <col min="9" max="10" width="10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27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28" t="s">
        <v>12</v>
      </c>
      <c r="E4" s="6">
        <f t="shared" ref="E4:J4" si="0">E1157</f>
        <v>1</v>
      </c>
      <c r="F4" s="7">
        <f t="shared" si="0"/>
        <v>4905597.66</v>
      </c>
      <c r="G4" s="7">
        <f t="shared" si="0"/>
        <v>4905597.66</v>
      </c>
      <c r="H4" s="6">
        <f t="shared" si="0"/>
        <v>1</v>
      </c>
      <c r="I4" s="7">
        <f t="shared" si="0"/>
        <v>159438.72</v>
      </c>
      <c r="J4" s="7">
        <f t="shared" si="0"/>
        <v>159438.72</v>
      </c>
    </row>
    <row r="5" spans="1:10" x14ac:dyDescent="0.25">
      <c r="A5" s="8" t="s">
        <v>13</v>
      </c>
      <c r="B5" s="8" t="s">
        <v>10</v>
      </c>
      <c r="C5" s="8" t="s">
        <v>11</v>
      </c>
      <c r="D5" s="29" t="s">
        <v>14</v>
      </c>
      <c r="E5" s="9">
        <f t="shared" ref="E5:J5" si="1">E78</f>
        <v>1</v>
      </c>
      <c r="F5" s="9">
        <f t="shared" si="1"/>
        <v>109089.62</v>
      </c>
      <c r="G5" s="9">
        <f t="shared" si="1"/>
        <v>109089.62</v>
      </c>
      <c r="H5" s="9">
        <f t="shared" si="1"/>
        <v>1</v>
      </c>
      <c r="I5" s="9">
        <f t="shared" si="1"/>
        <v>0</v>
      </c>
      <c r="J5" s="9">
        <f t="shared" si="1"/>
        <v>0</v>
      </c>
    </row>
    <row r="6" spans="1:10" ht="22.5" x14ac:dyDescent="0.25">
      <c r="A6" s="10" t="s">
        <v>15</v>
      </c>
      <c r="B6" s="10" t="s">
        <v>10</v>
      </c>
      <c r="C6" s="10" t="s">
        <v>11</v>
      </c>
      <c r="D6" s="30" t="s">
        <v>16</v>
      </c>
      <c r="E6" s="11">
        <f t="shared" ref="E6:J6" si="2">E8</f>
        <v>1</v>
      </c>
      <c r="F6" s="11">
        <f t="shared" si="2"/>
        <v>2644.85</v>
      </c>
      <c r="G6" s="11">
        <f t="shared" si="2"/>
        <v>2644.85</v>
      </c>
      <c r="H6" s="11">
        <f t="shared" si="2"/>
        <v>1</v>
      </c>
      <c r="I6" s="11">
        <f t="shared" si="2"/>
        <v>0</v>
      </c>
      <c r="J6" s="11">
        <f t="shared" si="2"/>
        <v>0</v>
      </c>
    </row>
    <row r="7" spans="1:10" ht="22.5" x14ac:dyDescent="0.25">
      <c r="A7" s="12" t="s">
        <v>17</v>
      </c>
      <c r="B7" s="13" t="s">
        <v>18</v>
      </c>
      <c r="C7" s="13" t="s">
        <v>19</v>
      </c>
      <c r="D7" s="31" t="s">
        <v>20</v>
      </c>
      <c r="E7" s="14">
        <v>1</v>
      </c>
      <c r="F7" s="14">
        <v>2644.85</v>
      </c>
      <c r="G7" s="15">
        <f>ROUND(E7*F7,2)</f>
        <v>2644.85</v>
      </c>
      <c r="H7" s="14">
        <v>1</v>
      </c>
      <c r="I7" s="69">
        <v>0</v>
      </c>
      <c r="J7" s="15">
        <f>ROUND(H7*I7,2)</f>
        <v>0</v>
      </c>
    </row>
    <row r="8" spans="1:10" x14ac:dyDescent="0.25">
      <c r="A8" s="16"/>
      <c r="B8" s="16"/>
      <c r="C8" s="16"/>
      <c r="D8" s="32" t="s">
        <v>21</v>
      </c>
      <c r="E8" s="14">
        <v>1</v>
      </c>
      <c r="F8" s="17">
        <f>G7</f>
        <v>2644.85</v>
      </c>
      <c r="G8" s="17">
        <f>ROUND(E8*F8,2)</f>
        <v>2644.85</v>
      </c>
      <c r="H8" s="14">
        <v>1</v>
      </c>
      <c r="I8" s="17">
        <f>J7</f>
        <v>0</v>
      </c>
      <c r="J8" s="17">
        <f>ROUND(H8*I8,2)</f>
        <v>0</v>
      </c>
    </row>
    <row r="9" spans="1:10" ht="0.95" customHeight="1" x14ac:dyDescent="0.25">
      <c r="A9" s="18"/>
      <c r="B9" s="18"/>
      <c r="C9" s="18"/>
      <c r="D9" s="33"/>
      <c r="E9" s="18"/>
      <c r="F9" s="18"/>
      <c r="G9" s="18"/>
      <c r="H9" s="18"/>
      <c r="I9" s="18"/>
      <c r="J9" s="18"/>
    </row>
    <row r="10" spans="1:10" x14ac:dyDescent="0.25">
      <c r="A10" s="10" t="s">
        <v>22</v>
      </c>
      <c r="B10" s="10" t="s">
        <v>10</v>
      </c>
      <c r="C10" s="10" t="s">
        <v>11</v>
      </c>
      <c r="D10" s="30" t="s">
        <v>23</v>
      </c>
      <c r="E10" s="11">
        <f t="shared" ref="E10:J10" si="3">E25</f>
        <v>1</v>
      </c>
      <c r="F10" s="11">
        <f t="shared" si="3"/>
        <v>24085.83</v>
      </c>
      <c r="G10" s="11">
        <f t="shared" si="3"/>
        <v>24085.83</v>
      </c>
      <c r="H10" s="11">
        <f t="shared" si="3"/>
        <v>1</v>
      </c>
      <c r="I10" s="11">
        <f t="shared" si="3"/>
        <v>0</v>
      </c>
      <c r="J10" s="11">
        <f t="shared" si="3"/>
        <v>0</v>
      </c>
    </row>
    <row r="11" spans="1:10" x14ac:dyDescent="0.25">
      <c r="A11" s="12" t="s">
        <v>24</v>
      </c>
      <c r="B11" s="13" t="s">
        <v>18</v>
      </c>
      <c r="C11" s="13" t="s">
        <v>25</v>
      </c>
      <c r="D11" s="31" t="s">
        <v>26</v>
      </c>
      <c r="E11" s="14">
        <v>12</v>
      </c>
      <c r="F11" s="14">
        <v>124.76</v>
      </c>
      <c r="G11" s="15">
        <f t="shared" ref="G11:G25" si="4">ROUND(E11*F11,2)</f>
        <v>1497.12</v>
      </c>
      <c r="H11" s="14">
        <v>12</v>
      </c>
      <c r="I11" s="69">
        <v>0</v>
      </c>
      <c r="J11" s="15">
        <f t="shared" ref="J11:J25" si="5">ROUND(H11*I11,2)</f>
        <v>0</v>
      </c>
    </row>
    <row r="12" spans="1:10" x14ac:dyDescent="0.25">
      <c r="A12" s="12" t="s">
        <v>27</v>
      </c>
      <c r="B12" s="13" t="s">
        <v>18</v>
      </c>
      <c r="C12" s="13" t="s">
        <v>25</v>
      </c>
      <c r="D12" s="31" t="s">
        <v>28</v>
      </c>
      <c r="E12" s="14">
        <v>12</v>
      </c>
      <c r="F12" s="14">
        <v>114.31</v>
      </c>
      <c r="G12" s="15">
        <f t="shared" si="4"/>
        <v>1371.72</v>
      </c>
      <c r="H12" s="14">
        <v>12</v>
      </c>
      <c r="I12" s="69">
        <v>0</v>
      </c>
      <c r="J12" s="15">
        <f t="shared" si="5"/>
        <v>0</v>
      </c>
    </row>
    <row r="13" spans="1:10" x14ac:dyDescent="0.25">
      <c r="A13" s="12" t="s">
        <v>29</v>
      </c>
      <c r="B13" s="13" t="s">
        <v>18</v>
      </c>
      <c r="C13" s="13" t="s">
        <v>25</v>
      </c>
      <c r="D13" s="31" t="s">
        <v>30</v>
      </c>
      <c r="E13" s="14">
        <v>6</v>
      </c>
      <c r="F13" s="14">
        <v>218.12</v>
      </c>
      <c r="G13" s="15">
        <f t="shared" si="4"/>
        <v>1308.72</v>
      </c>
      <c r="H13" s="14">
        <v>6</v>
      </c>
      <c r="I13" s="69">
        <v>0</v>
      </c>
      <c r="J13" s="15">
        <f t="shared" si="5"/>
        <v>0</v>
      </c>
    </row>
    <row r="14" spans="1:10" x14ac:dyDescent="0.25">
      <c r="A14" s="12" t="s">
        <v>31</v>
      </c>
      <c r="B14" s="13" t="s">
        <v>18</v>
      </c>
      <c r="C14" s="13" t="s">
        <v>32</v>
      </c>
      <c r="D14" s="31" t="s">
        <v>33</v>
      </c>
      <c r="E14" s="14">
        <v>12</v>
      </c>
      <c r="F14" s="14">
        <v>335.14</v>
      </c>
      <c r="G14" s="15">
        <f t="shared" si="4"/>
        <v>4021.68</v>
      </c>
      <c r="H14" s="14">
        <v>12</v>
      </c>
      <c r="I14" s="69">
        <v>0</v>
      </c>
      <c r="J14" s="15">
        <f t="shared" si="5"/>
        <v>0</v>
      </c>
    </row>
    <row r="15" spans="1:10" x14ac:dyDescent="0.25">
      <c r="A15" s="12" t="s">
        <v>34</v>
      </c>
      <c r="B15" s="13" t="s">
        <v>18</v>
      </c>
      <c r="C15" s="13" t="s">
        <v>25</v>
      </c>
      <c r="D15" s="31" t="s">
        <v>35</v>
      </c>
      <c r="E15" s="14">
        <v>1</v>
      </c>
      <c r="F15" s="14">
        <v>125.66</v>
      </c>
      <c r="G15" s="15">
        <f t="shared" si="4"/>
        <v>125.66</v>
      </c>
      <c r="H15" s="14">
        <v>1</v>
      </c>
      <c r="I15" s="69">
        <v>0</v>
      </c>
      <c r="J15" s="15">
        <f t="shared" si="5"/>
        <v>0</v>
      </c>
    </row>
    <row r="16" spans="1:10" x14ac:dyDescent="0.25">
      <c r="A16" s="12" t="s">
        <v>36</v>
      </c>
      <c r="B16" s="13" t="s">
        <v>18</v>
      </c>
      <c r="C16" s="13" t="s">
        <v>25</v>
      </c>
      <c r="D16" s="31" t="s">
        <v>37</v>
      </c>
      <c r="E16" s="14">
        <v>15</v>
      </c>
      <c r="F16" s="14">
        <v>63.45</v>
      </c>
      <c r="G16" s="15">
        <f t="shared" si="4"/>
        <v>951.75</v>
      </c>
      <c r="H16" s="14">
        <v>15</v>
      </c>
      <c r="I16" s="69">
        <v>0</v>
      </c>
      <c r="J16" s="15">
        <f t="shared" si="5"/>
        <v>0</v>
      </c>
    </row>
    <row r="17" spans="1:10" x14ac:dyDescent="0.25">
      <c r="A17" s="12" t="s">
        <v>38</v>
      </c>
      <c r="B17" s="13" t="s">
        <v>18</v>
      </c>
      <c r="C17" s="13" t="s">
        <v>39</v>
      </c>
      <c r="D17" s="31" t="s">
        <v>40</v>
      </c>
      <c r="E17" s="14">
        <v>300</v>
      </c>
      <c r="F17" s="14">
        <v>0.5</v>
      </c>
      <c r="G17" s="15">
        <f t="shared" si="4"/>
        <v>150</v>
      </c>
      <c r="H17" s="14">
        <v>300</v>
      </c>
      <c r="I17" s="69">
        <v>0</v>
      </c>
      <c r="J17" s="15">
        <f t="shared" si="5"/>
        <v>0</v>
      </c>
    </row>
    <row r="18" spans="1:10" ht="22.5" x14ac:dyDescent="0.25">
      <c r="A18" s="12" t="s">
        <v>41</v>
      </c>
      <c r="B18" s="13" t="s">
        <v>18</v>
      </c>
      <c r="C18" s="13" t="s">
        <v>39</v>
      </c>
      <c r="D18" s="31" t="s">
        <v>42</v>
      </c>
      <c r="E18" s="14">
        <v>300</v>
      </c>
      <c r="F18" s="14">
        <v>0.56000000000000005</v>
      </c>
      <c r="G18" s="15">
        <f t="shared" si="4"/>
        <v>168</v>
      </c>
      <c r="H18" s="14">
        <v>300</v>
      </c>
      <c r="I18" s="69">
        <v>0</v>
      </c>
      <c r="J18" s="15">
        <f t="shared" si="5"/>
        <v>0</v>
      </c>
    </row>
    <row r="19" spans="1:10" x14ac:dyDescent="0.25">
      <c r="A19" s="12" t="s">
        <v>43</v>
      </c>
      <c r="B19" s="13" t="s">
        <v>18</v>
      </c>
      <c r="C19" s="13" t="s">
        <v>32</v>
      </c>
      <c r="D19" s="31" t="s">
        <v>44</v>
      </c>
      <c r="E19" s="14">
        <v>212</v>
      </c>
      <c r="F19" s="14">
        <v>8.74</v>
      </c>
      <c r="G19" s="15">
        <f t="shared" si="4"/>
        <v>1852.88</v>
      </c>
      <c r="H19" s="14">
        <v>212</v>
      </c>
      <c r="I19" s="69">
        <v>0</v>
      </c>
      <c r="J19" s="15">
        <f t="shared" si="5"/>
        <v>0</v>
      </c>
    </row>
    <row r="20" spans="1:10" x14ac:dyDescent="0.25">
      <c r="A20" s="12" t="s">
        <v>45</v>
      </c>
      <c r="B20" s="13" t="s">
        <v>18</v>
      </c>
      <c r="C20" s="13" t="s">
        <v>32</v>
      </c>
      <c r="D20" s="31" t="s">
        <v>46</v>
      </c>
      <c r="E20" s="14">
        <v>60</v>
      </c>
      <c r="F20" s="14">
        <v>10.66</v>
      </c>
      <c r="G20" s="15">
        <f t="shared" si="4"/>
        <v>639.6</v>
      </c>
      <c r="H20" s="14">
        <v>60</v>
      </c>
      <c r="I20" s="69">
        <v>0</v>
      </c>
      <c r="J20" s="15">
        <f t="shared" si="5"/>
        <v>0</v>
      </c>
    </row>
    <row r="21" spans="1:10" ht="22.5" x14ac:dyDescent="0.25">
      <c r="A21" s="12" t="s">
        <v>47</v>
      </c>
      <c r="B21" s="13" t="s">
        <v>18</v>
      </c>
      <c r="C21" s="13" t="s">
        <v>32</v>
      </c>
      <c r="D21" s="31" t="s">
        <v>48</v>
      </c>
      <c r="E21" s="14">
        <v>200</v>
      </c>
      <c r="F21" s="14">
        <v>16.850000000000001</v>
      </c>
      <c r="G21" s="15">
        <f t="shared" si="4"/>
        <v>3370</v>
      </c>
      <c r="H21" s="14">
        <v>200</v>
      </c>
      <c r="I21" s="69">
        <v>0</v>
      </c>
      <c r="J21" s="15">
        <f t="shared" si="5"/>
        <v>0</v>
      </c>
    </row>
    <row r="22" spans="1:10" ht="22.5" x14ac:dyDescent="0.25">
      <c r="A22" s="12" t="s">
        <v>49</v>
      </c>
      <c r="B22" s="13" t="s">
        <v>18</v>
      </c>
      <c r="C22" s="13" t="s">
        <v>19</v>
      </c>
      <c r="D22" s="31" t="s">
        <v>50</v>
      </c>
      <c r="E22" s="14">
        <v>6</v>
      </c>
      <c r="F22" s="14">
        <v>81.81</v>
      </c>
      <c r="G22" s="15">
        <f t="shared" si="4"/>
        <v>490.86</v>
      </c>
      <c r="H22" s="14">
        <v>6</v>
      </c>
      <c r="I22" s="69">
        <v>0</v>
      </c>
      <c r="J22" s="15">
        <f t="shared" si="5"/>
        <v>0</v>
      </c>
    </row>
    <row r="23" spans="1:10" ht="22.5" x14ac:dyDescent="0.25">
      <c r="A23" s="12" t="s">
        <v>51</v>
      </c>
      <c r="B23" s="13" t="s">
        <v>18</v>
      </c>
      <c r="C23" s="13" t="s">
        <v>19</v>
      </c>
      <c r="D23" s="31" t="s">
        <v>52</v>
      </c>
      <c r="E23" s="14">
        <v>12</v>
      </c>
      <c r="F23" s="14">
        <v>26.47</v>
      </c>
      <c r="G23" s="15">
        <f t="shared" si="4"/>
        <v>317.64</v>
      </c>
      <c r="H23" s="14">
        <v>12</v>
      </c>
      <c r="I23" s="69">
        <v>0</v>
      </c>
      <c r="J23" s="15">
        <f t="shared" si="5"/>
        <v>0</v>
      </c>
    </row>
    <row r="24" spans="1:10" ht="22.5" x14ac:dyDescent="0.25">
      <c r="A24" s="12" t="s">
        <v>53</v>
      </c>
      <c r="B24" s="13" t="s">
        <v>18</v>
      </c>
      <c r="C24" s="13" t="s">
        <v>19</v>
      </c>
      <c r="D24" s="31" t="s">
        <v>54</v>
      </c>
      <c r="E24" s="14">
        <v>5</v>
      </c>
      <c r="F24" s="14">
        <v>1564.04</v>
      </c>
      <c r="G24" s="15">
        <f t="shared" si="4"/>
        <v>7820.2</v>
      </c>
      <c r="H24" s="14">
        <v>5</v>
      </c>
      <c r="I24" s="69">
        <v>0</v>
      </c>
      <c r="J24" s="15">
        <f t="shared" si="5"/>
        <v>0</v>
      </c>
    </row>
    <row r="25" spans="1:10" x14ac:dyDescent="0.25">
      <c r="A25" s="16"/>
      <c r="B25" s="16"/>
      <c r="C25" s="16"/>
      <c r="D25" s="32" t="s">
        <v>55</v>
      </c>
      <c r="E25" s="14">
        <v>1</v>
      </c>
      <c r="F25" s="17">
        <f>SUM(G11:G24)</f>
        <v>24085.83</v>
      </c>
      <c r="G25" s="17">
        <f t="shared" si="4"/>
        <v>24085.83</v>
      </c>
      <c r="H25" s="14">
        <v>1</v>
      </c>
      <c r="I25" s="17">
        <f>SUM(J11:J24)</f>
        <v>0</v>
      </c>
      <c r="J25" s="17">
        <f t="shared" si="5"/>
        <v>0</v>
      </c>
    </row>
    <row r="26" spans="1:10" ht="0.95" customHeight="1" x14ac:dyDescent="0.25">
      <c r="A26" s="18"/>
      <c r="B26" s="18"/>
      <c r="C26" s="18"/>
      <c r="D26" s="33"/>
      <c r="E26" s="18"/>
      <c r="F26" s="18"/>
      <c r="G26" s="18"/>
      <c r="H26" s="18"/>
      <c r="I26" s="18"/>
      <c r="J26" s="18"/>
    </row>
    <row r="27" spans="1:10" ht="22.5" x14ac:dyDescent="0.25">
      <c r="A27" s="10" t="s">
        <v>56</v>
      </c>
      <c r="B27" s="10" t="s">
        <v>10</v>
      </c>
      <c r="C27" s="10" t="s">
        <v>11</v>
      </c>
      <c r="D27" s="30" t="s">
        <v>57</v>
      </c>
      <c r="E27" s="11">
        <f t="shared" ref="E27:J27" si="6">E34</f>
        <v>1</v>
      </c>
      <c r="F27" s="11">
        <f t="shared" si="6"/>
        <v>44571.76</v>
      </c>
      <c r="G27" s="11">
        <f t="shared" si="6"/>
        <v>44571.76</v>
      </c>
      <c r="H27" s="11">
        <f t="shared" si="6"/>
        <v>1</v>
      </c>
      <c r="I27" s="11">
        <f t="shared" si="6"/>
        <v>0</v>
      </c>
      <c r="J27" s="11">
        <f t="shared" si="6"/>
        <v>0</v>
      </c>
    </row>
    <row r="28" spans="1:10" ht="22.5" x14ac:dyDescent="0.25">
      <c r="A28" s="12" t="s">
        <v>58</v>
      </c>
      <c r="B28" s="13" t="s">
        <v>18</v>
      </c>
      <c r="C28" s="13" t="s">
        <v>39</v>
      </c>
      <c r="D28" s="31" t="s">
        <v>59</v>
      </c>
      <c r="E28" s="14">
        <v>157.24</v>
      </c>
      <c r="F28" s="14">
        <v>80.37</v>
      </c>
      <c r="G28" s="15">
        <f t="shared" ref="G28:G34" si="7">ROUND(E28*F28,2)</f>
        <v>12637.38</v>
      </c>
      <c r="H28" s="14">
        <v>157.24</v>
      </c>
      <c r="I28" s="69">
        <v>0</v>
      </c>
      <c r="J28" s="15">
        <f t="shared" ref="J28:J34" si="8">ROUND(H28*I28,2)</f>
        <v>0</v>
      </c>
    </row>
    <row r="29" spans="1:10" ht="33.75" x14ac:dyDescent="0.25">
      <c r="A29" s="12" t="s">
        <v>60</v>
      </c>
      <c r="B29" s="13" t="s">
        <v>18</v>
      </c>
      <c r="C29" s="13" t="s">
        <v>32</v>
      </c>
      <c r="D29" s="31" t="s">
        <v>61</v>
      </c>
      <c r="E29" s="14">
        <v>192</v>
      </c>
      <c r="F29" s="14">
        <v>44.92</v>
      </c>
      <c r="G29" s="15">
        <f t="shared" si="7"/>
        <v>8624.64</v>
      </c>
      <c r="H29" s="14">
        <v>192</v>
      </c>
      <c r="I29" s="69">
        <v>0</v>
      </c>
      <c r="J29" s="15">
        <f t="shared" si="8"/>
        <v>0</v>
      </c>
    </row>
    <row r="30" spans="1:10" ht="22.5" x14ac:dyDescent="0.25">
      <c r="A30" s="12" t="s">
        <v>62</v>
      </c>
      <c r="B30" s="13" t="s">
        <v>18</v>
      </c>
      <c r="C30" s="13" t="s">
        <v>19</v>
      </c>
      <c r="D30" s="31" t="s">
        <v>63</v>
      </c>
      <c r="E30" s="14">
        <v>3</v>
      </c>
      <c r="F30" s="14">
        <v>4933.78</v>
      </c>
      <c r="G30" s="15">
        <f t="shared" si="7"/>
        <v>14801.34</v>
      </c>
      <c r="H30" s="14">
        <v>3</v>
      </c>
      <c r="I30" s="69">
        <v>0</v>
      </c>
      <c r="J30" s="15">
        <f t="shared" si="8"/>
        <v>0</v>
      </c>
    </row>
    <row r="31" spans="1:10" ht="22.5" x14ac:dyDescent="0.25">
      <c r="A31" s="12" t="s">
        <v>64</v>
      </c>
      <c r="B31" s="13" t="s">
        <v>18</v>
      </c>
      <c r="C31" s="13" t="s">
        <v>19</v>
      </c>
      <c r="D31" s="31" t="s">
        <v>65</v>
      </c>
      <c r="E31" s="14">
        <v>50</v>
      </c>
      <c r="F31" s="14">
        <v>105.53</v>
      </c>
      <c r="G31" s="15">
        <f t="shared" si="7"/>
        <v>5276.5</v>
      </c>
      <c r="H31" s="14">
        <v>50</v>
      </c>
      <c r="I31" s="69">
        <v>0</v>
      </c>
      <c r="J31" s="15">
        <f t="shared" si="8"/>
        <v>0</v>
      </c>
    </row>
    <row r="32" spans="1:10" x14ac:dyDescent="0.25">
      <c r="A32" s="12" t="s">
        <v>66</v>
      </c>
      <c r="B32" s="13" t="s">
        <v>18</v>
      </c>
      <c r="C32" s="13" t="s">
        <v>19</v>
      </c>
      <c r="D32" s="31" t="s">
        <v>67</v>
      </c>
      <c r="E32" s="14">
        <v>30</v>
      </c>
      <c r="F32" s="14">
        <v>58.59</v>
      </c>
      <c r="G32" s="15">
        <f t="shared" si="7"/>
        <v>1757.7</v>
      </c>
      <c r="H32" s="14">
        <v>30</v>
      </c>
      <c r="I32" s="69">
        <v>0</v>
      </c>
      <c r="J32" s="15">
        <f t="shared" si="8"/>
        <v>0</v>
      </c>
    </row>
    <row r="33" spans="1:10" x14ac:dyDescent="0.25">
      <c r="A33" s="12" t="s">
        <v>68</v>
      </c>
      <c r="B33" s="13" t="s">
        <v>18</v>
      </c>
      <c r="C33" s="13" t="s">
        <v>19</v>
      </c>
      <c r="D33" s="31" t="s">
        <v>69</v>
      </c>
      <c r="E33" s="14">
        <v>30</v>
      </c>
      <c r="F33" s="14">
        <v>49.14</v>
      </c>
      <c r="G33" s="15">
        <f t="shared" si="7"/>
        <v>1474.2</v>
      </c>
      <c r="H33" s="14">
        <v>30</v>
      </c>
      <c r="I33" s="69">
        <v>0</v>
      </c>
      <c r="J33" s="15">
        <f t="shared" si="8"/>
        <v>0</v>
      </c>
    </row>
    <row r="34" spans="1:10" x14ac:dyDescent="0.25">
      <c r="A34" s="16"/>
      <c r="B34" s="16"/>
      <c r="C34" s="16"/>
      <c r="D34" s="32" t="s">
        <v>70</v>
      </c>
      <c r="E34" s="14">
        <v>1</v>
      </c>
      <c r="F34" s="17">
        <f>SUM(G28:G33)</f>
        <v>44571.76</v>
      </c>
      <c r="G34" s="17">
        <f t="shared" si="7"/>
        <v>44571.76</v>
      </c>
      <c r="H34" s="14">
        <v>1</v>
      </c>
      <c r="I34" s="17">
        <f>SUM(J28:J33)</f>
        <v>0</v>
      </c>
      <c r="J34" s="17">
        <f t="shared" si="8"/>
        <v>0</v>
      </c>
    </row>
    <row r="35" spans="1:10" ht="0.95" customHeight="1" x14ac:dyDescent="0.25">
      <c r="A35" s="18"/>
      <c r="B35" s="18"/>
      <c r="C35" s="18"/>
      <c r="D35" s="33"/>
      <c r="E35" s="18"/>
      <c r="F35" s="18"/>
      <c r="G35" s="18"/>
      <c r="H35" s="18"/>
      <c r="I35" s="18"/>
      <c r="J35" s="18"/>
    </row>
    <row r="36" spans="1:10" x14ac:dyDescent="0.25">
      <c r="A36" s="10" t="s">
        <v>71</v>
      </c>
      <c r="B36" s="10" t="s">
        <v>10</v>
      </c>
      <c r="C36" s="10" t="s">
        <v>11</v>
      </c>
      <c r="D36" s="30" t="s">
        <v>72</v>
      </c>
      <c r="E36" s="11">
        <f t="shared" ref="E36:J36" si="9">E60</f>
        <v>1</v>
      </c>
      <c r="F36" s="11">
        <f t="shared" si="9"/>
        <v>21389.24</v>
      </c>
      <c r="G36" s="11">
        <f t="shared" si="9"/>
        <v>21389.24</v>
      </c>
      <c r="H36" s="11">
        <f t="shared" si="9"/>
        <v>1</v>
      </c>
      <c r="I36" s="11">
        <f t="shared" si="9"/>
        <v>0</v>
      </c>
      <c r="J36" s="11">
        <f t="shared" si="9"/>
        <v>0</v>
      </c>
    </row>
    <row r="37" spans="1:10" x14ac:dyDescent="0.25">
      <c r="A37" s="19" t="s">
        <v>73</v>
      </c>
      <c r="B37" s="19" t="s">
        <v>10</v>
      </c>
      <c r="C37" s="19" t="s">
        <v>11</v>
      </c>
      <c r="D37" s="34" t="s">
        <v>74</v>
      </c>
      <c r="E37" s="20">
        <f t="shared" ref="E37:J37" si="10">E50</f>
        <v>1</v>
      </c>
      <c r="F37" s="20">
        <f t="shared" si="10"/>
        <v>8496.51</v>
      </c>
      <c r="G37" s="20">
        <f t="shared" si="10"/>
        <v>8496.51</v>
      </c>
      <c r="H37" s="20">
        <f t="shared" si="10"/>
        <v>1</v>
      </c>
      <c r="I37" s="20">
        <f t="shared" si="10"/>
        <v>0</v>
      </c>
      <c r="J37" s="20">
        <f t="shared" si="10"/>
        <v>0</v>
      </c>
    </row>
    <row r="38" spans="1:10" x14ac:dyDescent="0.25">
      <c r="A38" s="12" t="s">
        <v>75</v>
      </c>
      <c r="B38" s="13" t="s">
        <v>18</v>
      </c>
      <c r="C38" s="13" t="s">
        <v>19</v>
      </c>
      <c r="D38" s="31" t="s">
        <v>76</v>
      </c>
      <c r="E38" s="14">
        <v>9</v>
      </c>
      <c r="F38" s="14">
        <v>114.38</v>
      </c>
      <c r="G38" s="15">
        <f t="shared" ref="G38:G50" si="11">ROUND(E38*F38,2)</f>
        <v>1029.42</v>
      </c>
      <c r="H38" s="14">
        <v>9</v>
      </c>
      <c r="I38" s="69">
        <v>0</v>
      </c>
      <c r="J38" s="15">
        <f t="shared" ref="J38:J50" si="12">ROUND(H38*I38,2)</f>
        <v>0</v>
      </c>
    </row>
    <row r="39" spans="1:10" ht="22.5" x14ac:dyDescent="0.25">
      <c r="A39" s="12" t="s">
        <v>77</v>
      </c>
      <c r="B39" s="13" t="s">
        <v>18</v>
      </c>
      <c r="C39" s="13" t="s">
        <v>19</v>
      </c>
      <c r="D39" s="31" t="s">
        <v>78</v>
      </c>
      <c r="E39" s="14">
        <v>8</v>
      </c>
      <c r="F39" s="14">
        <v>26.76</v>
      </c>
      <c r="G39" s="15">
        <f t="shared" si="11"/>
        <v>214.08</v>
      </c>
      <c r="H39" s="14">
        <v>8</v>
      </c>
      <c r="I39" s="69">
        <v>0</v>
      </c>
      <c r="J39" s="15">
        <f t="shared" si="12"/>
        <v>0</v>
      </c>
    </row>
    <row r="40" spans="1:10" ht="22.5" x14ac:dyDescent="0.25">
      <c r="A40" s="12" t="s">
        <v>79</v>
      </c>
      <c r="B40" s="13" t="s">
        <v>18</v>
      </c>
      <c r="C40" s="13" t="s">
        <v>19</v>
      </c>
      <c r="D40" s="31" t="s">
        <v>80</v>
      </c>
      <c r="E40" s="14">
        <v>1</v>
      </c>
      <c r="F40" s="14">
        <v>672.8</v>
      </c>
      <c r="G40" s="15">
        <f t="shared" si="11"/>
        <v>672.8</v>
      </c>
      <c r="H40" s="14">
        <v>1</v>
      </c>
      <c r="I40" s="69">
        <v>0</v>
      </c>
      <c r="J40" s="15">
        <f t="shared" si="12"/>
        <v>0</v>
      </c>
    </row>
    <row r="41" spans="1:10" x14ac:dyDescent="0.25">
      <c r="A41" s="12" t="s">
        <v>81</v>
      </c>
      <c r="B41" s="13" t="s">
        <v>18</v>
      </c>
      <c r="C41" s="13" t="s">
        <v>19</v>
      </c>
      <c r="D41" s="31" t="s">
        <v>82</v>
      </c>
      <c r="E41" s="14">
        <v>1</v>
      </c>
      <c r="F41" s="14">
        <v>154.81</v>
      </c>
      <c r="G41" s="15">
        <f t="shared" si="11"/>
        <v>154.81</v>
      </c>
      <c r="H41" s="14">
        <v>1</v>
      </c>
      <c r="I41" s="69">
        <v>0</v>
      </c>
      <c r="J41" s="15">
        <f t="shared" si="12"/>
        <v>0</v>
      </c>
    </row>
    <row r="42" spans="1:10" x14ac:dyDescent="0.25">
      <c r="A42" s="12" t="s">
        <v>83</v>
      </c>
      <c r="B42" s="13" t="s">
        <v>18</v>
      </c>
      <c r="C42" s="13" t="s">
        <v>39</v>
      </c>
      <c r="D42" s="31" t="s">
        <v>84</v>
      </c>
      <c r="E42" s="14">
        <v>20</v>
      </c>
      <c r="F42" s="14">
        <v>84</v>
      </c>
      <c r="G42" s="15">
        <f t="shared" si="11"/>
        <v>1680</v>
      </c>
      <c r="H42" s="14">
        <v>20</v>
      </c>
      <c r="I42" s="69">
        <v>0</v>
      </c>
      <c r="J42" s="15">
        <f t="shared" si="12"/>
        <v>0</v>
      </c>
    </row>
    <row r="43" spans="1:10" x14ac:dyDescent="0.25">
      <c r="A43" s="12" t="s">
        <v>85</v>
      </c>
      <c r="B43" s="13" t="s">
        <v>18</v>
      </c>
      <c r="C43" s="13" t="s">
        <v>39</v>
      </c>
      <c r="D43" s="31" t="s">
        <v>86</v>
      </c>
      <c r="E43" s="14">
        <v>5</v>
      </c>
      <c r="F43" s="14">
        <v>110.64</v>
      </c>
      <c r="G43" s="15">
        <f t="shared" si="11"/>
        <v>553.20000000000005</v>
      </c>
      <c r="H43" s="14">
        <v>5</v>
      </c>
      <c r="I43" s="69">
        <v>0</v>
      </c>
      <c r="J43" s="15">
        <f t="shared" si="12"/>
        <v>0</v>
      </c>
    </row>
    <row r="44" spans="1:10" x14ac:dyDescent="0.25">
      <c r="A44" s="12" t="s">
        <v>87</v>
      </c>
      <c r="B44" s="13" t="s">
        <v>18</v>
      </c>
      <c r="C44" s="13" t="s">
        <v>39</v>
      </c>
      <c r="D44" s="31" t="s">
        <v>88</v>
      </c>
      <c r="E44" s="14">
        <v>15</v>
      </c>
      <c r="F44" s="14">
        <v>37.71</v>
      </c>
      <c r="G44" s="15">
        <f t="shared" si="11"/>
        <v>565.65</v>
      </c>
      <c r="H44" s="14">
        <v>15</v>
      </c>
      <c r="I44" s="69">
        <v>0</v>
      </c>
      <c r="J44" s="15">
        <f t="shared" si="12"/>
        <v>0</v>
      </c>
    </row>
    <row r="45" spans="1:10" ht="22.5" x14ac:dyDescent="0.25">
      <c r="A45" s="12" t="s">
        <v>89</v>
      </c>
      <c r="B45" s="13" t="s">
        <v>18</v>
      </c>
      <c r="C45" s="13" t="s">
        <v>90</v>
      </c>
      <c r="D45" s="31" t="s">
        <v>91</v>
      </c>
      <c r="E45" s="14">
        <v>2</v>
      </c>
      <c r="F45" s="14">
        <v>903</v>
      </c>
      <c r="G45" s="15">
        <f t="shared" si="11"/>
        <v>1806</v>
      </c>
      <c r="H45" s="14">
        <v>2</v>
      </c>
      <c r="I45" s="69">
        <v>0</v>
      </c>
      <c r="J45" s="15">
        <f t="shared" si="12"/>
        <v>0</v>
      </c>
    </row>
    <row r="46" spans="1:10" ht="22.5" x14ac:dyDescent="0.25">
      <c r="A46" s="12" t="s">
        <v>92</v>
      </c>
      <c r="B46" s="13" t="s">
        <v>18</v>
      </c>
      <c r="C46" s="13" t="s">
        <v>19</v>
      </c>
      <c r="D46" s="31" t="s">
        <v>93</v>
      </c>
      <c r="E46" s="14">
        <v>5</v>
      </c>
      <c r="F46" s="14">
        <v>98.36</v>
      </c>
      <c r="G46" s="15">
        <f t="shared" si="11"/>
        <v>491.8</v>
      </c>
      <c r="H46" s="14">
        <v>5</v>
      </c>
      <c r="I46" s="69">
        <v>0</v>
      </c>
      <c r="J46" s="15">
        <f t="shared" si="12"/>
        <v>0</v>
      </c>
    </row>
    <row r="47" spans="1:10" x14ac:dyDescent="0.25">
      <c r="A47" s="12" t="s">
        <v>94</v>
      </c>
      <c r="B47" s="13" t="s">
        <v>18</v>
      </c>
      <c r="C47" s="13" t="s">
        <v>19</v>
      </c>
      <c r="D47" s="31" t="s">
        <v>95</v>
      </c>
      <c r="E47" s="14">
        <v>1</v>
      </c>
      <c r="F47" s="14">
        <v>220.03</v>
      </c>
      <c r="G47" s="15">
        <f t="shared" si="11"/>
        <v>220.03</v>
      </c>
      <c r="H47" s="14">
        <v>1</v>
      </c>
      <c r="I47" s="69">
        <v>0</v>
      </c>
      <c r="J47" s="15">
        <f t="shared" si="12"/>
        <v>0</v>
      </c>
    </row>
    <row r="48" spans="1:10" x14ac:dyDescent="0.25">
      <c r="A48" s="12" t="s">
        <v>96</v>
      </c>
      <c r="B48" s="13" t="s">
        <v>18</v>
      </c>
      <c r="C48" s="13" t="s">
        <v>19</v>
      </c>
      <c r="D48" s="31" t="s">
        <v>97</v>
      </c>
      <c r="E48" s="14">
        <v>3</v>
      </c>
      <c r="F48" s="14">
        <v>341.23</v>
      </c>
      <c r="G48" s="15">
        <f t="shared" si="11"/>
        <v>1023.69</v>
      </c>
      <c r="H48" s="14">
        <v>3</v>
      </c>
      <c r="I48" s="69">
        <v>0</v>
      </c>
      <c r="J48" s="15">
        <f t="shared" si="12"/>
        <v>0</v>
      </c>
    </row>
    <row r="49" spans="1:10" x14ac:dyDescent="0.25">
      <c r="A49" s="12" t="s">
        <v>98</v>
      </c>
      <c r="B49" s="13" t="s">
        <v>18</v>
      </c>
      <c r="C49" s="13" t="s">
        <v>19</v>
      </c>
      <c r="D49" s="31" t="s">
        <v>99</v>
      </c>
      <c r="E49" s="14">
        <v>1</v>
      </c>
      <c r="F49" s="14">
        <v>85.03</v>
      </c>
      <c r="G49" s="15">
        <f t="shared" si="11"/>
        <v>85.03</v>
      </c>
      <c r="H49" s="14">
        <v>1</v>
      </c>
      <c r="I49" s="69">
        <v>0</v>
      </c>
      <c r="J49" s="15">
        <f t="shared" si="12"/>
        <v>0</v>
      </c>
    </row>
    <row r="50" spans="1:10" x14ac:dyDescent="0.25">
      <c r="A50" s="16"/>
      <c r="B50" s="16"/>
      <c r="C50" s="16"/>
      <c r="D50" s="32" t="s">
        <v>100</v>
      </c>
      <c r="E50" s="14">
        <v>1</v>
      </c>
      <c r="F50" s="17">
        <f>SUM(G38:G49)</f>
        <v>8496.51</v>
      </c>
      <c r="G50" s="17">
        <f t="shared" si="11"/>
        <v>8496.51</v>
      </c>
      <c r="H50" s="14">
        <v>1</v>
      </c>
      <c r="I50" s="17">
        <f>SUM(J38:J49)</f>
        <v>0</v>
      </c>
      <c r="J50" s="17">
        <f t="shared" si="12"/>
        <v>0</v>
      </c>
    </row>
    <row r="51" spans="1:10" ht="0.95" customHeight="1" x14ac:dyDescent="0.25">
      <c r="A51" s="18"/>
      <c r="B51" s="18"/>
      <c r="C51" s="18"/>
      <c r="D51" s="33"/>
      <c r="E51" s="18"/>
      <c r="F51" s="18"/>
      <c r="G51" s="18"/>
      <c r="H51" s="18"/>
      <c r="I51" s="18"/>
      <c r="J51" s="18"/>
    </row>
    <row r="52" spans="1:10" x14ac:dyDescent="0.25">
      <c r="A52" s="19" t="s">
        <v>101</v>
      </c>
      <c r="B52" s="19" t="s">
        <v>10</v>
      </c>
      <c r="C52" s="19" t="s">
        <v>11</v>
      </c>
      <c r="D52" s="34" t="s">
        <v>102</v>
      </c>
      <c r="E52" s="20">
        <f t="shared" ref="E52:J52" si="13">E58</f>
        <v>1</v>
      </c>
      <c r="F52" s="20">
        <f t="shared" si="13"/>
        <v>12892.73</v>
      </c>
      <c r="G52" s="20">
        <f t="shared" si="13"/>
        <v>12892.73</v>
      </c>
      <c r="H52" s="20">
        <f t="shared" si="13"/>
        <v>1</v>
      </c>
      <c r="I52" s="20">
        <f t="shared" si="13"/>
        <v>0</v>
      </c>
      <c r="J52" s="20">
        <f t="shared" si="13"/>
        <v>0</v>
      </c>
    </row>
    <row r="53" spans="1:10" x14ac:dyDescent="0.25">
      <c r="A53" s="12" t="s">
        <v>103</v>
      </c>
      <c r="B53" s="13" t="s">
        <v>18</v>
      </c>
      <c r="C53" s="13" t="s">
        <v>90</v>
      </c>
      <c r="D53" s="31" t="s">
        <v>104</v>
      </c>
      <c r="E53" s="14">
        <v>0.7</v>
      </c>
      <c r="F53" s="14">
        <v>4146.45</v>
      </c>
      <c r="G53" s="15">
        <f t="shared" ref="G53:G58" si="14">ROUND(E53*F53,2)</f>
        <v>2902.52</v>
      </c>
      <c r="H53" s="14">
        <v>0.7</v>
      </c>
      <c r="I53" s="69">
        <v>0</v>
      </c>
      <c r="J53" s="15">
        <f t="shared" ref="J53:J58" si="15">ROUND(H53*I53,2)</f>
        <v>0</v>
      </c>
    </row>
    <row r="54" spans="1:10" x14ac:dyDescent="0.25">
      <c r="A54" s="12" t="s">
        <v>105</v>
      </c>
      <c r="B54" s="13" t="s">
        <v>18</v>
      </c>
      <c r="C54" s="13" t="s">
        <v>90</v>
      </c>
      <c r="D54" s="31" t="s">
        <v>106</v>
      </c>
      <c r="E54" s="14">
        <v>0.7</v>
      </c>
      <c r="F54" s="14">
        <v>1856.4</v>
      </c>
      <c r="G54" s="15">
        <f t="shared" si="14"/>
        <v>1299.48</v>
      </c>
      <c r="H54" s="14">
        <v>0.7</v>
      </c>
      <c r="I54" s="69">
        <v>0</v>
      </c>
      <c r="J54" s="15">
        <f t="shared" si="15"/>
        <v>0</v>
      </c>
    </row>
    <row r="55" spans="1:10" x14ac:dyDescent="0.25">
      <c r="A55" s="12" t="s">
        <v>107</v>
      </c>
      <c r="B55" s="13" t="s">
        <v>18</v>
      </c>
      <c r="C55" s="13" t="s">
        <v>90</v>
      </c>
      <c r="D55" s="31" t="s">
        <v>108</v>
      </c>
      <c r="E55" s="14">
        <v>0.35</v>
      </c>
      <c r="F55" s="14">
        <v>3639.72</v>
      </c>
      <c r="G55" s="15">
        <f t="shared" si="14"/>
        <v>1273.9000000000001</v>
      </c>
      <c r="H55" s="14">
        <v>0.35</v>
      </c>
      <c r="I55" s="69">
        <v>0</v>
      </c>
      <c r="J55" s="15">
        <f t="shared" si="15"/>
        <v>0</v>
      </c>
    </row>
    <row r="56" spans="1:10" x14ac:dyDescent="0.25">
      <c r="A56" s="12" t="s">
        <v>109</v>
      </c>
      <c r="B56" s="13" t="s">
        <v>18</v>
      </c>
      <c r="C56" s="13" t="s">
        <v>90</v>
      </c>
      <c r="D56" s="31" t="s">
        <v>110</v>
      </c>
      <c r="E56" s="14">
        <v>2</v>
      </c>
      <c r="F56" s="14">
        <v>1732.5</v>
      </c>
      <c r="G56" s="15">
        <f t="shared" si="14"/>
        <v>3465</v>
      </c>
      <c r="H56" s="14">
        <v>2</v>
      </c>
      <c r="I56" s="69">
        <v>0</v>
      </c>
      <c r="J56" s="15">
        <f t="shared" si="15"/>
        <v>0</v>
      </c>
    </row>
    <row r="57" spans="1:10" ht="22.5" x14ac:dyDescent="0.25">
      <c r="A57" s="12" t="s">
        <v>111</v>
      </c>
      <c r="B57" s="13" t="s">
        <v>18</v>
      </c>
      <c r="C57" s="13" t="s">
        <v>19</v>
      </c>
      <c r="D57" s="31" t="s">
        <v>112</v>
      </c>
      <c r="E57" s="14">
        <v>1</v>
      </c>
      <c r="F57" s="14">
        <v>3951.83</v>
      </c>
      <c r="G57" s="15">
        <f t="shared" si="14"/>
        <v>3951.83</v>
      </c>
      <c r="H57" s="14">
        <v>1</v>
      </c>
      <c r="I57" s="69">
        <v>0</v>
      </c>
      <c r="J57" s="15">
        <f t="shared" si="15"/>
        <v>0</v>
      </c>
    </row>
    <row r="58" spans="1:10" x14ac:dyDescent="0.25">
      <c r="A58" s="16"/>
      <c r="B58" s="16"/>
      <c r="C58" s="16"/>
      <c r="D58" s="32" t="s">
        <v>113</v>
      </c>
      <c r="E58" s="14">
        <v>1</v>
      </c>
      <c r="F58" s="17">
        <f>SUM(G53:G57)</f>
        <v>12892.73</v>
      </c>
      <c r="G58" s="17">
        <f t="shared" si="14"/>
        <v>12892.73</v>
      </c>
      <c r="H58" s="14">
        <v>1</v>
      </c>
      <c r="I58" s="17">
        <f>SUM(J53:J57)</f>
        <v>0</v>
      </c>
      <c r="J58" s="17">
        <f t="shared" si="15"/>
        <v>0</v>
      </c>
    </row>
    <row r="59" spans="1:10" ht="0.95" customHeight="1" x14ac:dyDescent="0.25">
      <c r="A59" s="18"/>
      <c r="B59" s="18"/>
      <c r="C59" s="18"/>
      <c r="D59" s="33"/>
      <c r="E59" s="18"/>
      <c r="F59" s="18"/>
      <c r="G59" s="18"/>
      <c r="H59" s="18"/>
      <c r="I59" s="18"/>
      <c r="J59" s="18"/>
    </row>
    <row r="60" spans="1:10" x14ac:dyDescent="0.25">
      <c r="A60" s="16"/>
      <c r="B60" s="16"/>
      <c r="C60" s="16"/>
      <c r="D60" s="32" t="s">
        <v>114</v>
      </c>
      <c r="E60" s="14">
        <v>1</v>
      </c>
      <c r="F60" s="17">
        <f>G37+G52</f>
        <v>21389.24</v>
      </c>
      <c r="G60" s="17">
        <f>ROUND(E60*F60,2)</f>
        <v>21389.24</v>
      </c>
      <c r="H60" s="14">
        <v>1</v>
      </c>
      <c r="I60" s="17">
        <f>J37+J52</f>
        <v>0</v>
      </c>
      <c r="J60" s="17">
        <f>ROUND(H60*I60,2)</f>
        <v>0</v>
      </c>
    </row>
    <row r="61" spans="1:10" ht="0.95" customHeight="1" x14ac:dyDescent="0.25">
      <c r="A61" s="18"/>
      <c r="B61" s="18"/>
      <c r="C61" s="18"/>
      <c r="D61" s="33"/>
      <c r="E61" s="18"/>
      <c r="F61" s="18"/>
      <c r="G61" s="18"/>
      <c r="H61" s="18"/>
      <c r="I61" s="18"/>
      <c r="J61" s="18"/>
    </row>
    <row r="62" spans="1:10" x14ac:dyDescent="0.25">
      <c r="A62" s="10" t="s">
        <v>115</v>
      </c>
      <c r="B62" s="10" t="s">
        <v>10</v>
      </c>
      <c r="C62" s="10" t="s">
        <v>11</v>
      </c>
      <c r="D62" s="30" t="s">
        <v>116</v>
      </c>
      <c r="E62" s="11">
        <f t="shared" ref="E62:J62" si="16">E76</f>
        <v>1</v>
      </c>
      <c r="F62" s="11">
        <f t="shared" si="16"/>
        <v>16397.939999999999</v>
      </c>
      <c r="G62" s="11">
        <f t="shared" si="16"/>
        <v>16397.939999999999</v>
      </c>
      <c r="H62" s="11">
        <f t="shared" si="16"/>
        <v>1</v>
      </c>
      <c r="I62" s="11">
        <f t="shared" si="16"/>
        <v>0</v>
      </c>
      <c r="J62" s="11">
        <f t="shared" si="16"/>
        <v>0</v>
      </c>
    </row>
    <row r="63" spans="1:10" ht="22.5" x14ac:dyDescent="0.25">
      <c r="A63" s="12" t="s">
        <v>117</v>
      </c>
      <c r="B63" s="13" t="s">
        <v>18</v>
      </c>
      <c r="C63" s="13" t="s">
        <v>19</v>
      </c>
      <c r="D63" s="31" t="s">
        <v>118</v>
      </c>
      <c r="E63" s="14">
        <v>4</v>
      </c>
      <c r="F63" s="14">
        <v>119.68</v>
      </c>
      <c r="G63" s="15">
        <f t="shared" ref="G63:G76" si="17">ROUND(E63*F63,2)</f>
        <v>478.72</v>
      </c>
      <c r="H63" s="14">
        <v>4</v>
      </c>
      <c r="I63" s="69">
        <v>0</v>
      </c>
      <c r="J63" s="15">
        <f t="shared" ref="J63:J76" si="18">ROUND(H63*I63,2)</f>
        <v>0</v>
      </c>
    </row>
    <row r="64" spans="1:10" ht="22.5" x14ac:dyDescent="0.25">
      <c r="A64" s="12" t="s">
        <v>119</v>
      </c>
      <c r="B64" s="13" t="s">
        <v>18</v>
      </c>
      <c r="C64" s="13" t="s">
        <v>19</v>
      </c>
      <c r="D64" s="31" t="s">
        <v>120</v>
      </c>
      <c r="E64" s="14">
        <v>2</v>
      </c>
      <c r="F64" s="14">
        <v>166.87</v>
      </c>
      <c r="G64" s="15">
        <f t="shared" si="17"/>
        <v>333.74</v>
      </c>
      <c r="H64" s="14">
        <v>2</v>
      </c>
      <c r="I64" s="69">
        <v>0</v>
      </c>
      <c r="J64" s="15">
        <f t="shared" si="18"/>
        <v>0</v>
      </c>
    </row>
    <row r="65" spans="1:10" x14ac:dyDescent="0.25">
      <c r="A65" s="12" t="s">
        <v>121</v>
      </c>
      <c r="B65" s="13" t="s">
        <v>18</v>
      </c>
      <c r="C65" s="13" t="s">
        <v>4</v>
      </c>
      <c r="D65" s="31" t="s">
        <v>122</v>
      </c>
      <c r="E65" s="14">
        <v>2</v>
      </c>
      <c r="F65" s="14">
        <v>314.94</v>
      </c>
      <c r="G65" s="15">
        <f t="shared" si="17"/>
        <v>629.88</v>
      </c>
      <c r="H65" s="14">
        <v>2</v>
      </c>
      <c r="I65" s="69">
        <v>0</v>
      </c>
      <c r="J65" s="15">
        <f t="shared" si="18"/>
        <v>0</v>
      </c>
    </row>
    <row r="66" spans="1:10" x14ac:dyDescent="0.25">
      <c r="A66" s="12" t="s">
        <v>123</v>
      </c>
      <c r="B66" s="13" t="s">
        <v>18</v>
      </c>
      <c r="C66" s="13" t="s">
        <v>19</v>
      </c>
      <c r="D66" s="31" t="s">
        <v>124</v>
      </c>
      <c r="E66" s="14">
        <v>1</v>
      </c>
      <c r="F66" s="14">
        <v>157.35</v>
      </c>
      <c r="G66" s="15">
        <f t="shared" si="17"/>
        <v>157.35</v>
      </c>
      <c r="H66" s="14">
        <v>1</v>
      </c>
      <c r="I66" s="69">
        <v>0</v>
      </c>
      <c r="J66" s="15">
        <f t="shared" si="18"/>
        <v>0</v>
      </c>
    </row>
    <row r="67" spans="1:10" x14ac:dyDescent="0.25">
      <c r="A67" s="12" t="s">
        <v>125</v>
      </c>
      <c r="B67" s="13" t="s">
        <v>18</v>
      </c>
      <c r="C67" s="13" t="s">
        <v>39</v>
      </c>
      <c r="D67" s="31" t="s">
        <v>126</v>
      </c>
      <c r="E67" s="14">
        <v>1</v>
      </c>
      <c r="F67" s="14">
        <v>10.119999999999999</v>
      </c>
      <c r="G67" s="15">
        <f t="shared" si="17"/>
        <v>10.119999999999999</v>
      </c>
      <c r="H67" s="14">
        <v>1</v>
      </c>
      <c r="I67" s="69">
        <v>0</v>
      </c>
      <c r="J67" s="15">
        <f t="shared" si="18"/>
        <v>0</v>
      </c>
    </row>
    <row r="68" spans="1:10" x14ac:dyDescent="0.25">
      <c r="A68" s="12" t="s">
        <v>127</v>
      </c>
      <c r="B68" s="13" t="s">
        <v>18</v>
      </c>
      <c r="C68" s="13" t="s">
        <v>39</v>
      </c>
      <c r="D68" s="31" t="s">
        <v>128</v>
      </c>
      <c r="E68" s="14">
        <v>15</v>
      </c>
      <c r="F68" s="14">
        <v>113.97</v>
      </c>
      <c r="G68" s="15">
        <f t="shared" si="17"/>
        <v>1709.55</v>
      </c>
      <c r="H68" s="14">
        <v>15</v>
      </c>
      <c r="I68" s="69">
        <v>0</v>
      </c>
      <c r="J68" s="15">
        <f t="shared" si="18"/>
        <v>0</v>
      </c>
    </row>
    <row r="69" spans="1:10" ht="22.5" x14ac:dyDescent="0.25">
      <c r="A69" s="12" t="s">
        <v>51</v>
      </c>
      <c r="B69" s="13" t="s">
        <v>18</v>
      </c>
      <c r="C69" s="13" t="s">
        <v>19</v>
      </c>
      <c r="D69" s="31" t="s">
        <v>52</v>
      </c>
      <c r="E69" s="14">
        <v>2</v>
      </c>
      <c r="F69" s="14">
        <v>26.47</v>
      </c>
      <c r="G69" s="15">
        <f t="shared" si="17"/>
        <v>52.94</v>
      </c>
      <c r="H69" s="14">
        <v>2</v>
      </c>
      <c r="I69" s="69">
        <v>0</v>
      </c>
      <c r="J69" s="15">
        <f t="shared" si="18"/>
        <v>0</v>
      </c>
    </row>
    <row r="70" spans="1:10" x14ac:dyDescent="0.25">
      <c r="A70" s="12" t="s">
        <v>129</v>
      </c>
      <c r="B70" s="13" t="s">
        <v>18</v>
      </c>
      <c r="C70" s="13" t="s">
        <v>39</v>
      </c>
      <c r="D70" s="31" t="s">
        <v>130</v>
      </c>
      <c r="E70" s="14">
        <v>65</v>
      </c>
      <c r="F70" s="14">
        <v>2.63</v>
      </c>
      <c r="G70" s="15">
        <f t="shared" si="17"/>
        <v>170.95</v>
      </c>
      <c r="H70" s="14">
        <v>65</v>
      </c>
      <c r="I70" s="69">
        <v>0</v>
      </c>
      <c r="J70" s="15">
        <f t="shared" si="18"/>
        <v>0</v>
      </c>
    </row>
    <row r="71" spans="1:10" x14ac:dyDescent="0.25">
      <c r="A71" s="12" t="s">
        <v>131</v>
      </c>
      <c r="B71" s="13" t="s">
        <v>18</v>
      </c>
      <c r="C71" s="13" t="s">
        <v>39</v>
      </c>
      <c r="D71" s="31" t="s">
        <v>132</v>
      </c>
      <c r="E71" s="14">
        <v>65</v>
      </c>
      <c r="F71" s="14">
        <v>34.049999999999997</v>
      </c>
      <c r="G71" s="15">
        <f t="shared" si="17"/>
        <v>2213.25</v>
      </c>
      <c r="H71" s="14">
        <v>65</v>
      </c>
      <c r="I71" s="69">
        <v>0</v>
      </c>
      <c r="J71" s="15">
        <f t="shared" si="18"/>
        <v>0</v>
      </c>
    </row>
    <row r="72" spans="1:10" x14ac:dyDescent="0.25">
      <c r="A72" s="12" t="s">
        <v>133</v>
      </c>
      <c r="B72" s="13" t="s">
        <v>18</v>
      </c>
      <c r="C72" s="13" t="s">
        <v>32</v>
      </c>
      <c r="D72" s="31" t="s">
        <v>134</v>
      </c>
      <c r="E72" s="14">
        <v>130</v>
      </c>
      <c r="F72" s="14">
        <v>39.74</v>
      </c>
      <c r="G72" s="15">
        <f t="shared" si="17"/>
        <v>5166.2</v>
      </c>
      <c r="H72" s="14">
        <v>130</v>
      </c>
      <c r="I72" s="69">
        <v>0</v>
      </c>
      <c r="J72" s="15">
        <f t="shared" si="18"/>
        <v>0</v>
      </c>
    </row>
    <row r="73" spans="1:10" x14ac:dyDescent="0.25">
      <c r="A73" s="12" t="s">
        <v>135</v>
      </c>
      <c r="B73" s="13" t="s">
        <v>18</v>
      </c>
      <c r="C73" s="13" t="s">
        <v>32</v>
      </c>
      <c r="D73" s="31" t="s">
        <v>136</v>
      </c>
      <c r="E73" s="14">
        <v>150</v>
      </c>
      <c r="F73" s="14">
        <v>35.56</v>
      </c>
      <c r="G73" s="15">
        <f t="shared" si="17"/>
        <v>5334</v>
      </c>
      <c r="H73" s="14">
        <v>150</v>
      </c>
      <c r="I73" s="69">
        <v>0</v>
      </c>
      <c r="J73" s="15">
        <f t="shared" si="18"/>
        <v>0</v>
      </c>
    </row>
    <row r="74" spans="1:10" ht="22.5" x14ac:dyDescent="0.25">
      <c r="A74" s="12" t="s">
        <v>137</v>
      </c>
      <c r="B74" s="13" t="s">
        <v>18</v>
      </c>
      <c r="C74" s="13" t="s">
        <v>138</v>
      </c>
      <c r="D74" s="31" t="s">
        <v>139</v>
      </c>
      <c r="E74" s="14">
        <v>3</v>
      </c>
      <c r="F74" s="14">
        <v>43.67</v>
      </c>
      <c r="G74" s="15">
        <f t="shared" si="17"/>
        <v>131.01</v>
      </c>
      <c r="H74" s="14">
        <v>3</v>
      </c>
      <c r="I74" s="69">
        <v>0</v>
      </c>
      <c r="J74" s="15">
        <f t="shared" si="18"/>
        <v>0</v>
      </c>
    </row>
    <row r="75" spans="1:10" ht="22.5" x14ac:dyDescent="0.25">
      <c r="A75" s="12" t="s">
        <v>140</v>
      </c>
      <c r="B75" s="13" t="s">
        <v>18</v>
      </c>
      <c r="C75" s="13" t="s">
        <v>138</v>
      </c>
      <c r="D75" s="31" t="s">
        <v>141</v>
      </c>
      <c r="E75" s="14">
        <v>3</v>
      </c>
      <c r="F75" s="14">
        <v>3.41</v>
      </c>
      <c r="G75" s="15">
        <f t="shared" si="17"/>
        <v>10.23</v>
      </c>
      <c r="H75" s="14">
        <v>3</v>
      </c>
      <c r="I75" s="69">
        <v>0</v>
      </c>
      <c r="J75" s="15">
        <f t="shared" si="18"/>
        <v>0</v>
      </c>
    </row>
    <row r="76" spans="1:10" x14ac:dyDescent="0.25">
      <c r="A76" s="16"/>
      <c r="B76" s="16"/>
      <c r="C76" s="16"/>
      <c r="D76" s="32" t="s">
        <v>142</v>
      </c>
      <c r="E76" s="14">
        <v>1</v>
      </c>
      <c r="F76" s="17">
        <f>SUM(G63:G75)</f>
        <v>16397.939999999999</v>
      </c>
      <c r="G76" s="17">
        <f t="shared" si="17"/>
        <v>16397.939999999999</v>
      </c>
      <c r="H76" s="14">
        <v>1</v>
      </c>
      <c r="I76" s="17">
        <f>SUM(J63:J75)</f>
        <v>0</v>
      </c>
      <c r="J76" s="17">
        <f t="shared" si="18"/>
        <v>0</v>
      </c>
    </row>
    <row r="77" spans="1:10" ht="0.95" customHeight="1" x14ac:dyDescent="0.25">
      <c r="A77" s="18"/>
      <c r="B77" s="18"/>
      <c r="C77" s="18"/>
      <c r="D77" s="33"/>
      <c r="E77" s="18"/>
      <c r="F77" s="18"/>
      <c r="G77" s="18"/>
      <c r="H77" s="18"/>
      <c r="I77" s="18"/>
      <c r="J77" s="18"/>
    </row>
    <row r="78" spans="1:10" x14ac:dyDescent="0.25">
      <c r="A78" s="16"/>
      <c r="B78" s="16"/>
      <c r="C78" s="16"/>
      <c r="D78" s="32" t="s">
        <v>143</v>
      </c>
      <c r="E78" s="14">
        <v>1</v>
      </c>
      <c r="F78" s="17">
        <f>G6+G10+G27+G36+G62</f>
        <v>109089.62</v>
      </c>
      <c r="G78" s="17">
        <f>ROUND(E78*F78,2)</f>
        <v>109089.62</v>
      </c>
      <c r="H78" s="14">
        <v>1</v>
      </c>
      <c r="I78" s="17">
        <f>J6+J10+J27+J36+J62</f>
        <v>0</v>
      </c>
      <c r="J78" s="17">
        <f>ROUND(H78*I78,2)</f>
        <v>0</v>
      </c>
    </row>
    <row r="79" spans="1:10" ht="0.95" customHeight="1" x14ac:dyDescent="0.25">
      <c r="A79" s="18"/>
      <c r="B79" s="18"/>
      <c r="C79" s="18"/>
      <c r="D79" s="33"/>
      <c r="E79" s="18"/>
      <c r="F79" s="18"/>
      <c r="G79" s="18"/>
      <c r="H79" s="18"/>
      <c r="I79" s="18"/>
      <c r="J79" s="18"/>
    </row>
    <row r="80" spans="1:10" x14ac:dyDescent="0.25">
      <c r="A80" s="8" t="s">
        <v>144</v>
      </c>
      <c r="B80" s="8" t="s">
        <v>10</v>
      </c>
      <c r="C80" s="8" t="s">
        <v>11</v>
      </c>
      <c r="D80" s="29" t="s">
        <v>145</v>
      </c>
      <c r="E80" s="9">
        <f t="shared" ref="E80:J80" si="19">E477</f>
        <v>1</v>
      </c>
      <c r="F80" s="9">
        <f t="shared" si="19"/>
        <v>3005397.64</v>
      </c>
      <c r="G80" s="9">
        <f t="shared" si="19"/>
        <v>3005397.64</v>
      </c>
      <c r="H80" s="9">
        <f t="shared" si="19"/>
        <v>1</v>
      </c>
      <c r="I80" s="9">
        <f t="shared" si="19"/>
        <v>110263.65</v>
      </c>
      <c r="J80" s="9">
        <f t="shared" si="19"/>
        <v>110263.65</v>
      </c>
    </row>
    <row r="81" spans="1:10" x14ac:dyDescent="0.25">
      <c r="A81" s="10" t="s">
        <v>146</v>
      </c>
      <c r="B81" s="10" t="s">
        <v>10</v>
      </c>
      <c r="C81" s="10" t="s">
        <v>11</v>
      </c>
      <c r="D81" s="30" t="s">
        <v>147</v>
      </c>
      <c r="E81" s="11">
        <f t="shared" ref="E81:J81" si="20">E187</f>
        <v>1</v>
      </c>
      <c r="F81" s="11">
        <f t="shared" si="20"/>
        <v>817915.19</v>
      </c>
      <c r="G81" s="11">
        <f t="shared" si="20"/>
        <v>817915.19</v>
      </c>
      <c r="H81" s="11">
        <f t="shared" si="20"/>
        <v>1</v>
      </c>
      <c r="I81" s="11">
        <f t="shared" si="20"/>
        <v>26250</v>
      </c>
      <c r="J81" s="11">
        <f t="shared" si="20"/>
        <v>26250</v>
      </c>
    </row>
    <row r="82" spans="1:10" x14ac:dyDescent="0.25">
      <c r="A82" s="19" t="s">
        <v>148</v>
      </c>
      <c r="B82" s="19" t="s">
        <v>10</v>
      </c>
      <c r="C82" s="19" t="s">
        <v>11</v>
      </c>
      <c r="D82" s="34" t="s">
        <v>149</v>
      </c>
      <c r="E82" s="20">
        <f t="shared" ref="E82:J82" si="21">E153</f>
        <v>1</v>
      </c>
      <c r="F82" s="20">
        <f t="shared" si="21"/>
        <v>125283.56</v>
      </c>
      <c r="G82" s="20">
        <f t="shared" si="21"/>
        <v>125283.56</v>
      </c>
      <c r="H82" s="20">
        <f t="shared" si="21"/>
        <v>1</v>
      </c>
      <c r="I82" s="20">
        <f t="shared" si="21"/>
        <v>26250</v>
      </c>
      <c r="J82" s="20">
        <f t="shared" si="21"/>
        <v>26250</v>
      </c>
    </row>
    <row r="83" spans="1:10" x14ac:dyDescent="0.25">
      <c r="A83" s="12" t="s">
        <v>150</v>
      </c>
      <c r="B83" s="13" t="s">
        <v>18</v>
      </c>
      <c r="C83" s="13" t="s">
        <v>19</v>
      </c>
      <c r="D83" s="31" t="s">
        <v>151</v>
      </c>
      <c r="E83" s="14">
        <v>19</v>
      </c>
      <c r="F83" s="14">
        <v>22.6</v>
      </c>
      <c r="G83" s="15">
        <f t="shared" ref="G83:G114" si="22">ROUND(E83*F83,2)</f>
        <v>429.4</v>
      </c>
      <c r="H83" s="14">
        <v>19</v>
      </c>
      <c r="I83" s="69">
        <v>0</v>
      </c>
      <c r="J83" s="15">
        <f t="shared" ref="J83:J146" si="23">ROUND(H83*I83,2)</f>
        <v>0</v>
      </c>
    </row>
    <row r="84" spans="1:10" ht="22.5" x14ac:dyDescent="0.25">
      <c r="A84" s="12" t="s">
        <v>152</v>
      </c>
      <c r="B84" s="13" t="s">
        <v>18</v>
      </c>
      <c r="C84" s="13" t="s">
        <v>19</v>
      </c>
      <c r="D84" s="31" t="s">
        <v>153</v>
      </c>
      <c r="E84" s="14">
        <v>2</v>
      </c>
      <c r="F84" s="14">
        <v>12.33</v>
      </c>
      <c r="G84" s="15">
        <f t="shared" si="22"/>
        <v>24.66</v>
      </c>
      <c r="H84" s="14">
        <v>2</v>
      </c>
      <c r="I84" s="69">
        <v>0</v>
      </c>
      <c r="J84" s="15">
        <f t="shared" si="23"/>
        <v>0</v>
      </c>
    </row>
    <row r="85" spans="1:10" x14ac:dyDescent="0.25">
      <c r="A85" s="12" t="s">
        <v>154</v>
      </c>
      <c r="B85" s="13" t="s">
        <v>18</v>
      </c>
      <c r="C85" s="13" t="s">
        <v>19</v>
      </c>
      <c r="D85" s="31" t="s">
        <v>155</v>
      </c>
      <c r="E85" s="14">
        <v>2</v>
      </c>
      <c r="F85" s="14">
        <v>45.19</v>
      </c>
      <c r="G85" s="15">
        <f t="shared" si="22"/>
        <v>90.38</v>
      </c>
      <c r="H85" s="14">
        <v>2</v>
      </c>
      <c r="I85" s="69">
        <v>0</v>
      </c>
      <c r="J85" s="15">
        <f t="shared" si="23"/>
        <v>0</v>
      </c>
    </row>
    <row r="86" spans="1:10" ht="22.5" x14ac:dyDescent="0.25">
      <c r="A86" s="12" t="s">
        <v>156</v>
      </c>
      <c r="B86" s="13" t="s">
        <v>18</v>
      </c>
      <c r="C86" s="13" t="s">
        <v>19</v>
      </c>
      <c r="D86" s="31" t="s">
        <v>157</v>
      </c>
      <c r="E86" s="14">
        <v>3</v>
      </c>
      <c r="F86" s="14">
        <v>39.42</v>
      </c>
      <c r="G86" s="15">
        <f t="shared" si="22"/>
        <v>118.26</v>
      </c>
      <c r="H86" s="14">
        <v>3</v>
      </c>
      <c r="I86" s="69">
        <v>0</v>
      </c>
      <c r="J86" s="15">
        <f t="shared" si="23"/>
        <v>0</v>
      </c>
    </row>
    <row r="87" spans="1:10" ht="22.5" x14ac:dyDescent="0.25">
      <c r="A87" s="12" t="s">
        <v>158</v>
      </c>
      <c r="B87" s="13" t="s">
        <v>18</v>
      </c>
      <c r="C87" s="13" t="s">
        <v>19</v>
      </c>
      <c r="D87" s="31" t="s">
        <v>159</v>
      </c>
      <c r="E87" s="14">
        <v>4</v>
      </c>
      <c r="F87" s="14">
        <v>38.44</v>
      </c>
      <c r="G87" s="15">
        <f t="shared" si="22"/>
        <v>153.76</v>
      </c>
      <c r="H87" s="14">
        <v>4</v>
      </c>
      <c r="I87" s="69">
        <v>0</v>
      </c>
      <c r="J87" s="15">
        <f t="shared" si="23"/>
        <v>0</v>
      </c>
    </row>
    <row r="88" spans="1:10" ht="22.5" x14ac:dyDescent="0.25">
      <c r="A88" s="12" t="s">
        <v>160</v>
      </c>
      <c r="B88" s="13" t="s">
        <v>18</v>
      </c>
      <c r="C88" s="13" t="s">
        <v>19</v>
      </c>
      <c r="D88" s="31" t="s">
        <v>161</v>
      </c>
      <c r="E88" s="14">
        <v>12</v>
      </c>
      <c r="F88" s="14">
        <v>27.81</v>
      </c>
      <c r="G88" s="15">
        <f t="shared" si="22"/>
        <v>333.72</v>
      </c>
      <c r="H88" s="14">
        <v>12</v>
      </c>
      <c r="I88" s="69">
        <v>0</v>
      </c>
      <c r="J88" s="15">
        <f t="shared" si="23"/>
        <v>0</v>
      </c>
    </row>
    <row r="89" spans="1:10" x14ac:dyDescent="0.25">
      <c r="A89" s="12" t="s">
        <v>162</v>
      </c>
      <c r="B89" s="13" t="s">
        <v>18</v>
      </c>
      <c r="C89" s="13" t="s">
        <v>19</v>
      </c>
      <c r="D89" s="31" t="s">
        <v>163</v>
      </c>
      <c r="E89" s="14">
        <v>2</v>
      </c>
      <c r="F89" s="14">
        <v>73.92</v>
      </c>
      <c r="G89" s="15">
        <f t="shared" si="22"/>
        <v>147.84</v>
      </c>
      <c r="H89" s="14">
        <v>2</v>
      </c>
      <c r="I89" s="69">
        <v>0</v>
      </c>
      <c r="J89" s="15">
        <f t="shared" si="23"/>
        <v>0</v>
      </c>
    </row>
    <row r="90" spans="1:10" ht="22.5" x14ac:dyDescent="0.25">
      <c r="A90" s="12" t="s">
        <v>164</v>
      </c>
      <c r="B90" s="13" t="s">
        <v>18</v>
      </c>
      <c r="C90" s="13" t="s">
        <v>19</v>
      </c>
      <c r="D90" s="31" t="s">
        <v>165</v>
      </c>
      <c r="E90" s="14">
        <v>3</v>
      </c>
      <c r="F90" s="14">
        <v>145.29</v>
      </c>
      <c r="G90" s="15">
        <f t="shared" si="22"/>
        <v>435.87</v>
      </c>
      <c r="H90" s="14">
        <v>3</v>
      </c>
      <c r="I90" s="69">
        <v>0</v>
      </c>
      <c r="J90" s="15">
        <f t="shared" si="23"/>
        <v>0</v>
      </c>
    </row>
    <row r="91" spans="1:10" ht="22.5" x14ac:dyDescent="0.25">
      <c r="A91" s="12" t="s">
        <v>166</v>
      </c>
      <c r="B91" s="13" t="s">
        <v>18</v>
      </c>
      <c r="C91" s="13" t="s">
        <v>19</v>
      </c>
      <c r="D91" s="31" t="s">
        <v>167</v>
      </c>
      <c r="E91" s="14">
        <v>1</v>
      </c>
      <c r="F91" s="14">
        <v>102.44</v>
      </c>
      <c r="G91" s="15">
        <f t="shared" si="22"/>
        <v>102.44</v>
      </c>
      <c r="H91" s="14">
        <v>1</v>
      </c>
      <c r="I91" s="69">
        <v>0</v>
      </c>
      <c r="J91" s="15">
        <f t="shared" si="23"/>
        <v>0</v>
      </c>
    </row>
    <row r="92" spans="1:10" ht="22.5" x14ac:dyDescent="0.25">
      <c r="A92" s="12" t="s">
        <v>168</v>
      </c>
      <c r="B92" s="13" t="s">
        <v>18</v>
      </c>
      <c r="C92" s="13" t="s">
        <v>19</v>
      </c>
      <c r="D92" s="31" t="s">
        <v>169</v>
      </c>
      <c r="E92" s="14">
        <v>2</v>
      </c>
      <c r="F92" s="14">
        <v>254.26</v>
      </c>
      <c r="G92" s="15">
        <f t="shared" si="22"/>
        <v>508.52</v>
      </c>
      <c r="H92" s="14">
        <v>2</v>
      </c>
      <c r="I92" s="69">
        <v>0</v>
      </c>
      <c r="J92" s="15">
        <f t="shared" si="23"/>
        <v>0</v>
      </c>
    </row>
    <row r="93" spans="1:10" ht="22.5" x14ac:dyDescent="0.25">
      <c r="A93" s="12" t="s">
        <v>170</v>
      </c>
      <c r="B93" s="13" t="s">
        <v>18</v>
      </c>
      <c r="C93" s="13" t="s">
        <v>19</v>
      </c>
      <c r="D93" s="31" t="s">
        <v>171</v>
      </c>
      <c r="E93" s="14">
        <v>84</v>
      </c>
      <c r="F93" s="14">
        <v>2.5499999999999998</v>
      </c>
      <c r="G93" s="15">
        <f t="shared" si="22"/>
        <v>214.2</v>
      </c>
      <c r="H93" s="14">
        <v>84</v>
      </c>
      <c r="I93" s="69">
        <v>0</v>
      </c>
      <c r="J93" s="15">
        <f t="shared" si="23"/>
        <v>0</v>
      </c>
    </row>
    <row r="94" spans="1:10" ht="22.5" x14ac:dyDescent="0.25">
      <c r="A94" s="12" t="s">
        <v>172</v>
      </c>
      <c r="B94" s="13" t="s">
        <v>18</v>
      </c>
      <c r="C94" s="13" t="s">
        <v>19</v>
      </c>
      <c r="D94" s="31" t="s">
        <v>173</v>
      </c>
      <c r="E94" s="14">
        <v>5</v>
      </c>
      <c r="F94" s="14">
        <v>17.25</v>
      </c>
      <c r="G94" s="15">
        <f t="shared" si="22"/>
        <v>86.25</v>
      </c>
      <c r="H94" s="14">
        <v>5</v>
      </c>
      <c r="I94" s="69">
        <v>0</v>
      </c>
      <c r="J94" s="15">
        <f t="shared" si="23"/>
        <v>0</v>
      </c>
    </row>
    <row r="95" spans="1:10" ht="22.5" x14ac:dyDescent="0.25">
      <c r="A95" s="12" t="s">
        <v>174</v>
      </c>
      <c r="B95" s="13" t="s">
        <v>18</v>
      </c>
      <c r="C95" s="13" t="s">
        <v>19</v>
      </c>
      <c r="D95" s="31" t="s">
        <v>175</v>
      </c>
      <c r="E95" s="14">
        <v>3</v>
      </c>
      <c r="F95" s="14">
        <v>7.39</v>
      </c>
      <c r="G95" s="15">
        <f t="shared" si="22"/>
        <v>22.17</v>
      </c>
      <c r="H95" s="14">
        <v>3</v>
      </c>
      <c r="I95" s="69">
        <v>0</v>
      </c>
      <c r="J95" s="15">
        <f t="shared" si="23"/>
        <v>0</v>
      </c>
    </row>
    <row r="96" spans="1:10" ht="22.5" x14ac:dyDescent="0.25">
      <c r="A96" s="12" t="s">
        <v>176</v>
      </c>
      <c r="B96" s="13" t="s">
        <v>18</v>
      </c>
      <c r="C96" s="13" t="s">
        <v>19</v>
      </c>
      <c r="D96" s="31" t="s">
        <v>177</v>
      </c>
      <c r="E96" s="14">
        <v>5</v>
      </c>
      <c r="F96" s="14">
        <v>6.78</v>
      </c>
      <c r="G96" s="15">
        <f t="shared" si="22"/>
        <v>33.9</v>
      </c>
      <c r="H96" s="14">
        <v>5</v>
      </c>
      <c r="I96" s="69">
        <v>0</v>
      </c>
      <c r="J96" s="15">
        <f t="shared" si="23"/>
        <v>0</v>
      </c>
    </row>
    <row r="97" spans="1:10" ht="22.5" x14ac:dyDescent="0.25">
      <c r="A97" s="12" t="s">
        <v>178</v>
      </c>
      <c r="B97" s="13" t="s">
        <v>18</v>
      </c>
      <c r="C97" s="13" t="s">
        <v>19</v>
      </c>
      <c r="D97" s="31" t="s">
        <v>179</v>
      </c>
      <c r="E97" s="14">
        <v>3</v>
      </c>
      <c r="F97" s="14">
        <v>97.17</v>
      </c>
      <c r="G97" s="15">
        <f t="shared" si="22"/>
        <v>291.51</v>
      </c>
      <c r="H97" s="14">
        <v>3</v>
      </c>
      <c r="I97" s="69">
        <v>0</v>
      </c>
      <c r="J97" s="15">
        <f t="shared" si="23"/>
        <v>0</v>
      </c>
    </row>
    <row r="98" spans="1:10" ht="22.5" x14ac:dyDescent="0.25">
      <c r="A98" s="12" t="s">
        <v>180</v>
      </c>
      <c r="B98" s="13" t="s">
        <v>18</v>
      </c>
      <c r="C98" s="13" t="s">
        <v>19</v>
      </c>
      <c r="D98" s="31" t="s">
        <v>181</v>
      </c>
      <c r="E98" s="14">
        <v>21</v>
      </c>
      <c r="F98" s="14">
        <v>143.77000000000001</v>
      </c>
      <c r="G98" s="15">
        <f t="shared" si="22"/>
        <v>3019.17</v>
      </c>
      <c r="H98" s="14">
        <v>21</v>
      </c>
      <c r="I98" s="69">
        <v>0</v>
      </c>
      <c r="J98" s="15">
        <f t="shared" si="23"/>
        <v>0</v>
      </c>
    </row>
    <row r="99" spans="1:10" ht="22.5" x14ac:dyDescent="0.25">
      <c r="A99" s="12" t="s">
        <v>182</v>
      </c>
      <c r="B99" s="13" t="s">
        <v>18</v>
      </c>
      <c r="C99" s="13" t="s">
        <v>19</v>
      </c>
      <c r="D99" s="31" t="s">
        <v>183</v>
      </c>
      <c r="E99" s="14">
        <v>1</v>
      </c>
      <c r="F99" s="14">
        <v>44.07</v>
      </c>
      <c r="G99" s="15">
        <f t="shared" si="22"/>
        <v>44.07</v>
      </c>
      <c r="H99" s="14">
        <v>1</v>
      </c>
      <c r="I99" s="69">
        <v>0</v>
      </c>
      <c r="J99" s="15">
        <f t="shared" si="23"/>
        <v>0</v>
      </c>
    </row>
    <row r="100" spans="1:10" ht="22.5" x14ac:dyDescent="0.25">
      <c r="A100" s="12" t="s">
        <v>184</v>
      </c>
      <c r="B100" s="13" t="s">
        <v>18</v>
      </c>
      <c r="C100" s="13" t="s">
        <v>19</v>
      </c>
      <c r="D100" s="31" t="s">
        <v>185</v>
      </c>
      <c r="E100" s="14">
        <v>0</v>
      </c>
      <c r="F100" s="14">
        <v>144.52000000000001</v>
      </c>
      <c r="G100" s="15">
        <f t="shared" si="22"/>
        <v>0</v>
      </c>
      <c r="H100" s="14">
        <v>0</v>
      </c>
      <c r="I100" s="69">
        <v>0</v>
      </c>
      <c r="J100" s="15">
        <f t="shared" si="23"/>
        <v>0</v>
      </c>
    </row>
    <row r="101" spans="1:10" ht="33.75" x14ac:dyDescent="0.25">
      <c r="A101" s="12" t="s">
        <v>186</v>
      </c>
      <c r="B101" s="13" t="s">
        <v>18</v>
      </c>
      <c r="C101" s="13" t="s">
        <v>19</v>
      </c>
      <c r="D101" s="31" t="s">
        <v>187</v>
      </c>
      <c r="E101" s="14">
        <v>1</v>
      </c>
      <c r="F101" s="14">
        <v>242.18</v>
      </c>
      <c r="G101" s="15">
        <f t="shared" si="22"/>
        <v>242.18</v>
      </c>
      <c r="H101" s="14">
        <v>1</v>
      </c>
      <c r="I101" s="69">
        <v>0</v>
      </c>
      <c r="J101" s="15">
        <f t="shared" si="23"/>
        <v>0</v>
      </c>
    </row>
    <row r="102" spans="1:10" ht="22.5" x14ac:dyDescent="0.25">
      <c r="A102" s="12" t="s">
        <v>188</v>
      </c>
      <c r="B102" s="13" t="s">
        <v>18</v>
      </c>
      <c r="C102" s="13" t="s">
        <v>19</v>
      </c>
      <c r="D102" s="31" t="s">
        <v>189</v>
      </c>
      <c r="E102" s="14">
        <v>0</v>
      </c>
      <c r="F102" s="14">
        <v>144.52000000000001</v>
      </c>
      <c r="G102" s="15">
        <f t="shared" si="22"/>
        <v>0</v>
      </c>
      <c r="H102" s="14">
        <v>0</v>
      </c>
      <c r="I102" s="69">
        <v>0</v>
      </c>
      <c r="J102" s="15">
        <f t="shared" si="23"/>
        <v>0</v>
      </c>
    </row>
    <row r="103" spans="1:10" ht="22.5" x14ac:dyDescent="0.25">
      <c r="A103" s="12" t="s">
        <v>190</v>
      </c>
      <c r="B103" s="13" t="s">
        <v>18</v>
      </c>
      <c r="C103" s="13" t="s">
        <v>19</v>
      </c>
      <c r="D103" s="31" t="s">
        <v>191</v>
      </c>
      <c r="E103" s="14">
        <v>3</v>
      </c>
      <c r="F103" s="14">
        <v>275.45999999999998</v>
      </c>
      <c r="G103" s="15">
        <f t="shared" si="22"/>
        <v>826.38</v>
      </c>
      <c r="H103" s="14">
        <v>3</v>
      </c>
      <c r="I103" s="69">
        <v>0</v>
      </c>
      <c r="J103" s="15">
        <f t="shared" si="23"/>
        <v>0</v>
      </c>
    </row>
    <row r="104" spans="1:10" x14ac:dyDescent="0.25">
      <c r="A104" s="12" t="s">
        <v>192</v>
      </c>
      <c r="B104" s="13" t="s">
        <v>18</v>
      </c>
      <c r="C104" s="13" t="s">
        <v>19</v>
      </c>
      <c r="D104" s="31" t="s">
        <v>193</v>
      </c>
      <c r="E104" s="14">
        <v>4</v>
      </c>
      <c r="F104" s="14">
        <v>73.92</v>
      </c>
      <c r="G104" s="15">
        <f t="shared" si="22"/>
        <v>295.68</v>
      </c>
      <c r="H104" s="14">
        <v>4</v>
      </c>
      <c r="I104" s="69">
        <v>0</v>
      </c>
      <c r="J104" s="15">
        <f t="shared" si="23"/>
        <v>0</v>
      </c>
    </row>
    <row r="105" spans="1:10" ht="22.5" x14ac:dyDescent="0.25">
      <c r="A105" s="12" t="s">
        <v>194</v>
      </c>
      <c r="B105" s="13" t="s">
        <v>18</v>
      </c>
      <c r="C105" s="13" t="s">
        <v>19</v>
      </c>
      <c r="D105" s="31" t="s">
        <v>195</v>
      </c>
      <c r="E105" s="14">
        <v>3</v>
      </c>
      <c r="F105" s="14">
        <v>236.88</v>
      </c>
      <c r="G105" s="15">
        <f t="shared" si="22"/>
        <v>710.64</v>
      </c>
      <c r="H105" s="14">
        <v>3</v>
      </c>
      <c r="I105" s="69">
        <v>0</v>
      </c>
      <c r="J105" s="15">
        <f t="shared" si="23"/>
        <v>0</v>
      </c>
    </row>
    <row r="106" spans="1:10" x14ac:dyDescent="0.25">
      <c r="A106" s="12" t="s">
        <v>196</v>
      </c>
      <c r="B106" s="13" t="s">
        <v>18</v>
      </c>
      <c r="C106" s="13" t="s">
        <v>19</v>
      </c>
      <c r="D106" s="31" t="s">
        <v>197</v>
      </c>
      <c r="E106" s="14">
        <v>1</v>
      </c>
      <c r="F106" s="14">
        <v>79.989999999999995</v>
      </c>
      <c r="G106" s="15">
        <f t="shared" si="22"/>
        <v>79.989999999999995</v>
      </c>
      <c r="H106" s="14">
        <v>1</v>
      </c>
      <c r="I106" s="69">
        <v>0</v>
      </c>
      <c r="J106" s="15">
        <f t="shared" si="23"/>
        <v>0</v>
      </c>
    </row>
    <row r="107" spans="1:10" ht="22.5" x14ac:dyDescent="0.25">
      <c r="A107" s="12" t="s">
        <v>198</v>
      </c>
      <c r="B107" s="13" t="s">
        <v>18</v>
      </c>
      <c r="C107" s="13" t="s">
        <v>19</v>
      </c>
      <c r="D107" s="31" t="s">
        <v>199</v>
      </c>
      <c r="E107" s="14">
        <v>1</v>
      </c>
      <c r="F107" s="14">
        <v>17.25</v>
      </c>
      <c r="G107" s="15">
        <f t="shared" si="22"/>
        <v>17.25</v>
      </c>
      <c r="H107" s="14">
        <v>1</v>
      </c>
      <c r="I107" s="69">
        <v>0</v>
      </c>
      <c r="J107" s="15">
        <f t="shared" si="23"/>
        <v>0</v>
      </c>
    </row>
    <row r="108" spans="1:10" x14ac:dyDescent="0.25">
      <c r="A108" s="12" t="s">
        <v>200</v>
      </c>
      <c r="B108" s="13" t="s">
        <v>18</v>
      </c>
      <c r="C108" s="13" t="s">
        <v>19</v>
      </c>
      <c r="D108" s="31" t="s">
        <v>201</v>
      </c>
      <c r="E108" s="14">
        <v>0</v>
      </c>
      <c r="F108" s="14">
        <v>913.61</v>
      </c>
      <c r="G108" s="15">
        <f t="shared" si="22"/>
        <v>0</v>
      </c>
      <c r="H108" s="14">
        <v>0</v>
      </c>
      <c r="I108" s="69">
        <v>0</v>
      </c>
      <c r="J108" s="15">
        <f t="shared" si="23"/>
        <v>0</v>
      </c>
    </row>
    <row r="109" spans="1:10" ht="22.5" x14ac:dyDescent="0.25">
      <c r="A109" s="12" t="s">
        <v>202</v>
      </c>
      <c r="B109" s="13" t="s">
        <v>18</v>
      </c>
      <c r="C109" s="13" t="s">
        <v>19</v>
      </c>
      <c r="D109" s="31" t="s">
        <v>203</v>
      </c>
      <c r="E109" s="14">
        <v>1</v>
      </c>
      <c r="F109" s="14">
        <v>394.21</v>
      </c>
      <c r="G109" s="15">
        <f t="shared" si="22"/>
        <v>394.21</v>
      </c>
      <c r="H109" s="14">
        <v>1</v>
      </c>
      <c r="I109" s="69">
        <v>0</v>
      </c>
      <c r="J109" s="15">
        <f t="shared" si="23"/>
        <v>0</v>
      </c>
    </row>
    <row r="110" spans="1:10" ht="22.5" x14ac:dyDescent="0.25">
      <c r="A110" s="12" t="s">
        <v>204</v>
      </c>
      <c r="B110" s="13" t="s">
        <v>18</v>
      </c>
      <c r="C110" s="13" t="s">
        <v>32</v>
      </c>
      <c r="D110" s="31" t="s">
        <v>205</v>
      </c>
      <c r="E110" s="14">
        <v>2563.7800000000002</v>
      </c>
      <c r="F110" s="14">
        <v>27.99</v>
      </c>
      <c r="G110" s="15">
        <f t="shared" si="22"/>
        <v>71760.2</v>
      </c>
      <c r="H110" s="14">
        <v>2563.7800000000002</v>
      </c>
      <c r="I110" s="69">
        <v>0</v>
      </c>
      <c r="J110" s="15">
        <f t="shared" si="23"/>
        <v>0</v>
      </c>
    </row>
    <row r="111" spans="1:10" ht="22.5" x14ac:dyDescent="0.25">
      <c r="A111" s="12" t="s">
        <v>206</v>
      </c>
      <c r="B111" s="13" t="s">
        <v>18</v>
      </c>
      <c r="C111" s="13" t="s">
        <v>19</v>
      </c>
      <c r="D111" s="31" t="s">
        <v>207</v>
      </c>
      <c r="E111" s="14">
        <v>19</v>
      </c>
      <c r="F111" s="14">
        <v>373.38</v>
      </c>
      <c r="G111" s="15">
        <f t="shared" si="22"/>
        <v>7094.22</v>
      </c>
      <c r="H111" s="14">
        <v>19</v>
      </c>
      <c r="I111" s="69">
        <v>0</v>
      </c>
      <c r="J111" s="15">
        <f t="shared" si="23"/>
        <v>0</v>
      </c>
    </row>
    <row r="112" spans="1:10" ht="22.5" x14ac:dyDescent="0.25">
      <c r="A112" s="12" t="s">
        <v>208</v>
      </c>
      <c r="B112" s="13" t="s">
        <v>18</v>
      </c>
      <c r="C112" s="13" t="s">
        <v>32</v>
      </c>
      <c r="D112" s="31" t="s">
        <v>209</v>
      </c>
      <c r="E112" s="14">
        <v>47.48</v>
      </c>
      <c r="F112" s="14">
        <v>11.31</v>
      </c>
      <c r="G112" s="15">
        <f t="shared" si="22"/>
        <v>537</v>
      </c>
      <c r="H112" s="14">
        <v>47.48</v>
      </c>
      <c r="I112" s="69">
        <v>0</v>
      </c>
      <c r="J112" s="15">
        <f t="shared" si="23"/>
        <v>0</v>
      </c>
    </row>
    <row r="113" spans="1:10" ht="22.5" x14ac:dyDescent="0.25">
      <c r="A113" s="12" t="s">
        <v>210</v>
      </c>
      <c r="B113" s="13" t="s">
        <v>18</v>
      </c>
      <c r="C113" s="13" t="s">
        <v>19</v>
      </c>
      <c r="D113" s="31" t="s">
        <v>211</v>
      </c>
      <c r="E113" s="14">
        <v>1</v>
      </c>
      <c r="F113" s="14">
        <v>36.9</v>
      </c>
      <c r="G113" s="15">
        <f t="shared" si="22"/>
        <v>36.9</v>
      </c>
      <c r="H113" s="14">
        <v>1</v>
      </c>
      <c r="I113" s="69">
        <v>0</v>
      </c>
      <c r="J113" s="15">
        <f t="shared" si="23"/>
        <v>0</v>
      </c>
    </row>
    <row r="114" spans="1:10" ht="22.5" x14ac:dyDescent="0.25">
      <c r="A114" s="12" t="s">
        <v>212</v>
      </c>
      <c r="B114" s="13" t="s">
        <v>18</v>
      </c>
      <c r="C114" s="13" t="s">
        <v>19</v>
      </c>
      <c r="D114" s="31" t="s">
        <v>213</v>
      </c>
      <c r="E114" s="14">
        <v>2</v>
      </c>
      <c r="F114" s="14">
        <v>172.11</v>
      </c>
      <c r="G114" s="15">
        <f t="shared" si="22"/>
        <v>344.22</v>
      </c>
      <c r="H114" s="14">
        <v>2</v>
      </c>
      <c r="I114" s="69">
        <v>0</v>
      </c>
      <c r="J114" s="15">
        <f t="shared" si="23"/>
        <v>0</v>
      </c>
    </row>
    <row r="115" spans="1:10" ht="22.5" x14ac:dyDescent="0.25">
      <c r="A115" s="12" t="s">
        <v>214</v>
      </c>
      <c r="B115" s="13" t="s">
        <v>18</v>
      </c>
      <c r="C115" s="13" t="s">
        <v>19</v>
      </c>
      <c r="D115" s="31" t="s">
        <v>215</v>
      </c>
      <c r="E115" s="14">
        <v>2</v>
      </c>
      <c r="F115" s="14">
        <v>163.82</v>
      </c>
      <c r="G115" s="15">
        <f t="shared" ref="G115:G146" si="24">ROUND(E115*F115,2)</f>
        <v>327.64</v>
      </c>
      <c r="H115" s="14">
        <v>2</v>
      </c>
      <c r="I115" s="69">
        <v>0</v>
      </c>
      <c r="J115" s="15">
        <f t="shared" si="23"/>
        <v>0</v>
      </c>
    </row>
    <row r="116" spans="1:10" x14ac:dyDescent="0.25">
      <c r="A116" s="12" t="s">
        <v>216</v>
      </c>
      <c r="B116" s="13" t="s">
        <v>18</v>
      </c>
      <c r="C116" s="13" t="s">
        <v>19</v>
      </c>
      <c r="D116" s="31" t="s">
        <v>217</v>
      </c>
      <c r="E116" s="14">
        <v>0</v>
      </c>
      <c r="F116" s="14">
        <v>23.3</v>
      </c>
      <c r="G116" s="15">
        <f t="shared" si="24"/>
        <v>0</v>
      </c>
      <c r="H116" s="14">
        <v>0</v>
      </c>
      <c r="I116" s="69">
        <v>0</v>
      </c>
      <c r="J116" s="15">
        <f t="shared" si="23"/>
        <v>0</v>
      </c>
    </row>
    <row r="117" spans="1:10" ht="22.5" x14ac:dyDescent="0.25">
      <c r="A117" s="12" t="s">
        <v>218</v>
      </c>
      <c r="B117" s="13" t="s">
        <v>18</v>
      </c>
      <c r="C117" s="13" t="s">
        <v>19</v>
      </c>
      <c r="D117" s="31" t="s">
        <v>219</v>
      </c>
      <c r="E117" s="14">
        <v>8</v>
      </c>
      <c r="F117" s="14">
        <v>47.71</v>
      </c>
      <c r="G117" s="15">
        <f t="shared" si="24"/>
        <v>381.68</v>
      </c>
      <c r="H117" s="14">
        <v>8</v>
      </c>
      <c r="I117" s="69">
        <v>0</v>
      </c>
      <c r="J117" s="15">
        <f t="shared" si="23"/>
        <v>0</v>
      </c>
    </row>
    <row r="118" spans="1:10" ht="33.75" x14ac:dyDescent="0.25">
      <c r="A118" s="12" t="s">
        <v>220</v>
      </c>
      <c r="B118" s="13" t="s">
        <v>18</v>
      </c>
      <c r="C118" s="13" t="s">
        <v>221</v>
      </c>
      <c r="D118" s="31" t="s">
        <v>222</v>
      </c>
      <c r="E118" s="14">
        <v>1</v>
      </c>
      <c r="F118" s="14">
        <v>26250</v>
      </c>
      <c r="G118" s="15">
        <f t="shared" si="24"/>
        <v>26250</v>
      </c>
      <c r="H118" s="14">
        <v>1</v>
      </c>
      <c r="I118" s="70">
        <f>F118</f>
        <v>26250</v>
      </c>
      <c r="J118" s="15">
        <f t="shared" si="23"/>
        <v>26250</v>
      </c>
    </row>
    <row r="119" spans="1:10" ht="22.5" x14ac:dyDescent="0.25">
      <c r="A119" s="12" t="s">
        <v>223</v>
      </c>
      <c r="B119" s="13" t="s">
        <v>18</v>
      </c>
      <c r="C119" s="13" t="s">
        <v>39</v>
      </c>
      <c r="D119" s="31" t="s">
        <v>224</v>
      </c>
      <c r="E119" s="14">
        <v>4</v>
      </c>
      <c r="F119" s="14">
        <v>24.64</v>
      </c>
      <c r="G119" s="15">
        <f t="shared" si="24"/>
        <v>98.56</v>
      </c>
      <c r="H119" s="14">
        <v>4</v>
      </c>
      <c r="I119" s="69">
        <v>0</v>
      </c>
      <c r="J119" s="15">
        <f t="shared" si="23"/>
        <v>0</v>
      </c>
    </row>
    <row r="120" spans="1:10" ht="22.5" x14ac:dyDescent="0.25">
      <c r="A120" s="12" t="s">
        <v>225</v>
      </c>
      <c r="B120" s="13" t="s">
        <v>18</v>
      </c>
      <c r="C120" s="13" t="s">
        <v>19</v>
      </c>
      <c r="D120" s="31" t="s">
        <v>226</v>
      </c>
      <c r="E120" s="14">
        <v>5</v>
      </c>
      <c r="F120" s="14">
        <v>33.89</v>
      </c>
      <c r="G120" s="15">
        <f t="shared" si="24"/>
        <v>169.45</v>
      </c>
      <c r="H120" s="14">
        <v>5</v>
      </c>
      <c r="I120" s="69">
        <v>0</v>
      </c>
      <c r="J120" s="15">
        <f t="shared" si="23"/>
        <v>0</v>
      </c>
    </row>
    <row r="121" spans="1:10" ht="22.5" x14ac:dyDescent="0.25">
      <c r="A121" s="12" t="s">
        <v>227</v>
      </c>
      <c r="B121" s="13" t="s">
        <v>18</v>
      </c>
      <c r="C121" s="13" t="s">
        <v>19</v>
      </c>
      <c r="D121" s="31" t="s">
        <v>228</v>
      </c>
      <c r="E121" s="14">
        <v>2</v>
      </c>
      <c r="F121" s="14">
        <v>20.34</v>
      </c>
      <c r="G121" s="15">
        <f t="shared" si="24"/>
        <v>40.68</v>
      </c>
      <c r="H121" s="14">
        <v>2</v>
      </c>
      <c r="I121" s="69">
        <v>0</v>
      </c>
      <c r="J121" s="15">
        <f t="shared" si="23"/>
        <v>0</v>
      </c>
    </row>
    <row r="122" spans="1:10" ht="22.5" x14ac:dyDescent="0.25">
      <c r="A122" s="12" t="s">
        <v>229</v>
      </c>
      <c r="B122" s="13" t="s">
        <v>18</v>
      </c>
      <c r="C122" s="13" t="s">
        <v>39</v>
      </c>
      <c r="D122" s="31" t="s">
        <v>230</v>
      </c>
      <c r="E122" s="14">
        <v>0</v>
      </c>
      <c r="F122" s="14">
        <v>6.78</v>
      </c>
      <c r="G122" s="15">
        <f t="shared" si="24"/>
        <v>0</v>
      </c>
      <c r="H122" s="14">
        <v>0</v>
      </c>
      <c r="I122" s="69">
        <v>0</v>
      </c>
      <c r="J122" s="15">
        <f t="shared" si="23"/>
        <v>0</v>
      </c>
    </row>
    <row r="123" spans="1:10" ht="22.5" x14ac:dyDescent="0.25">
      <c r="A123" s="12" t="s">
        <v>231</v>
      </c>
      <c r="B123" s="13" t="s">
        <v>18</v>
      </c>
      <c r="C123" s="13" t="s">
        <v>19</v>
      </c>
      <c r="D123" s="31" t="s">
        <v>232</v>
      </c>
      <c r="E123" s="14">
        <v>2</v>
      </c>
      <c r="F123" s="14">
        <v>93.91</v>
      </c>
      <c r="G123" s="15">
        <f t="shared" si="24"/>
        <v>187.82</v>
      </c>
      <c r="H123" s="14">
        <v>2</v>
      </c>
      <c r="I123" s="69">
        <v>0</v>
      </c>
      <c r="J123" s="15">
        <f t="shared" si="23"/>
        <v>0</v>
      </c>
    </row>
    <row r="124" spans="1:10" ht="33.75" x14ac:dyDescent="0.25">
      <c r="A124" s="12" t="s">
        <v>233</v>
      </c>
      <c r="B124" s="13" t="s">
        <v>18</v>
      </c>
      <c r="C124" s="13" t="s">
        <v>39</v>
      </c>
      <c r="D124" s="31" t="s">
        <v>234</v>
      </c>
      <c r="E124" s="14">
        <v>956.44</v>
      </c>
      <c r="F124" s="14">
        <v>2.3199999999999998</v>
      </c>
      <c r="G124" s="15">
        <f t="shared" si="24"/>
        <v>2218.94</v>
      </c>
      <c r="H124" s="14">
        <v>956.44</v>
      </c>
      <c r="I124" s="69">
        <v>0</v>
      </c>
      <c r="J124" s="15">
        <f t="shared" si="23"/>
        <v>0</v>
      </c>
    </row>
    <row r="125" spans="1:10" ht="22.5" x14ac:dyDescent="0.25">
      <c r="A125" s="12" t="s">
        <v>235</v>
      </c>
      <c r="B125" s="13" t="s">
        <v>18</v>
      </c>
      <c r="C125" s="13" t="s">
        <v>32</v>
      </c>
      <c r="D125" s="31" t="s">
        <v>236</v>
      </c>
      <c r="E125" s="14">
        <v>0</v>
      </c>
      <c r="F125" s="14">
        <v>12.63</v>
      </c>
      <c r="G125" s="15">
        <f t="shared" si="24"/>
        <v>0</v>
      </c>
      <c r="H125" s="14">
        <v>0</v>
      </c>
      <c r="I125" s="69">
        <v>0</v>
      </c>
      <c r="J125" s="15">
        <f t="shared" si="23"/>
        <v>0</v>
      </c>
    </row>
    <row r="126" spans="1:10" ht="33.75" x14ac:dyDescent="0.25">
      <c r="A126" s="12" t="s">
        <v>237</v>
      </c>
      <c r="B126" s="13" t="s">
        <v>18</v>
      </c>
      <c r="C126" s="13" t="s">
        <v>32</v>
      </c>
      <c r="D126" s="31" t="s">
        <v>238</v>
      </c>
      <c r="E126" s="14">
        <v>0</v>
      </c>
      <c r="F126" s="14">
        <v>30.22</v>
      </c>
      <c r="G126" s="15">
        <f t="shared" si="24"/>
        <v>0</v>
      </c>
      <c r="H126" s="14">
        <v>0</v>
      </c>
      <c r="I126" s="69">
        <v>0</v>
      </c>
      <c r="J126" s="15">
        <f t="shared" si="23"/>
        <v>0</v>
      </c>
    </row>
    <row r="127" spans="1:10" ht="22.5" x14ac:dyDescent="0.25">
      <c r="A127" s="12" t="s">
        <v>239</v>
      </c>
      <c r="B127" s="13" t="s">
        <v>18</v>
      </c>
      <c r="C127" s="13" t="s">
        <v>39</v>
      </c>
      <c r="D127" s="31" t="s">
        <v>240</v>
      </c>
      <c r="E127" s="14">
        <v>0</v>
      </c>
      <c r="F127" s="14">
        <v>13.56</v>
      </c>
      <c r="G127" s="15">
        <f t="shared" si="24"/>
        <v>0</v>
      </c>
      <c r="H127" s="14">
        <v>0</v>
      </c>
      <c r="I127" s="69">
        <v>0</v>
      </c>
      <c r="J127" s="15">
        <f t="shared" si="23"/>
        <v>0</v>
      </c>
    </row>
    <row r="128" spans="1:10" ht="22.5" x14ac:dyDescent="0.25">
      <c r="A128" s="12" t="s">
        <v>241</v>
      </c>
      <c r="B128" s="13" t="s">
        <v>18</v>
      </c>
      <c r="C128" s="13" t="s">
        <v>39</v>
      </c>
      <c r="D128" s="31" t="s">
        <v>242</v>
      </c>
      <c r="E128" s="14">
        <v>0</v>
      </c>
      <c r="F128" s="14">
        <v>15.82</v>
      </c>
      <c r="G128" s="15">
        <f t="shared" si="24"/>
        <v>0</v>
      </c>
      <c r="H128" s="14">
        <v>0</v>
      </c>
      <c r="I128" s="69">
        <v>0</v>
      </c>
      <c r="J128" s="15">
        <f t="shared" si="23"/>
        <v>0</v>
      </c>
    </row>
    <row r="129" spans="1:10" ht="22.5" x14ac:dyDescent="0.25">
      <c r="A129" s="12" t="s">
        <v>243</v>
      </c>
      <c r="B129" s="13" t="s">
        <v>18</v>
      </c>
      <c r="C129" s="13" t="s">
        <v>19</v>
      </c>
      <c r="D129" s="31" t="s">
        <v>244</v>
      </c>
      <c r="E129" s="14">
        <v>0</v>
      </c>
      <c r="F129" s="14">
        <v>15.08</v>
      </c>
      <c r="G129" s="15">
        <f t="shared" si="24"/>
        <v>0</v>
      </c>
      <c r="H129" s="14">
        <v>0</v>
      </c>
      <c r="I129" s="69">
        <v>0</v>
      </c>
      <c r="J129" s="15">
        <f t="shared" si="23"/>
        <v>0</v>
      </c>
    </row>
    <row r="130" spans="1:10" x14ac:dyDescent="0.25">
      <c r="A130" s="12" t="s">
        <v>245</v>
      </c>
      <c r="B130" s="13" t="s">
        <v>18</v>
      </c>
      <c r="C130" s="13" t="s">
        <v>39</v>
      </c>
      <c r="D130" s="31" t="s">
        <v>246</v>
      </c>
      <c r="E130" s="14">
        <v>139.82</v>
      </c>
      <c r="F130" s="14">
        <v>10.89</v>
      </c>
      <c r="G130" s="15">
        <f t="shared" si="24"/>
        <v>1522.64</v>
      </c>
      <c r="H130" s="14">
        <v>139.82</v>
      </c>
      <c r="I130" s="69">
        <v>0</v>
      </c>
      <c r="J130" s="15">
        <f t="shared" si="23"/>
        <v>0</v>
      </c>
    </row>
    <row r="131" spans="1:10" ht="22.5" x14ac:dyDescent="0.25">
      <c r="A131" s="12" t="s">
        <v>247</v>
      </c>
      <c r="B131" s="13" t="s">
        <v>18</v>
      </c>
      <c r="C131" s="13" t="s">
        <v>39</v>
      </c>
      <c r="D131" s="31" t="s">
        <v>248</v>
      </c>
      <c r="E131" s="14">
        <v>0</v>
      </c>
      <c r="F131" s="14">
        <v>7.64</v>
      </c>
      <c r="G131" s="15">
        <f t="shared" si="24"/>
        <v>0</v>
      </c>
      <c r="H131" s="14">
        <v>0</v>
      </c>
      <c r="I131" s="69">
        <v>0</v>
      </c>
      <c r="J131" s="15">
        <f t="shared" si="23"/>
        <v>0</v>
      </c>
    </row>
    <row r="132" spans="1:10" ht="22.5" x14ac:dyDescent="0.25">
      <c r="A132" s="12" t="s">
        <v>249</v>
      </c>
      <c r="B132" s="13" t="s">
        <v>18</v>
      </c>
      <c r="C132" s="13" t="s">
        <v>32</v>
      </c>
      <c r="D132" s="31" t="s">
        <v>250</v>
      </c>
      <c r="E132" s="14">
        <v>0</v>
      </c>
      <c r="F132" s="14">
        <v>84.91</v>
      </c>
      <c r="G132" s="15">
        <f t="shared" si="24"/>
        <v>0</v>
      </c>
      <c r="H132" s="14">
        <v>0</v>
      </c>
      <c r="I132" s="69">
        <v>0</v>
      </c>
      <c r="J132" s="15">
        <f t="shared" si="23"/>
        <v>0</v>
      </c>
    </row>
    <row r="133" spans="1:10" ht="22.5" x14ac:dyDescent="0.25">
      <c r="A133" s="12" t="s">
        <v>251</v>
      </c>
      <c r="B133" s="13" t="s">
        <v>18</v>
      </c>
      <c r="C133" s="13" t="s">
        <v>32</v>
      </c>
      <c r="D133" s="31" t="s">
        <v>252</v>
      </c>
      <c r="E133" s="14">
        <v>0</v>
      </c>
      <c r="F133" s="14">
        <v>23.59</v>
      </c>
      <c r="G133" s="15">
        <f t="shared" si="24"/>
        <v>0</v>
      </c>
      <c r="H133" s="14">
        <v>0</v>
      </c>
      <c r="I133" s="69">
        <v>0</v>
      </c>
      <c r="J133" s="15">
        <f t="shared" si="23"/>
        <v>0</v>
      </c>
    </row>
    <row r="134" spans="1:10" ht="22.5" x14ac:dyDescent="0.25">
      <c r="A134" s="12" t="s">
        <v>253</v>
      </c>
      <c r="B134" s="13" t="s">
        <v>18</v>
      </c>
      <c r="C134" s="13" t="s">
        <v>19</v>
      </c>
      <c r="D134" s="31" t="s">
        <v>254</v>
      </c>
      <c r="E134" s="14">
        <v>0</v>
      </c>
      <c r="F134" s="14">
        <v>271.02999999999997</v>
      </c>
      <c r="G134" s="15">
        <f t="shared" si="24"/>
        <v>0</v>
      </c>
      <c r="H134" s="14">
        <v>0</v>
      </c>
      <c r="I134" s="69">
        <v>0</v>
      </c>
      <c r="J134" s="15">
        <f t="shared" si="23"/>
        <v>0</v>
      </c>
    </row>
    <row r="135" spans="1:10" ht="22.5" x14ac:dyDescent="0.25">
      <c r="A135" s="12" t="s">
        <v>255</v>
      </c>
      <c r="B135" s="13" t="s">
        <v>18</v>
      </c>
      <c r="C135" s="13" t="s">
        <v>32</v>
      </c>
      <c r="D135" s="31" t="s">
        <v>256</v>
      </c>
      <c r="E135" s="14">
        <v>0</v>
      </c>
      <c r="F135" s="14">
        <v>40.04</v>
      </c>
      <c r="G135" s="15">
        <f t="shared" si="24"/>
        <v>0</v>
      </c>
      <c r="H135" s="14">
        <v>0</v>
      </c>
      <c r="I135" s="69">
        <v>0</v>
      </c>
      <c r="J135" s="15">
        <f t="shared" si="23"/>
        <v>0</v>
      </c>
    </row>
    <row r="136" spans="1:10" ht="22.5" x14ac:dyDescent="0.25">
      <c r="A136" s="12" t="s">
        <v>257</v>
      </c>
      <c r="B136" s="13" t="s">
        <v>18</v>
      </c>
      <c r="C136" s="13" t="s">
        <v>32</v>
      </c>
      <c r="D136" s="31" t="s">
        <v>258</v>
      </c>
      <c r="E136" s="14">
        <v>0</v>
      </c>
      <c r="F136" s="14">
        <v>16.12</v>
      </c>
      <c r="G136" s="15">
        <f t="shared" si="24"/>
        <v>0</v>
      </c>
      <c r="H136" s="14">
        <v>0</v>
      </c>
      <c r="I136" s="69">
        <v>0</v>
      </c>
      <c r="J136" s="15">
        <f t="shared" si="23"/>
        <v>0</v>
      </c>
    </row>
    <row r="137" spans="1:10" ht="22.5" x14ac:dyDescent="0.25">
      <c r="A137" s="12" t="s">
        <v>259</v>
      </c>
      <c r="B137" s="13" t="s">
        <v>18</v>
      </c>
      <c r="C137" s="13" t="s">
        <v>19</v>
      </c>
      <c r="D137" s="31" t="s">
        <v>260</v>
      </c>
      <c r="E137" s="14">
        <v>0</v>
      </c>
      <c r="F137" s="14">
        <v>59.14</v>
      </c>
      <c r="G137" s="15">
        <f t="shared" si="24"/>
        <v>0</v>
      </c>
      <c r="H137" s="14">
        <v>0</v>
      </c>
      <c r="I137" s="69">
        <v>0</v>
      </c>
      <c r="J137" s="15">
        <f t="shared" si="23"/>
        <v>0</v>
      </c>
    </row>
    <row r="138" spans="1:10" ht="22.5" x14ac:dyDescent="0.25">
      <c r="A138" s="12" t="s">
        <v>261</v>
      </c>
      <c r="B138" s="13" t="s">
        <v>18</v>
      </c>
      <c r="C138" s="13" t="s">
        <v>19</v>
      </c>
      <c r="D138" s="31" t="s">
        <v>262</v>
      </c>
      <c r="E138" s="14">
        <v>0</v>
      </c>
      <c r="F138" s="14">
        <v>39.42</v>
      </c>
      <c r="G138" s="15">
        <f t="shared" si="24"/>
        <v>0</v>
      </c>
      <c r="H138" s="14">
        <v>0</v>
      </c>
      <c r="I138" s="69">
        <v>0</v>
      </c>
      <c r="J138" s="15">
        <f t="shared" si="23"/>
        <v>0</v>
      </c>
    </row>
    <row r="139" spans="1:10" ht="22.5" x14ac:dyDescent="0.25">
      <c r="A139" s="12" t="s">
        <v>263</v>
      </c>
      <c r="B139" s="13" t="s">
        <v>18</v>
      </c>
      <c r="C139" s="13" t="s">
        <v>32</v>
      </c>
      <c r="D139" s="31" t="s">
        <v>264</v>
      </c>
      <c r="E139" s="14">
        <v>0</v>
      </c>
      <c r="F139" s="14">
        <v>16.399999999999999</v>
      </c>
      <c r="G139" s="15">
        <f t="shared" si="24"/>
        <v>0</v>
      </c>
      <c r="H139" s="14">
        <v>0</v>
      </c>
      <c r="I139" s="69">
        <v>0</v>
      </c>
      <c r="J139" s="15">
        <f t="shared" si="23"/>
        <v>0</v>
      </c>
    </row>
    <row r="140" spans="1:10" ht="22.5" x14ac:dyDescent="0.25">
      <c r="A140" s="12" t="s">
        <v>265</v>
      </c>
      <c r="B140" s="13" t="s">
        <v>18</v>
      </c>
      <c r="C140" s="13" t="s">
        <v>39</v>
      </c>
      <c r="D140" s="31" t="s">
        <v>266</v>
      </c>
      <c r="E140" s="14">
        <v>0</v>
      </c>
      <c r="F140" s="14">
        <v>4.87</v>
      </c>
      <c r="G140" s="15">
        <f t="shared" si="24"/>
        <v>0</v>
      </c>
      <c r="H140" s="14">
        <v>0</v>
      </c>
      <c r="I140" s="69">
        <v>0</v>
      </c>
      <c r="J140" s="15">
        <f t="shared" si="23"/>
        <v>0</v>
      </c>
    </row>
    <row r="141" spans="1:10" ht="22.5" x14ac:dyDescent="0.25">
      <c r="A141" s="12" t="s">
        <v>267</v>
      </c>
      <c r="B141" s="13" t="s">
        <v>18</v>
      </c>
      <c r="C141" s="13" t="s">
        <v>32</v>
      </c>
      <c r="D141" s="31" t="s">
        <v>268</v>
      </c>
      <c r="E141" s="14">
        <v>0</v>
      </c>
      <c r="F141" s="14">
        <v>29.98</v>
      </c>
      <c r="G141" s="15">
        <f t="shared" si="24"/>
        <v>0</v>
      </c>
      <c r="H141" s="14">
        <v>0</v>
      </c>
      <c r="I141" s="69">
        <v>0</v>
      </c>
      <c r="J141" s="15">
        <f t="shared" si="23"/>
        <v>0</v>
      </c>
    </row>
    <row r="142" spans="1:10" ht="33.75" x14ac:dyDescent="0.25">
      <c r="A142" s="12" t="s">
        <v>269</v>
      </c>
      <c r="B142" s="13" t="s">
        <v>18</v>
      </c>
      <c r="C142" s="13" t="s">
        <v>32</v>
      </c>
      <c r="D142" s="31" t="s">
        <v>270</v>
      </c>
      <c r="E142" s="14">
        <v>0</v>
      </c>
      <c r="F142" s="14">
        <v>65.12</v>
      </c>
      <c r="G142" s="15">
        <f t="shared" si="24"/>
        <v>0</v>
      </c>
      <c r="H142" s="14">
        <v>0</v>
      </c>
      <c r="I142" s="69">
        <v>0</v>
      </c>
      <c r="J142" s="15">
        <f t="shared" si="23"/>
        <v>0</v>
      </c>
    </row>
    <row r="143" spans="1:10" x14ac:dyDescent="0.25">
      <c r="A143" s="12" t="s">
        <v>271</v>
      </c>
      <c r="B143" s="13" t="s">
        <v>18</v>
      </c>
      <c r="C143" s="13" t="s">
        <v>19</v>
      </c>
      <c r="D143" s="31" t="s">
        <v>272</v>
      </c>
      <c r="E143" s="14">
        <v>0</v>
      </c>
      <c r="F143" s="14">
        <v>68</v>
      </c>
      <c r="G143" s="15">
        <f t="shared" si="24"/>
        <v>0</v>
      </c>
      <c r="H143" s="14">
        <v>0</v>
      </c>
      <c r="I143" s="69">
        <v>0</v>
      </c>
      <c r="J143" s="15">
        <f t="shared" si="23"/>
        <v>0</v>
      </c>
    </row>
    <row r="144" spans="1:10" ht="22.5" x14ac:dyDescent="0.25">
      <c r="A144" s="12" t="s">
        <v>273</v>
      </c>
      <c r="B144" s="13" t="s">
        <v>18</v>
      </c>
      <c r="C144" s="13" t="s">
        <v>19</v>
      </c>
      <c r="D144" s="31" t="s">
        <v>274</v>
      </c>
      <c r="E144" s="14">
        <v>1</v>
      </c>
      <c r="F144" s="14">
        <v>444.36</v>
      </c>
      <c r="G144" s="15">
        <f t="shared" si="24"/>
        <v>444.36</v>
      </c>
      <c r="H144" s="14">
        <v>1</v>
      </c>
      <c r="I144" s="69">
        <v>0</v>
      </c>
      <c r="J144" s="15">
        <f t="shared" si="23"/>
        <v>0</v>
      </c>
    </row>
    <row r="145" spans="1:10" ht="22.5" x14ac:dyDescent="0.25">
      <c r="A145" s="12" t="s">
        <v>275</v>
      </c>
      <c r="B145" s="13" t="s">
        <v>18</v>
      </c>
      <c r="C145" s="13" t="s">
        <v>19</v>
      </c>
      <c r="D145" s="31" t="s">
        <v>276</v>
      </c>
      <c r="E145" s="14">
        <v>1</v>
      </c>
      <c r="F145" s="14">
        <v>110.18</v>
      </c>
      <c r="G145" s="15">
        <f t="shared" si="24"/>
        <v>110.18</v>
      </c>
      <c r="H145" s="14">
        <v>1</v>
      </c>
      <c r="I145" s="69">
        <v>0</v>
      </c>
      <c r="J145" s="15">
        <f t="shared" si="23"/>
        <v>0</v>
      </c>
    </row>
    <row r="146" spans="1:10" ht="22.5" x14ac:dyDescent="0.25">
      <c r="A146" s="12" t="s">
        <v>277</v>
      </c>
      <c r="B146" s="13" t="s">
        <v>18</v>
      </c>
      <c r="C146" s="13" t="s">
        <v>19</v>
      </c>
      <c r="D146" s="31" t="s">
        <v>278</v>
      </c>
      <c r="E146" s="14">
        <v>50</v>
      </c>
      <c r="F146" s="14">
        <v>66.760000000000005</v>
      </c>
      <c r="G146" s="15">
        <f t="shared" si="24"/>
        <v>3338</v>
      </c>
      <c r="H146" s="14">
        <v>50</v>
      </c>
      <c r="I146" s="69">
        <v>0</v>
      </c>
      <c r="J146" s="15">
        <f t="shared" si="23"/>
        <v>0</v>
      </c>
    </row>
    <row r="147" spans="1:10" x14ac:dyDescent="0.25">
      <c r="A147" s="12" t="s">
        <v>279</v>
      </c>
      <c r="B147" s="13" t="s">
        <v>18</v>
      </c>
      <c r="C147" s="13" t="s">
        <v>19</v>
      </c>
      <c r="D147" s="31" t="s">
        <v>280</v>
      </c>
      <c r="E147" s="14">
        <v>3</v>
      </c>
      <c r="F147" s="14">
        <v>27.37</v>
      </c>
      <c r="G147" s="15">
        <f t="shared" ref="G147:G153" si="25">ROUND(E147*F147,2)</f>
        <v>82.11</v>
      </c>
      <c r="H147" s="14">
        <v>3</v>
      </c>
      <c r="I147" s="69">
        <v>0</v>
      </c>
      <c r="J147" s="15">
        <f t="shared" ref="J147:J153" si="26">ROUND(H147*I147,2)</f>
        <v>0</v>
      </c>
    </row>
    <row r="148" spans="1:10" x14ac:dyDescent="0.25">
      <c r="A148" s="12" t="s">
        <v>281</v>
      </c>
      <c r="B148" s="13" t="s">
        <v>18</v>
      </c>
      <c r="C148" s="13" t="s">
        <v>19</v>
      </c>
      <c r="D148" s="31" t="s">
        <v>282</v>
      </c>
      <c r="E148" s="14">
        <v>4</v>
      </c>
      <c r="F148" s="14">
        <v>26.27</v>
      </c>
      <c r="G148" s="15">
        <f t="shared" si="25"/>
        <v>105.08</v>
      </c>
      <c r="H148" s="14">
        <v>4</v>
      </c>
      <c r="I148" s="69">
        <v>0</v>
      </c>
      <c r="J148" s="15">
        <f t="shared" si="26"/>
        <v>0</v>
      </c>
    </row>
    <row r="149" spans="1:10" ht="22.5" x14ac:dyDescent="0.25">
      <c r="A149" s="12" t="s">
        <v>283</v>
      </c>
      <c r="B149" s="13" t="s">
        <v>18</v>
      </c>
      <c r="C149" s="13" t="s">
        <v>32</v>
      </c>
      <c r="D149" s="31" t="s">
        <v>284</v>
      </c>
      <c r="E149" s="14">
        <v>0</v>
      </c>
      <c r="F149" s="14">
        <v>17.600000000000001</v>
      </c>
      <c r="G149" s="15">
        <f t="shared" si="25"/>
        <v>0</v>
      </c>
      <c r="H149" s="14">
        <v>0</v>
      </c>
      <c r="I149" s="69">
        <v>0</v>
      </c>
      <c r="J149" s="15">
        <f t="shared" si="26"/>
        <v>0</v>
      </c>
    </row>
    <row r="150" spans="1:10" ht="22.5" x14ac:dyDescent="0.25">
      <c r="A150" s="12" t="s">
        <v>285</v>
      </c>
      <c r="B150" s="13" t="s">
        <v>18</v>
      </c>
      <c r="C150" s="13" t="s">
        <v>32</v>
      </c>
      <c r="D150" s="31" t="s">
        <v>286</v>
      </c>
      <c r="E150" s="14">
        <v>71.930000000000007</v>
      </c>
      <c r="F150" s="14">
        <v>20.43</v>
      </c>
      <c r="G150" s="15">
        <f t="shared" si="25"/>
        <v>1469.53</v>
      </c>
      <c r="H150" s="14">
        <v>71.930000000000007</v>
      </c>
      <c r="I150" s="69">
        <v>0</v>
      </c>
      <c r="J150" s="15">
        <f t="shared" si="26"/>
        <v>0</v>
      </c>
    </row>
    <row r="151" spans="1:10" x14ac:dyDescent="0.25">
      <c r="A151" s="12" t="s">
        <v>287</v>
      </c>
      <c r="B151" s="13" t="s">
        <v>18</v>
      </c>
      <c r="C151" s="13" t="s">
        <v>32</v>
      </c>
      <c r="D151" s="31" t="s">
        <v>288</v>
      </c>
      <c r="E151" s="14">
        <v>6.79</v>
      </c>
      <c r="F151" s="14">
        <v>13.29</v>
      </c>
      <c r="G151" s="15">
        <f t="shared" si="25"/>
        <v>90.24</v>
      </c>
      <c r="H151" s="14">
        <v>6.79</v>
      </c>
      <c r="I151" s="69">
        <v>0</v>
      </c>
      <c r="J151" s="15">
        <f t="shared" si="26"/>
        <v>0</v>
      </c>
    </row>
    <row r="152" spans="1:10" x14ac:dyDescent="0.25">
      <c r="A152" s="12" t="s">
        <v>289</v>
      </c>
      <c r="B152" s="13" t="s">
        <v>18</v>
      </c>
      <c r="C152" s="13" t="s">
        <v>19</v>
      </c>
      <c r="D152" s="31" t="s">
        <v>290</v>
      </c>
      <c r="E152" s="14">
        <v>2</v>
      </c>
      <c r="F152" s="14">
        <v>25.83</v>
      </c>
      <c r="G152" s="15">
        <f t="shared" si="25"/>
        <v>51.66</v>
      </c>
      <c r="H152" s="14">
        <v>2</v>
      </c>
      <c r="I152" s="69">
        <v>0</v>
      </c>
      <c r="J152" s="15">
        <f t="shared" si="26"/>
        <v>0</v>
      </c>
    </row>
    <row r="153" spans="1:10" x14ac:dyDescent="0.25">
      <c r="A153" s="16"/>
      <c r="B153" s="16"/>
      <c r="C153" s="16"/>
      <c r="D153" s="32" t="s">
        <v>291</v>
      </c>
      <c r="E153" s="14">
        <v>1</v>
      </c>
      <c r="F153" s="17">
        <f>SUM(G83:G152)</f>
        <v>125283.56</v>
      </c>
      <c r="G153" s="17">
        <f t="shared" si="25"/>
        <v>125283.56</v>
      </c>
      <c r="H153" s="14">
        <v>1</v>
      </c>
      <c r="I153" s="17">
        <f>SUM(J83:J152)</f>
        <v>26250</v>
      </c>
      <c r="J153" s="17">
        <f t="shared" si="26"/>
        <v>26250</v>
      </c>
    </row>
    <row r="154" spans="1:10" ht="0.95" customHeight="1" x14ac:dyDescent="0.25">
      <c r="A154" s="18"/>
      <c r="B154" s="18"/>
      <c r="C154" s="18"/>
      <c r="D154" s="33"/>
      <c r="E154" s="18"/>
      <c r="F154" s="18"/>
      <c r="G154" s="18"/>
      <c r="H154" s="18"/>
      <c r="I154" s="18"/>
      <c r="J154" s="18"/>
    </row>
    <row r="155" spans="1:10" x14ac:dyDescent="0.25">
      <c r="A155" s="19" t="s">
        <v>292</v>
      </c>
      <c r="B155" s="19" t="s">
        <v>10</v>
      </c>
      <c r="C155" s="19" t="s">
        <v>11</v>
      </c>
      <c r="D155" s="34" t="s">
        <v>293</v>
      </c>
      <c r="E155" s="20">
        <f t="shared" ref="E155:J155" si="27">E185</f>
        <v>1</v>
      </c>
      <c r="F155" s="20">
        <f t="shared" si="27"/>
        <v>692631.63</v>
      </c>
      <c r="G155" s="20">
        <f t="shared" si="27"/>
        <v>692631.63</v>
      </c>
      <c r="H155" s="20">
        <f t="shared" si="27"/>
        <v>1</v>
      </c>
      <c r="I155" s="20">
        <f t="shared" si="27"/>
        <v>0</v>
      </c>
      <c r="J155" s="20">
        <f t="shared" si="27"/>
        <v>0</v>
      </c>
    </row>
    <row r="156" spans="1:10" ht="22.5" x14ac:dyDescent="0.25">
      <c r="A156" s="12" t="s">
        <v>294</v>
      </c>
      <c r="B156" s="13" t="s">
        <v>18</v>
      </c>
      <c r="C156" s="13" t="s">
        <v>32</v>
      </c>
      <c r="D156" s="31" t="s">
        <v>295</v>
      </c>
      <c r="E156" s="14">
        <v>1766.64</v>
      </c>
      <c r="F156" s="14">
        <v>30.47</v>
      </c>
      <c r="G156" s="15">
        <f t="shared" ref="G156:G185" si="28">ROUND(E156*F156,2)</f>
        <v>53829.52</v>
      </c>
      <c r="H156" s="14">
        <v>1766.64</v>
      </c>
      <c r="I156" s="69">
        <v>0</v>
      </c>
      <c r="J156" s="15">
        <f t="shared" ref="J156:J185" si="29">ROUND(H156*I156,2)</f>
        <v>0</v>
      </c>
    </row>
    <row r="157" spans="1:10" ht="22.5" x14ac:dyDescent="0.25">
      <c r="A157" s="12" t="s">
        <v>296</v>
      </c>
      <c r="B157" s="13" t="s">
        <v>18</v>
      </c>
      <c r="C157" s="13" t="s">
        <v>39</v>
      </c>
      <c r="D157" s="31" t="s">
        <v>297</v>
      </c>
      <c r="E157" s="14">
        <v>674.03</v>
      </c>
      <c r="F157" s="14">
        <v>24.95</v>
      </c>
      <c r="G157" s="15">
        <f t="shared" si="28"/>
        <v>16817.05</v>
      </c>
      <c r="H157" s="14">
        <v>674.03</v>
      </c>
      <c r="I157" s="69">
        <v>0</v>
      </c>
      <c r="J157" s="15">
        <f t="shared" si="29"/>
        <v>0</v>
      </c>
    </row>
    <row r="158" spans="1:10" ht="22.5" x14ac:dyDescent="0.25">
      <c r="A158" s="12" t="s">
        <v>298</v>
      </c>
      <c r="B158" s="13" t="s">
        <v>18</v>
      </c>
      <c r="C158" s="13" t="s">
        <v>32</v>
      </c>
      <c r="D158" s="31" t="s">
        <v>299</v>
      </c>
      <c r="E158" s="14">
        <v>145.49</v>
      </c>
      <c r="F158" s="14">
        <v>49.38</v>
      </c>
      <c r="G158" s="15">
        <f t="shared" si="28"/>
        <v>7184.3</v>
      </c>
      <c r="H158" s="14">
        <v>145.49</v>
      </c>
      <c r="I158" s="69">
        <v>0</v>
      </c>
      <c r="J158" s="15">
        <f t="shared" si="29"/>
        <v>0</v>
      </c>
    </row>
    <row r="159" spans="1:10" ht="22.5" x14ac:dyDescent="0.25">
      <c r="A159" s="12" t="s">
        <v>300</v>
      </c>
      <c r="B159" s="13" t="s">
        <v>18</v>
      </c>
      <c r="C159" s="13" t="s">
        <v>32</v>
      </c>
      <c r="D159" s="31" t="s">
        <v>301</v>
      </c>
      <c r="E159" s="14">
        <v>226.17</v>
      </c>
      <c r="F159" s="14">
        <v>68.64</v>
      </c>
      <c r="G159" s="15">
        <f t="shared" si="28"/>
        <v>15524.31</v>
      </c>
      <c r="H159" s="14">
        <v>226.17</v>
      </c>
      <c r="I159" s="69">
        <v>0</v>
      </c>
      <c r="J159" s="15">
        <f t="shared" si="29"/>
        <v>0</v>
      </c>
    </row>
    <row r="160" spans="1:10" ht="22.5" x14ac:dyDescent="0.25">
      <c r="A160" s="12" t="s">
        <v>302</v>
      </c>
      <c r="B160" s="13" t="s">
        <v>18</v>
      </c>
      <c r="C160" s="13" t="s">
        <v>19</v>
      </c>
      <c r="D160" s="31" t="s">
        <v>303</v>
      </c>
      <c r="E160" s="14">
        <v>2</v>
      </c>
      <c r="F160" s="14">
        <v>50.85</v>
      </c>
      <c r="G160" s="15">
        <f t="shared" si="28"/>
        <v>101.7</v>
      </c>
      <c r="H160" s="14">
        <v>2</v>
      </c>
      <c r="I160" s="69">
        <v>0</v>
      </c>
      <c r="J160" s="15">
        <f t="shared" si="29"/>
        <v>0</v>
      </c>
    </row>
    <row r="161" spans="1:10" ht="22.5" x14ac:dyDescent="0.25">
      <c r="A161" s="12" t="s">
        <v>304</v>
      </c>
      <c r="B161" s="13" t="s">
        <v>18</v>
      </c>
      <c r="C161" s="13" t="s">
        <v>25</v>
      </c>
      <c r="D161" s="31" t="s">
        <v>305</v>
      </c>
      <c r="E161" s="14">
        <v>25</v>
      </c>
      <c r="F161" s="14">
        <v>17.18</v>
      </c>
      <c r="G161" s="15">
        <f t="shared" si="28"/>
        <v>429.5</v>
      </c>
      <c r="H161" s="14">
        <v>25</v>
      </c>
      <c r="I161" s="69">
        <v>0</v>
      </c>
      <c r="J161" s="15">
        <f t="shared" si="29"/>
        <v>0</v>
      </c>
    </row>
    <row r="162" spans="1:10" ht="22.5" x14ac:dyDescent="0.25">
      <c r="A162" s="12" t="s">
        <v>306</v>
      </c>
      <c r="B162" s="13" t="s">
        <v>18</v>
      </c>
      <c r="C162" s="13" t="s">
        <v>39</v>
      </c>
      <c r="D162" s="31" t="s">
        <v>307</v>
      </c>
      <c r="E162" s="14">
        <v>453</v>
      </c>
      <c r="F162" s="14">
        <v>9.3800000000000008</v>
      </c>
      <c r="G162" s="15">
        <f t="shared" si="28"/>
        <v>4249.1400000000003</v>
      </c>
      <c r="H162" s="14">
        <v>453</v>
      </c>
      <c r="I162" s="69">
        <v>0</v>
      </c>
      <c r="J162" s="15">
        <f t="shared" si="29"/>
        <v>0</v>
      </c>
    </row>
    <row r="163" spans="1:10" x14ac:dyDescent="0.25">
      <c r="A163" s="12" t="s">
        <v>308</v>
      </c>
      <c r="B163" s="13" t="s">
        <v>18</v>
      </c>
      <c r="C163" s="13" t="s">
        <v>39</v>
      </c>
      <c r="D163" s="31" t="s">
        <v>309</v>
      </c>
      <c r="E163" s="14">
        <v>304.39</v>
      </c>
      <c r="F163" s="14">
        <v>11.97</v>
      </c>
      <c r="G163" s="15">
        <f t="shared" si="28"/>
        <v>3643.55</v>
      </c>
      <c r="H163" s="14">
        <v>304.39</v>
      </c>
      <c r="I163" s="69">
        <v>0</v>
      </c>
      <c r="J163" s="15">
        <f t="shared" si="29"/>
        <v>0</v>
      </c>
    </row>
    <row r="164" spans="1:10" ht="22.5" x14ac:dyDescent="0.25">
      <c r="A164" s="12" t="s">
        <v>310</v>
      </c>
      <c r="B164" s="13" t="s">
        <v>18</v>
      </c>
      <c r="C164" s="13" t="s">
        <v>39</v>
      </c>
      <c r="D164" s="31" t="s">
        <v>311</v>
      </c>
      <c r="E164" s="14">
        <v>674.03</v>
      </c>
      <c r="F164" s="14">
        <v>6.85</v>
      </c>
      <c r="G164" s="15">
        <f t="shared" si="28"/>
        <v>4617.1099999999997</v>
      </c>
      <c r="H164" s="14">
        <v>674.03</v>
      </c>
      <c r="I164" s="69">
        <v>0</v>
      </c>
      <c r="J164" s="15">
        <f t="shared" si="29"/>
        <v>0</v>
      </c>
    </row>
    <row r="165" spans="1:10" ht="22.5" x14ac:dyDescent="0.25">
      <c r="A165" s="12" t="s">
        <v>312</v>
      </c>
      <c r="B165" s="13" t="s">
        <v>18</v>
      </c>
      <c r="C165" s="13" t="s">
        <v>32</v>
      </c>
      <c r="D165" s="31" t="s">
        <v>313</v>
      </c>
      <c r="E165" s="14">
        <v>1710.06</v>
      </c>
      <c r="F165" s="14">
        <v>16.420000000000002</v>
      </c>
      <c r="G165" s="15">
        <f t="shared" si="28"/>
        <v>28079.19</v>
      </c>
      <c r="H165" s="14">
        <v>1710.06</v>
      </c>
      <c r="I165" s="69">
        <v>0</v>
      </c>
      <c r="J165" s="15">
        <f t="shared" si="29"/>
        <v>0</v>
      </c>
    </row>
    <row r="166" spans="1:10" ht="22.5" x14ac:dyDescent="0.25">
      <c r="A166" s="12" t="s">
        <v>314</v>
      </c>
      <c r="B166" s="13" t="s">
        <v>18</v>
      </c>
      <c r="C166" s="13" t="s">
        <v>32</v>
      </c>
      <c r="D166" s="31" t="s">
        <v>315</v>
      </c>
      <c r="E166" s="14">
        <v>25.2</v>
      </c>
      <c r="F166" s="14">
        <v>18.61</v>
      </c>
      <c r="G166" s="15">
        <f t="shared" si="28"/>
        <v>468.97</v>
      </c>
      <c r="H166" s="14">
        <v>25.2</v>
      </c>
      <c r="I166" s="69">
        <v>0</v>
      </c>
      <c r="J166" s="15">
        <f t="shared" si="29"/>
        <v>0</v>
      </c>
    </row>
    <row r="167" spans="1:10" x14ac:dyDescent="0.25">
      <c r="A167" s="12" t="s">
        <v>316</v>
      </c>
      <c r="B167" s="13" t="s">
        <v>18</v>
      </c>
      <c r="C167" s="13" t="s">
        <v>32</v>
      </c>
      <c r="D167" s="31" t="s">
        <v>317</v>
      </c>
      <c r="E167" s="14">
        <v>82.5</v>
      </c>
      <c r="F167" s="14">
        <v>19.97</v>
      </c>
      <c r="G167" s="15">
        <f t="shared" si="28"/>
        <v>1647.53</v>
      </c>
      <c r="H167" s="14">
        <v>82.5</v>
      </c>
      <c r="I167" s="69">
        <v>0</v>
      </c>
      <c r="J167" s="15">
        <f t="shared" si="29"/>
        <v>0</v>
      </c>
    </row>
    <row r="168" spans="1:10" x14ac:dyDescent="0.25">
      <c r="A168" s="12" t="s">
        <v>318</v>
      </c>
      <c r="B168" s="13" t="s">
        <v>18</v>
      </c>
      <c r="C168" s="13" t="s">
        <v>32</v>
      </c>
      <c r="D168" s="31" t="s">
        <v>319</v>
      </c>
      <c r="E168" s="14">
        <v>275.88</v>
      </c>
      <c r="F168" s="14">
        <v>18.39</v>
      </c>
      <c r="G168" s="15">
        <f t="shared" si="28"/>
        <v>5073.43</v>
      </c>
      <c r="H168" s="14">
        <v>275.88</v>
      </c>
      <c r="I168" s="69">
        <v>0</v>
      </c>
      <c r="J168" s="15">
        <f t="shared" si="29"/>
        <v>0</v>
      </c>
    </row>
    <row r="169" spans="1:10" ht="22.5" x14ac:dyDescent="0.25">
      <c r="A169" s="12" t="s">
        <v>320</v>
      </c>
      <c r="B169" s="13" t="s">
        <v>18</v>
      </c>
      <c r="C169" s="13" t="s">
        <v>39</v>
      </c>
      <c r="D169" s="31" t="s">
        <v>321</v>
      </c>
      <c r="E169" s="14">
        <v>230</v>
      </c>
      <c r="F169" s="14">
        <v>26.59</v>
      </c>
      <c r="G169" s="15">
        <f t="shared" si="28"/>
        <v>6115.7</v>
      </c>
      <c r="H169" s="14">
        <v>230</v>
      </c>
      <c r="I169" s="69">
        <v>0</v>
      </c>
      <c r="J169" s="15">
        <f t="shared" si="29"/>
        <v>0</v>
      </c>
    </row>
    <row r="170" spans="1:10" ht="22.5" x14ac:dyDescent="0.25">
      <c r="A170" s="12" t="s">
        <v>322</v>
      </c>
      <c r="B170" s="13" t="s">
        <v>18</v>
      </c>
      <c r="C170" s="13" t="s">
        <v>32</v>
      </c>
      <c r="D170" s="31" t="s">
        <v>323</v>
      </c>
      <c r="E170" s="14">
        <v>0.25</v>
      </c>
      <c r="F170" s="14">
        <v>25.59</v>
      </c>
      <c r="G170" s="15">
        <f t="shared" si="28"/>
        <v>6.4</v>
      </c>
      <c r="H170" s="14">
        <v>0.25</v>
      </c>
      <c r="I170" s="69">
        <v>0</v>
      </c>
      <c r="J170" s="15">
        <f t="shared" si="29"/>
        <v>0</v>
      </c>
    </row>
    <row r="171" spans="1:10" ht="22.5" x14ac:dyDescent="0.25">
      <c r="A171" s="12" t="s">
        <v>324</v>
      </c>
      <c r="B171" s="13" t="s">
        <v>18</v>
      </c>
      <c r="C171" s="13" t="s">
        <v>39</v>
      </c>
      <c r="D171" s="31" t="s">
        <v>325</v>
      </c>
      <c r="E171" s="14">
        <v>1</v>
      </c>
      <c r="F171" s="14">
        <v>22.44</v>
      </c>
      <c r="G171" s="15">
        <f t="shared" si="28"/>
        <v>22.44</v>
      </c>
      <c r="H171" s="14">
        <v>1</v>
      </c>
      <c r="I171" s="69">
        <v>0</v>
      </c>
      <c r="J171" s="15">
        <f t="shared" si="29"/>
        <v>0</v>
      </c>
    </row>
    <row r="172" spans="1:10" ht="22.5" x14ac:dyDescent="0.25">
      <c r="A172" s="12" t="s">
        <v>326</v>
      </c>
      <c r="B172" s="13" t="s">
        <v>18</v>
      </c>
      <c r="C172" s="13" t="s">
        <v>32</v>
      </c>
      <c r="D172" s="31" t="s">
        <v>327</v>
      </c>
      <c r="E172" s="14">
        <v>0.25</v>
      </c>
      <c r="F172" s="14">
        <v>37.86</v>
      </c>
      <c r="G172" s="15">
        <f t="shared" si="28"/>
        <v>9.4700000000000006</v>
      </c>
      <c r="H172" s="14">
        <v>0.25</v>
      </c>
      <c r="I172" s="69">
        <v>0</v>
      </c>
      <c r="J172" s="15">
        <f t="shared" si="29"/>
        <v>0</v>
      </c>
    </row>
    <row r="173" spans="1:10" ht="22.5" x14ac:dyDescent="0.25">
      <c r="A173" s="12" t="s">
        <v>328</v>
      </c>
      <c r="B173" s="13" t="s">
        <v>18</v>
      </c>
      <c r="C173" s="13" t="s">
        <v>32</v>
      </c>
      <c r="D173" s="31" t="s">
        <v>329</v>
      </c>
      <c r="E173" s="14">
        <v>143.07</v>
      </c>
      <c r="F173" s="14">
        <v>20.5</v>
      </c>
      <c r="G173" s="15">
        <f t="shared" si="28"/>
        <v>2932.94</v>
      </c>
      <c r="H173" s="14">
        <v>143.07</v>
      </c>
      <c r="I173" s="69">
        <v>0</v>
      </c>
      <c r="J173" s="15">
        <f t="shared" si="29"/>
        <v>0</v>
      </c>
    </row>
    <row r="174" spans="1:10" ht="22.5" x14ac:dyDescent="0.25">
      <c r="A174" s="12" t="s">
        <v>330</v>
      </c>
      <c r="B174" s="13" t="s">
        <v>18</v>
      </c>
      <c r="C174" s="13" t="s">
        <v>39</v>
      </c>
      <c r="D174" s="31" t="s">
        <v>331</v>
      </c>
      <c r="E174" s="14">
        <v>30</v>
      </c>
      <c r="F174" s="14">
        <v>4.21</v>
      </c>
      <c r="G174" s="15">
        <f t="shared" si="28"/>
        <v>126.3</v>
      </c>
      <c r="H174" s="14">
        <v>30</v>
      </c>
      <c r="I174" s="69">
        <v>0</v>
      </c>
      <c r="J174" s="15">
        <f t="shared" si="29"/>
        <v>0</v>
      </c>
    </row>
    <row r="175" spans="1:10" ht="22.5" x14ac:dyDescent="0.25">
      <c r="A175" s="12" t="s">
        <v>332</v>
      </c>
      <c r="B175" s="13" t="s">
        <v>18</v>
      </c>
      <c r="C175" s="13" t="s">
        <v>39</v>
      </c>
      <c r="D175" s="31" t="s">
        <v>333</v>
      </c>
      <c r="E175" s="14">
        <v>15</v>
      </c>
      <c r="F175" s="14">
        <v>45.59</v>
      </c>
      <c r="G175" s="15">
        <f t="shared" si="28"/>
        <v>683.85</v>
      </c>
      <c r="H175" s="14">
        <v>15</v>
      </c>
      <c r="I175" s="69">
        <v>0</v>
      </c>
      <c r="J175" s="15">
        <f t="shared" si="29"/>
        <v>0</v>
      </c>
    </row>
    <row r="176" spans="1:10" ht="22.5" x14ac:dyDescent="0.25">
      <c r="A176" s="12" t="s">
        <v>334</v>
      </c>
      <c r="B176" s="13" t="s">
        <v>18</v>
      </c>
      <c r="C176" s="13" t="s">
        <v>39</v>
      </c>
      <c r="D176" s="31" t="s">
        <v>335</v>
      </c>
      <c r="E176" s="14">
        <v>22</v>
      </c>
      <c r="F176" s="14">
        <v>91.18</v>
      </c>
      <c r="G176" s="15">
        <f t="shared" si="28"/>
        <v>2005.96</v>
      </c>
      <c r="H176" s="14">
        <v>22</v>
      </c>
      <c r="I176" s="69">
        <v>0</v>
      </c>
      <c r="J176" s="15">
        <f t="shared" si="29"/>
        <v>0</v>
      </c>
    </row>
    <row r="177" spans="1:10" ht="22.5" x14ac:dyDescent="0.25">
      <c r="A177" s="12" t="s">
        <v>336</v>
      </c>
      <c r="B177" s="13" t="s">
        <v>18</v>
      </c>
      <c r="C177" s="13" t="s">
        <v>39</v>
      </c>
      <c r="D177" s="31" t="s">
        <v>337</v>
      </c>
      <c r="E177" s="14">
        <v>3.31</v>
      </c>
      <c r="F177" s="14">
        <v>91.18</v>
      </c>
      <c r="G177" s="15">
        <f t="shared" si="28"/>
        <v>301.81</v>
      </c>
      <c r="H177" s="14">
        <v>3.31</v>
      </c>
      <c r="I177" s="69">
        <v>0</v>
      </c>
      <c r="J177" s="15">
        <f t="shared" si="29"/>
        <v>0</v>
      </c>
    </row>
    <row r="178" spans="1:10" ht="22.5" x14ac:dyDescent="0.25">
      <c r="A178" s="12" t="s">
        <v>338</v>
      </c>
      <c r="B178" s="13" t="s">
        <v>18</v>
      </c>
      <c r="C178" s="13" t="s">
        <v>32</v>
      </c>
      <c r="D178" s="31" t="s">
        <v>339</v>
      </c>
      <c r="E178" s="14">
        <v>678.36</v>
      </c>
      <c r="F178" s="14">
        <v>15.14</v>
      </c>
      <c r="G178" s="15">
        <f t="shared" si="28"/>
        <v>10270.370000000001</v>
      </c>
      <c r="H178" s="14">
        <v>678.36</v>
      </c>
      <c r="I178" s="69">
        <v>0</v>
      </c>
      <c r="J178" s="15">
        <f t="shared" si="29"/>
        <v>0</v>
      </c>
    </row>
    <row r="179" spans="1:10" x14ac:dyDescent="0.25">
      <c r="A179" s="12" t="s">
        <v>340</v>
      </c>
      <c r="B179" s="13" t="s">
        <v>18</v>
      </c>
      <c r="C179" s="13" t="s">
        <v>19</v>
      </c>
      <c r="D179" s="31" t="s">
        <v>341</v>
      </c>
      <c r="E179" s="14">
        <v>50</v>
      </c>
      <c r="F179" s="14">
        <v>31.96</v>
      </c>
      <c r="G179" s="15">
        <f t="shared" si="28"/>
        <v>1598</v>
      </c>
      <c r="H179" s="14">
        <v>50</v>
      </c>
      <c r="I179" s="69">
        <v>0</v>
      </c>
      <c r="J179" s="15">
        <f t="shared" si="29"/>
        <v>0</v>
      </c>
    </row>
    <row r="180" spans="1:10" x14ac:dyDescent="0.25">
      <c r="A180" s="12" t="s">
        <v>342</v>
      </c>
      <c r="B180" s="13" t="s">
        <v>18</v>
      </c>
      <c r="C180" s="13" t="s">
        <v>19</v>
      </c>
      <c r="D180" s="31" t="s">
        <v>343</v>
      </c>
      <c r="E180" s="14">
        <v>76</v>
      </c>
      <c r="F180" s="14">
        <v>36.61</v>
      </c>
      <c r="G180" s="15">
        <f t="shared" si="28"/>
        <v>2782.36</v>
      </c>
      <c r="H180" s="14">
        <v>76</v>
      </c>
      <c r="I180" s="69">
        <v>0</v>
      </c>
      <c r="J180" s="15">
        <f t="shared" si="29"/>
        <v>0</v>
      </c>
    </row>
    <row r="181" spans="1:10" ht="22.5" x14ac:dyDescent="0.25">
      <c r="A181" s="12" t="s">
        <v>344</v>
      </c>
      <c r="B181" s="13" t="s">
        <v>18</v>
      </c>
      <c r="C181" s="13" t="s">
        <v>138</v>
      </c>
      <c r="D181" s="31" t="s">
        <v>345</v>
      </c>
      <c r="E181" s="14">
        <v>2.4</v>
      </c>
      <c r="F181" s="14">
        <v>488.36</v>
      </c>
      <c r="G181" s="15">
        <f t="shared" si="28"/>
        <v>1172.06</v>
      </c>
      <c r="H181" s="14">
        <v>2.4</v>
      </c>
      <c r="I181" s="69">
        <v>0</v>
      </c>
      <c r="J181" s="15">
        <f t="shared" si="29"/>
        <v>0</v>
      </c>
    </row>
    <row r="182" spans="1:10" ht="22.5" x14ac:dyDescent="0.25">
      <c r="A182" s="12" t="s">
        <v>346</v>
      </c>
      <c r="B182" s="13" t="s">
        <v>18</v>
      </c>
      <c r="C182" s="13" t="s">
        <v>32</v>
      </c>
      <c r="D182" s="31" t="s">
        <v>347</v>
      </c>
      <c r="E182" s="14">
        <v>139.16</v>
      </c>
      <c r="F182" s="14">
        <v>35.25</v>
      </c>
      <c r="G182" s="15">
        <f t="shared" si="28"/>
        <v>4905.3900000000003</v>
      </c>
      <c r="H182" s="14">
        <v>139.16</v>
      </c>
      <c r="I182" s="69">
        <v>0</v>
      </c>
      <c r="J182" s="15">
        <f t="shared" si="29"/>
        <v>0</v>
      </c>
    </row>
    <row r="183" spans="1:10" ht="22.5" x14ac:dyDescent="0.25">
      <c r="A183" s="12" t="s">
        <v>348</v>
      </c>
      <c r="B183" s="13" t="s">
        <v>18</v>
      </c>
      <c r="C183" s="13" t="s">
        <v>32</v>
      </c>
      <c r="D183" s="31" t="s">
        <v>349</v>
      </c>
      <c r="E183" s="14">
        <v>4091.7</v>
      </c>
      <c r="F183" s="14">
        <v>125.99</v>
      </c>
      <c r="G183" s="15">
        <f t="shared" si="28"/>
        <v>515513.28</v>
      </c>
      <c r="H183" s="14">
        <v>4091.7</v>
      </c>
      <c r="I183" s="69">
        <v>0</v>
      </c>
      <c r="J183" s="15">
        <f t="shared" si="29"/>
        <v>0</v>
      </c>
    </row>
    <row r="184" spans="1:10" ht="22.5" x14ac:dyDescent="0.25">
      <c r="A184" s="12" t="s">
        <v>350</v>
      </c>
      <c r="B184" s="13" t="s">
        <v>18</v>
      </c>
      <c r="C184" s="13" t="s">
        <v>19</v>
      </c>
      <c r="D184" s="31" t="s">
        <v>351</v>
      </c>
      <c r="E184" s="14">
        <v>2</v>
      </c>
      <c r="F184" s="14">
        <v>1260</v>
      </c>
      <c r="G184" s="15">
        <f t="shared" si="28"/>
        <v>2520</v>
      </c>
      <c r="H184" s="14">
        <v>2</v>
      </c>
      <c r="I184" s="69">
        <v>0</v>
      </c>
      <c r="J184" s="15">
        <f t="shared" si="29"/>
        <v>0</v>
      </c>
    </row>
    <row r="185" spans="1:10" x14ac:dyDescent="0.25">
      <c r="A185" s="16"/>
      <c r="B185" s="16"/>
      <c r="C185" s="16"/>
      <c r="D185" s="32" t="s">
        <v>352</v>
      </c>
      <c r="E185" s="14">
        <v>1</v>
      </c>
      <c r="F185" s="17">
        <f>SUM(G156:G184)</f>
        <v>692631.63</v>
      </c>
      <c r="G185" s="17">
        <f t="shared" si="28"/>
        <v>692631.63</v>
      </c>
      <c r="H185" s="14">
        <v>1</v>
      </c>
      <c r="I185" s="17">
        <f>SUM(J156:J184)</f>
        <v>0</v>
      </c>
      <c r="J185" s="17">
        <f t="shared" si="29"/>
        <v>0</v>
      </c>
    </row>
    <row r="186" spans="1:10" ht="0.95" customHeight="1" x14ac:dyDescent="0.25">
      <c r="A186" s="18"/>
      <c r="B186" s="18"/>
      <c r="C186" s="18"/>
      <c r="D186" s="33"/>
      <c r="E186" s="18"/>
      <c r="F186" s="18"/>
      <c r="G186" s="18"/>
      <c r="H186" s="18"/>
      <c r="I186" s="18"/>
      <c r="J186" s="18"/>
    </row>
    <row r="187" spans="1:10" x14ac:dyDescent="0.25">
      <c r="A187" s="16"/>
      <c r="B187" s="16"/>
      <c r="C187" s="16"/>
      <c r="D187" s="32" t="s">
        <v>353</v>
      </c>
      <c r="E187" s="14">
        <v>1</v>
      </c>
      <c r="F187" s="17">
        <f>G82+G155</f>
        <v>817915.19</v>
      </c>
      <c r="G187" s="17">
        <f>ROUND(E187*F187,2)</f>
        <v>817915.19</v>
      </c>
      <c r="H187" s="14">
        <v>1</v>
      </c>
      <c r="I187" s="17">
        <f>J82+J155</f>
        <v>26250</v>
      </c>
      <c r="J187" s="17">
        <f>ROUND(H187*I187,2)</f>
        <v>26250</v>
      </c>
    </row>
    <row r="188" spans="1:10" ht="0.95" customHeight="1" x14ac:dyDescent="0.25">
      <c r="A188" s="18"/>
      <c r="B188" s="18"/>
      <c r="C188" s="18"/>
      <c r="D188" s="33"/>
      <c r="E188" s="18"/>
      <c r="F188" s="18"/>
      <c r="G188" s="18"/>
      <c r="H188" s="18"/>
      <c r="I188" s="18"/>
      <c r="J188" s="18"/>
    </row>
    <row r="189" spans="1:10" x14ac:dyDescent="0.25">
      <c r="A189" s="10" t="s">
        <v>354</v>
      </c>
      <c r="B189" s="10" t="s">
        <v>10</v>
      </c>
      <c r="C189" s="10" t="s">
        <v>11</v>
      </c>
      <c r="D189" s="30" t="s">
        <v>355</v>
      </c>
      <c r="E189" s="11">
        <f t="shared" ref="E189:J189" si="30">E248</f>
        <v>1</v>
      </c>
      <c r="F189" s="11">
        <f t="shared" si="30"/>
        <v>158871.87</v>
      </c>
      <c r="G189" s="11">
        <f t="shared" si="30"/>
        <v>158871.87</v>
      </c>
      <c r="H189" s="11">
        <f t="shared" si="30"/>
        <v>1</v>
      </c>
      <c r="I189" s="11">
        <f t="shared" si="30"/>
        <v>0</v>
      </c>
      <c r="J189" s="11">
        <f t="shared" si="30"/>
        <v>0</v>
      </c>
    </row>
    <row r="190" spans="1:10" ht="22.5" x14ac:dyDescent="0.25">
      <c r="A190" s="12" t="s">
        <v>356</v>
      </c>
      <c r="B190" s="13" t="s">
        <v>18</v>
      </c>
      <c r="C190" s="13" t="s">
        <v>39</v>
      </c>
      <c r="D190" s="31" t="s">
        <v>357</v>
      </c>
      <c r="E190" s="14">
        <v>684.03</v>
      </c>
      <c r="F190" s="14">
        <v>27.47</v>
      </c>
      <c r="G190" s="15">
        <f t="shared" ref="G190:G221" si="31">ROUND(E190*F190,2)</f>
        <v>18790.3</v>
      </c>
      <c r="H190" s="14">
        <v>684.03</v>
      </c>
      <c r="I190" s="69">
        <v>0</v>
      </c>
      <c r="J190" s="15">
        <f t="shared" ref="J190:J248" si="32">ROUND(H190*I190,2)</f>
        <v>0</v>
      </c>
    </row>
    <row r="191" spans="1:10" ht="22.5" x14ac:dyDescent="0.25">
      <c r="A191" s="12" t="s">
        <v>358</v>
      </c>
      <c r="B191" s="13" t="s">
        <v>18</v>
      </c>
      <c r="C191" s="13" t="s">
        <v>39</v>
      </c>
      <c r="D191" s="31" t="s">
        <v>359</v>
      </c>
      <c r="E191" s="14">
        <v>684.03</v>
      </c>
      <c r="F191" s="14">
        <v>57.5</v>
      </c>
      <c r="G191" s="15">
        <f t="shared" si="31"/>
        <v>39331.730000000003</v>
      </c>
      <c r="H191" s="14">
        <v>684.03</v>
      </c>
      <c r="I191" s="69">
        <v>0</v>
      </c>
      <c r="J191" s="15">
        <f t="shared" si="32"/>
        <v>0</v>
      </c>
    </row>
    <row r="192" spans="1:10" ht="22.5" x14ac:dyDescent="0.25">
      <c r="A192" s="12" t="s">
        <v>360</v>
      </c>
      <c r="B192" s="13" t="s">
        <v>18</v>
      </c>
      <c r="C192" s="13" t="s">
        <v>39</v>
      </c>
      <c r="D192" s="31" t="s">
        <v>361</v>
      </c>
      <c r="E192" s="14">
        <v>0</v>
      </c>
      <c r="F192" s="14">
        <v>139.13999999999999</v>
      </c>
      <c r="G192" s="15">
        <f t="shared" si="31"/>
        <v>0</v>
      </c>
      <c r="H192" s="14">
        <v>0</v>
      </c>
      <c r="I192" s="69">
        <v>0</v>
      </c>
      <c r="J192" s="15">
        <f t="shared" si="32"/>
        <v>0</v>
      </c>
    </row>
    <row r="193" spans="1:10" ht="22.5" x14ac:dyDescent="0.25">
      <c r="A193" s="12" t="s">
        <v>362</v>
      </c>
      <c r="B193" s="13" t="s">
        <v>18</v>
      </c>
      <c r="C193" s="13" t="s">
        <v>19</v>
      </c>
      <c r="D193" s="31" t="s">
        <v>363</v>
      </c>
      <c r="E193" s="14">
        <v>7</v>
      </c>
      <c r="F193" s="14">
        <v>72.06</v>
      </c>
      <c r="G193" s="15">
        <f t="shared" si="31"/>
        <v>504.42</v>
      </c>
      <c r="H193" s="14">
        <v>7</v>
      </c>
      <c r="I193" s="69">
        <v>0</v>
      </c>
      <c r="J193" s="15">
        <f t="shared" si="32"/>
        <v>0</v>
      </c>
    </row>
    <row r="194" spans="1:10" ht="22.5" x14ac:dyDescent="0.25">
      <c r="A194" s="12" t="s">
        <v>364</v>
      </c>
      <c r="B194" s="13" t="s">
        <v>18</v>
      </c>
      <c r="C194" s="13" t="s">
        <v>19</v>
      </c>
      <c r="D194" s="31" t="s">
        <v>365</v>
      </c>
      <c r="E194" s="14">
        <v>18</v>
      </c>
      <c r="F194" s="14">
        <v>137.03</v>
      </c>
      <c r="G194" s="15">
        <f t="shared" si="31"/>
        <v>2466.54</v>
      </c>
      <c r="H194" s="14">
        <v>18</v>
      </c>
      <c r="I194" s="69">
        <v>0</v>
      </c>
      <c r="J194" s="15">
        <f t="shared" si="32"/>
        <v>0</v>
      </c>
    </row>
    <row r="195" spans="1:10" ht="22.5" x14ac:dyDescent="0.25">
      <c r="A195" s="12" t="s">
        <v>366</v>
      </c>
      <c r="B195" s="13" t="s">
        <v>18</v>
      </c>
      <c r="C195" s="13" t="s">
        <v>19</v>
      </c>
      <c r="D195" s="31" t="s">
        <v>367</v>
      </c>
      <c r="E195" s="14">
        <v>0</v>
      </c>
      <c r="F195" s="14">
        <v>141.87</v>
      </c>
      <c r="G195" s="15">
        <f t="shared" si="31"/>
        <v>0</v>
      </c>
      <c r="H195" s="14">
        <v>0</v>
      </c>
      <c r="I195" s="69">
        <v>0</v>
      </c>
      <c r="J195" s="15">
        <f t="shared" si="32"/>
        <v>0</v>
      </c>
    </row>
    <row r="196" spans="1:10" ht="22.5" x14ac:dyDescent="0.25">
      <c r="A196" s="12" t="s">
        <v>368</v>
      </c>
      <c r="B196" s="13" t="s">
        <v>18</v>
      </c>
      <c r="C196" s="13" t="s">
        <v>19</v>
      </c>
      <c r="D196" s="31" t="s">
        <v>369</v>
      </c>
      <c r="E196" s="14">
        <v>0</v>
      </c>
      <c r="F196" s="14">
        <v>137.08000000000001</v>
      </c>
      <c r="G196" s="15">
        <f t="shared" si="31"/>
        <v>0</v>
      </c>
      <c r="H196" s="14">
        <v>0</v>
      </c>
      <c r="I196" s="69">
        <v>0</v>
      </c>
      <c r="J196" s="15">
        <f t="shared" si="32"/>
        <v>0</v>
      </c>
    </row>
    <row r="197" spans="1:10" ht="22.5" x14ac:dyDescent="0.25">
      <c r="A197" s="12" t="s">
        <v>370</v>
      </c>
      <c r="B197" s="13" t="s">
        <v>18</v>
      </c>
      <c r="C197" s="13" t="s">
        <v>39</v>
      </c>
      <c r="D197" s="31" t="s">
        <v>371</v>
      </c>
      <c r="E197" s="14">
        <v>211.17</v>
      </c>
      <c r="F197" s="14">
        <v>33.049999999999997</v>
      </c>
      <c r="G197" s="15">
        <f t="shared" si="31"/>
        <v>6979.17</v>
      </c>
      <c r="H197" s="14">
        <v>211.17</v>
      </c>
      <c r="I197" s="69">
        <v>0</v>
      </c>
      <c r="J197" s="15">
        <f t="shared" si="32"/>
        <v>0</v>
      </c>
    </row>
    <row r="198" spans="1:10" ht="22.5" x14ac:dyDescent="0.25">
      <c r="A198" s="12" t="s">
        <v>372</v>
      </c>
      <c r="B198" s="13" t="s">
        <v>18</v>
      </c>
      <c r="C198" s="13" t="s">
        <v>39</v>
      </c>
      <c r="D198" s="31" t="s">
        <v>373</v>
      </c>
      <c r="E198" s="14">
        <v>154.49</v>
      </c>
      <c r="F198" s="14">
        <v>24.13</v>
      </c>
      <c r="G198" s="15">
        <f t="shared" si="31"/>
        <v>3727.84</v>
      </c>
      <c r="H198" s="14">
        <v>154.49</v>
      </c>
      <c r="I198" s="69">
        <v>0</v>
      </c>
      <c r="J198" s="15">
        <f t="shared" si="32"/>
        <v>0</v>
      </c>
    </row>
    <row r="199" spans="1:10" ht="22.5" x14ac:dyDescent="0.25">
      <c r="A199" s="12" t="s">
        <v>374</v>
      </c>
      <c r="B199" s="13" t="s">
        <v>18</v>
      </c>
      <c r="C199" s="13" t="s">
        <v>39</v>
      </c>
      <c r="D199" s="31" t="s">
        <v>375</v>
      </c>
      <c r="E199" s="14">
        <v>10</v>
      </c>
      <c r="F199" s="14">
        <v>17.27</v>
      </c>
      <c r="G199" s="15">
        <f t="shared" si="31"/>
        <v>172.7</v>
      </c>
      <c r="H199" s="14">
        <v>10</v>
      </c>
      <c r="I199" s="69">
        <v>0</v>
      </c>
      <c r="J199" s="15">
        <f t="shared" si="32"/>
        <v>0</v>
      </c>
    </row>
    <row r="200" spans="1:10" ht="22.5" x14ac:dyDescent="0.25">
      <c r="A200" s="12" t="s">
        <v>376</v>
      </c>
      <c r="B200" s="13" t="s">
        <v>18</v>
      </c>
      <c r="C200" s="13" t="s">
        <v>39</v>
      </c>
      <c r="D200" s="31" t="s">
        <v>377</v>
      </c>
      <c r="E200" s="14">
        <v>0.8</v>
      </c>
      <c r="F200" s="14">
        <v>29.47</v>
      </c>
      <c r="G200" s="15">
        <f t="shared" si="31"/>
        <v>23.58</v>
      </c>
      <c r="H200" s="14">
        <v>0.8</v>
      </c>
      <c r="I200" s="69">
        <v>0</v>
      </c>
      <c r="J200" s="15">
        <f t="shared" si="32"/>
        <v>0</v>
      </c>
    </row>
    <row r="201" spans="1:10" ht="22.5" x14ac:dyDescent="0.25">
      <c r="A201" s="12" t="s">
        <v>378</v>
      </c>
      <c r="B201" s="13" t="s">
        <v>18</v>
      </c>
      <c r="C201" s="13" t="s">
        <v>19</v>
      </c>
      <c r="D201" s="31" t="s">
        <v>379</v>
      </c>
      <c r="E201" s="14">
        <v>9</v>
      </c>
      <c r="F201" s="14">
        <v>30.25</v>
      </c>
      <c r="G201" s="15">
        <f t="shared" si="31"/>
        <v>272.25</v>
      </c>
      <c r="H201" s="14">
        <v>9</v>
      </c>
      <c r="I201" s="69">
        <v>0</v>
      </c>
      <c r="J201" s="15">
        <f t="shared" si="32"/>
        <v>0</v>
      </c>
    </row>
    <row r="202" spans="1:10" ht="22.5" x14ac:dyDescent="0.25">
      <c r="A202" s="12" t="s">
        <v>380</v>
      </c>
      <c r="B202" s="13" t="s">
        <v>18</v>
      </c>
      <c r="C202" s="13" t="s">
        <v>19</v>
      </c>
      <c r="D202" s="31" t="s">
        <v>381</v>
      </c>
      <c r="E202" s="14">
        <v>1</v>
      </c>
      <c r="F202" s="14">
        <v>3942.12</v>
      </c>
      <c r="G202" s="15">
        <f t="shared" si="31"/>
        <v>3942.12</v>
      </c>
      <c r="H202" s="14">
        <v>1</v>
      </c>
      <c r="I202" s="69">
        <v>0</v>
      </c>
      <c r="J202" s="15">
        <f t="shared" si="32"/>
        <v>0</v>
      </c>
    </row>
    <row r="203" spans="1:10" ht="22.5" x14ac:dyDescent="0.25">
      <c r="A203" s="12" t="s">
        <v>382</v>
      </c>
      <c r="B203" s="13" t="s">
        <v>18</v>
      </c>
      <c r="C203" s="13" t="s">
        <v>39</v>
      </c>
      <c r="D203" s="31" t="s">
        <v>383</v>
      </c>
      <c r="E203" s="14">
        <v>25</v>
      </c>
      <c r="F203" s="14">
        <v>5.89</v>
      </c>
      <c r="G203" s="15">
        <f t="shared" si="31"/>
        <v>147.25</v>
      </c>
      <c r="H203" s="14">
        <v>25</v>
      </c>
      <c r="I203" s="69">
        <v>0</v>
      </c>
      <c r="J203" s="15">
        <f t="shared" si="32"/>
        <v>0</v>
      </c>
    </row>
    <row r="204" spans="1:10" x14ac:dyDescent="0.25">
      <c r="A204" s="12" t="s">
        <v>384</v>
      </c>
      <c r="B204" s="13" t="s">
        <v>18</v>
      </c>
      <c r="C204" s="13" t="s">
        <v>19</v>
      </c>
      <c r="D204" s="31" t="s">
        <v>385</v>
      </c>
      <c r="E204" s="14">
        <v>1</v>
      </c>
      <c r="F204" s="14">
        <v>2684.78</v>
      </c>
      <c r="G204" s="15">
        <f t="shared" si="31"/>
        <v>2684.78</v>
      </c>
      <c r="H204" s="14">
        <v>1</v>
      </c>
      <c r="I204" s="69">
        <v>0</v>
      </c>
      <c r="J204" s="15">
        <f t="shared" si="32"/>
        <v>0</v>
      </c>
    </row>
    <row r="205" spans="1:10" ht="22.5" x14ac:dyDescent="0.25">
      <c r="A205" s="12" t="s">
        <v>386</v>
      </c>
      <c r="B205" s="13" t="s">
        <v>18</v>
      </c>
      <c r="C205" s="13" t="s">
        <v>19</v>
      </c>
      <c r="D205" s="31" t="s">
        <v>387</v>
      </c>
      <c r="E205" s="14">
        <v>0</v>
      </c>
      <c r="F205" s="14">
        <v>1066.6500000000001</v>
      </c>
      <c r="G205" s="15">
        <f t="shared" si="31"/>
        <v>0</v>
      </c>
      <c r="H205" s="14">
        <v>0</v>
      </c>
      <c r="I205" s="69">
        <v>0</v>
      </c>
      <c r="J205" s="15">
        <f t="shared" si="32"/>
        <v>0</v>
      </c>
    </row>
    <row r="206" spans="1:10" x14ac:dyDescent="0.25">
      <c r="A206" s="12" t="s">
        <v>388</v>
      </c>
      <c r="B206" s="13" t="s">
        <v>18</v>
      </c>
      <c r="C206" s="13" t="s">
        <v>19</v>
      </c>
      <c r="D206" s="31" t="s">
        <v>389</v>
      </c>
      <c r="E206" s="14">
        <v>2</v>
      </c>
      <c r="F206" s="14">
        <v>521.64</v>
      </c>
      <c r="G206" s="15">
        <f t="shared" si="31"/>
        <v>1043.28</v>
      </c>
      <c r="H206" s="14">
        <v>2</v>
      </c>
      <c r="I206" s="69">
        <v>0</v>
      </c>
      <c r="J206" s="15">
        <f t="shared" si="32"/>
        <v>0</v>
      </c>
    </row>
    <row r="207" spans="1:10" ht="22.5" x14ac:dyDescent="0.25">
      <c r="A207" s="12" t="s">
        <v>390</v>
      </c>
      <c r="B207" s="13" t="s">
        <v>18</v>
      </c>
      <c r="C207" s="13" t="s">
        <v>19</v>
      </c>
      <c r="D207" s="31" t="s">
        <v>391</v>
      </c>
      <c r="E207" s="14">
        <v>1</v>
      </c>
      <c r="F207" s="14">
        <v>212.49</v>
      </c>
      <c r="G207" s="15">
        <f t="shared" si="31"/>
        <v>212.49</v>
      </c>
      <c r="H207" s="14">
        <v>1</v>
      </c>
      <c r="I207" s="69">
        <v>0</v>
      </c>
      <c r="J207" s="15">
        <f t="shared" si="32"/>
        <v>0</v>
      </c>
    </row>
    <row r="208" spans="1:10" x14ac:dyDescent="0.25">
      <c r="A208" s="12" t="s">
        <v>392</v>
      </c>
      <c r="B208" s="13" t="s">
        <v>18</v>
      </c>
      <c r="C208" s="13" t="s">
        <v>19</v>
      </c>
      <c r="D208" s="31" t="s">
        <v>393</v>
      </c>
      <c r="E208" s="14">
        <v>0</v>
      </c>
      <c r="F208" s="14">
        <v>35.83</v>
      </c>
      <c r="G208" s="15">
        <f t="shared" si="31"/>
        <v>0</v>
      </c>
      <c r="H208" s="14">
        <v>0</v>
      </c>
      <c r="I208" s="69">
        <v>0</v>
      </c>
      <c r="J208" s="15">
        <f t="shared" si="32"/>
        <v>0</v>
      </c>
    </row>
    <row r="209" spans="1:10" ht="22.5" x14ac:dyDescent="0.25">
      <c r="A209" s="12" t="s">
        <v>394</v>
      </c>
      <c r="B209" s="13" t="s">
        <v>18</v>
      </c>
      <c r="C209" s="13" t="s">
        <v>19</v>
      </c>
      <c r="D209" s="31" t="s">
        <v>395</v>
      </c>
      <c r="E209" s="14">
        <v>3</v>
      </c>
      <c r="F209" s="14">
        <v>172.07</v>
      </c>
      <c r="G209" s="15">
        <f t="shared" si="31"/>
        <v>516.21</v>
      </c>
      <c r="H209" s="14">
        <v>3</v>
      </c>
      <c r="I209" s="69">
        <v>0</v>
      </c>
      <c r="J209" s="15">
        <f t="shared" si="32"/>
        <v>0</v>
      </c>
    </row>
    <row r="210" spans="1:10" ht="22.5" x14ac:dyDescent="0.25">
      <c r="A210" s="12" t="s">
        <v>396</v>
      </c>
      <c r="B210" s="13" t="s">
        <v>18</v>
      </c>
      <c r="C210" s="13" t="s">
        <v>19</v>
      </c>
      <c r="D210" s="31" t="s">
        <v>397</v>
      </c>
      <c r="E210" s="14">
        <v>4</v>
      </c>
      <c r="F210" s="14">
        <v>126.82</v>
      </c>
      <c r="G210" s="15">
        <f t="shared" si="31"/>
        <v>507.28</v>
      </c>
      <c r="H210" s="14">
        <v>4</v>
      </c>
      <c r="I210" s="69">
        <v>0</v>
      </c>
      <c r="J210" s="15">
        <f t="shared" si="32"/>
        <v>0</v>
      </c>
    </row>
    <row r="211" spans="1:10" x14ac:dyDescent="0.25">
      <c r="A211" s="12" t="s">
        <v>398</v>
      </c>
      <c r="B211" s="13" t="s">
        <v>18</v>
      </c>
      <c r="C211" s="13" t="s">
        <v>19</v>
      </c>
      <c r="D211" s="31" t="s">
        <v>399</v>
      </c>
      <c r="E211" s="14">
        <v>2</v>
      </c>
      <c r="F211" s="14">
        <v>260.52</v>
      </c>
      <c r="G211" s="15">
        <f t="shared" si="31"/>
        <v>521.04</v>
      </c>
      <c r="H211" s="14">
        <v>2</v>
      </c>
      <c r="I211" s="69">
        <v>0</v>
      </c>
      <c r="J211" s="15">
        <f t="shared" si="32"/>
        <v>0</v>
      </c>
    </row>
    <row r="212" spans="1:10" x14ac:dyDescent="0.25">
      <c r="A212" s="12" t="s">
        <v>400</v>
      </c>
      <c r="B212" s="13" t="s">
        <v>18</v>
      </c>
      <c r="C212" s="13" t="s">
        <v>19</v>
      </c>
      <c r="D212" s="31" t="s">
        <v>401</v>
      </c>
      <c r="E212" s="14">
        <v>1</v>
      </c>
      <c r="F212" s="14">
        <v>160.03</v>
      </c>
      <c r="G212" s="15">
        <f t="shared" si="31"/>
        <v>160.03</v>
      </c>
      <c r="H212" s="14">
        <v>1</v>
      </c>
      <c r="I212" s="69">
        <v>0</v>
      </c>
      <c r="J212" s="15">
        <f t="shared" si="32"/>
        <v>0</v>
      </c>
    </row>
    <row r="213" spans="1:10" ht="22.5" x14ac:dyDescent="0.25">
      <c r="A213" s="12" t="s">
        <v>402</v>
      </c>
      <c r="B213" s="13" t="s">
        <v>18</v>
      </c>
      <c r="C213" s="13" t="s">
        <v>39</v>
      </c>
      <c r="D213" s="31" t="s">
        <v>403</v>
      </c>
      <c r="E213" s="14">
        <v>6.64</v>
      </c>
      <c r="F213" s="14">
        <v>126.12</v>
      </c>
      <c r="G213" s="15">
        <f t="shared" si="31"/>
        <v>837.44</v>
      </c>
      <c r="H213" s="14">
        <v>6.64</v>
      </c>
      <c r="I213" s="69">
        <v>0</v>
      </c>
      <c r="J213" s="15">
        <f t="shared" si="32"/>
        <v>0</v>
      </c>
    </row>
    <row r="214" spans="1:10" ht="22.5" x14ac:dyDescent="0.25">
      <c r="A214" s="12" t="s">
        <v>404</v>
      </c>
      <c r="B214" s="13" t="s">
        <v>18</v>
      </c>
      <c r="C214" s="13" t="s">
        <v>39</v>
      </c>
      <c r="D214" s="31" t="s">
        <v>405</v>
      </c>
      <c r="E214" s="14">
        <v>6.64</v>
      </c>
      <c r="F214" s="14">
        <v>170.3</v>
      </c>
      <c r="G214" s="15">
        <f t="shared" si="31"/>
        <v>1130.79</v>
      </c>
      <c r="H214" s="14">
        <v>6.64</v>
      </c>
      <c r="I214" s="69">
        <v>0</v>
      </c>
      <c r="J214" s="15">
        <f t="shared" si="32"/>
        <v>0</v>
      </c>
    </row>
    <row r="215" spans="1:10" x14ac:dyDescent="0.25">
      <c r="A215" s="12" t="s">
        <v>406</v>
      </c>
      <c r="B215" s="13" t="s">
        <v>18</v>
      </c>
      <c r="C215" s="13" t="s">
        <v>19</v>
      </c>
      <c r="D215" s="31" t="s">
        <v>407</v>
      </c>
      <c r="E215" s="14">
        <v>3</v>
      </c>
      <c r="F215" s="14">
        <v>23.97</v>
      </c>
      <c r="G215" s="15">
        <f t="shared" si="31"/>
        <v>71.91</v>
      </c>
      <c r="H215" s="14">
        <v>3</v>
      </c>
      <c r="I215" s="69">
        <v>0</v>
      </c>
      <c r="J215" s="15">
        <f t="shared" si="32"/>
        <v>0</v>
      </c>
    </row>
    <row r="216" spans="1:10" ht="22.5" x14ac:dyDescent="0.25">
      <c r="A216" s="12" t="s">
        <v>408</v>
      </c>
      <c r="B216" s="13" t="s">
        <v>18</v>
      </c>
      <c r="C216" s="13" t="s">
        <v>19</v>
      </c>
      <c r="D216" s="31" t="s">
        <v>409</v>
      </c>
      <c r="E216" s="14">
        <v>3</v>
      </c>
      <c r="F216" s="14">
        <v>96.61</v>
      </c>
      <c r="G216" s="15">
        <f t="shared" si="31"/>
        <v>289.83</v>
      </c>
      <c r="H216" s="14">
        <v>3</v>
      </c>
      <c r="I216" s="69">
        <v>0</v>
      </c>
      <c r="J216" s="15">
        <f t="shared" si="32"/>
        <v>0</v>
      </c>
    </row>
    <row r="217" spans="1:10" ht="22.5" x14ac:dyDescent="0.25">
      <c r="A217" s="12" t="s">
        <v>410</v>
      </c>
      <c r="B217" s="13" t="s">
        <v>18</v>
      </c>
      <c r="C217" s="13" t="s">
        <v>39</v>
      </c>
      <c r="D217" s="31" t="s">
        <v>411</v>
      </c>
      <c r="E217" s="14">
        <v>4</v>
      </c>
      <c r="F217" s="14">
        <v>301.62</v>
      </c>
      <c r="G217" s="15">
        <f t="shared" si="31"/>
        <v>1206.48</v>
      </c>
      <c r="H217" s="14">
        <v>4</v>
      </c>
      <c r="I217" s="69">
        <v>0</v>
      </c>
      <c r="J217" s="15">
        <f t="shared" si="32"/>
        <v>0</v>
      </c>
    </row>
    <row r="218" spans="1:10" x14ac:dyDescent="0.25">
      <c r="A218" s="12" t="s">
        <v>412</v>
      </c>
      <c r="B218" s="13" t="s">
        <v>18</v>
      </c>
      <c r="C218" s="13" t="s">
        <v>19</v>
      </c>
      <c r="D218" s="31" t="s">
        <v>413</v>
      </c>
      <c r="E218" s="14">
        <v>1</v>
      </c>
      <c r="F218" s="14">
        <v>225.26</v>
      </c>
      <c r="G218" s="15">
        <f t="shared" si="31"/>
        <v>225.26</v>
      </c>
      <c r="H218" s="14">
        <v>1</v>
      </c>
      <c r="I218" s="69">
        <v>0</v>
      </c>
      <c r="J218" s="15">
        <f t="shared" si="32"/>
        <v>0</v>
      </c>
    </row>
    <row r="219" spans="1:10" ht="22.5" x14ac:dyDescent="0.25">
      <c r="A219" s="12" t="s">
        <v>414</v>
      </c>
      <c r="B219" s="13" t="s">
        <v>18</v>
      </c>
      <c r="C219" s="13" t="s">
        <v>39</v>
      </c>
      <c r="D219" s="31" t="s">
        <v>415</v>
      </c>
      <c r="E219" s="14">
        <v>21</v>
      </c>
      <c r="F219" s="14">
        <v>3.91</v>
      </c>
      <c r="G219" s="15">
        <f t="shared" si="31"/>
        <v>82.11</v>
      </c>
      <c r="H219" s="14">
        <v>21</v>
      </c>
      <c r="I219" s="69">
        <v>0</v>
      </c>
      <c r="J219" s="15">
        <f t="shared" si="32"/>
        <v>0</v>
      </c>
    </row>
    <row r="220" spans="1:10" ht="22.5" x14ac:dyDescent="0.25">
      <c r="A220" s="12" t="s">
        <v>416</v>
      </c>
      <c r="B220" s="13" t="s">
        <v>18</v>
      </c>
      <c r="C220" s="13" t="s">
        <v>39</v>
      </c>
      <c r="D220" s="31" t="s">
        <v>417</v>
      </c>
      <c r="E220" s="14">
        <v>7</v>
      </c>
      <c r="F220" s="14">
        <v>4.5999999999999996</v>
      </c>
      <c r="G220" s="15">
        <f t="shared" si="31"/>
        <v>32.200000000000003</v>
      </c>
      <c r="H220" s="14">
        <v>7</v>
      </c>
      <c r="I220" s="69">
        <v>0</v>
      </c>
      <c r="J220" s="15">
        <f t="shared" si="32"/>
        <v>0</v>
      </c>
    </row>
    <row r="221" spans="1:10" ht="22.5" x14ac:dyDescent="0.25">
      <c r="A221" s="12" t="s">
        <v>418</v>
      </c>
      <c r="B221" s="13" t="s">
        <v>18</v>
      </c>
      <c r="C221" s="13" t="s">
        <v>39</v>
      </c>
      <c r="D221" s="31" t="s">
        <v>419</v>
      </c>
      <c r="E221" s="14">
        <v>19</v>
      </c>
      <c r="F221" s="14">
        <v>12.57</v>
      </c>
      <c r="G221" s="15">
        <f t="shared" si="31"/>
        <v>238.83</v>
      </c>
      <c r="H221" s="14">
        <v>19</v>
      </c>
      <c r="I221" s="69">
        <v>0</v>
      </c>
      <c r="J221" s="15">
        <f t="shared" si="32"/>
        <v>0</v>
      </c>
    </row>
    <row r="222" spans="1:10" ht="22.5" x14ac:dyDescent="0.25">
      <c r="A222" s="12" t="s">
        <v>420</v>
      </c>
      <c r="B222" s="13" t="s">
        <v>18</v>
      </c>
      <c r="C222" s="13" t="s">
        <v>39</v>
      </c>
      <c r="D222" s="31" t="s">
        <v>421</v>
      </c>
      <c r="E222" s="14">
        <v>0</v>
      </c>
      <c r="F222" s="14">
        <v>46.37</v>
      </c>
      <c r="G222" s="15">
        <f t="shared" ref="G222:G248" si="33">ROUND(E222*F222,2)</f>
        <v>0</v>
      </c>
      <c r="H222" s="14">
        <v>0</v>
      </c>
      <c r="I222" s="69">
        <v>0</v>
      </c>
      <c r="J222" s="15">
        <f t="shared" si="32"/>
        <v>0</v>
      </c>
    </row>
    <row r="223" spans="1:10" x14ac:dyDescent="0.25">
      <c r="A223" s="12" t="s">
        <v>422</v>
      </c>
      <c r="B223" s="13" t="s">
        <v>18</v>
      </c>
      <c r="C223" s="13" t="s">
        <v>19</v>
      </c>
      <c r="D223" s="31" t="s">
        <v>423</v>
      </c>
      <c r="E223" s="14">
        <v>3</v>
      </c>
      <c r="F223" s="14">
        <v>26.43</v>
      </c>
      <c r="G223" s="15">
        <f t="shared" si="33"/>
        <v>79.290000000000006</v>
      </c>
      <c r="H223" s="14">
        <v>3</v>
      </c>
      <c r="I223" s="69">
        <v>0</v>
      </c>
      <c r="J223" s="15">
        <f t="shared" si="32"/>
        <v>0</v>
      </c>
    </row>
    <row r="224" spans="1:10" ht="22.5" x14ac:dyDescent="0.25">
      <c r="A224" s="12" t="s">
        <v>424</v>
      </c>
      <c r="B224" s="13" t="s">
        <v>18</v>
      </c>
      <c r="C224" s="13" t="s">
        <v>19</v>
      </c>
      <c r="D224" s="31" t="s">
        <v>425</v>
      </c>
      <c r="E224" s="14">
        <v>3</v>
      </c>
      <c r="F224" s="14">
        <v>22.51</v>
      </c>
      <c r="G224" s="15">
        <f t="shared" si="33"/>
        <v>67.53</v>
      </c>
      <c r="H224" s="14">
        <v>3</v>
      </c>
      <c r="I224" s="69">
        <v>0</v>
      </c>
      <c r="J224" s="15">
        <f t="shared" si="32"/>
        <v>0</v>
      </c>
    </row>
    <row r="225" spans="1:10" x14ac:dyDescent="0.25">
      <c r="A225" s="12" t="s">
        <v>426</v>
      </c>
      <c r="B225" s="13" t="s">
        <v>18</v>
      </c>
      <c r="C225" s="13" t="s">
        <v>19</v>
      </c>
      <c r="D225" s="31" t="s">
        <v>427</v>
      </c>
      <c r="E225" s="14">
        <v>9</v>
      </c>
      <c r="F225" s="14">
        <v>27.92</v>
      </c>
      <c r="G225" s="15">
        <f t="shared" si="33"/>
        <v>251.28</v>
      </c>
      <c r="H225" s="14">
        <v>9</v>
      </c>
      <c r="I225" s="69">
        <v>0</v>
      </c>
      <c r="J225" s="15">
        <f t="shared" si="32"/>
        <v>0</v>
      </c>
    </row>
    <row r="226" spans="1:10" x14ac:dyDescent="0.25">
      <c r="A226" s="12" t="s">
        <v>428</v>
      </c>
      <c r="B226" s="13" t="s">
        <v>18</v>
      </c>
      <c r="C226" s="13" t="s">
        <v>39</v>
      </c>
      <c r="D226" s="31" t="s">
        <v>429</v>
      </c>
      <c r="E226" s="14">
        <v>124</v>
      </c>
      <c r="F226" s="14">
        <v>9.25</v>
      </c>
      <c r="G226" s="15">
        <f t="shared" si="33"/>
        <v>1147</v>
      </c>
      <c r="H226" s="14">
        <v>124</v>
      </c>
      <c r="I226" s="69">
        <v>0</v>
      </c>
      <c r="J226" s="15">
        <f t="shared" si="32"/>
        <v>0</v>
      </c>
    </row>
    <row r="227" spans="1:10" x14ac:dyDescent="0.25">
      <c r="A227" s="12" t="s">
        <v>430</v>
      </c>
      <c r="B227" s="13" t="s">
        <v>18</v>
      </c>
      <c r="C227" s="13" t="s">
        <v>39</v>
      </c>
      <c r="D227" s="31" t="s">
        <v>431</v>
      </c>
      <c r="E227" s="14">
        <v>287.60000000000002</v>
      </c>
      <c r="F227" s="14">
        <v>16.62</v>
      </c>
      <c r="G227" s="15">
        <f t="shared" si="33"/>
        <v>4779.91</v>
      </c>
      <c r="H227" s="14">
        <v>287.60000000000002</v>
      </c>
      <c r="I227" s="69">
        <v>0</v>
      </c>
      <c r="J227" s="15">
        <f t="shared" si="32"/>
        <v>0</v>
      </c>
    </row>
    <row r="228" spans="1:10" x14ac:dyDescent="0.25">
      <c r="A228" s="12" t="s">
        <v>432</v>
      </c>
      <c r="B228" s="13" t="s">
        <v>18</v>
      </c>
      <c r="C228" s="13" t="s">
        <v>25</v>
      </c>
      <c r="D228" s="31" t="s">
        <v>433</v>
      </c>
      <c r="E228" s="14">
        <v>1</v>
      </c>
      <c r="F228" s="14">
        <v>384.96</v>
      </c>
      <c r="G228" s="15">
        <f t="shared" si="33"/>
        <v>384.96</v>
      </c>
      <c r="H228" s="14">
        <v>1</v>
      </c>
      <c r="I228" s="69">
        <v>0</v>
      </c>
      <c r="J228" s="15">
        <f t="shared" si="32"/>
        <v>0</v>
      </c>
    </row>
    <row r="229" spans="1:10" ht="22.5" x14ac:dyDescent="0.25">
      <c r="A229" s="12" t="s">
        <v>434</v>
      </c>
      <c r="B229" s="13" t="s">
        <v>18</v>
      </c>
      <c r="C229" s="13" t="s">
        <v>19</v>
      </c>
      <c r="D229" s="31" t="s">
        <v>435</v>
      </c>
      <c r="E229" s="14">
        <v>9</v>
      </c>
      <c r="F229" s="14">
        <v>27.37</v>
      </c>
      <c r="G229" s="15">
        <f t="shared" si="33"/>
        <v>246.33</v>
      </c>
      <c r="H229" s="14">
        <v>9</v>
      </c>
      <c r="I229" s="69">
        <v>0</v>
      </c>
      <c r="J229" s="15">
        <f t="shared" si="32"/>
        <v>0</v>
      </c>
    </row>
    <row r="230" spans="1:10" ht="22.5" x14ac:dyDescent="0.25">
      <c r="A230" s="12" t="s">
        <v>436</v>
      </c>
      <c r="B230" s="13" t="s">
        <v>18</v>
      </c>
      <c r="C230" s="13" t="s">
        <v>25</v>
      </c>
      <c r="D230" s="31" t="s">
        <v>437</v>
      </c>
      <c r="E230" s="14">
        <v>11</v>
      </c>
      <c r="F230" s="14">
        <v>8.0500000000000007</v>
      </c>
      <c r="G230" s="15">
        <f t="shared" si="33"/>
        <v>88.55</v>
      </c>
      <c r="H230" s="14">
        <v>11</v>
      </c>
      <c r="I230" s="69">
        <v>0</v>
      </c>
      <c r="J230" s="15">
        <f t="shared" si="32"/>
        <v>0</v>
      </c>
    </row>
    <row r="231" spans="1:10" ht="22.5" x14ac:dyDescent="0.25">
      <c r="A231" s="12" t="s">
        <v>438</v>
      </c>
      <c r="B231" s="13" t="s">
        <v>18</v>
      </c>
      <c r="C231" s="13" t="s">
        <v>25</v>
      </c>
      <c r="D231" s="31" t="s">
        <v>439</v>
      </c>
      <c r="E231" s="14">
        <v>11</v>
      </c>
      <c r="F231" s="14">
        <v>6.09</v>
      </c>
      <c r="G231" s="15">
        <f t="shared" si="33"/>
        <v>66.989999999999995</v>
      </c>
      <c r="H231" s="14">
        <v>11</v>
      </c>
      <c r="I231" s="69">
        <v>0</v>
      </c>
      <c r="J231" s="15">
        <f t="shared" si="32"/>
        <v>0</v>
      </c>
    </row>
    <row r="232" spans="1:10" x14ac:dyDescent="0.25">
      <c r="A232" s="12" t="s">
        <v>440</v>
      </c>
      <c r="B232" s="13" t="s">
        <v>18</v>
      </c>
      <c r="C232" s="13" t="s">
        <v>39</v>
      </c>
      <c r="D232" s="31" t="s">
        <v>441</v>
      </c>
      <c r="E232" s="14">
        <v>2</v>
      </c>
      <c r="F232" s="14">
        <v>102.05</v>
      </c>
      <c r="G232" s="15">
        <f t="shared" si="33"/>
        <v>204.1</v>
      </c>
      <c r="H232" s="14">
        <v>2</v>
      </c>
      <c r="I232" s="69">
        <v>0</v>
      </c>
      <c r="J232" s="15">
        <f t="shared" si="32"/>
        <v>0</v>
      </c>
    </row>
    <row r="233" spans="1:10" x14ac:dyDescent="0.25">
      <c r="A233" s="12" t="s">
        <v>442</v>
      </c>
      <c r="B233" s="13" t="s">
        <v>18</v>
      </c>
      <c r="C233" s="13" t="s">
        <v>19</v>
      </c>
      <c r="D233" s="31" t="s">
        <v>443</v>
      </c>
      <c r="E233" s="14">
        <v>11</v>
      </c>
      <c r="F233" s="14">
        <v>15.06</v>
      </c>
      <c r="G233" s="15">
        <f t="shared" si="33"/>
        <v>165.66</v>
      </c>
      <c r="H233" s="14">
        <v>11</v>
      </c>
      <c r="I233" s="69">
        <v>0</v>
      </c>
      <c r="J233" s="15">
        <f t="shared" si="32"/>
        <v>0</v>
      </c>
    </row>
    <row r="234" spans="1:10" x14ac:dyDescent="0.25">
      <c r="A234" s="12" t="s">
        <v>444</v>
      </c>
      <c r="B234" s="13" t="s">
        <v>18</v>
      </c>
      <c r="C234" s="13" t="s">
        <v>25</v>
      </c>
      <c r="D234" s="31" t="s">
        <v>445</v>
      </c>
      <c r="E234" s="14">
        <v>9</v>
      </c>
      <c r="F234" s="14">
        <v>30.1</v>
      </c>
      <c r="G234" s="15">
        <f t="shared" si="33"/>
        <v>270.89999999999998</v>
      </c>
      <c r="H234" s="14">
        <v>9</v>
      </c>
      <c r="I234" s="69">
        <v>0</v>
      </c>
      <c r="J234" s="15">
        <f t="shared" si="32"/>
        <v>0</v>
      </c>
    </row>
    <row r="235" spans="1:10" ht="22.5" x14ac:dyDescent="0.25">
      <c r="A235" s="12" t="s">
        <v>446</v>
      </c>
      <c r="B235" s="13" t="s">
        <v>18</v>
      </c>
      <c r="C235" s="13" t="s">
        <v>39</v>
      </c>
      <c r="D235" s="31" t="s">
        <v>447</v>
      </c>
      <c r="E235" s="14">
        <v>574.64</v>
      </c>
      <c r="F235" s="14">
        <v>90.46</v>
      </c>
      <c r="G235" s="15">
        <f t="shared" si="33"/>
        <v>51981.93</v>
      </c>
      <c r="H235" s="14">
        <v>574.64</v>
      </c>
      <c r="I235" s="69">
        <v>0</v>
      </c>
      <c r="J235" s="15">
        <f t="shared" si="32"/>
        <v>0</v>
      </c>
    </row>
    <row r="236" spans="1:10" ht="22.5" x14ac:dyDescent="0.25">
      <c r="A236" s="12" t="s">
        <v>448</v>
      </c>
      <c r="B236" s="13" t="s">
        <v>18</v>
      </c>
      <c r="C236" s="13" t="s">
        <v>39</v>
      </c>
      <c r="D236" s="31" t="s">
        <v>449</v>
      </c>
      <c r="E236" s="14">
        <v>1</v>
      </c>
      <c r="F236" s="14">
        <v>64.42</v>
      </c>
      <c r="G236" s="15">
        <f t="shared" si="33"/>
        <v>64.42</v>
      </c>
      <c r="H236" s="14">
        <v>1</v>
      </c>
      <c r="I236" s="69">
        <v>0</v>
      </c>
      <c r="J236" s="15">
        <f t="shared" si="32"/>
        <v>0</v>
      </c>
    </row>
    <row r="237" spans="1:10" ht="22.5" x14ac:dyDescent="0.25">
      <c r="A237" s="12" t="s">
        <v>450</v>
      </c>
      <c r="B237" s="13" t="s">
        <v>18</v>
      </c>
      <c r="C237" s="13" t="s">
        <v>39</v>
      </c>
      <c r="D237" s="31" t="s">
        <v>451</v>
      </c>
      <c r="E237" s="14">
        <v>240.5</v>
      </c>
      <c r="F237" s="14">
        <v>30.16</v>
      </c>
      <c r="G237" s="15">
        <f t="shared" si="33"/>
        <v>7253.48</v>
      </c>
      <c r="H237" s="14">
        <v>240.5</v>
      </c>
      <c r="I237" s="69">
        <v>0</v>
      </c>
      <c r="J237" s="15">
        <f t="shared" si="32"/>
        <v>0</v>
      </c>
    </row>
    <row r="238" spans="1:10" ht="22.5" x14ac:dyDescent="0.25">
      <c r="A238" s="12" t="s">
        <v>452</v>
      </c>
      <c r="B238" s="13" t="s">
        <v>18</v>
      </c>
      <c r="C238" s="13" t="s">
        <v>19</v>
      </c>
      <c r="D238" s="31" t="s">
        <v>453</v>
      </c>
      <c r="E238" s="14">
        <v>19</v>
      </c>
      <c r="F238" s="14">
        <v>107.25</v>
      </c>
      <c r="G238" s="15">
        <f t="shared" si="33"/>
        <v>2037.75</v>
      </c>
      <c r="H238" s="14">
        <v>19</v>
      </c>
      <c r="I238" s="69">
        <v>0</v>
      </c>
      <c r="J238" s="15">
        <f t="shared" si="32"/>
        <v>0</v>
      </c>
    </row>
    <row r="239" spans="1:10" ht="22.5" x14ac:dyDescent="0.25">
      <c r="A239" s="12" t="s">
        <v>454</v>
      </c>
      <c r="B239" s="13" t="s">
        <v>18</v>
      </c>
      <c r="C239" s="13" t="s">
        <v>39</v>
      </c>
      <c r="D239" s="31" t="s">
        <v>455</v>
      </c>
      <c r="E239" s="14">
        <v>0.2</v>
      </c>
      <c r="F239" s="14">
        <v>27.39</v>
      </c>
      <c r="G239" s="15">
        <f t="shared" si="33"/>
        <v>5.48</v>
      </c>
      <c r="H239" s="14">
        <v>0.2</v>
      </c>
      <c r="I239" s="69">
        <v>0</v>
      </c>
      <c r="J239" s="15">
        <f t="shared" si="32"/>
        <v>0</v>
      </c>
    </row>
    <row r="240" spans="1:10" ht="22.5" x14ac:dyDescent="0.25">
      <c r="A240" s="12" t="s">
        <v>456</v>
      </c>
      <c r="B240" s="13" t="s">
        <v>18</v>
      </c>
      <c r="C240" s="13" t="s">
        <v>39</v>
      </c>
      <c r="D240" s="31" t="s">
        <v>457</v>
      </c>
      <c r="E240" s="14">
        <v>0.2</v>
      </c>
      <c r="F240" s="14">
        <v>34.369999999999997</v>
      </c>
      <c r="G240" s="15">
        <f t="shared" si="33"/>
        <v>6.87</v>
      </c>
      <c r="H240" s="14">
        <v>0.2</v>
      </c>
      <c r="I240" s="69">
        <v>0</v>
      </c>
      <c r="J240" s="15">
        <f t="shared" si="32"/>
        <v>0</v>
      </c>
    </row>
    <row r="241" spans="1:10" ht="22.5" x14ac:dyDescent="0.25">
      <c r="A241" s="12" t="s">
        <v>458</v>
      </c>
      <c r="B241" s="13" t="s">
        <v>18</v>
      </c>
      <c r="C241" s="13" t="s">
        <v>39</v>
      </c>
      <c r="D241" s="31" t="s">
        <v>459</v>
      </c>
      <c r="E241" s="14">
        <v>0.5</v>
      </c>
      <c r="F241" s="14">
        <v>20.54</v>
      </c>
      <c r="G241" s="15">
        <f t="shared" si="33"/>
        <v>10.27</v>
      </c>
      <c r="H241" s="14">
        <v>0.5</v>
      </c>
      <c r="I241" s="69">
        <v>0</v>
      </c>
      <c r="J241" s="15">
        <f t="shared" si="32"/>
        <v>0</v>
      </c>
    </row>
    <row r="242" spans="1:10" x14ac:dyDescent="0.25">
      <c r="A242" s="12" t="s">
        <v>460</v>
      </c>
      <c r="B242" s="13" t="s">
        <v>18</v>
      </c>
      <c r="C242" s="13" t="s">
        <v>19</v>
      </c>
      <c r="D242" s="31" t="s">
        <v>461</v>
      </c>
      <c r="E242" s="14">
        <v>21</v>
      </c>
      <c r="F242" s="14">
        <v>117.94</v>
      </c>
      <c r="G242" s="15">
        <f t="shared" si="33"/>
        <v>2476.7399999999998</v>
      </c>
      <c r="H242" s="14">
        <v>21</v>
      </c>
      <c r="I242" s="69">
        <v>0</v>
      </c>
      <c r="J242" s="15">
        <f t="shared" si="32"/>
        <v>0</v>
      </c>
    </row>
    <row r="243" spans="1:10" x14ac:dyDescent="0.25">
      <c r="A243" s="12" t="s">
        <v>462</v>
      </c>
      <c r="B243" s="13" t="s">
        <v>18</v>
      </c>
      <c r="C243" s="13" t="s">
        <v>19</v>
      </c>
      <c r="D243" s="31" t="s">
        <v>463</v>
      </c>
      <c r="E243" s="14">
        <v>2</v>
      </c>
      <c r="F243" s="14">
        <v>394.96</v>
      </c>
      <c r="G243" s="15">
        <f t="shared" si="33"/>
        <v>789.92</v>
      </c>
      <c r="H243" s="14">
        <v>2</v>
      </c>
      <c r="I243" s="69">
        <v>0</v>
      </c>
      <c r="J243" s="15">
        <f t="shared" si="32"/>
        <v>0</v>
      </c>
    </row>
    <row r="244" spans="1:10" ht="22.5" x14ac:dyDescent="0.25">
      <c r="A244" s="12" t="s">
        <v>464</v>
      </c>
      <c r="B244" s="13" t="s">
        <v>18</v>
      </c>
      <c r="C244" s="13" t="s">
        <v>19</v>
      </c>
      <c r="D244" s="31" t="s">
        <v>465</v>
      </c>
      <c r="E244" s="14">
        <v>2</v>
      </c>
      <c r="F244" s="14">
        <v>9.85</v>
      </c>
      <c r="G244" s="15">
        <f t="shared" si="33"/>
        <v>19.7</v>
      </c>
      <c r="H244" s="14">
        <v>2</v>
      </c>
      <c r="I244" s="69">
        <v>0</v>
      </c>
      <c r="J244" s="15">
        <f t="shared" si="32"/>
        <v>0</v>
      </c>
    </row>
    <row r="245" spans="1:10" ht="22.5" x14ac:dyDescent="0.25">
      <c r="A245" s="12" t="s">
        <v>466</v>
      </c>
      <c r="B245" s="13" t="s">
        <v>18</v>
      </c>
      <c r="C245" s="13" t="s">
        <v>19</v>
      </c>
      <c r="D245" s="31" t="s">
        <v>467</v>
      </c>
      <c r="E245" s="14">
        <v>2</v>
      </c>
      <c r="F245" s="14">
        <v>31.19</v>
      </c>
      <c r="G245" s="15">
        <f t="shared" si="33"/>
        <v>62.38</v>
      </c>
      <c r="H245" s="14">
        <v>2</v>
      </c>
      <c r="I245" s="69">
        <v>0</v>
      </c>
      <c r="J245" s="15">
        <f t="shared" si="32"/>
        <v>0</v>
      </c>
    </row>
    <row r="246" spans="1:10" x14ac:dyDescent="0.25">
      <c r="A246" s="12" t="s">
        <v>468</v>
      </c>
      <c r="B246" s="13" t="s">
        <v>18</v>
      </c>
      <c r="C246" s="13" t="s">
        <v>19</v>
      </c>
      <c r="D246" s="31" t="s">
        <v>469</v>
      </c>
      <c r="E246" s="14">
        <v>1</v>
      </c>
      <c r="F246" s="14">
        <v>171.61</v>
      </c>
      <c r="G246" s="15">
        <f t="shared" si="33"/>
        <v>171.61</v>
      </c>
      <c r="H246" s="14">
        <v>1</v>
      </c>
      <c r="I246" s="69">
        <v>0</v>
      </c>
      <c r="J246" s="15">
        <f t="shared" si="32"/>
        <v>0</v>
      </c>
    </row>
    <row r="247" spans="1:10" ht="22.5" x14ac:dyDescent="0.25">
      <c r="A247" s="12" t="s">
        <v>470</v>
      </c>
      <c r="B247" s="13" t="s">
        <v>18</v>
      </c>
      <c r="C247" s="13" t="s">
        <v>19</v>
      </c>
      <c r="D247" s="31" t="s">
        <v>471</v>
      </c>
      <c r="E247" s="14">
        <v>4</v>
      </c>
      <c r="F247" s="14">
        <v>30.24</v>
      </c>
      <c r="G247" s="15">
        <f t="shared" si="33"/>
        <v>120.96</v>
      </c>
      <c r="H247" s="14">
        <v>4</v>
      </c>
      <c r="I247" s="69">
        <v>0</v>
      </c>
      <c r="J247" s="15">
        <f t="shared" si="32"/>
        <v>0</v>
      </c>
    </row>
    <row r="248" spans="1:10" x14ac:dyDescent="0.25">
      <c r="A248" s="16"/>
      <c r="B248" s="16"/>
      <c r="C248" s="16"/>
      <c r="D248" s="32" t="s">
        <v>472</v>
      </c>
      <c r="E248" s="14">
        <v>1</v>
      </c>
      <c r="F248" s="17">
        <f>SUM(G190:G247)</f>
        <v>158871.87</v>
      </c>
      <c r="G248" s="17">
        <f t="shared" si="33"/>
        <v>158871.87</v>
      </c>
      <c r="H248" s="14">
        <v>1</v>
      </c>
      <c r="I248" s="17">
        <f>SUM(J190:J247)</f>
        <v>0</v>
      </c>
      <c r="J248" s="17">
        <f t="shared" si="32"/>
        <v>0</v>
      </c>
    </row>
    <row r="249" spans="1:10" ht="0.95" customHeight="1" x14ac:dyDescent="0.25">
      <c r="A249" s="18"/>
      <c r="B249" s="18"/>
      <c r="C249" s="18"/>
      <c r="D249" s="33"/>
      <c r="E249" s="18"/>
      <c r="F249" s="18"/>
      <c r="G249" s="18"/>
      <c r="H249" s="18"/>
      <c r="I249" s="18"/>
      <c r="J249" s="18"/>
    </row>
    <row r="250" spans="1:10" x14ac:dyDescent="0.25">
      <c r="A250" s="10" t="s">
        <v>473</v>
      </c>
      <c r="B250" s="10" t="s">
        <v>10</v>
      </c>
      <c r="C250" s="10" t="s">
        <v>11</v>
      </c>
      <c r="D250" s="30" t="s">
        <v>474</v>
      </c>
      <c r="E250" s="11">
        <f t="shared" ref="E250:J250" si="34">E263</f>
        <v>1</v>
      </c>
      <c r="F250" s="11">
        <f t="shared" si="34"/>
        <v>617505.98</v>
      </c>
      <c r="G250" s="11">
        <f t="shared" si="34"/>
        <v>617505.98</v>
      </c>
      <c r="H250" s="11">
        <f t="shared" si="34"/>
        <v>1</v>
      </c>
      <c r="I250" s="11">
        <f t="shared" si="34"/>
        <v>0</v>
      </c>
      <c r="J250" s="11">
        <f t="shared" si="34"/>
        <v>0</v>
      </c>
    </row>
    <row r="251" spans="1:10" ht="22.5" x14ac:dyDescent="0.25">
      <c r="A251" s="12" t="s">
        <v>475</v>
      </c>
      <c r="B251" s="13" t="s">
        <v>18</v>
      </c>
      <c r="C251" s="13" t="s">
        <v>32</v>
      </c>
      <c r="D251" s="31" t="s">
        <v>476</v>
      </c>
      <c r="E251" s="14">
        <v>2186.2399999999998</v>
      </c>
      <c r="F251" s="14">
        <v>7.52</v>
      </c>
      <c r="G251" s="15">
        <f t="shared" ref="G251:G263" si="35">ROUND(E251*F251,2)</f>
        <v>16440.52</v>
      </c>
      <c r="H251" s="14">
        <v>2186.2399999999998</v>
      </c>
      <c r="I251" s="69">
        <v>0</v>
      </c>
      <c r="J251" s="15">
        <f t="shared" ref="J251:J263" si="36">ROUND(H251*I251,2)</f>
        <v>0</v>
      </c>
    </row>
    <row r="252" spans="1:10" ht="22.5" x14ac:dyDescent="0.25">
      <c r="A252" s="12" t="s">
        <v>458</v>
      </c>
      <c r="B252" s="13" t="s">
        <v>18</v>
      </c>
      <c r="C252" s="13" t="s">
        <v>39</v>
      </c>
      <c r="D252" s="31" t="s">
        <v>459</v>
      </c>
      <c r="E252" s="14">
        <v>0.5</v>
      </c>
      <c r="F252" s="14">
        <v>20.54</v>
      </c>
      <c r="G252" s="15">
        <f t="shared" si="35"/>
        <v>10.27</v>
      </c>
      <c r="H252" s="14">
        <v>0.5</v>
      </c>
      <c r="I252" s="69">
        <v>0</v>
      </c>
      <c r="J252" s="15">
        <f t="shared" si="36"/>
        <v>0</v>
      </c>
    </row>
    <row r="253" spans="1:10" ht="22.5" x14ac:dyDescent="0.25">
      <c r="A253" s="12" t="s">
        <v>477</v>
      </c>
      <c r="B253" s="13" t="s">
        <v>18</v>
      </c>
      <c r="C253" s="13" t="s">
        <v>32</v>
      </c>
      <c r="D253" s="31" t="s">
        <v>478</v>
      </c>
      <c r="E253" s="14">
        <v>1694.8</v>
      </c>
      <c r="F253" s="14">
        <v>129.80000000000001</v>
      </c>
      <c r="G253" s="15">
        <f t="shared" si="35"/>
        <v>219985.04</v>
      </c>
      <c r="H253" s="14">
        <v>1694.8</v>
      </c>
      <c r="I253" s="69">
        <v>0</v>
      </c>
      <c r="J253" s="15">
        <f t="shared" si="36"/>
        <v>0</v>
      </c>
    </row>
    <row r="254" spans="1:10" ht="22.5" x14ac:dyDescent="0.25">
      <c r="A254" s="12" t="s">
        <v>479</v>
      </c>
      <c r="B254" s="13" t="s">
        <v>18</v>
      </c>
      <c r="C254" s="13" t="s">
        <v>32</v>
      </c>
      <c r="D254" s="31" t="s">
        <v>480</v>
      </c>
      <c r="E254" s="14">
        <v>2673.75</v>
      </c>
      <c r="F254" s="14">
        <v>139.66</v>
      </c>
      <c r="G254" s="15">
        <f t="shared" si="35"/>
        <v>373415.93</v>
      </c>
      <c r="H254" s="14">
        <v>2673.75</v>
      </c>
      <c r="I254" s="69">
        <v>0</v>
      </c>
      <c r="J254" s="15">
        <f t="shared" si="36"/>
        <v>0</v>
      </c>
    </row>
    <row r="255" spans="1:10" ht="22.5" x14ac:dyDescent="0.25">
      <c r="A255" s="12" t="s">
        <v>481</v>
      </c>
      <c r="B255" s="13" t="s">
        <v>18</v>
      </c>
      <c r="C255" s="13" t="s">
        <v>39</v>
      </c>
      <c r="D255" s="31" t="s">
        <v>482</v>
      </c>
      <c r="E255" s="14">
        <v>45</v>
      </c>
      <c r="F255" s="14">
        <v>25.49</v>
      </c>
      <c r="G255" s="15">
        <f t="shared" si="35"/>
        <v>1147.05</v>
      </c>
      <c r="H255" s="14">
        <v>45</v>
      </c>
      <c r="I255" s="69">
        <v>0</v>
      </c>
      <c r="J255" s="15">
        <f t="shared" si="36"/>
        <v>0</v>
      </c>
    </row>
    <row r="256" spans="1:10" ht="22.5" x14ac:dyDescent="0.25">
      <c r="A256" s="12" t="s">
        <v>483</v>
      </c>
      <c r="B256" s="13" t="s">
        <v>18</v>
      </c>
      <c r="C256" s="13" t="s">
        <v>39</v>
      </c>
      <c r="D256" s="31" t="s">
        <v>484</v>
      </c>
      <c r="E256" s="14">
        <v>17.5</v>
      </c>
      <c r="F256" s="14">
        <v>11.75</v>
      </c>
      <c r="G256" s="15">
        <f t="shared" si="35"/>
        <v>205.63</v>
      </c>
      <c r="H256" s="14">
        <v>17.5</v>
      </c>
      <c r="I256" s="69">
        <v>0</v>
      </c>
      <c r="J256" s="15">
        <f t="shared" si="36"/>
        <v>0</v>
      </c>
    </row>
    <row r="257" spans="1:10" ht="22.5" x14ac:dyDescent="0.25">
      <c r="A257" s="12" t="s">
        <v>485</v>
      </c>
      <c r="B257" s="13" t="s">
        <v>18</v>
      </c>
      <c r="C257" s="13" t="s">
        <v>39</v>
      </c>
      <c r="D257" s="31" t="s">
        <v>486</v>
      </c>
      <c r="E257" s="14">
        <v>16</v>
      </c>
      <c r="F257" s="14">
        <v>17.64</v>
      </c>
      <c r="G257" s="15">
        <f t="shared" si="35"/>
        <v>282.24</v>
      </c>
      <c r="H257" s="14">
        <v>16</v>
      </c>
      <c r="I257" s="69">
        <v>0</v>
      </c>
      <c r="J257" s="15">
        <f t="shared" si="36"/>
        <v>0</v>
      </c>
    </row>
    <row r="258" spans="1:10" ht="22.5" x14ac:dyDescent="0.25">
      <c r="A258" s="12" t="s">
        <v>487</v>
      </c>
      <c r="B258" s="13" t="s">
        <v>18</v>
      </c>
      <c r="C258" s="13" t="s">
        <v>32</v>
      </c>
      <c r="D258" s="31" t="s">
        <v>488</v>
      </c>
      <c r="E258" s="14">
        <v>4</v>
      </c>
      <c r="F258" s="14">
        <v>41.56</v>
      </c>
      <c r="G258" s="15">
        <f t="shared" si="35"/>
        <v>166.24</v>
      </c>
      <c r="H258" s="14">
        <v>4</v>
      </c>
      <c r="I258" s="69">
        <v>0</v>
      </c>
      <c r="J258" s="15">
        <f t="shared" si="36"/>
        <v>0</v>
      </c>
    </row>
    <row r="259" spans="1:10" ht="33.75" x14ac:dyDescent="0.25">
      <c r="A259" s="12" t="s">
        <v>489</v>
      </c>
      <c r="B259" s="13" t="s">
        <v>18</v>
      </c>
      <c r="C259" s="13" t="s">
        <v>32</v>
      </c>
      <c r="D259" s="31" t="s">
        <v>490</v>
      </c>
      <c r="E259" s="14">
        <v>32</v>
      </c>
      <c r="F259" s="14">
        <v>16.260000000000002</v>
      </c>
      <c r="G259" s="15">
        <f t="shared" si="35"/>
        <v>520.32000000000005</v>
      </c>
      <c r="H259" s="14">
        <v>32</v>
      </c>
      <c r="I259" s="69">
        <v>0</v>
      </c>
      <c r="J259" s="15">
        <f t="shared" si="36"/>
        <v>0</v>
      </c>
    </row>
    <row r="260" spans="1:10" ht="33.75" x14ac:dyDescent="0.25">
      <c r="A260" s="12" t="s">
        <v>491</v>
      </c>
      <c r="B260" s="13" t="s">
        <v>18</v>
      </c>
      <c r="C260" s="13" t="s">
        <v>32</v>
      </c>
      <c r="D260" s="31" t="s">
        <v>492</v>
      </c>
      <c r="E260" s="14">
        <v>32</v>
      </c>
      <c r="F260" s="14">
        <v>161.30000000000001</v>
      </c>
      <c r="G260" s="15">
        <f t="shared" si="35"/>
        <v>5161.6000000000004</v>
      </c>
      <c r="H260" s="14">
        <v>32</v>
      </c>
      <c r="I260" s="69">
        <v>0</v>
      </c>
      <c r="J260" s="15">
        <f t="shared" si="36"/>
        <v>0</v>
      </c>
    </row>
    <row r="261" spans="1:10" ht="33.75" x14ac:dyDescent="0.25">
      <c r="A261" s="12" t="s">
        <v>493</v>
      </c>
      <c r="B261" s="13" t="s">
        <v>18</v>
      </c>
      <c r="C261" s="13" t="s">
        <v>32</v>
      </c>
      <c r="D261" s="31" t="s">
        <v>494</v>
      </c>
      <c r="E261" s="14">
        <v>8</v>
      </c>
      <c r="F261" s="14">
        <v>20.5</v>
      </c>
      <c r="G261" s="15">
        <f t="shared" si="35"/>
        <v>164</v>
      </c>
      <c r="H261" s="14">
        <v>8</v>
      </c>
      <c r="I261" s="69">
        <v>0</v>
      </c>
      <c r="J261" s="15">
        <f t="shared" si="36"/>
        <v>0</v>
      </c>
    </row>
    <row r="262" spans="1:10" ht="22.5" x14ac:dyDescent="0.25">
      <c r="A262" s="12" t="s">
        <v>495</v>
      </c>
      <c r="B262" s="13" t="s">
        <v>18</v>
      </c>
      <c r="C262" s="13" t="s">
        <v>32</v>
      </c>
      <c r="D262" s="31" t="s">
        <v>496</v>
      </c>
      <c r="E262" s="14">
        <v>0.2</v>
      </c>
      <c r="F262" s="14">
        <v>35.72</v>
      </c>
      <c r="G262" s="15">
        <f t="shared" si="35"/>
        <v>7.14</v>
      </c>
      <c r="H262" s="14">
        <v>0.2</v>
      </c>
      <c r="I262" s="69">
        <v>0</v>
      </c>
      <c r="J262" s="15">
        <f t="shared" si="36"/>
        <v>0</v>
      </c>
    </row>
    <row r="263" spans="1:10" x14ac:dyDescent="0.25">
      <c r="A263" s="16"/>
      <c r="B263" s="16"/>
      <c r="C263" s="16"/>
      <c r="D263" s="32" t="s">
        <v>497</v>
      </c>
      <c r="E263" s="14">
        <v>1</v>
      </c>
      <c r="F263" s="17">
        <f>SUM(G251:G262)</f>
        <v>617505.98</v>
      </c>
      <c r="G263" s="17">
        <f t="shared" si="35"/>
        <v>617505.98</v>
      </c>
      <c r="H263" s="14">
        <v>1</v>
      </c>
      <c r="I263" s="17">
        <f>SUM(J251:J262)</f>
        <v>0</v>
      </c>
      <c r="J263" s="17">
        <f t="shared" si="36"/>
        <v>0</v>
      </c>
    </row>
    <row r="264" spans="1:10" ht="0.95" customHeight="1" x14ac:dyDescent="0.25">
      <c r="A264" s="18"/>
      <c r="B264" s="18"/>
      <c r="C264" s="18"/>
      <c r="D264" s="33"/>
      <c r="E264" s="18"/>
      <c r="F264" s="18"/>
      <c r="G264" s="18"/>
      <c r="H264" s="18"/>
      <c r="I264" s="18"/>
      <c r="J264" s="18"/>
    </row>
    <row r="265" spans="1:10" x14ac:dyDescent="0.25">
      <c r="A265" s="10" t="s">
        <v>498</v>
      </c>
      <c r="B265" s="10" t="s">
        <v>10</v>
      </c>
      <c r="C265" s="10" t="s">
        <v>11</v>
      </c>
      <c r="D265" s="30" t="s">
        <v>499</v>
      </c>
      <c r="E265" s="11">
        <f t="shared" ref="E265:J265" si="37">E325</f>
        <v>1</v>
      </c>
      <c r="F265" s="11">
        <f t="shared" si="37"/>
        <v>790904.63</v>
      </c>
      <c r="G265" s="11">
        <f t="shared" si="37"/>
        <v>790904.63</v>
      </c>
      <c r="H265" s="11">
        <f t="shared" si="37"/>
        <v>1</v>
      </c>
      <c r="I265" s="11">
        <f t="shared" si="37"/>
        <v>26250</v>
      </c>
      <c r="J265" s="11">
        <f t="shared" si="37"/>
        <v>26250</v>
      </c>
    </row>
    <row r="266" spans="1:10" x14ac:dyDescent="0.25">
      <c r="A266" s="19" t="s">
        <v>500</v>
      </c>
      <c r="B266" s="19" t="s">
        <v>10</v>
      </c>
      <c r="C266" s="19" t="s">
        <v>11</v>
      </c>
      <c r="D266" s="34" t="s">
        <v>501</v>
      </c>
      <c r="E266" s="20">
        <f t="shared" ref="E266:J266" si="38">E284</f>
        <v>1</v>
      </c>
      <c r="F266" s="20">
        <f t="shared" si="38"/>
        <v>49212.31</v>
      </c>
      <c r="G266" s="20">
        <f t="shared" si="38"/>
        <v>49212.31</v>
      </c>
      <c r="H266" s="20">
        <f t="shared" si="38"/>
        <v>1</v>
      </c>
      <c r="I266" s="20">
        <f t="shared" si="38"/>
        <v>0</v>
      </c>
      <c r="J266" s="20">
        <f t="shared" si="38"/>
        <v>0</v>
      </c>
    </row>
    <row r="267" spans="1:10" ht="22.5" x14ac:dyDescent="0.25">
      <c r="A267" s="12" t="s">
        <v>502</v>
      </c>
      <c r="B267" s="13" t="s">
        <v>18</v>
      </c>
      <c r="C267" s="13" t="s">
        <v>32</v>
      </c>
      <c r="D267" s="31" t="s">
        <v>503</v>
      </c>
      <c r="E267" s="14">
        <v>419.82</v>
      </c>
      <c r="F267" s="14">
        <v>20.82</v>
      </c>
      <c r="G267" s="15">
        <f t="shared" ref="G267:G284" si="39">ROUND(E267*F267,2)</f>
        <v>8740.65</v>
      </c>
      <c r="H267" s="14">
        <v>419.82</v>
      </c>
      <c r="I267" s="69">
        <v>0</v>
      </c>
      <c r="J267" s="15">
        <f t="shared" ref="J267:J284" si="40">ROUND(H267*I267,2)</f>
        <v>0</v>
      </c>
    </row>
    <row r="268" spans="1:10" ht="22.5" x14ac:dyDescent="0.25">
      <c r="A268" s="12" t="s">
        <v>504</v>
      </c>
      <c r="B268" s="13" t="s">
        <v>18</v>
      </c>
      <c r="C268" s="13" t="s">
        <v>32</v>
      </c>
      <c r="D268" s="31" t="s">
        <v>505</v>
      </c>
      <c r="E268" s="14">
        <v>839.67</v>
      </c>
      <c r="F268" s="14">
        <v>15.28</v>
      </c>
      <c r="G268" s="15">
        <f t="shared" si="39"/>
        <v>12830.16</v>
      </c>
      <c r="H268" s="14">
        <v>839.67</v>
      </c>
      <c r="I268" s="69">
        <v>0</v>
      </c>
      <c r="J268" s="15">
        <f t="shared" si="40"/>
        <v>0</v>
      </c>
    </row>
    <row r="269" spans="1:10" ht="22.5" x14ac:dyDescent="0.25">
      <c r="A269" s="12" t="s">
        <v>506</v>
      </c>
      <c r="B269" s="13" t="s">
        <v>18</v>
      </c>
      <c r="C269" s="13" t="s">
        <v>32</v>
      </c>
      <c r="D269" s="31" t="s">
        <v>507</v>
      </c>
      <c r="E269" s="14">
        <v>502.88</v>
      </c>
      <c r="F269" s="14">
        <v>25.9</v>
      </c>
      <c r="G269" s="15">
        <f t="shared" si="39"/>
        <v>13024.59</v>
      </c>
      <c r="H269" s="14">
        <v>502.88</v>
      </c>
      <c r="I269" s="69">
        <v>0</v>
      </c>
      <c r="J269" s="15">
        <f t="shared" si="40"/>
        <v>0</v>
      </c>
    </row>
    <row r="270" spans="1:10" ht="22.5" x14ac:dyDescent="0.25">
      <c r="A270" s="12" t="s">
        <v>508</v>
      </c>
      <c r="B270" s="13" t="s">
        <v>18</v>
      </c>
      <c r="C270" s="13" t="s">
        <v>19</v>
      </c>
      <c r="D270" s="31" t="s">
        <v>509</v>
      </c>
      <c r="E270" s="14">
        <v>14</v>
      </c>
      <c r="F270" s="14">
        <v>142.61000000000001</v>
      </c>
      <c r="G270" s="15">
        <f t="shared" si="39"/>
        <v>1996.54</v>
      </c>
      <c r="H270" s="14">
        <v>14</v>
      </c>
      <c r="I270" s="69">
        <v>0</v>
      </c>
      <c r="J270" s="15">
        <f t="shared" si="40"/>
        <v>0</v>
      </c>
    </row>
    <row r="271" spans="1:10" ht="22.5" x14ac:dyDescent="0.25">
      <c r="A271" s="12" t="s">
        <v>510</v>
      </c>
      <c r="B271" s="13" t="s">
        <v>18</v>
      </c>
      <c r="C271" s="13" t="s">
        <v>19</v>
      </c>
      <c r="D271" s="31" t="s">
        <v>511</v>
      </c>
      <c r="E271" s="14">
        <v>9</v>
      </c>
      <c r="F271" s="14">
        <v>73.53</v>
      </c>
      <c r="G271" s="15">
        <f t="shared" si="39"/>
        <v>661.77</v>
      </c>
      <c r="H271" s="14">
        <v>9</v>
      </c>
      <c r="I271" s="69">
        <v>0</v>
      </c>
      <c r="J271" s="15">
        <f t="shared" si="40"/>
        <v>0</v>
      </c>
    </row>
    <row r="272" spans="1:10" ht="22.5" x14ac:dyDescent="0.25">
      <c r="A272" s="12" t="s">
        <v>512</v>
      </c>
      <c r="B272" s="13" t="s">
        <v>18</v>
      </c>
      <c r="C272" s="13" t="s">
        <v>39</v>
      </c>
      <c r="D272" s="31" t="s">
        <v>513</v>
      </c>
      <c r="E272" s="14">
        <v>39</v>
      </c>
      <c r="F272" s="14">
        <v>16.34</v>
      </c>
      <c r="G272" s="15">
        <f t="shared" si="39"/>
        <v>637.26</v>
      </c>
      <c r="H272" s="14">
        <v>39</v>
      </c>
      <c r="I272" s="69">
        <v>0</v>
      </c>
      <c r="J272" s="15">
        <f t="shared" si="40"/>
        <v>0</v>
      </c>
    </row>
    <row r="273" spans="1:10" x14ac:dyDescent="0.25">
      <c r="A273" s="12" t="s">
        <v>514</v>
      </c>
      <c r="B273" s="13" t="s">
        <v>18</v>
      </c>
      <c r="C273" s="13" t="s">
        <v>32</v>
      </c>
      <c r="D273" s="31" t="s">
        <v>515</v>
      </c>
      <c r="E273" s="14">
        <v>0</v>
      </c>
      <c r="F273" s="14">
        <v>29.38</v>
      </c>
      <c r="G273" s="15">
        <f t="shared" si="39"/>
        <v>0</v>
      </c>
      <c r="H273" s="14">
        <v>0</v>
      </c>
      <c r="I273" s="69">
        <v>0</v>
      </c>
      <c r="J273" s="15">
        <f t="shared" si="40"/>
        <v>0</v>
      </c>
    </row>
    <row r="274" spans="1:10" ht="22.5" x14ac:dyDescent="0.25">
      <c r="A274" s="12" t="s">
        <v>516</v>
      </c>
      <c r="B274" s="13" t="s">
        <v>18</v>
      </c>
      <c r="C274" s="13" t="s">
        <v>39</v>
      </c>
      <c r="D274" s="31" t="s">
        <v>517</v>
      </c>
      <c r="E274" s="14">
        <v>2</v>
      </c>
      <c r="F274" s="14">
        <v>203.3</v>
      </c>
      <c r="G274" s="15">
        <f t="shared" si="39"/>
        <v>406.6</v>
      </c>
      <c r="H274" s="14">
        <v>2</v>
      </c>
      <c r="I274" s="69">
        <v>0</v>
      </c>
      <c r="J274" s="15">
        <f t="shared" si="40"/>
        <v>0</v>
      </c>
    </row>
    <row r="275" spans="1:10" ht="22.5" x14ac:dyDescent="0.25">
      <c r="A275" s="12" t="s">
        <v>518</v>
      </c>
      <c r="B275" s="13" t="s">
        <v>18</v>
      </c>
      <c r="C275" s="13" t="s">
        <v>39</v>
      </c>
      <c r="D275" s="31" t="s">
        <v>519</v>
      </c>
      <c r="E275" s="14">
        <v>2</v>
      </c>
      <c r="F275" s="14">
        <v>187.55</v>
      </c>
      <c r="G275" s="15">
        <f t="shared" si="39"/>
        <v>375.1</v>
      </c>
      <c r="H275" s="14">
        <v>2</v>
      </c>
      <c r="I275" s="69">
        <v>0</v>
      </c>
      <c r="J275" s="15">
        <f t="shared" si="40"/>
        <v>0</v>
      </c>
    </row>
    <row r="276" spans="1:10" x14ac:dyDescent="0.25">
      <c r="A276" s="12" t="s">
        <v>520</v>
      </c>
      <c r="B276" s="13" t="s">
        <v>18</v>
      </c>
      <c r="C276" s="13" t="s">
        <v>39</v>
      </c>
      <c r="D276" s="31" t="s">
        <v>521</v>
      </c>
      <c r="E276" s="14">
        <v>15</v>
      </c>
      <c r="F276" s="14">
        <v>144.78</v>
      </c>
      <c r="G276" s="15">
        <f t="shared" si="39"/>
        <v>2171.6999999999998</v>
      </c>
      <c r="H276" s="14">
        <v>15</v>
      </c>
      <c r="I276" s="69">
        <v>0</v>
      </c>
      <c r="J276" s="15">
        <f t="shared" si="40"/>
        <v>0</v>
      </c>
    </row>
    <row r="277" spans="1:10" ht="22.5" x14ac:dyDescent="0.25">
      <c r="A277" s="12" t="s">
        <v>522</v>
      </c>
      <c r="B277" s="13" t="s">
        <v>18</v>
      </c>
      <c r="C277" s="13" t="s">
        <v>32</v>
      </c>
      <c r="D277" s="31" t="s">
        <v>523</v>
      </c>
      <c r="E277" s="14">
        <v>8</v>
      </c>
      <c r="F277" s="14">
        <v>57.37</v>
      </c>
      <c r="G277" s="15">
        <f t="shared" si="39"/>
        <v>458.96</v>
      </c>
      <c r="H277" s="14">
        <v>8</v>
      </c>
      <c r="I277" s="69">
        <v>0</v>
      </c>
      <c r="J277" s="15">
        <f t="shared" si="40"/>
        <v>0</v>
      </c>
    </row>
    <row r="278" spans="1:10" ht="33.75" x14ac:dyDescent="0.25">
      <c r="A278" s="12" t="s">
        <v>524</v>
      </c>
      <c r="B278" s="13" t="s">
        <v>18</v>
      </c>
      <c r="C278" s="13" t="s">
        <v>32</v>
      </c>
      <c r="D278" s="31" t="s">
        <v>525</v>
      </c>
      <c r="E278" s="14">
        <v>0</v>
      </c>
      <c r="F278" s="14">
        <v>76.53</v>
      </c>
      <c r="G278" s="15">
        <f t="shared" si="39"/>
        <v>0</v>
      </c>
      <c r="H278" s="14">
        <v>0</v>
      </c>
      <c r="I278" s="69">
        <v>0</v>
      </c>
      <c r="J278" s="15">
        <f t="shared" si="40"/>
        <v>0</v>
      </c>
    </row>
    <row r="279" spans="1:10" x14ac:dyDescent="0.25">
      <c r="A279" s="12" t="s">
        <v>526</v>
      </c>
      <c r="B279" s="13" t="s">
        <v>18</v>
      </c>
      <c r="C279" s="13" t="s">
        <v>39</v>
      </c>
      <c r="D279" s="31" t="s">
        <v>527</v>
      </c>
      <c r="E279" s="14">
        <v>24</v>
      </c>
      <c r="F279" s="14">
        <v>110.24</v>
      </c>
      <c r="G279" s="15">
        <f t="shared" si="39"/>
        <v>2645.76</v>
      </c>
      <c r="H279" s="14">
        <v>24</v>
      </c>
      <c r="I279" s="69">
        <v>0</v>
      </c>
      <c r="J279" s="15">
        <f t="shared" si="40"/>
        <v>0</v>
      </c>
    </row>
    <row r="280" spans="1:10" x14ac:dyDescent="0.25">
      <c r="A280" s="12" t="s">
        <v>528</v>
      </c>
      <c r="B280" s="13" t="s">
        <v>18</v>
      </c>
      <c r="C280" s="13" t="s">
        <v>39</v>
      </c>
      <c r="D280" s="31" t="s">
        <v>529</v>
      </c>
      <c r="E280" s="14">
        <v>0.5</v>
      </c>
      <c r="F280" s="14">
        <v>23.07</v>
      </c>
      <c r="G280" s="15">
        <f t="shared" si="39"/>
        <v>11.54</v>
      </c>
      <c r="H280" s="14">
        <v>0.5</v>
      </c>
      <c r="I280" s="69">
        <v>0</v>
      </c>
      <c r="J280" s="15">
        <f t="shared" si="40"/>
        <v>0</v>
      </c>
    </row>
    <row r="281" spans="1:10" x14ac:dyDescent="0.25">
      <c r="A281" s="12" t="s">
        <v>530</v>
      </c>
      <c r="B281" s="13" t="s">
        <v>18</v>
      </c>
      <c r="C281" s="13" t="s">
        <v>39</v>
      </c>
      <c r="D281" s="31" t="s">
        <v>531</v>
      </c>
      <c r="E281" s="14">
        <v>108</v>
      </c>
      <c r="F281" s="14">
        <v>4.46</v>
      </c>
      <c r="G281" s="15">
        <f t="shared" si="39"/>
        <v>481.68</v>
      </c>
      <c r="H281" s="14">
        <v>108</v>
      </c>
      <c r="I281" s="69">
        <v>0</v>
      </c>
      <c r="J281" s="15">
        <f t="shared" si="40"/>
        <v>0</v>
      </c>
    </row>
    <row r="282" spans="1:10" x14ac:dyDescent="0.25">
      <c r="A282" s="12" t="s">
        <v>532</v>
      </c>
      <c r="B282" s="13" t="s">
        <v>18</v>
      </c>
      <c r="C282" s="13" t="s">
        <v>19</v>
      </c>
      <c r="D282" s="31" t="s">
        <v>533</v>
      </c>
      <c r="E282" s="14">
        <v>1</v>
      </c>
      <c r="F282" s="14">
        <v>2824.8</v>
      </c>
      <c r="G282" s="15">
        <f t="shared" si="39"/>
        <v>2824.8</v>
      </c>
      <c r="H282" s="14">
        <v>1</v>
      </c>
      <c r="I282" s="69">
        <v>0</v>
      </c>
      <c r="J282" s="15">
        <f t="shared" si="40"/>
        <v>0</v>
      </c>
    </row>
    <row r="283" spans="1:10" x14ac:dyDescent="0.25">
      <c r="A283" s="12" t="s">
        <v>534</v>
      </c>
      <c r="B283" s="13" t="s">
        <v>18</v>
      </c>
      <c r="C283" s="13" t="s">
        <v>39</v>
      </c>
      <c r="D283" s="31" t="s">
        <v>535</v>
      </c>
      <c r="E283" s="14">
        <v>15</v>
      </c>
      <c r="F283" s="14">
        <v>129.68</v>
      </c>
      <c r="G283" s="15">
        <f t="shared" si="39"/>
        <v>1945.2</v>
      </c>
      <c r="H283" s="14">
        <v>15</v>
      </c>
      <c r="I283" s="69">
        <v>0</v>
      </c>
      <c r="J283" s="15">
        <f t="shared" si="40"/>
        <v>0</v>
      </c>
    </row>
    <row r="284" spans="1:10" x14ac:dyDescent="0.25">
      <c r="A284" s="16"/>
      <c r="B284" s="16"/>
      <c r="C284" s="16"/>
      <c r="D284" s="32" t="s">
        <v>536</v>
      </c>
      <c r="E284" s="14">
        <v>1</v>
      </c>
      <c r="F284" s="17">
        <f>SUM(G267:G283)</f>
        <v>49212.31</v>
      </c>
      <c r="G284" s="17">
        <f t="shared" si="39"/>
        <v>49212.31</v>
      </c>
      <c r="H284" s="14">
        <v>1</v>
      </c>
      <c r="I284" s="17">
        <f>SUM(J267:J283)</f>
        <v>0</v>
      </c>
      <c r="J284" s="17">
        <f t="shared" si="40"/>
        <v>0</v>
      </c>
    </row>
    <row r="285" spans="1:10" ht="0.95" customHeight="1" x14ac:dyDescent="0.25">
      <c r="A285" s="18"/>
      <c r="B285" s="18"/>
      <c r="C285" s="18"/>
      <c r="D285" s="33"/>
      <c r="E285" s="18"/>
      <c r="F285" s="18"/>
      <c r="G285" s="18"/>
      <c r="H285" s="18"/>
      <c r="I285" s="18"/>
      <c r="J285" s="18"/>
    </row>
    <row r="286" spans="1:10" x14ac:dyDescent="0.25">
      <c r="A286" s="19" t="s">
        <v>537</v>
      </c>
      <c r="B286" s="19" t="s">
        <v>10</v>
      </c>
      <c r="C286" s="19" t="s">
        <v>11</v>
      </c>
      <c r="D286" s="34" t="s">
        <v>538</v>
      </c>
      <c r="E286" s="20">
        <f t="shared" ref="E286:J286" si="41">E304</f>
        <v>1</v>
      </c>
      <c r="F286" s="20">
        <f t="shared" si="41"/>
        <v>215673.95</v>
      </c>
      <c r="G286" s="20">
        <f t="shared" si="41"/>
        <v>215673.95</v>
      </c>
      <c r="H286" s="20">
        <f t="shared" si="41"/>
        <v>1</v>
      </c>
      <c r="I286" s="20">
        <f t="shared" si="41"/>
        <v>0</v>
      </c>
      <c r="J286" s="20">
        <f t="shared" si="41"/>
        <v>0</v>
      </c>
    </row>
    <row r="287" spans="1:10" ht="22.5" x14ac:dyDescent="0.25">
      <c r="A287" s="12" t="s">
        <v>539</v>
      </c>
      <c r="B287" s="13" t="s">
        <v>18</v>
      </c>
      <c r="C287" s="13" t="s">
        <v>32</v>
      </c>
      <c r="D287" s="31" t="s">
        <v>540</v>
      </c>
      <c r="E287" s="14">
        <v>0</v>
      </c>
      <c r="F287" s="14">
        <v>14</v>
      </c>
      <c r="G287" s="15">
        <f t="shared" ref="G287:G304" si="42">ROUND(E287*F287,2)</f>
        <v>0</v>
      </c>
      <c r="H287" s="14">
        <v>0</v>
      </c>
      <c r="I287" s="69">
        <v>0</v>
      </c>
      <c r="J287" s="15">
        <f t="shared" ref="J287:J304" si="43">ROUND(H287*I287,2)</f>
        <v>0</v>
      </c>
    </row>
    <row r="288" spans="1:10" ht="22.5" x14ac:dyDescent="0.25">
      <c r="A288" s="12" t="s">
        <v>541</v>
      </c>
      <c r="B288" s="13" t="s">
        <v>18</v>
      </c>
      <c r="C288" s="13" t="s">
        <v>32</v>
      </c>
      <c r="D288" s="31" t="s">
        <v>542</v>
      </c>
      <c r="E288" s="14">
        <v>183.39</v>
      </c>
      <c r="F288" s="14">
        <v>49.68</v>
      </c>
      <c r="G288" s="15">
        <f t="shared" si="42"/>
        <v>9110.82</v>
      </c>
      <c r="H288" s="14">
        <v>183.39</v>
      </c>
      <c r="I288" s="69">
        <v>0</v>
      </c>
      <c r="J288" s="15">
        <f t="shared" si="43"/>
        <v>0</v>
      </c>
    </row>
    <row r="289" spans="1:10" x14ac:dyDescent="0.25">
      <c r="A289" s="12" t="s">
        <v>543</v>
      </c>
      <c r="B289" s="13" t="s">
        <v>18</v>
      </c>
      <c r="C289" s="13" t="s">
        <v>32</v>
      </c>
      <c r="D289" s="31" t="s">
        <v>544</v>
      </c>
      <c r="E289" s="14">
        <v>1542.82</v>
      </c>
      <c r="F289" s="14">
        <v>60.34</v>
      </c>
      <c r="G289" s="15">
        <f t="shared" si="42"/>
        <v>93093.759999999995</v>
      </c>
      <c r="H289" s="14">
        <v>1542.82</v>
      </c>
      <c r="I289" s="69">
        <v>0</v>
      </c>
      <c r="J289" s="15">
        <f t="shared" si="43"/>
        <v>0</v>
      </c>
    </row>
    <row r="290" spans="1:10" ht="22.5" x14ac:dyDescent="0.25">
      <c r="A290" s="12" t="s">
        <v>545</v>
      </c>
      <c r="B290" s="13" t="s">
        <v>18</v>
      </c>
      <c r="C290" s="13" t="s">
        <v>39</v>
      </c>
      <c r="D290" s="31" t="s">
        <v>546</v>
      </c>
      <c r="E290" s="14">
        <v>590.15</v>
      </c>
      <c r="F290" s="14">
        <v>33.18</v>
      </c>
      <c r="G290" s="15">
        <f t="shared" si="42"/>
        <v>19581.18</v>
      </c>
      <c r="H290" s="14">
        <v>590.15</v>
      </c>
      <c r="I290" s="69">
        <v>0</v>
      </c>
      <c r="J290" s="15">
        <f t="shared" si="43"/>
        <v>0</v>
      </c>
    </row>
    <row r="291" spans="1:10" ht="22.5" x14ac:dyDescent="0.25">
      <c r="A291" s="12" t="s">
        <v>547</v>
      </c>
      <c r="B291" s="13" t="s">
        <v>18</v>
      </c>
      <c r="C291" s="13" t="s">
        <v>32</v>
      </c>
      <c r="D291" s="31" t="s">
        <v>548</v>
      </c>
      <c r="E291" s="14">
        <v>0</v>
      </c>
      <c r="F291" s="14">
        <v>35.75</v>
      </c>
      <c r="G291" s="15">
        <f t="shared" si="42"/>
        <v>0</v>
      </c>
      <c r="H291" s="14">
        <v>0</v>
      </c>
      <c r="I291" s="69">
        <v>0</v>
      </c>
      <c r="J291" s="15">
        <f t="shared" si="43"/>
        <v>0</v>
      </c>
    </row>
    <row r="292" spans="1:10" x14ac:dyDescent="0.25">
      <c r="A292" s="12" t="s">
        <v>549</v>
      </c>
      <c r="B292" s="13" t="s">
        <v>18</v>
      </c>
      <c r="C292" s="13" t="s">
        <v>39</v>
      </c>
      <c r="D292" s="31" t="s">
        <v>550</v>
      </c>
      <c r="E292" s="14">
        <v>0</v>
      </c>
      <c r="F292" s="14">
        <v>7.01</v>
      </c>
      <c r="G292" s="15">
        <f t="shared" si="42"/>
        <v>0</v>
      </c>
      <c r="H292" s="14">
        <v>0</v>
      </c>
      <c r="I292" s="69">
        <v>0</v>
      </c>
      <c r="J292" s="15">
        <f t="shared" si="43"/>
        <v>0</v>
      </c>
    </row>
    <row r="293" spans="1:10" x14ac:dyDescent="0.25">
      <c r="A293" s="12" t="s">
        <v>551</v>
      </c>
      <c r="B293" s="13" t="s">
        <v>18</v>
      </c>
      <c r="C293" s="13" t="s">
        <v>32</v>
      </c>
      <c r="D293" s="31" t="s">
        <v>552</v>
      </c>
      <c r="E293" s="14">
        <v>0</v>
      </c>
      <c r="F293" s="14">
        <v>6.74</v>
      </c>
      <c r="G293" s="15">
        <f t="shared" si="42"/>
        <v>0</v>
      </c>
      <c r="H293" s="14">
        <v>0</v>
      </c>
      <c r="I293" s="69">
        <v>0</v>
      </c>
      <c r="J293" s="15">
        <f t="shared" si="43"/>
        <v>0</v>
      </c>
    </row>
    <row r="294" spans="1:10" ht="22.5" x14ac:dyDescent="0.25">
      <c r="A294" s="12" t="s">
        <v>553</v>
      </c>
      <c r="B294" s="13" t="s">
        <v>18</v>
      </c>
      <c r="C294" s="13" t="s">
        <v>39</v>
      </c>
      <c r="D294" s="31" t="s">
        <v>554</v>
      </c>
      <c r="E294" s="14">
        <v>0</v>
      </c>
      <c r="F294" s="14">
        <v>57.92</v>
      </c>
      <c r="G294" s="15">
        <f t="shared" si="42"/>
        <v>0</v>
      </c>
      <c r="H294" s="14">
        <v>0</v>
      </c>
      <c r="I294" s="69">
        <v>0</v>
      </c>
      <c r="J294" s="15">
        <f t="shared" si="43"/>
        <v>0</v>
      </c>
    </row>
    <row r="295" spans="1:10" ht="22.5" x14ac:dyDescent="0.25">
      <c r="A295" s="12" t="s">
        <v>555</v>
      </c>
      <c r="B295" s="13" t="s">
        <v>18</v>
      </c>
      <c r="C295" s="13" t="s">
        <v>39</v>
      </c>
      <c r="D295" s="31" t="s">
        <v>556</v>
      </c>
      <c r="E295" s="14">
        <v>24.8</v>
      </c>
      <c r="F295" s="14">
        <v>56.33</v>
      </c>
      <c r="G295" s="15">
        <f t="shared" si="42"/>
        <v>1396.98</v>
      </c>
      <c r="H295" s="14">
        <v>24.8</v>
      </c>
      <c r="I295" s="69">
        <v>0</v>
      </c>
      <c r="J295" s="15">
        <f t="shared" si="43"/>
        <v>0</v>
      </c>
    </row>
    <row r="296" spans="1:10" ht="22.5" x14ac:dyDescent="0.25">
      <c r="A296" s="12" t="s">
        <v>557</v>
      </c>
      <c r="B296" s="13" t="s">
        <v>18</v>
      </c>
      <c r="C296" s="13" t="s">
        <v>39</v>
      </c>
      <c r="D296" s="31" t="s">
        <v>558</v>
      </c>
      <c r="E296" s="14">
        <v>306.19</v>
      </c>
      <c r="F296" s="14">
        <v>95.5</v>
      </c>
      <c r="G296" s="15">
        <f t="shared" si="42"/>
        <v>29241.15</v>
      </c>
      <c r="H296" s="14">
        <v>306.19</v>
      </c>
      <c r="I296" s="69">
        <v>0</v>
      </c>
      <c r="J296" s="15">
        <f t="shared" si="43"/>
        <v>0</v>
      </c>
    </row>
    <row r="297" spans="1:10" ht="22.5" x14ac:dyDescent="0.25">
      <c r="A297" s="12" t="s">
        <v>559</v>
      </c>
      <c r="B297" s="13" t="s">
        <v>18</v>
      </c>
      <c r="C297" s="13" t="s">
        <v>32</v>
      </c>
      <c r="D297" s="31" t="s">
        <v>560</v>
      </c>
      <c r="E297" s="14">
        <v>9.5</v>
      </c>
      <c r="F297" s="14">
        <v>90.63</v>
      </c>
      <c r="G297" s="15">
        <f t="shared" si="42"/>
        <v>860.99</v>
      </c>
      <c r="H297" s="14">
        <v>9.5</v>
      </c>
      <c r="I297" s="69">
        <v>0</v>
      </c>
      <c r="J297" s="15">
        <f t="shared" si="43"/>
        <v>0</v>
      </c>
    </row>
    <row r="298" spans="1:10" ht="22.5" x14ac:dyDescent="0.25">
      <c r="A298" s="12" t="s">
        <v>561</v>
      </c>
      <c r="B298" s="13" t="s">
        <v>18</v>
      </c>
      <c r="C298" s="13" t="s">
        <v>39</v>
      </c>
      <c r="D298" s="31" t="s">
        <v>562</v>
      </c>
      <c r="E298" s="14">
        <v>232</v>
      </c>
      <c r="F298" s="14">
        <v>119.54</v>
      </c>
      <c r="G298" s="15">
        <f t="shared" si="42"/>
        <v>27733.279999999999</v>
      </c>
      <c r="H298" s="14">
        <v>232</v>
      </c>
      <c r="I298" s="69">
        <v>0</v>
      </c>
      <c r="J298" s="15">
        <f t="shared" si="43"/>
        <v>0</v>
      </c>
    </row>
    <row r="299" spans="1:10" ht="22.5" x14ac:dyDescent="0.25">
      <c r="A299" s="12" t="s">
        <v>563</v>
      </c>
      <c r="B299" s="13" t="s">
        <v>18</v>
      </c>
      <c r="C299" s="13" t="s">
        <v>39</v>
      </c>
      <c r="D299" s="31" t="s">
        <v>564</v>
      </c>
      <c r="E299" s="14">
        <v>155.19999999999999</v>
      </c>
      <c r="F299" s="14">
        <v>24.65</v>
      </c>
      <c r="G299" s="15">
        <f t="shared" si="42"/>
        <v>3825.68</v>
      </c>
      <c r="H299" s="14">
        <v>155.19999999999999</v>
      </c>
      <c r="I299" s="69">
        <v>0</v>
      </c>
      <c r="J299" s="15">
        <f t="shared" si="43"/>
        <v>0</v>
      </c>
    </row>
    <row r="300" spans="1:10" ht="22.5" x14ac:dyDescent="0.25">
      <c r="A300" s="12" t="s">
        <v>565</v>
      </c>
      <c r="B300" s="13" t="s">
        <v>18</v>
      </c>
      <c r="C300" s="13" t="s">
        <v>32</v>
      </c>
      <c r="D300" s="31" t="s">
        <v>566</v>
      </c>
      <c r="E300" s="14">
        <v>0</v>
      </c>
      <c r="F300" s="14">
        <v>11.6</v>
      </c>
      <c r="G300" s="15">
        <f t="shared" si="42"/>
        <v>0</v>
      </c>
      <c r="H300" s="14">
        <v>0</v>
      </c>
      <c r="I300" s="69">
        <v>0</v>
      </c>
      <c r="J300" s="15">
        <f t="shared" si="43"/>
        <v>0</v>
      </c>
    </row>
    <row r="301" spans="1:10" ht="22.5" x14ac:dyDescent="0.25">
      <c r="A301" s="12" t="s">
        <v>567</v>
      </c>
      <c r="B301" s="13" t="s">
        <v>18</v>
      </c>
      <c r="C301" s="13" t="s">
        <v>32</v>
      </c>
      <c r="D301" s="31" t="s">
        <v>568</v>
      </c>
      <c r="E301" s="14">
        <v>1726.21</v>
      </c>
      <c r="F301" s="14">
        <v>17.86</v>
      </c>
      <c r="G301" s="15">
        <f t="shared" si="42"/>
        <v>30830.11</v>
      </c>
      <c r="H301" s="14">
        <v>1726.21</v>
      </c>
      <c r="I301" s="69">
        <v>0</v>
      </c>
      <c r="J301" s="15">
        <f t="shared" si="43"/>
        <v>0</v>
      </c>
    </row>
    <row r="302" spans="1:10" ht="22.5" x14ac:dyDescent="0.25">
      <c r="A302" s="12" t="s">
        <v>569</v>
      </c>
      <c r="B302" s="13" t="s">
        <v>18</v>
      </c>
      <c r="C302" s="13" t="s">
        <v>32</v>
      </c>
      <c r="D302" s="31" t="s">
        <v>570</v>
      </c>
      <c r="E302" s="14">
        <v>0</v>
      </c>
      <c r="F302" s="14">
        <v>108.54</v>
      </c>
      <c r="G302" s="15">
        <f t="shared" si="42"/>
        <v>0</v>
      </c>
      <c r="H302" s="14">
        <v>0</v>
      </c>
      <c r="I302" s="69">
        <v>0</v>
      </c>
      <c r="J302" s="15">
        <f t="shared" si="43"/>
        <v>0</v>
      </c>
    </row>
    <row r="303" spans="1:10" x14ac:dyDescent="0.25">
      <c r="A303" s="12" t="s">
        <v>571</v>
      </c>
      <c r="B303" s="13" t="s">
        <v>18</v>
      </c>
      <c r="C303" s="13" t="s">
        <v>39</v>
      </c>
      <c r="D303" s="31" t="s">
        <v>572</v>
      </c>
      <c r="E303" s="14">
        <v>0</v>
      </c>
      <c r="F303" s="14">
        <v>22.73</v>
      </c>
      <c r="G303" s="15">
        <f t="shared" si="42"/>
        <v>0</v>
      </c>
      <c r="H303" s="14">
        <v>0</v>
      </c>
      <c r="I303" s="69">
        <v>0</v>
      </c>
      <c r="J303" s="15">
        <f t="shared" si="43"/>
        <v>0</v>
      </c>
    </row>
    <row r="304" spans="1:10" x14ac:dyDescent="0.25">
      <c r="A304" s="16"/>
      <c r="B304" s="16"/>
      <c r="C304" s="16"/>
      <c r="D304" s="32" t="s">
        <v>573</v>
      </c>
      <c r="E304" s="14">
        <v>1</v>
      </c>
      <c r="F304" s="17">
        <f>SUM(G287:G303)</f>
        <v>215673.95</v>
      </c>
      <c r="G304" s="17">
        <f t="shared" si="42"/>
        <v>215673.95</v>
      </c>
      <c r="H304" s="14">
        <v>1</v>
      </c>
      <c r="I304" s="17">
        <f>SUM(J287:J303)</f>
        <v>0</v>
      </c>
      <c r="J304" s="17">
        <f t="shared" si="43"/>
        <v>0</v>
      </c>
    </row>
    <row r="305" spans="1:10" ht="0.95" customHeight="1" x14ac:dyDescent="0.25">
      <c r="A305" s="18"/>
      <c r="B305" s="18"/>
      <c r="C305" s="18"/>
      <c r="D305" s="33"/>
      <c r="E305" s="18"/>
      <c r="F305" s="18"/>
      <c r="G305" s="18"/>
      <c r="H305" s="18"/>
      <c r="I305" s="18"/>
      <c r="J305" s="18"/>
    </row>
    <row r="306" spans="1:10" x14ac:dyDescent="0.25">
      <c r="A306" s="19" t="s">
        <v>574</v>
      </c>
      <c r="B306" s="19" t="s">
        <v>10</v>
      </c>
      <c r="C306" s="19" t="s">
        <v>11</v>
      </c>
      <c r="D306" s="34" t="s">
        <v>575</v>
      </c>
      <c r="E306" s="20">
        <f t="shared" ref="E306:J306" si="44">E316</f>
        <v>1</v>
      </c>
      <c r="F306" s="20">
        <f t="shared" si="44"/>
        <v>432269.94</v>
      </c>
      <c r="G306" s="20">
        <f t="shared" si="44"/>
        <v>432269.94</v>
      </c>
      <c r="H306" s="20">
        <f t="shared" si="44"/>
        <v>1</v>
      </c>
      <c r="I306" s="20">
        <f t="shared" si="44"/>
        <v>0</v>
      </c>
      <c r="J306" s="20">
        <f t="shared" si="44"/>
        <v>0</v>
      </c>
    </row>
    <row r="307" spans="1:10" ht="22.5" x14ac:dyDescent="0.25">
      <c r="A307" s="12" t="s">
        <v>576</v>
      </c>
      <c r="B307" s="13" t="s">
        <v>18</v>
      </c>
      <c r="C307" s="13" t="s">
        <v>32</v>
      </c>
      <c r="D307" s="31" t="s">
        <v>577</v>
      </c>
      <c r="E307" s="14">
        <v>0</v>
      </c>
      <c r="F307" s="14">
        <v>58.25</v>
      </c>
      <c r="G307" s="15">
        <f t="shared" ref="G307:G316" si="45">ROUND(E307*F307,2)</f>
        <v>0</v>
      </c>
      <c r="H307" s="14">
        <v>0</v>
      </c>
      <c r="I307" s="69">
        <v>0</v>
      </c>
      <c r="J307" s="15">
        <f t="shared" ref="J307:J316" si="46">ROUND(H307*I307,2)</f>
        <v>0</v>
      </c>
    </row>
    <row r="308" spans="1:10" ht="22.5" x14ac:dyDescent="0.25">
      <c r="A308" s="12" t="s">
        <v>578</v>
      </c>
      <c r="B308" s="13" t="s">
        <v>18</v>
      </c>
      <c r="C308" s="13" t="s">
        <v>32</v>
      </c>
      <c r="D308" s="31" t="s">
        <v>579</v>
      </c>
      <c r="E308" s="14">
        <v>1378.32</v>
      </c>
      <c r="F308" s="14">
        <v>215.22</v>
      </c>
      <c r="G308" s="15">
        <f t="shared" si="45"/>
        <v>296642.03000000003</v>
      </c>
      <c r="H308" s="14">
        <v>1378.32</v>
      </c>
      <c r="I308" s="69">
        <v>0</v>
      </c>
      <c r="J308" s="15">
        <f t="shared" si="46"/>
        <v>0</v>
      </c>
    </row>
    <row r="309" spans="1:10" ht="22.5" x14ac:dyDescent="0.25">
      <c r="A309" s="12" t="s">
        <v>580</v>
      </c>
      <c r="B309" s="13" t="s">
        <v>18</v>
      </c>
      <c r="C309" s="13" t="s">
        <v>32</v>
      </c>
      <c r="D309" s="31" t="s">
        <v>581</v>
      </c>
      <c r="E309" s="14">
        <v>0</v>
      </c>
      <c r="F309" s="14">
        <v>240.39</v>
      </c>
      <c r="G309" s="15">
        <f t="shared" si="45"/>
        <v>0</v>
      </c>
      <c r="H309" s="14">
        <v>0</v>
      </c>
      <c r="I309" s="69">
        <v>0</v>
      </c>
      <c r="J309" s="15">
        <f t="shared" si="46"/>
        <v>0</v>
      </c>
    </row>
    <row r="310" spans="1:10" ht="22.5" x14ac:dyDescent="0.25">
      <c r="A310" s="12" t="s">
        <v>582</v>
      </c>
      <c r="B310" s="13" t="s">
        <v>18</v>
      </c>
      <c r="C310" s="13" t="s">
        <v>32</v>
      </c>
      <c r="D310" s="31" t="s">
        <v>583</v>
      </c>
      <c r="E310" s="14">
        <v>144.30000000000001</v>
      </c>
      <c r="F310" s="14">
        <v>247.53</v>
      </c>
      <c r="G310" s="15">
        <f t="shared" si="45"/>
        <v>35718.58</v>
      </c>
      <c r="H310" s="14">
        <v>144.30000000000001</v>
      </c>
      <c r="I310" s="69">
        <v>0</v>
      </c>
      <c r="J310" s="15">
        <f t="shared" si="46"/>
        <v>0</v>
      </c>
    </row>
    <row r="311" spans="1:10" ht="22.5" x14ac:dyDescent="0.25">
      <c r="A311" s="12" t="s">
        <v>584</v>
      </c>
      <c r="B311" s="13" t="s">
        <v>18</v>
      </c>
      <c r="C311" s="13" t="s">
        <v>19</v>
      </c>
      <c r="D311" s="31" t="s">
        <v>585</v>
      </c>
      <c r="E311" s="14">
        <v>58</v>
      </c>
      <c r="F311" s="14">
        <v>239.34</v>
      </c>
      <c r="G311" s="15">
        <f t="shared" si="45"/>
        <v>13881.72</v>
      </c>
      <c r="H311" s="14">
        <v>58</v>
      </c>
      <c r="I311" s="69">
        <v>0</v>
      </c>
      <c r="J311" s="15">
        <f t="shared" si="46"/>
        <v>0</v>
      </c>
    </row>
    <row r="312" spans="1:10" ht="22.5" x14ac:dyDescent="0.25">
      <c r="A312" s="12" t="s">
        <v>586</v>
      </c>
      <c r="B312" s="13" t="s">
        <v>18</v>
      </c>
      <c r="C312" s="13" t="s">
        <v>19</v>
      </c>
      <c r="D312" s="31" t="s">
        <v>587</v>
      </c>
      <c r="E312" s="14">
        <v>2</v>
      </c>
      <c r="F312" s="14">
        <v>193.03</v>
      </c>
      <c r="G312" s="15">
        <f t="shared" si="45"/>
        <v>386.06</v>
      </c>
      <c r="H312" s="14">
        <v>2</v>
      </c>
      <c r="I312" s="69">
        <v>0</v>
      </c>
      <c r="J312" s="15">
        <f t="shared" si="46"/>
        <v>0</v>
      </c>
    </row>
    <row r="313" spans="1:10" x14ac:dyDescent="0.25">
      <c r="A313" s="12" t="s">
        <v>588</v>
      </c>
      <c r="B313" s="13" t="s">
        <v>18</v>
      </c>
      <c r="C313" s="13" t="s">
        <v>19</v>
      </c>
      <c r="D313" s="31" t="s">
        <v>589</v>
      </c>
      <c r="E313" s="14">
        <v>353.18</v>
      </c>
      <c r="F313" s="14">
        <v>224.99</v>
      </c>
      <c r="G313" s="15">
        <f t="shared" si="45"/>
        <v>79461.97</v>
      </c>
      <c r="H313" s="14">
        <v>353.18</v>
      </c>
      <c r="I313" s="69">
        <v>0</v>
      </c>
      <c r="J313" s="15">
        <f t="shared" si="46"/>
        <v>0</v>
      </c>
    </row>
    <row r="314" spans="1:10" ht="22.5" x14ac:dyDescent="0.25">
      <c r="A314" s="12" t="s">
        <v>590</v>
      </c>
      <c r="B314" s="13" t="s">
        <v>18</v>
      </c>
      <c r="C314" s="13" t="s">
        <v>19</v>
      </c>
      <c r="D314" s="31" t="s">
        <v>591</v>
      </c>
      <c r="E314" s="14">
        <v>10</v>
      </c>
      <c r="F314" s="14">
        <v>260.95</v>
      </c>
      <c r="G314" s="15">
        <f t="shared" si="45"/>
        <v>2609.5</v>
      </c>
      <c r="H314" s="14">
        <v>10</v>
      </c>
      <c r="I314" s="69">
        <v>0</v>
      </c>
      <c r="J314" s="15">
        <f t="shared" si="46"/>
        <v>0</v>
      </c>
    </row>
    <row r="315" spans="1:10" ht="22.5" x14ac:dyDescent="0.25">
      <c r="A315" s="12" t="s">
        <v>592</v>
      </c>
      <c r="B315" s="13" t="s">
        <v>18</v>
      </c>
      <c r="C315" s="13" t="s">
        <v>19</v>
      </c>
      <c r="D315" s="31" t="s">
        <v>593</v>
      </c>
      <c r="E315" s="14">
        <v>16</v>
      </c>
      <c r="F315" s="14">
        <v>223.13</v>
      </c>
      <c r="G315" s="15">
        <f t="shared" si="45"/>
        <v>3570.08</v>
      </c>
      <c r="H315" s="14">
        <v>16</v>
      </c>
      <c r="I315" s="69">
        <v>0</v>
      </c>
      <c r="J315" s="15">
        <f t="shared" si="46"/>
        <v>0</v>
      </c>
    </row>
    <row r="316" spans="1:10" x14ac:dyDescent="0.25">
      <c r="A316" s="16"/>
      <c r="B316" s="16"/>
      <c r="C316" s="16"/>
      <c r="D316" s="32" t="s">
        <v>594</v>
      </c>
      <c r="E316" s="14">
        <v>1</v>
      </c>
      <c r="F316" s="17">
        <f>SUM(G307:G315)</f>
        <v>432269.94</v>
      </c>
      <c r="G316" s="17">
        <f t="shared" si="45"/>
        <v>432269.94</v>
      </c>
      <c r="H316" s="14">
        <v>1</v>
      </c>
      <c r="I316" s="17">
        <f>SUM(J307:J315)</f>
        <v>0</v>
      </c>
      <c r="J316" s="17">
        <f t="shared" si="46"/>
        <v>0</v>
      </c>
    </row>
    <row r="317" spans="1:10" ht="0.95" customHeight="1" x14ac:dyDescent="0.25">
      <c r="A317" s="18"/>
      <c r="B317" s="18"/>
      <c r="C317" s="18"/>
      <c r="D317" s="33"/>
      <c r="E317" s="18"/>
      <c r="F317" s="18"/>
      <c r="G317" s="18"/>
      <c r="H317" s="18"/>
      <c r="I317" s="18"/>
      <c r="J317" s="18"/>
    </row>
    <row r="318" spans="1:10" x14ac:dyDescent="0.25">
      <c r="A318" s="19" t="s">
        <v>595</v>
      </c>
      <c r="B318" s="19" t="s">
        <v>10</v>
      </c>
      <c r="C318" s="19" t="s">
        <v>11</v>
      </c>
      <c r="D318" s="34" t="s">
        <v>596</v>
      </c>
      <c r="E318" s="20">
        <f t="shared" ref="E318:J318" si="47">E323</f>
        <v>1</v>
      </c>
      <c r="F318" s="20">
        <f t="shared" si="47"/>
        <v>93748.43</v>
      </c>
      <c r="G318" s="20">
        <f t="shared" si="47"/>
        <v>93748.43</v>
      </c>
      <c r="H318" s="20">
        <f t="shared" si="47"/>
        <v>1</v>
      </c>
      <c r="I318" s="20">
        <f t="shared" si="47"/>
        <v>26250</v>
      </c>
      <c r="J318" s="20">
        <f t="shared" si="47"/>
        <v>26250</v>
      </c>
    </row>
    <row r="319" spans="1:10" ht="22.5" x14ac:dyDescent="0.25">
      <c r="A319" s="12" t="s">
        <v>446</v>
      </c>
      <c r="B319" s="13" t="s">
        <v>18</v>
      </c>
      <c r="C319" s="13" t="s">
        <v>39</v>
      </c>
      <c r="D319" s="31" t="s">
        <v>447</v>
      </c>
      <c r="E319" s="14">
        <v>633.72</v>
      </c>
      <c r="F319" s="14">
        <v>90.46</v>
      </c>
      <c r="G319" s="15">
        <f>ROUND(E319*F319,2)</f>
        <v>57326.31</v>
      </c>
      <c r="H319" s="14">
        <v>633.72</v>
      </c>
      <c r="I319" s="69">
        <v>0</v>
      </c>
      <c r="J319" s="15">
        <f>ROUND(H319*I319,2)</f>
        <v>0</v>
      </c>
    </row>
    <row r="320" spans="1:10" ht="22.5" x14ac:dyDescent="0.25">
      <c r="A320" s="12" t="s">
        <v>448</v>
      </c>
      <c r="B320" s="13" t="s">
        <v>18</v>
      </c>
      <c r="C320" s="13" t="s">
        <v>39</v>
      </c>
      <c r="D320" s="31" t="s">
        <v>449</v>
      </c>
      <c r="E320" s="14">
        <v>2</v>
      </c>
      <c r="F320" s="14">
        <v>64.42</v>
      </c>
      <c r="G320" s="15">
        <f>ROUND(E320*F320,2)</f>
        <v>128.84</v>
      </c>
      <c r="H320" s="14">
        <v>2</v>
      </c>
      <c r="I320" s="69">
        <v>0</v>
      </c>
      <c r="J320" s="15">
        <f>ROUND(H320*I320,2)</f>
        <v>0</v>
      </c>
    </row>
    <row r="321" spans="1:10" ht="22.5" x14ac:dyDescent="0.25">
      <c r="A321" s="12" t="s">
        <v>450</v>
      </c>
      <c r="B321" s="13" t="s">
        <v>18</v>
      </c>
      <c r="C321" s="13" t="s">
        <v>39</v>
      </c>
      <c r="D321" s="31" t="s">
        <v>451</v>
      </c>
      <c r="E321" s="14">
        <v>333</v>
      </c>
      <c r="F321" s="14">
        <v>30.16</v>
      </c>
      <c r="G321" s="15">
        <f>ROUND(E321*F321,2)</f>
        <v>10043.280000000001</v>
      </c>
      <c r="H321" s="14">
        <v>333</v>
      </c>
      <c r="I321" s="69">
        <v>0</v>
      </c>
      <c r="J321" s="15">
        <f>ROUND(H321*I321,2)</f>
        <v>0</v>
      </c>
    </row>
    <row r="322" spans="1:10" ht="33.75" x14ac:dyDescent="0.25">
      <c r="A322" s="12" t="s">
        <v>220</v>
      </c>
      <c r="B322" s="13" t="s">
        <v>18</v>
      </c>
      <c r="C322" s="13" t="s">
        <v>221</v>
      </c>
      <c r="D322" s="31" t="s">
        <v>222</v>
      </c>
      <c r="E322" s="14">
        <v>1</v>
      </c>
      <c r="F322" s="14">
        <v>26250</v>
      </c>
      <c r="G322" s="15">
        <f>ROUND(E322*F322,2)</f>
        <v>26250</v>
      </c>
      <c r="H322" s="14">
        <v>1</v>
      </c>
      <c r="I322" s="70">
        <f>F322</f>
        <v>26250</v>
      </c>
      <c r="J322" s="15">
        <f>ROUND(H322*I322,2)</f>
        <v>26250</v>
      </c>
    </row>
    <row r="323" spans="1:10" x14ac:dyDescent="0.25">
      <c r="A323" s="16"/>
      <c r="B323" s="16"/>
      <c r="C323" s="16"/>
      <c r="D323" s="32" t="s">
        <v>597</v>
      </c>
      <c r="E323" s="14">
        <v>1</v>
      </c>
      <c r="F323" s="17">
        <f>SUM(G319:G322)</f>
        <v>93748.43</v>
      </c>
      <c r="G323" s="17">
        <f>ROUND(E323*F323,2)</f>
        <v>93748.43</v>
      </c>
      <c r="H323" s="14">
        <v>1</v>
      </c>
      <c r="I323" s="17">
        <f>SUM(J319:J322)</f>
        <v>26250</v>
      </c>
      <c r="J323" s="17">
        <f>ROUND(H323*I323,2)</f>
        <v>26250</v>
      </c>
    </row>
    <row r="324" spans="1:10" ht="0.95" customHeight="1" x14ac:dyDescent="0.25">
      <c r="A324" s="18"/>
      <c r="B324" s="18"/>
      <c r="C324" s="18"/>
      <c r="D324" s="33"/>
      <c r="E324" s="18"/>
      <c r="F324" s="18"/>
      <c r="G324" s="18"/>
      <c r="H324" s="18"/>
      <c r="I324" s="18"/>
      <c r="J324" s="18"/>
    </row>
    <row r="325" spans="1:10" x14ac:dyDescent="0.25">
      <c r="A325" s="16"/>
      <c r="B325" s="16"/>
      <c r="C325" s="16"/>
      <c r="D325" s="32" t="s">
        <v>598</v>
      </c>
      <c r="E325" s="14">
        <v>1</v>
      </c>
      <c r="F325" s="17">
        <f>G266+G286+G306+G318</f>
        <v>790904.63</v>
      </c>
      <c r="G325" s="17">
        <f>ROUND(E325*F325,2)</f>
        <v>790904.63</v>
      </c>
      <c r="H325" s="14">
        <v>1</v>
      </c>
      <c r="I325" s="17">
        <f>J266+J286+J306+J318</f>
        <v>26250</v>
      </c>
      <c r="J325" s="17">
        <f>ROUND(H325*I325,2)</f>
        <v>26250</v>
      </c>
    </row>
    <row r="326" spans="1:10" ht="0.95" customHeight="1" x14ac:dyDescent="0.25">
      <c r="A326" s="18"/>
      <c r="B326" s="18"/>
      <c r="C326" s="18"/>
      <c r="D326" s="33"/>
      <c r="E326" s="18"/>
      <c r="F326" s="18"/>
      <c r="G326" s="18"/>
      <c r="H326" s="18"/>
      <c r="I326" s="18"/>
      <c r="J326" s="18"/>
    </row>
    <row r="327" spans="1:10" ht="22.5" x14ac:dyDescent="0.25">
      <c r="A327" s="10" t="s">
        <v>599</v>
      </c>
      <c r="B327" s="10" t="s">
        <v>10</v>
      </c>
      <c r="C327" s="10" t="s">
        <v>11</v>
      </c>
      <c r="D327" s="30" t="s">
        <v>600</v>
      </c>
      <c r="E327" s="11">
        <f t="shared" ref="E327:J327" si="48">E368</f>
        <v>1</v>
      </c>
      <c r="F327" s="11">
        <f t="shared" si="48"/>
        <v>315573.36</v>
      </c>
      <c r="G327" s="11">
        <f t="shared" si="48"/>
        <v>315573.36</v>
      </c>
      <c r="H327" s="11">
        <f t="shared" si="48"/>
        <v>1</v>
      </c>
      <c r="I327" s="11">
        <f t="shared" si="48"/>
        <v>0</v>
      </c>
      <c r="J327" s="11">
        <f t="shared" si="48"/>
        <v>0</v>
      </c>
    </row>
    <row r="328" spans="1:10" x14ac:dyDescent="0.25">
      <c r="A328" s="19" t="s">
        <v>601</v>
      </c>
      <c r="B328" s="19" t="s">
        <v>10</v>
      </c>
      <c r="C328" s="19" t="s">
        <v>11</v>
      </c>
      <c r="D328" s="34" t="s">
        <v>602</v>
      </c>
      <c r="E328" s="20">
        <f t="shared" ref="E328:J328" si="49">E343</f>
        <v>1</v>
      </c>
      <c r="F328" s="20">
        <f t="shared" si="49"/>
        <v>111204.4</v>
      </c>
      <c r="G328" s="20">
        <f t="shared" si="49"/>
        <v>111204.4</v>
      </c>
      <c r="H328" s="20">
        <f t="shared" si="49"/>
        <v>1</v>
      </c>
      <c r="I328" s="20">
        <f t="shared" si="49"/>
        <v>0</v>
      </c>
      <c r="J328" s="20">
        <f t="shared" si="49"/>
        <v>0</v>
      </c>
    </row>
    <row r="329" spans="1:10" ht="22.5" x14ac:dyDescent="0.25">
      <c r="A329" s="12" t="s">
        <v>603</v>
      </c>
      <c r="B329" s="13" t="s">
        <v>18</v>
      </c>
      <c r="C329" s="13" t="s">
        <v>19</v>
      </c>
      <c r="D329" s="31" t="s">
        <v>604</v>
      </c>
      <c r="E329" s="14">
        <v>3</v>
      </c>
      <c r="F329" s="14">
        <v>2487.19</v>
      </c>
      <c r="G329" s="15">
        <f t="shared" ref="G329:G343" si="50">ROUND(E329*F329,2)</f>
        <v>7461.57</v>
      </c>
      <c r="H329" s="14">
        <v>3</v>
      </c>
      <c r="I329" s="69">
        <v>0</v>
      </c>
      <c r="J329" s="15">
        <f t="shared" ref="J329:J343" si="51">ROUND(H329*I329,2)</f>
        <v>0</v>
      </c>
    </row>
    <row r="330" spans="1:10" ht="22.5" x14ac:dyDescent="0.25">
      <c r="A330" s="12" t="s">
        <v>605</v>
      </c>
      <c r="B330" s="13" t="s">
        <v>18</v>
      </c>
      <c r="C330" s="13" t="s">
        <v>19</v>
      </c>
      <c r="D330" s="31" t="s">
        <v>606</v>
      </c>
      <c r="E330" s="14">
        <v>4</v>
      </c>
      <c r="F330" s="14">
        <v>2719.88</v>
      </c>
      <c r="G330" s="15">
        <f t="shared" si="50"/>
        <v>10879.52</v>
      </c>
      <c r="H330" s="14">
        <v>4</v>
      </c>
      <c r="I330" s="69">
        <v>0</v>
      </c>
      <c r="J330" s="15">
        <f t="shared" si="51"/>
        <v>0</v>
      </c>
    </row>
    <row r="331" spans="1:10" ht="22.5" x14ac:dyDescent="0.25">
      <c r="A331" s="12" t="s">
        <v>607</v>
      </c>
      <c r="B331" s="13" t="s">
        <v>18</v>
      </c>
      <c r="C331" s="13" t="s">
        <v>19</v>
      </c>
      <c r="D331" s="31" t="s">
        <v>608</v>
      </c>
      <c r="E331" s="14">
        <v>9</v>
      </c>
      <c r="F331" s="14">
        <v>4123.88</v>
      </c>
      <c r="G331" s="15">
        <f t="shared" si="50"/>
        <v>37114.92</v>
      </c>
      <c r="H331" s="14">
        <v>9</v>
      </c>
      <c r="I331" s="69">
        <v>0</v>
      </c>
      <c r="J331" s="15">
        <f t="shared" si="51"/>
        <v>0</v>
      </c>
    </row>
    <row r="332" spans="1:10" ht="22.5" x14ac:dyDescent="0.25">
      <c r="A332" s="12" t="s">
        <v>609</v>
      </c>
      <c r="B332" s="13" t="s">
        <v>18</v>
      </c>
      <c r="C332" s="13" t="s">
        <v>19</v>
      </c>
      <c r="D332" s="31" t="s">
        <v>610</v>
      </c>
      <c r="E332" s="14">
        <v>9</v>
      </c>
      <c r="F332" s="14">
        <v>2442</v>
      </c>
      <c r="G332" s="15">
        <f t="shared" si="50"/>
        <v>21978</v>
      </c>
      <c r="H332" s="14">
        <v>9</v>
      </c>
      <c r="I332" s="69">
        <v>0</v>
      </c>
      <c r="J332" s="15">
        <f t="shared" si="51"/>
        <v>0</v>
      </c>
    </row>
    <row r="333" spans="1:10" ht="22.5" x14ac:dyDescent="0.25">
      <c r="A333" s="12" t="s">
        <v>611</v>
      </c>
      <c r="B333" s="13" t="s">
        <v>18</v>
      </c>
      <c r="C333" s="13" t="s">
        <v>32</v>
      </c>
      <c r="D333" s="31" t="s">
        <v>612</v>
      </c>
      <c r="E333" s="14">
        <v>0</v>
      </c>
      <c r="F333" s="14">
        <v>1016.55</v>
      </c>
      <c r="G333" s="15">
        <f t="shared" si="50"/>
        <v>0</v>
      </c>
      <c r="H333" s="14">
        <v>0</v>
      </c>
      <c r="I333" s="69">
        <v>0</v>
      </c>
      <c r="J333" s="15">
        <f t="shared" si="51"/>
        <v>0</v>
      </c>
    </row>
    <row r="334" spans="1:10" ht="22.5" x14ac:dyDescent="0.25">
      <c r="A334" s="12" t="s">
        <v>613</v>
      </c>
      <c r="B334" s="13" t="s">
        <v>18</v>
      </c>
      <c r="C334" s="13" t="s">
        <v>19</v>
      </c>
      <c r="D334" s="31" t="s">
        <v>614</v>
      </c>
      <c r="E334" s="14">
        <v>4</v>
      </c>
      <c r="F334" s="14">
        <v>5204.47</v>
      </c>
      <c r="G334" s="15">
        <f t="shared" si="50"/>
        <v>20817.88</v>
      </c>
      <c r="H334" s="14">
        <v>4</v>
      </c>
      <c r="I334" s="69">
        <v>0</v>
      </c>
      <c r="J334" s="15">
        <f t="shared" si="51"/>
        <v>0</v>
      </c>
    </row>
    <row r="335" spans="1:10" ht="22.5" x14ac:dyDescent="0.25">
      <c r="A335" s="12" t="s">
        <v>615</v>
      </c>
      <c r="B335" s="13" t="s">
        <v>18</v>
      </c>
      <c r="C335" s="13" t="s">
        <v>32</v>
      </c>
      <c r="D335" s="31" t="s">
        <v>616</v>
      </c>
      <c r="E335" s="14">
        <v>4.5</v>
      </c>
      <c r="F335" s="14">
        <v>229.71</v>
      </c>
      <c r="G335" s="15">
        <f t="shared" si="50"/>
        <v>1033.7</v>
      </c>
      <c r="H335" s="14">
        <v>4.5</v>
      </c>
      <c r="I335" s="69">
        <v>0</v>
      </c>
      <c r="J335" s="15">
        <f t="shared" si="51"/>
        <v>0</v>
      </c>
    </row>
    <row r="336" spans="1:10" ht="22.5" x14ac:dyDescent="0.25">
      <c r="A336" s="12" t="s">
        <v>617</v>
      </c>
      <c r="B336" s="13" t="s">
        <v>18</v>
      </c>
      <c r="C336" s="13" t="s">
        <v>32</v>
      </c>
      <c r="D336" s="31" t="s">
        <v>618</v>
      </c>
      <c r="E336" s="14">
        <v>5.1100000000000003</v>
      </c>
      <c r="F336" s="14">
        <v>269.05</v>
      </c>
      <c r="G336" s="15">
        <f t="shared" si="50"/>
        <v>1374.85</v>
      </c>
      <c r="H336" s="14">
        <v>5.1100000000000003</v>
      </c>
      <c r="I336" s="69">
        <v>0</v>
      </c>
      <c r="J336" s="15">
        <f t="shared" si="51"/>
        <v>0</v>
      </c>
    </row>
    <row r="337" spans="1:10" ht="22.5" x14ac:dyDescent="0.25">
      <c r="A337" s="12" t="s">
        <v>619</v>
      </c>
      <c r="B337" s="13" t="s">
        <v>18</v>
      </c>
      <c r="C337" s="13" t="s">
        <v>32</v>
      </c>
      <c r="D337" s="31" t="s">
        <v>620</v>
      </c>
      <c r="E337" s="14">
        <v>7.38</v>
      </c>
      <c r="F337" s="14">
        <v>168.32</v>
      </c>
      <c r="G337" s="15">
        <f t="shared" si="50"/>
        <v>1242.2</v>
      </c>
      <c r="H337" s="14">
        <v>7.38</v>
      </c>
      <c r="I337" s="69">
        <v>0</v>
      </c>
      <c r="J337" s="15">
        <f t="shared" si="51"/>
        <v>0</v>
      </c>
    </row>
    <row r="338" spans="1:10" ht="22.5" x14ac:dyDescent="0.25">
      <c r="A338" s="12" t="s">
        <v>621</v>
      </c>
      <c r="B338" s="13" t="s">
        <v>18</v>
      </c>
      <c r="C338" s="13" t="s">
        <v>32</v>
      </c>
      <c r="D338" s="31" t="s">
        <v>622</v>
      </c>
      <c r="E338" s="14">
        <v>10.4</v>
      </c>
      <c r="F338" s="14">
        <v>894.4</v>
      </c>
      <c r="G338" s="15">
        <f t="shared" si="50"/>
        <v>9301.76</v>
      </c>
      <c r="H338" s="14">
        <v>10.4</v>
      </c>
      <c r="I338" s="69">
        <v>0</v>
      </c>
      <c r="J338" s="15">
        <f t="shared" si="51"/>
        <v>0</v>
      </c>
    </row>
    <row r="339" spans="1:10" x14ac:dyDescent="0.25">
      <c r="A339" s="12" t="s">
        <v>623</v>
      </c>
      <c r="B339" s="13" t="s">
        <v>18</v>
      </c>
      <c r="C339" s="13" t="s">
        <v>32</v>
      </c>
      <c r="D339" s="31" t="s">
        <v>624</v>
      </c>
      <c r="E339" s="14">
        <v>0</v>
      </c>
      <c r="F339" s="14">
        <v>204.75</v>
      </c>
      <c r="G339" s="15">
        <f t="shared" si="50"/>
        <v>0</v>
      </c>
      <c r="H339" s="14">
        <v>0</v>
      </c>
      <c r="I339" s="69">
        <v>0</v>
      </c>
      <c r="J339" s="15">
        <f t="shared" si="51"/>
        <v>0</v>
      </c>
    </row>
    <row r="340" spans="1:10" ht="22.5" x14ac:dyDescent="0.25">
      <c r="A340" s="12" t="s">
        <v>625</v>
      </c>
      <c r="B340" s="13" t="s">
        <v>18</v>
      </c>
      <c r="C340" s="13" t="s">
        <v>19</v>
      </c>
      <c r="D340" s="31" t="s">
        <v>626</v>
      </c>
      <c r="E340" s="14">
        <v>0</v>
      </c>
      <c r="F340" s="14">
        <v>155.87</v>
      </c>
      <c r="G340" s="15">
        <f t="shared" si="50"/>
        <v>0</v>
      </c>
      <c r="H340" s="14">
        <v>0</v>
      </c>
      <c r="I340" s="69">
        <v>0</v>
      </c>
      <c r="J340" s="15">
        <f t="shared" si="51"/>
        <v>0</v>
      </c>
    </row>
    <row r="341" spans="1:10" ht="22.5" x14ac:dyDescent="0.25">
      <c r="A341" s="12" t="s">
        <v>627</v>
      </c>
      <c r="B341" s="13" t="s">
        <v>18</v>
      </c>
      <c r="C341" s="13" t="s">
        <v>19</v>
      </c>
      <c r="D341" s="31" t="s">
        <v>628</v>
      </c>
      <c r="E341" s="14">
        <v>0</v>
      </c>
      <c r="F341" s="14">
        <v>156.63999999999999</v>
      </c>
      <c r="G341" s="15">
        <f t="shared" si="50"/>
        <v>0</v>
      </c>
      <c r="H341" s="14">
        <v>0</v>
      </c>
      <c r="I341" s="69">
        <v>0</v>
      </c>
      <c r="J341" s="15">
        <f t="shared" si="51"/>
        <v>0</v>
      </c>
    </row>
    <row r="342" spans="1:10" ht="22.5" x14ac:dyDescent="0.25">
      <c r="A342" s="12" t="s">
        <v>629</v>
      </c>
      <c r="B342" s="13" t="s">
        <v>18</v>
      </c>
      <c r="C342" s="13" t="s">
        <v>19</v>
      </c>
      <c r="D342" s="31" t="s">
        <v>630</v>
      </c>
      <c r="E342" s="14">
        <v>0</v>
      </c>
      <c r="F342" s="14">
        <v>102.74</v>
      </c>
      <c r="G342" s="15">
        <f t="shared" si="50"/>
        <v>0</v>
      </c>
      <c r="H342" s="14">
        <v>0</v>
      </c>
      <c r="I342" s="69">
        <v>0</v>
      </c>
      <c r="J342" s="15">
        <f t="shared" si="51"/>
        <v>0</v>
      </c>
    </row>
    <row r="343" spans="1:10" x14ac:dyDescent="0.25">
      <c r="A343" s="16"/>
      <c r="B343" s="16"/>
      <c r="C343" s="16"/>
      <c r="D343" s="32" t="s">
        <v>631</v>
      </c>
      <c r="E343" s="14">
        <v>1</v>
      </c>
      <c r="F343" s="17">
        <f>SUM(G329:G342)</f>
        <v>111204.4</v>
      </c>
      <c r="G343" s="17">
        <f t="shared" si="50"/>
        <v>111204.4</v>
      </c>
      <c r="H343" s="14">
        <v>1</v>
      </c>
      <c r="I343" s="17">
        <f>SUM(J329:J342)</f>
        <v>0</v>
      </c>
      <c r="J343" s="17">
        <f t="shared" si="51"/>
        <v>0</v>
      </c>
    </row>
    <row r="344" spans="1:10" ht="0.95" customHeight="1" x14ac:dyDescent="0.25">
      <c r="A344" s="18"/>
      <c r="B344" s="18"/>
      <c r="C344" s="18"/>
      <c r="D344" s="33"/>
      <c r="E344" s="18"/>
      <c r="F344" s="18"/>
      <c r="G344" s="18"/>
      <c r="H344" s="18"/>
      <c r="I344" s="18"/>
      <c r="J344" s="18"/>
    </row>
    <row r="345" spans="1:10" x14ac:dyDescent="0.25">
      <c r="A345" s="19" t="s">
        <v>632</v>
      </c>
      <c r="B345" s="19" t="s">
        <v>10</v>
      </c>
      <c r="C345" s="19" t="s">
        <v>11</v>
      </c>
      <c r="D345" s="34" t="s">
        <v>633</v>
      </c>
      <c r="E345" s="20">
        <f t="shared" ref="E345:J345" si="52">E366</f>
        <v>1</v>
      </c>
      <c r="F345" s="20">
        <f t="shared" si="52"/>
        <v>204368.96</v>
      </c>
      <c r="G345" s="20">
        <f t="shared" si="52"/>
        <v>204368.96</v>
      </c>
      <c r="H345" s="20">
        <f t="shared" si="52"/>
        <v>1</v>
      </c>
      <c r="I345" s="20">
        <f t="shared" si="52"/>
        <v>0</v>
      </c>
      <c r="J345" s="20">
        <f t="shared" si="52"/>
        <v>0</v>
      </c>
    </row>
    <row r="346" spans="1:10" ht="22.5" x14ac:dyDescent="0.25">
      <c r="A346" s="12" t="s">
        <v>634</v>
      </c>
      <c r="B346" s="13" t="s">
        <v>18</v>
      </c>
      <c r="C346" s="13" t="s">
        <v>32</v>
      </c>
      <c r="D346" s="31" t="s">
        <v>635</v>
      </c>
      <c r="E346" s="14">
        <v>14.4</v>
      </c>
      <c r="F346" s="14">
        <v>239.62</v>
      </c>
      <c r="G346" s="15">
        <f t="shared" ref="G346:G366" si="53">ROUND(E346*F346,2)</f>
        <v>3450.53</v>
      </c>
      <c r="H346" s="14">
        <v>14.4</v>
      </c>
      <c r="I346" s="69">
        <v>0</v>
      </c>
      <c r="J346" s="15">
        <f t="shared" ref="J346:J366" si="54">ROUND(H346*I346,2)</f>
        <v>0</v>
      </c>
    </row>
    <row r="347" spans="1:10" ht="33.75" x14ac:dyDescent="0.25">
      <c r="A347" s="12" t="s">
        <v>636</v>
      </c>
      <c r="B347" s="13" t="s">
        <v>18</v>
      </c>
      <c r="C347" s="13" t="s">
        <v>19</v>
      </c>
      <c r="D347" s="31" t="s">
        <v>637</v>
      </c>
      <c r="E347" s="14">
        <v>2</v>
      </c>
      <c r="F347" s="14">
        <v>2231.59</v>
      </c>
      <c r="G347" s="15">
        <f t="shared" si="53"/>
        <v>4463.18</v>
      </c>
      <c r="H347" s="14">
        <v>2</v>
      </c>
      <c r="I347" s="69">
        <v>0</v>
      </c>
      <c r="J347" s="15">
        <f t="shared" si="54"/>
        <v>0</v>
      </c>
    </row>
    <row r="348" spans="1:10" ht="22.5" x14ac:dyDescent="0.25">
      <c r="A348" s="12" t="s">
        <v>638</v>
      </c>
      <c r="B348" s="13" t="s">
        <v>18</v>
      </c>
      <c r="C348" s="13" t="s">
        <v>19</v>
      </c>
      <c r="D348" s="31" t="s">
        <v>639</v>
      </c>
      <c r="E348" s="14">
        <v>2</v>
      </c>
      <c r="F348" s="14">
        <v>2621.4299999999998</v>
      </c>
      <c r="G348" s="15">
        <f t="shared" si="53"/>
        <v>5242.8599999999997</v>
      </c>
      <c r="H348" s="14">
        <v>2</v>
      </c>
      <c r="I348" s="69">
        <v>0</v>
      </c>
      <c r="J348" s="15">
        <f t="shared" si="54"/>
        <v>0</v>
      </c>
    </row>
    <row r="349" spans="1:10" ht="22.5" x14ac:dyDescent="0.25">
      <c r="A349" s="12" t="s">
        <v>640</v>
      </c>
      <c r="B349" s="13" t="s">
        <v>18</v>
      </c>
      <c r="C349" s="13" t="s">
        <v>19</v>
      </c>
      <c r="D349" s="31" t="s">
        <v>641</v>
      </c>
      <c r="E349" s="14">
        <v>2</v>
      </c>
      <c r="F349" s="14">
        <v>2966.37</v>
      </c>
      <c r="G349" s="15">
        <f t="shared" si="53"/>
        <v>5932.74</v>
      </c>
      <c r="H349" s="14">
        <v>2</v>
      </c>
      <c r="I349" s="69">
        <v>0</v>
      </c>
      <c r="J349" s="15">
        <f t="shared" si="54"/>
        <v>0</v>
      </c>
    </row>
    <row r="350" spans="1:10" ht="22.5" x14ac:dyDescent="0.25">
      <c r="A350" s="12" t="s">
        <v>642</v>
      </c>
      <c r="B350" s="13" t="s">
        <v>18</v>
      </c>
      <c r="C350" s="13" t="s">
        <v>39</v>
      </c>
      <c r="D350" s="31" t="s">
        <v>643</v>
      </c>
      <c r="E350" s="14">
        <v>50.26</v>
      </c>
      <c r="F350" s="14">
        <v>350.22</v>
      </c>
      <c r="G350" s="15">
        <f t="shared" si="53"/>
        <v>17602.060000000001</v>
      </c>
      <c r="H350" s="14">
        <v>50.26</v>
      </c>
      <c r="I350" s="69">
        <v>0</v>
      </c>
      <c r="J350" s="15">
        <f t="shared" si="54"/>
        <v>0</v>
      </c>
    </row>
    <row r="351" spans="1:10" ht="22.5" x14ac:dyDescent="0.25">
      <c r="A351" s="12" t="s">
        <v>644</v>
      </c>
      <c r="B351" s="13" t="s">
        <v>18</v>
      </c>
      <c r="C351" s="13" t="s">
        <v>39</v>
      </c>
      <c r="D351" s="31" t="s">
        <v>645</v>
      </c>
      <c r="E351" s="14">
        <v>230</v>
      </c>
      <c r="F351" s="14">
        <v>421.1</v>
      </c>
      <c r="G351" s="15">
        <f t="shared" si="53"/>
        <v>96853</v>
      </c>
      <c r="H351" s="14">
        <v>230</v>
      </c>
      <c r="I351" s="69">
        <v>0</v>
      </c>
      <c r="J351" s="15">
        <f t="shared" si="54"/>
        <v>0</v>
      </c>
    </row>
    <row r="352" spans="1:10" ht="22.5" x14ac:dyDescent="0.25">
      <c r="A352" s="12" t="s">
        <v>646</v>
      </c>
      <c r="B352" s="13" t="s">
        <v>18</v>
      </c>
      <c r="C352" s="13" t="s">
        <v>39</v>
      </c>
      <c r="D352" s="31" t="s">
        <v>647</v>
      </c>
      <c r="E352" s="14">
        <v>136.97999999999999</v>
      </c>
      <c r="F352" s="14">
        <v>215.31</v>
      </c>
      <c r="G352" s="15">
        <f t="shared" si="53"/>
        <v>29493.16</v>
      </c>
      <c r="H352" s="14">
        <v>136.97999999999999</v>
      </c>
      <c r="I352" s="69">
        <v>0</v>
      </c>
      <c r="J352" s="15">
        <f t="shared" si="54"/>
        <v>0</v>
      </c>
    </row>
    <row r="353" spans="1:10" ht="22.5" x14ac:dyDescent="0.25">
      <c r="A353" s="12" t="s">
        <v>648</v>
      </c>
      <c r="B353" s="13" t="s">
        <v>18</v>
      </c>
      <c r="C353" s="13" t="s">
        <v>39</v>
      </c>
      <c r="D353" s="31" t="s">
        <v>649</v>
      </c>
      <c r="E353" s="14">
        <v>130.58000000000001</v>
      </c>
      <c r="F353" s="14">
        <v>23.05</v>
      </c>
      <c r="G353" s="15">
        <f t="shared" si="53"/>
        <v>3009.87</v>
      </c>
      <c r="H353" s="14">
        <v>130.58000000000001</v>
      </c>
      <c r="I353" s="69">
        <v>0</v>
      </c>
      <c r="J353" s="15">
        <f t="shared" si="54"/>
        <v>0</v>
      </c>
    </row>
    <row r="354" spans="1:10" ht="22.5" x14ac:dyDescent="0.25">
      <c r="A354" s="12" t="s">
        <v>650</v>
      </c>
      <c r="B354" s="13" t="s">
        <v>18</v>
      </c>
      <c r="C354" s="13" t="s">
        <v>39</v>
      </c>
      <c r="D354" s="31" t="s">
        <v>651</v>
      </c>
      <c r="E354" s="14">
        <v>0</v>
      </c>
      <c r="F354" s="14">
        <v>28.73</v>
      </c>
      <c r="G354" s="15">
        <f t="shared" si="53"/>
        <v>0</v>
      </c>
      <c r="H354" s="14">
        <v>0</v>
      </c>
      <c r="I354" s="69">
        <v>0</v>
      </c>
      <c r="J354" s="15">
        <f t="shared" si="54"/>
        <v>0</v>
      </c>
    </row>
    <row r="355" spans="1:10" ht="22.5" x14ac:dyDescent="0.25">
      <c r="A355" s="12" t="s">
        <v>652</v>
      </c>
      <c r="B355" s="13" t="s">
        <v>18</v>
      </c>
      <c r="C355" s="13" t="s">
        <v>19</v>
      </c>
      <c r="D355" s="31" t="s">
        <v>653</v>
      </c>
      <c r="E355" s="14">
        <v>4</v>
      </c>
      <c r="F355" s="14">
        <v>768.6</v>
      </c>
      <c r="G355" s="15">
        <f t="shared" si="53"/>
        <v>3074.4</v>
      </c>
      <c r="H355" s="14">
        <v>4</v>
      </c>
      <c r="I355" s="69">
        <v>0</v>
      </c>
      <c r="J355" s="15">
        <f t="shared" si="54"/>
        <v>0</v>
      </c>
    </row>
    <row r="356" spans="1:10" ht="22.5" x14ac:dyDescent="0.25">
      <c r="A356" s="12" t="s">
        <v>654</v>
      </c>
      <c r="B356" s="13" t="s">
        <v>18</v>
      </c>
      <c r="C356" s="13" t="s">
        <v>39</v>
      </c>
      <c r="D356" s="31" t="s">
        <v>655</v>
      </c>
      <c r="E356" s="14">
        <v>614</v>
      </c>
      <c r="F356" s="14">
        <v>45.28</v>
      </c>
      <c r="G356" s="15">
        <f t="shared" si="53"/>
        <v>27801.919999999998</v>
      </c>
      <c r="H356" s="14">
        <v>614</v>
      </c>
      <c r="I356" s="69">
        <v>0</v>
      </c>
      <c r="J356" s="15">
        <f t="shared" si="54"/>
        <v>0</v>
      </c>
    </row>
    <row r="357" spans="1:10" ht="22.5" x14ac:dyDescent="0.25">
      <c r="A357" s="12" t="s">
        <v>656</v>
      </c>
      <c r="B357" s="13" t="s">
        <v>18</v>
      </c>
      <c r="C357" s="13" t="s">
        <v>19</v>
      </c>
      <c r="D357" s="31" t="s">
        <v>657</v>
      </c>
      <c r="E357" s="14">
        <v>1</v>
      </c>
      <c r="F357" s="14">
        <v>395.85</v>
      </c>
      <c r="G357" s="15">
        <f t="shared" si="53"/>
        <v>395.85</v>
      </c>
      <c r="H357" s="14">
        <v>1</v>
      </c>
      <c r="I357" s="69">
        <v>0</v>
      </c>
      <c r="J357" s="15">
        <f t="shared" si="54"/>
        <v>0</v>
      </c>
    </row>
    <row r="358" spans="1:10" x14ac:dyDescent="0.25">
      <c r="A358" s="12" t="s">
        <v>658</v>
      </c>
      <c r="B358" s="13" t="s">
        <v>18</v>
      </c>
      <c r="C358" s="13" t="s">
        <v>19</v>
      </c>
      <c r="D358" s="31" t="s">
        <v>659</v>
      </c>
      <c r="E358" s="14">
        <v>0</v>
      </c>
      <c r="F358" s="14">
        <v>2909.09</v>
      </c>
      <c r="G358" s="15">
        <f t="shared" si="53"/>
        <v>0</v>
      </c>
      <c r="H358" s="14">
        <v>0</v>
      </c>
      <c r="I358" s="69">
        <v>0</v>
      </c>
      <c r="J358" s="15">
        <f t="shared" si="54"/>
        <v>0</v>
      </c>
    </row>
    <row r="359" spans="1:10" x14ac:dyDescent="0.25">
      <c r="A359" s="12" t="s">
        <v>660</v>
      </c>
      <c r="B359" s="13" t="s">
        <v>18</v>
      </c>
      <c r="C359" s="13" t="s">
        <v>39</v>
      </c>
      <c r="D359" s="31" t="s">
        <v>661</v>
      </c>
      <c r="E359" s="14">
        <v>0</v>
      </c>
      <c r="F359" s="14">
        <v>1369.38</v>
      </c>
      <c r="G359" s="15">
        <f t="shared" si="53"/>
        <v>0</v>
      </c>
      <c r="H359" s="14">
        <v>0</v>
      </c>
      <c r="I359" s="69">
        <v>0</v>
      </c>
      <c r="J359" s="15">
        <f t="shared" si="54"/>
        <v>0</v>
      </c>
    </row>
    <row r="360" spans="1:10" x14ac:dyDescent="0.25">
      <c r="A360" s="12" t="s">
        <v>662</v>
      </c>
      <c r="B360" s="13" t="s">
        <v>18</v>
      </c>
      <c r="C360" s="13" t="s">
        <v>19</v>
      </c>
      <c r="D360" s="31" t="s">
        <v>663</v>
      </c>
      <c r="E360" s="14">
        <v>0</v>
      </c>
      <c r="F360" s="14">
        <v>3964.93</v>
      </c>
      <c r="G360" s="15">
        <f t="shared" si="53"/>
        <v>0</v>
      </c>
      <c r="H360" s="14">
        <v>0</v>
      </c>
      <c r="I360" s="69">
        <v>0</v>
      </c>
      <c r="J360" s="15">
        <f t="shared" si="54"/>
        <v>0</v>
      </c>
    </row>
    <row r="361" spans="1:10" x14ac:dyDescent="0.25">
      <c r="A361" s="12" t="s">
        <v>664</v>
      </c>
      <c r="B361" s="13" t="s">
        <v>18</v>
      </c>
      <c r="C361" s="13" t="s">
        <v>39</v>
      </c>
      <c r="D361" s="31" t="s">
        <v>665</v>
      </c>
      <c r="E361" s="14">
        <v>2</v>
      </c>
      <c r="F361" s="14">
        <v>128.78</v>
      </c>
      <c r="G361" s="15">
        <f t="shared" si="53"/>
        <v>257.56</v>
      </c>
      <c r="H361" s="14">
        <v>2</v>
      </c>
      <c r="I361" s="69">
        <v>0</v>
      </c>
      <c r="J361" s="15">
        <f t="shared" si="54"/>
        <v>0</v>
      </c>
    </row>
    <row r="362" spans="1:10" x14ac:dyDescent="0.25">
      <c r="A362" s="12" t="s">
        <v>666</v>
      </c>
      <c r="B362" s="13" t="s">
        <v>18</v>
      </c>
      <c r="C362" s="13" t="s">
        <v>39</v>
      </c>
      <c r="D362" s="31" t="s">
        <v>667</v>
      </c>
      <c r="E362" s="14">
        <v>19.059999999999999</v>
      </c>
      <c r="F362" s="14">
        <v>92.74</v>
      </c>
      <c r="G362" s="15">
        <f t="shared" si="53"/>
        <v>1767.62</v>
      </c>
      <c r="H362" s="14">
        <v>19.059999999999999</v>
      </c>
      <c r="I362" s="69">
        <v>0</v>
      </c>
      <c r="J362" s="15">
        <f t="shared" si="54"/>
        <v>0</v>
      </c>
    </row>
    <row r="363" spans="1:10" ht="22.5" x14ac:dyDescent="0.25">
      <c r="A363" s="12" t="s">
        <v>668</v>
      </c>
      <c r="B363" s="13" t="s">
        <v>18</v>
      </c>
      <c r="C363" s="13" t="s">
        <v>39</v>
      </c>
      <c r="D363" s="31" t="s">
        <v>669</v>
      </c>
      <c r="E363" s="14">
        <v>36.4</v>
      </c>
      <c r="F363" s="14">
        <v>50.75</v>
      </c>
      <c r="G363" s="15">
        <f t="shared" si="53"/>
        <v>1847.3</v>
      </c>
      <c r="H363" s="14">
        <v>36.4</v>
      </c>
      <c r="I363" s="69">
        <v>0</v>
      </c>
      <c r="J363" s="15">
        <f t="shared" si="54"/>
        <v>0</v>
      </c>
    </row>
    <row r="364" spans="1:10" x14ac:dyDescent="0.25">
      <c r="A364" s="12" t="s">
        <v>670</v>
      </c>
      <c r="B364" s="13" t="s">
        <v>18</v>
      </c>
      <c r="C364" s="13" t="s">
        <v>19</v>
      </c>
      <c r="D364" s="31" t="s">
        <v>671</v>
      </c>
      <c r="E364" s="14">
        <v>5</v>
      </c>
      <c r="F364" s="14">
        <v>112.14</v>
      </c>
      <c r="G364" s="15">
        <f t="shared" si="53"/>
        <v>560.70000000000005</v>
      </c>
      <c r="H364" s="14">
        <v>5</v>
      </c>
      <c r="I364" s="69">
        <v>0</v>
      </c>
      <c r="J364" s="15">
        <f t="shared" si="54"/>
        <v>0</v>
      </c>
    </row>
    <row r="365" spans="1:10" x14ac:dyDescent="0.25">
      <c r="A365" s="12" t="s">
        <v>672</v>
      </c>
      <c r="B365" s="13" t="s">
        <v>18</v>
      </c>
      <c r="C365" s="13" t="s">
        <v>32</v>
      </c>
      <c r="D365" s="31" t="s">
        <v>673</v>
      </c>
      <c r="E365" s="14">
        <v>128.12</v>
      </c>
      <c r="F365" s="14">
        <v>20.420000000000002</v>
      </c>
      <c r="G365" s="15">
        <f t="shared" si="53"/>
        <v>2616.21</v>
      </c>
      <c r="H365" s="14">
        <v>128.12</v>
      </c>
      <c r="I365" s="69">
        <v>0</v>
      </c>
      <c r="J365" s="15">
        <f t="shared" si="54"/>
        <v>0</v>
      </c>
    </row>
    <row r="366" spans="1:10" x14ac:dyDescent="0.25">
      <c r="A366" s="16"/>
      <c r="B366" s="16"/>
      <c r="C366" s="16"/>
      <c r="D366" s="32" t="s">
        <v>674</v>
      </c>
      <c r="E366" s="14">
        <v>1</v>
      </c>
      <c r="F366" s="17">
        <f>SUM(G346:G365)</f>
        <v>204368.96</v>
      </c>
      <c r="G366" s="17">
        <f t="shared" si="53"/>
        <v>204368.96</v>
      </c>
      <c r="H366" s="14">
        <v>1</v>
      </c>
      <c r="I366" s="17">
        <f>SUM(J346:J365)</f>
        <v>0</v>
      </c>
      <c r="J366" s="17">
        <f t="shared" si="54"/>
        <v>0</v>
      </c>
    </row>
    <row r="367" spans="1:10" ht="0.95" customHeight="1" x14ac:dyDescent="0.25">
      <c r="A367" s="18"/>
      <c r="B367" s="18"/>
      <c r="C367" s="18"/>
      <c r="D367" s="33"/>
      <c r="E367" s="18"/>
      <c r="F367" s="18"/>
      <c r="G367" s="18"/>
      <c r="H367" s="18"/>
      <c r="I367" s="18"/>
      <c r="J367" s="18"/>
    </row>
    <row r="368" spans="1:10" x14ac:dyDescent="0.25">
      <c r="A368" s="16"/>
      <c r="B368" s="16"/>
      <c r="C368" s="16"/>
      <c r="D368" s="32" t="s">
        <v>675</v>
      </c>
      <c r="E368" s="14">
        <v>1</v>
      </c>
      <c r="F368" s="17">
        <f>G328+G345</f>
        <v>315573.36</v>
      </c>
      <c r="G368" s="17">
        <f>ROUND(E368*F368,2)</f>
        <v>315573.36</v>
      </c>
      <c r="H368" s="14">
        <v>1</v>
      </c>
      <c r="I368" s="17">
        <f>J328+J345</f>
        <v>0</v>
      </c>
      <c r="J368" s="17">
        <f>ROUND(H368*I368,2)</f>
        <v>0</v>
      </c>
    </row>
    <row r="369" spans="1:10" ht="0.95" customHeight="1" x14ac:dyDescent="0.25">
      <c r="A369" s="18"/>
      <c r="B369" s="18"/>
      <c r="C369" s="18"/>
      <c r="D369" s="33"/>
      <c r="E369" s="18"/>
      <c r="F369" s="18"/>
      <c r="G369" s="18"/>
      <c r="H369" s="18"/>
      <c r="I369" s="18"/>
      <c r="J369" s="18"/>
    </row>
    <row r="370" spans="1:10" x14ac:dyDescent="0.25">
      <c r="A370" s="10" t="s">
        <v>676</v>
      </c>
      <c r="B370" s="10" t="s">
        <v>10</v>
      </c>
      <c r="C370" s="10" t="s">
        <v>11</v>
      </c>
      <c r="D370" s="30" t="s">
        <v>677</v>
      </c>
      <c r="E370" s="11">
        <f t="shared" ref="E370:J370" si="55">E375</f>
        <v>1</v>
      </c>
      <c r="F370" s="11">
        <f t="shared" si="55"/>
        <v>1455.69</v>
      </c>
      <c r="G370" s="11">
        <f t="shared" si="55"/>
        <v>1455.69</v>
      </c>
      <c r="H370" s="11">
        <f t="shared" si="55"/>
        <v>1</v>
      </c>
      <c r="I370" s="11">
        <f t="shared" si="55"/>
        <v>0</v>
      </c>
      <c r="J370" s="11">
        <f t="shared" si="55"/>
        <v>0</v>
      </c>
    </row>
    <row r="371" spans="1:10" x14ac:dyDescent="0.25">
      <c r="A371" s="12" t="s">
        <v>678</v>
      </c>
      <c r="B371" s="13" t="s">
        <v>18</v>
      </c>
      <c r="C371" s="13" t="s">
        <v>32</v>
      </c>
      <c r="D371" s="31" t="s">
        <v>679</v>
      </c>
      <c r="E371" s="14">
        <v>105.44</v>
      </c>
      <c r="F371" s="14">
        <v>9.07</v>
      </c>
      <c r="G371" s="15">
        <f>ROUND(E371*F371,2)</f>
        <v>956.34</v>
      </c>
      <c r="H371" s="14">
        <v>105.44</v>
      </c>
      <c r="I371" s="69">
        <v>0</v>
      </c>
      <c r="J371" s="15">
        <f>ROUND(H371*I371,2)</f>
        <v>0</v>
      </c>
    </row>
    <row r="372" spans="1:10" ht="22.5" x14ac:dyDescent="0.25">
      <c r="A372" s="12" t="s">
        <v>680</v>
      </c>
      <c r="B372" s="13" t="s">
        <v>18</v>
      </c>
      <c r="C372" s="13" t="s">
        <v>19</v>
      </c>
      <c r="D372" s="31" t="s">
        <v>681</v>
      </c>
      <c r="E372" s="14">
        <v>10</v>
      </c>
      <c r="F372" s="14">
        <v>32.340000000000003</v>
      </c>
      <c r="G372" s="15">
        <f>ROUND(E372*F372,2)</f>
        <v>323.39999999999998</v>
      </c>
      <c r="H372" s="14">
        <v>10</v>
      </c>
      <c r="I372" s="69">
        <v>0</v>
      </c>
      <c r="J372" s="15">
        <f>ROUND(H372*I372,2)</f>
        <v>0</v>
      </c>
    </row>
    <row r="373" spans="1:10" x14ac:dyDescent="0.25">
      <c r="A373" s="12" t="s">
        <v>682</v>
      </c>
      <c r="B373" s="13" t="s">
        <v>18</v>
      </c>
      <c r="C373" s="13" t="s">
        <v>32</v>
      </c>
      <c r="D373" s="31" t="s">
        <v>683</v>
      </c>
      <c r="E373" s="14">
        <v>0</v>
      </c>
      <c r="F373" s="14">
        <v>14.02</v>
      </c>
      <c r="G373" s="15">
        <f>ROUND(E373*F373,2)</f>
        <v>0</v>
      </c>
      <c r="H373" s="14">
        <v>0</v>
      </c>
      <c r="I373" s="69">
        <v>0</v>
      </c>
      <c r="J373" s="15">
        <f>ROUND(H373*I373,2)</f>
        <v>0</v>
      </c>
    </row>
    <row r="374" spans="1:10" x14ac:dyDescent="0.25">
      <c r="A374" s="12" t="s">
        <v>684</v>
      </c>
      <c r="B374" s="13" t="s">
        <v>18</v>
      </c>
      <c r="C374" s="13" t="s">
        <v>32</v>
      </c>
      <c r="D374" s="31" t="s">
        <v>685</v>
      </c>
      <c r="E374" s="14">
        <v>11.2</v>
      </c>
      <c r="F374" s="14">
        <v>15.71</v>
      </c>
      <c r="G374" s="15">
        <f>ROUND(E374*F374,2)</f>
        <v>175.95</v>
      </c>
      <c r="H374" s="14">
        <v>11.2</v>
      </c>
      <c r="I374" s="69">
        <v>0</v>
      </c>
      <c r="J374" s="15">
        <f>ROUND(H374*I374,2)</f>
        <v>0</v>
      </c>
    </row>
    <row r="375" spans="1:10" x14ac:dyDescent="0.25">
      <c r="A375" s="16"/>
      <c r="B375" s="16"/>
      <c r="C375" s="16"/>
      <c r="D375" s="32" t="s">
        <v>686</v>
      </c>
      <c r="E375" s="14">
        <v>1</v>
      </c>
      <c r="F375" s="17">
        <f>SUM(G371:G374)</f>
        <v>1455.69</v>
      </c>
      <c r="G375" s="17">
        <f>ROUND(E375*F375,2)</f>
        <v>1455.69</v>
      </c>
      <c r="H375" s="14">
        <v>1</v>
      </c>
      <c r="I375" s="17">
        <f>SUM(J371:J374)</f>
        <v>0</v>
      </c>
      <c r="J375" s="17">
        <f>ROUND(H375*I375,2)</f>
        <v>0</v>
      </c>
    </row>
    <row r="376" spans="1:10" ht="0.95" customHeight="1" x14ac:dyDescent="0.25">
      <c r="A376" s="18"/>
      <c r="B376" s="18"/>
      <c r="C376" s="18"/>
      <c r="D376" s="33"/>
      <c r="E376" s="18"/>
      <c r="F376" s="18"/>
      <c r="G376" s="18"/>
      <c r="H376" s="18"/>
      <c r="I376" s="18"/>
      <c r="J376" s="18"/>
    </row>
    <row r="377" spans="1:10" x14ac:dyDescent="0.25">
      <c r="A377" s="10" t="s">
        <v>687</v>
      </c>
      <c r="B377" s="10" t="s">
        <v>10</v>
      </c>
      <c r="C377" s="10" t="s">
        <v>11</v>
      </c>
      <c r="D377" s="30" t="s">
        <v>688</v>
      </c>
      <c r="E377" s="11">
        <f t="shared" ref="E377:J377" si="56">E415</f>
        <v>1</v>
      </c>
      <c r="F377" s="11">
        <f t="shared" si="56"/>
        <v>132557.98000000001</v>
      </c>
      <c r="G377" s="11">
        <f t="shared" si="56"/>
        <v>132557.98000000001</v>
      </c>
      <c r="H377" s="11">
        <f t="shared" si="56"/>
        <v>1</v>
      </c>
      <c r="I377" s="11">
        <f t="shared" si="56"/>
        <v>0</v>
      </c>
      <c r="J377" s="11">
        <f t="shared" si="56"/>
        <v>0</v>
      </c>
    </row>
    <row r="378" spans="1:10" x14ac:dyDescent="0.25">
      <c r="A378" s="12" t="s">
        <v>689</v>
      </c>
      <c r="B378" s="13" t="s">
        <v>18</v>
      </c>
      <c r="C378" s="13" t="s">
        <v>19</v>
      </c>
      <c r="D378" s="31" t="s">
        <v>690</v>
      </c>
      <c r="E378" s="14">
        <v>1</v>
      </c>
      <c r="F378" s="14">
        <v>32298.58</v>
      </c>
      <c r="G378" s="15">
        <f t="shared" ref="G378:G415" si="57">ROUND(E378*F378,2)</f>
        <v>32298.58</v>
      </c>
      <c r="H378" s="14">
        <v>1</v>
      </c>
      <c r="I378" s="69">
        <v>0</v>
      </c>
      <c r="J378" s="15">
        <f t="shared" ref="J378:J415" si="58">ROUND(H378*I378,2)</f>
        <v>0</v>
      </c>
    </row>
    <row r="379" spans="1:10" x14ac:dyDescent="0.25">
      <c r="A379" s="12" t="s">
        <v>691</v>
      </c>
      <c r="B379" s="13" t="s">
        <v>18</v>
      </c>
      <c r="C379" s="13" t="s">
        <v>19</v>
      </c>
      <c r="D379" s="31" t="s">
        <v>692</v>
      </c>
      <c r="E379" s="14">
        <v>1</v>
      </c>
      <c r="F379" s="14">
        <v>710.83</v>
      </c>
      <c r="G379" s="15">
        <f t="shared" si="57"/>
        <v>710.83</v>
      </c>
      <c r="H379" s="14">
        <v>1</v>
      </c>
      <c r="I379" s="69">
        <v>0</v>
      </c>
      <c r="J379" s="15">
        <f t="shared" si="58"/>
        <v>0</v>
      </c>
    </row>
    <row r="380" spans="1:10" x14ac:dyDescent="0.25">
      <c r="A380" s="12" t="s">
        <v>693</v>
      </c>
      <c r="B380" s="13" t="s">
        <v>18</v>
      </c>
      <c r="C380" s="13" t="s">
        <v>19</v>
      </c>
      <c r="D380" s="31" t="s">
        <v>694</v>
      </c>
      <c r="E380" s="14">
        <v>12</v>
      </c>
      <c r="F380" s="14">
        <v>2354.06</v>
      </c>
      <c r="G380" s="15">
        <f t="shared" si="57"/>
        <v>28248.720000000001</v>
      </c>
      <c r="H380" s="14">
        <v>12</v>
      </c>
      <c r="I380" s="69">
        <v>0</v>
      </c>
      <c r="J380" s="15">
        <f t="shared" si="58"/>
        <v>0</v>
      </c>
    </row>
    <row r="381" spans="1:10" x14ac:dyDescent="0.25">
      <c r="A381" s="12" t="s">
        <v>695</v>
      </c>
      <c r="B381" s="13" t="s">
        <v>18</v>
      </c>
      <c r="C381" s="13" t="s">
        <v>19</v>
      </c>
      <c r="D381" s="31" t="s">
        <v>696</v>
      </c>
      <c r="E381" s="14">
        <v>12</v>
      </c>
      <c r="F381" s="14">
        <v>82.9</v>
      </c>
      <c r="G381" s="15">
        <f t="shared" si="57"/>
        <v>994.8</v>
      </c>
      <c r="H381" s="14">
        <v>12</v>
      </c>
      <c r="I381" s="69">
        <v>0</v>
      </c>
      <c r="J381" s="15">
        <f t="shared" si="58"/>
        <v>0</v>
      </c>
    </row>
    <row r="382" spans="1:10" ht="22.5" x14ac:dyDescent="0.25">
      <c r="A382" s="12" t="s">
        <v>697</v>
      </c>
      <c r="B382" s="13" t="s">
        <v>18</v>
      </c>
      <c r="C382" s="13" t="s">
        <v>19</v>
      </c>
      <c r="D382" s="31" t="s">
        <v>698</v>
      </c>
      <c r="E382" s="14">
        <v>1</v>
      </c>
      <c r="F382" s="14">
        <v>47.25</v>
      </c>
      <c r="G382" s="15">
        <f t="shared" si="57"/>
        <v>47.25</v>
      </c>
      <c r="H382" s="14">
        <v>1</v>
      </c>
      <c r="I382" s="69">
        <v>0</v>
      </c>
      <c r="J382" s="15">
        <f t="shared" si="58"/>
        <v>0</v>
      </c>
    </row>
    <row r="383" spans="1:10" x14ac:dyDescent="0.25">
      <c r="A383" s="12" t="s">
        <v>699</v>
      </c>
      <c r="B383" s="13" t="s">
        <v>18</v>
      </c>
      <c r="C383" s="13" t="s">
        <v>19</v>
      </c>
      <c r="D383" s="31" t="s">
        <v>700</v>
      </c>
      <c r="E383" s="14">
        <v>19</v>
      </c>
      <c r="F383" s="14">
        <v>28.35</v>
      </c>
      <c r="G383" s="15">
        <f t="shared" si="57"/>
        <v>538.65</v>
      </c>
      <c r="H383" s="14">
        <v>19</v>
      </c>
      <c r="I383" s="69">
        <v>0</v>
      </c>
      <c r="J383" s="15">
        <f t="shared" si="58"/>
        <v>0</v>
      </c>
    </row>
    <row r="384" spans="1:10" ht="22.5" x14ac:dyDescent="0.25">
      <c r="A384" s="12" t="s">
        <v>701</v>
      </c>
      <c r="B384" s="13" t="s">
        <v>18</v>
      </c>
      <c r="C384" s="13" t="s">
        <v>19</v>
      </c>
      <c r="D384" s="31" t="s">
        <v>702</v>
      </c>
      <c r="E384" s="14">
        <v>0</v>
      </c>
      <c r="F384" s="14">
        <v>18.899999999999999</v>
      </c>
      <c r="G384" s="15">
        <f t="shared" si="57"/>
        <v>0</v>
      </c>
      <c r="H384" s="14">
        <v>0</v>
      </c>
      <c r="I384" s="69">
        <v>0</v>
      </c>
      <c r="J384" s="15">
        <f t="shared" si="58"/>
        <v>0</v>
      </c>
    </row>
    <row r="385" spans="1:10" x14ac:dyDescent="0.25">
      <c r="A385" s="12" t="s">
        <v>703</v>
      </c>
      <c r="B385" s="13" t="s">
        <v>18</v>
      </c>
      <c r="C385" s="13" t="s">
        <v>19</v>
      </c>
      <c r="D385" s="31" t="s">
        <v>704</v>
      </c>
      <c r="E385" s="14">
        <v>2</v>
      </c>
      <c r="F385" s="14">
        <v>950.67</v>
      </c>
      <c r="G385" s="15">
        <f t="shared" si="57"/>
        <v>1901.34</v>
      </c>
      <c r="H385" s="14">
        <v>2</v>
      </c>
      <c r="I385" s="69">
        <v>0</v>
      </c>
      <c r="J385" s="15">
        <f t="shared" si="58"/>
        <v>0</v>
      </c>
    </row>
    <row r="386" spans="1:10" x14ac:dyDescent="0.25">
      <c r="A386" s="12" t="s">
        <v>705</v>
      </c>
      <c r="B386" s="13" t="s">
        <v>18</v>
      </c>
      <c r="C386" s="13" t="s">
        <v>19</v>
      </c>
      <c r="D386" s="31" t="s">
        <v>706</v>
      </c>
      <c r="E386" s="14">
        <v>2</v>
      </c>
      <c r="F386" s="14">
        <v>72.209999999999994</v>
      </c>
      <c r="G386" s="15">
        <f t="shared" si="57"/>
        <v>144.41999999999999</v>
      </c>
      <c r="H386" s="14">
        <v>2</v>
      </c>
      <c r="I386" s="69">
        <v>0</v>
      </c>
      <c r="J386" s="15">
        <f t="shared" si="58"/>
        <v>0</v>
      </c>
    </row>
    <row r="387" spans="1:10" ht="22.5" x14ac:dyDescent="0.25">
      <c r="A387" s="12" t="s">
        <v>707</v>
      </c>
      <c r="B387" s="13" t="s">
        <v>18</v>
      </c>
      <c r="C387" s="13" t="s">
        <v>19</v>
      </c>
      <c r="D387" s="31" t="s">
        <v>708</v>
      </c>
      <c r="E387" s="14">
        <v>5</v>
      </c>
      <c r="F387" s="14">
        <v>39.42</v>
      </c>
      <c r="G387" s="15">
        <f t="shared" si="57"/>
        <v>197.1</v>
      </c>
      <c r="H387" s="14">
        <v>5</v>
      </c>
      <c r="I387" s="69">
        <v>0</v>
      </c>
      <c r="J387" s="15">
        <f t="shared" si="58"/>
        <v>0</v>
      </c>
    </row>
    <row r="388" spans="1:10" ht="22.5" x14ac:dyDescent="0.25">
      <c r="A388" s="12" t="s">
        <v>709</v>
      </c>
      <c r="B388" s="13" t="s">
        <v>18</v>
      </c>
      <c r="C388" s="13" t="s">
        <v>19</v>
      </c>
      <c r="D388" s="31" t="s">
        <v>710</v>
      </c>
      <c r="E388" s="14">
        <v>4</v>
      </c>
      <c r="F388" s="14">
        <v>38.44</v>
      </c>
      <c r="G388" s="15">
        <f t="shared" si="57"/>
        <v>153.76</v>
      </c>
      <c r="H388" s="14">
        <v>4</v>
      </c>
      <c r="I388" s="69">
        <v>0</v>
      </c>
      <c r="J388" s="15">
        <f t="shared" si="58"/>
        <v>0</v>
      </c>
    </row>
    <row r="389" spans="1:10" ht="22.5" x14ac:dyDescent="0.25">
      <c r="A389" s="12" t="s">
        <v>711</v>
      </c>
      <c r="B389" s="13" t="s">
        <v>18</v>
      </c>
      <c r="C389" s="13" t="s">
        <v>19</v>
      </c>
      <c r="D389" s="31" t="s">
        <v>712</v>
      </c>
      <c r="E389" s="14">
        <v>3</v>
      </c>
      <c r="F389" s="14">
        <v>5146.0200000000004</v>
      </c>
      <c r="G389" s="15">
        <f t="shared" si="57"/>
        <v>15438.06</v>
      </c>
      <c r="H389" s="14">
        <v>3</v>
      </c>
      <c r="I389" s="69">
        <v>0</v>
      </c>
      <c r="J389" s="15">
        <f t="shared" si="58"/>
        <v>0</v>
      </c>
    </row>
    <row r="390" spans="1:10" ht="22.5" x14ac:dyDescent="0.25">
      <c r="A390" s="12" t="s">
        <v>713</v>
      </c>
      <c r="B390" s="13" t="s">
        <v>18</v>
      </c>
      <c r="C390" s="13" t="s">
        <v>19</v>
      </c>
      <c r="D390" s="31" t="s">
        <v>714</v>
      </c>
      <c r="E390" s="14">
        <v>0</v>
      </c>
      <c r="F390" s="14">
        <v>7141.47</v>
      </c>
      <c r="G390" s="15">
        <f t="shared" si="57"/>
        <v>0</v>
      </c>
      <c r="H390" s="14">
        <v>0</v>
      </c>
      <c r="I390" s="69">
        <v>0</v>
      </c>
      <c r="J390" s="15">
        <f t="shared" si="58"/>
        <v>0</v>
      </c>
    </row>
    <row r="391" spans="1:10" ht="22.5" x14ac:dyDescent="0.25">
      <c r="A391" s="12" t="s">
        <v>715</v>
      </c>
      <c r="B391" s="13" t="s">
        <v>18</v>
      </c>
      <c r="C391" s="13" t="s">
        <v>19</v>
      </c>
      <c r="D391" s="31" t="s">
        <v>716</v>
      </c>
      <c r="E391" s="14">
        <v>3</v>
      </c>
      <c r="F391" s="14">
        <v>281.82</v>
      </c>
      <c r="G391" s="15">
        <f t="shared" si="57"/>
        <v>845.46</v>
      </c>
      <c r="H391" s="14">
        <v>3</v>
      </c>
      <c r="I391" s="69">
        <v>0</v>
      </c>
      <c r="J391" s="15">
        <f t="shared" si="58"/>
        <v>0</v>
      </c>
    </row>
    <row r="392" spans="1:10" ht="22.5" x14ac:dyDescent="0.25">
      <c r="A392" s="12" t="s">
        <v>717</v>
      </c>
      <c r="B392" s="13" t="s">
        <v>18</v>
      </c>
      <c r="C392" s="13" t="s">
        <v>19</v>
      </c>
      <c r="D392" s="31" t="s">
        <v>718</v>
      </c>
      <c r="E392" s="14">
        <v>3</v>
      </c>
      <c r="F392" s="14">
        <v>102.44</v>
      </c>
      <c r="G392" s="15">
        <f t="shared" si="57"/>
        <v>307.32</v>
      </c>
      <c r="H392" s="14">
        <v>3</v>
      </c>
      <c r="I392" s="69">
        <v>0</v>
      </c>
      <c r="J392" s="15">
        <f t="shared" si="58"/>
        <v>0</v>
      </c>
    </row>
    <row r="393" spans="1:10" ht="22.5" x14ac:dyDescent="0.25">
      <c r="A393" s="12" t="s">
        <v>719</v>
      </c>
      <c r="B393" s="13" t="s">
        <v>18</v>
      </c>
      <c r="C393" s="13" t="s">
        <v>19</v>
      </c>
      <c r="D393" s="31" t="s">
        <v>720</v>
      </c>
      <c r="E393" s="14">
        <v>4</v>
      </c>
      <c r="F393" s="14">
        <v>254.26</v>
      </c>
      <c r="G393" s="15">
        <f t="shared" si="57"/>
        <v>1017.04</v>
      </c>
      <c r="H393" s="14">
        <v>4</v>
      </c>
      <c r="I393" s="69">
        <v>0</v>
      </c>
      <c r="J393" s="15">
        <f t="shared" si="58"/>
        <v>0</v>
      </c>
    </row>
    <row r="394" spans="1:10" ht="22.5" x14ac:dyDescent="0.25">
      <c r="A394" s="12" t="s">
        <v>721</v>
      </c>
      <c r="B394" s="13" t="s">
        <v>18</v>
      </c>
      <c r="C394" s="13" t="s">
        <v>19</v>
      </c>
      <c r="D394" s="31" t="s">
        <v>722</v>
      </c>
      <c r="E394" s="14">
        <v>84</v>
      </c>
      <c r="F394" s="14">
        <v>11.85</v>
      </c>
      <c r="G394" s="15">
        <f t="shared" si="57"/>
        <v>995.4</v>
      </c>
      <c r="H394" s="14">
        <v>84</v>
      </c>
      <c r="I394" s="69">
        <v>0</v>
      </c>
      <c r="J394" s="15">
        <f t="shared" si="58"/>
        <v>0</v>
      </c>
    </row>
    <row r="395" spans="1:10" ht="22.5" x14ac:dyDescent="0.25">
      <c r="A395" s="12" t="s">
        <v>723</v>
      </c>
      <c r="B395" s="13" t="s">
        <v>18</v>
      </c>
      <c r="C395" s="13" t="s">
        <v>19</v>
      </c>
      <c r="D395" s="31" t="s">
        <v>724</v>
      </c>
      <c r="E395" s="14">
        <v>5</v>
      </c>
      <c r="F395" s="14">
        <v>17.25</v>
      </c>
      <c r="G395" s="15">
        <f t="shared" si="57"/>
        <v>86.25</v>
      </c>
      <c r="H395" s="14">
        <v>5</v>
      </c>
      <c r="I395" s="69">
        <v>0</v>
      </c>
      <c r="J395" s="15">
        <f t="shared" si="58"/>
        <v>0</v>
      </c>
    </row>
    <row r="396" spans="1:10" ht="22.5" x14ac:dyDescent="0.25">
      <c r="A396" s="12" t="s">
        <v>725</v>
      </c>
      <c r="B396" s="13" t="s">
        <v>18</v>
      </c>
      <c r="C396" s="13" t="s">
        <v>19</v>
      </c>
      <c r="D396" s="31" t="s">
        <v>726</v>
      </c>
      <c r="E396" s="14">
        <v>5</v>
      </c>
      <c r="F396" s="14">
        <v>7.39</v>
      </c>
      <c r="G396" s="15">
        <f t="shared" si="57"/>
        <v>36.950000000000003</v>
      </c>
      <c r="H396" s="14">
        <v>5</v>
      </c>
      <c r="I396" s="69">
        <v>0</v>
      </c>
      <c r="J396" s="15">
        <f t="shared" si="58"/>
        <v>0</v>
      </c>
    </row>
    <row r="397" spans="1:10" ht="22.5" x14ac:dyDescent="0.25">
      <c r="A397" s="12" t="s">
        <v>727</v>
      </c>
      <c r="B397" s="13" t="s">
        <v>18</v>
      </c>
      <c r="C397" s="13" t="s">
        <v>19</v>
      </c>
      <c r="D397" s="31" t="s">
        <v>728</v>
      </c>
      <c r="E397" s="14">
        <v>3</v>
      </c>
      <c r="F397" s="14">
        <v>50.64</v>
      </c>
      <c r="G397" s="15">
        <f t="shared" si="57"/>
        <v>151.91999999999999</v>
      </c>
      <c r="H397" s="14">
        <v>3</v>
      </c>
      <c r="I397" s="69">
        <v>0</v>
      </c>
      <c r="J397" s="15">
        <f t="shared" si="58"/>
        <v>0</v>
      </c>
    </row>
    <row r="398" spans="1:10" ht="22.5" x14ac:dyDescent="0.25">
      <c r="A398" s="12" t="s">
        <v>729</v>
      </c>
      <c r="B398" s="13" t="s">
        <v>18</v>
      </c>
      <c r="C398" s="13" t="s">
        <v>19</v>
      </c>
      <c r="D398" s="31" t="s">
        <v>730</v>
      </c>
      <c r="E398" s="14">
        <v>21</v>
      </c>
      <c r="F398" s="14">
        <v>94.5</v>
      </c>
      <c r="G398" s="15">
        <f t="shared" si="57"/>
        <v>1984.5</v>
      </c>
      <c r="H398" s="14">
        <v>21</v>
      </c>
      <c r="I398" s="69">
        <v>0</v>
      </c>
      <c r="J398" s="15">
        <f t="shared" si="58"/>
        <v>0</v>
      </c>
    </row>
    <row r="399" spans="1:10" ht="22.5" x14ac:dyDescent="0.25">
      <c r="A399" s="12" t="s">
        <v>731</v>
      </c>
      <c r="B399" s="13" t="s">
        <v>18</v>
      </c>
      <c r="C399" s="13" t="s">
        <v>19</v>
      </c>
      <c r="D399" s="31" t="s">
        <v>732</v>
      </c>
      <c r="E399" s="14">
        <v>0</v>
      </c>
      <c r="F399" s="14">
        <v>136.69999999999999</v>
      </c>
      <c r="G399" s="15">
        <f t="shared" si="57"/>
        <v>0</v>
      </c>
      <c r="H399" s="14">
        <v>0</v>
      </c>
      <c r="I399" s="69">
        <v>0</v>
      </c>
      <c r="J399" s="15">
        <f t="shared" si="58"/>
        <v>0</v>
      </c>
    </row>
    <row r="400" spans="1:10" x14ac:dyDescent="0.25">
      <c r="A400" s="12" t="s">
        <v>733</v>
      </c>
      <c r="B400" s="13" t="s">
        <v>18</v>
      </c>
      <c r="C400" s="13" t="s">
        <v>19</v>
      </c>
      <c r="D400" s="31" t="s">
        <v>734</v>
      </c>
      <c r="E400" s="14">
        <v>1</v>
      </c>
      <c r="F400" s="14">
        <v>136.34</v>
      </c>
      <c r="G400" s="15">
        <f t="shared" si="57"/>
        <v>136.34</v>
      </c>
      <c r="H400" s="14">
        <v>1</v>
      </c>
      <c r="I400" s="69">
        <v>0</v>
      </c>
      <c r="J400" s="15">
        <f t="shared" si="58"/>
        <v>0</v>
      </c>
    </row>
    <row r="401" spans="1:10" x14ac:dyDescent="0.25">
      <c r="A401" s="12" t="s">
        <v>735</v>
      </c>
      <c r="B401" s="13" t="s">
        <v>18</v>
      </c>
      <c r="C401" s="13" t="s">
        <v>19</v>
      </c>
      <c r="D401" s="31" t="s">
        <v>736</v>
      </c>
      <c r="E401" s="14">
        <v>1</v>
      </c>
      <c r="F401" s="14">
        <v>152.51</v>
      </c>
      <c r="G401" s="15">
        <f t="shared" si="57"/>
        <v>152.51</v>
      </c>
      <c r="H401" s="14">
        <v>1</v>
      </c>
      <c r="I401" s="69">
        <v>0</v>
      </c>
      <c r="J401" s="15">
        <f t="shared" si="58"/>
        <v>0</v>
      </c>
    </row>
    <row r="402" spans="1:10" x14ac:dyDescent="0.25">
      <c r="A402" s="12" t="s">
        <v>737</v>
      </c>
      <c r="B402" s="13" t="s">
        <v>18</v>
      </c>
      <c r="C402" s="13" t="s">
        <v>19</v>
      </c>
      <c r="D402" s="31" t="s">
        <v>738</v>
      </c>
      <c r="E402" s="14">
        <v>3</v>
      </c>
      <c r="F402" s="14">
        <v>165.38</v>
      </c>
      <c r="G402" s="15">
        <f t="shared" si="57"/>
        <v>496.14</v>
      </c>
      <c r="H402" s="14">
        <v>3</v>
      </c>
      <c r="I402" s="69">
        <v>0</v>
      </c>
      <c r="J402" s="15">
        <f t="shared" si="58"/>
        <v>0</v>
      </c>
    </row>
    <row r="403" spans="1:10" x14ac:dyDescent="0.25">
      <c r="A403" s="12" t="s">
        <v>739</v>
      </c>
      <c r="B403" s="13" t="s">
        <v>18</v>
      </c>
      <c r="C403" s="13" t="s">
        <v>19</v>
      </c>
      <c r="D403" s="31" t="s">
        <v>740</v>
      </c>
      <c r="E403" s="14">
        <v>4</v>
      </c>
      <c r="F403" s="14">
        <v>73.92</v>
      </c>
      <c r="G403" s="15">
        <f t="shared" si="57"/>
        <v>295.68</v>
      </c>
      <c r="H403" s="14">
        <v>4</v>
      </c>
      <c r="I403" s="69">
        <v>0</v>
      </c>
      <c r="J403" s="15">
        <f t="shared" si="58"/>
        <v>0</v>
      </c>
    </row>
    <row r="404" spans="1:10" ht="22.5" x14ac:dyDescent="0.25">
      <c r="A404" s="12" t="s">
        <v>741</v>
      </c>
      <c r="B404" s="13" t="s">
        <v>18</v>
      </c>
      <c r="C404" s="13" t="s">
        <v>19</v>
      </c>
      <c r="D404" s="31" t="s">
        <v>742</v>
      </c>
      <c r="E404" s="14">
        <v>3</v>
      </c>
      <c r="F404" s="14">
        <v>236.88</v>
      </c>
      <c r="G404" s="15">
        <f t="shared" si="57"/>
        <v>710.64</v>
      </c>
      <c r="H404" s="14">
        <v>3</v>
      </c>
      <c r="I404" s="69">
        <v>0</v>
      </c>
      <c r="J404" s="15">
        <f t="shared" si="58"/>
        <v>0</v>
      </c>
    </row>
    <row r="405" spans="1:10" x14ac:dyDescent="0.25">
      <c r="A405" s="12" t="s">
        <v>743</v>
      </c>
      <c r="B405" s="13" t="s">
        <v>18</v>
      </c>
      <c r="C405" s="13" t="s">
        <v>19</v>
      </c>
      <c r="D405" s="31" t="s">
        <v>744</v>
      </c>
      <c r="E405" s="14">
        <v>1</v>
      </c>
      <c r="F405" s="14">
        <v>79.989999999999995</v>
      </c>
      <c r="G405" s="15">
        <f t="shared" si="57"/>
        <v>79.989999999999995</v>
      </c>
      <c r="H405" s="14">
        <v>1</v>
      </c>
      <c r="I405" s="69">
        <v>0</v>
      </c>
      <c r="J405" s="15">
        <f t="shared" si="58"/>
        <v>0</v>
      </c>
    </row>
    <row r="406" spans="1:10" ht="22.5" x14ac:dyDescent="0.25">
      <c r="A406" s="12" t="s">
        <v>745</v>
      </c>
      <c r="B406" s="13" t="s">
        <v>18</v>
      </c>
      <c r="C406" s="13" t="s">
        <v>19</v>
      </c>
      <c r="D406" s="31" t="s">
        <v>746</v>
      </c>
      <c r="E406" s="14">
        <v>4</v>
      </c>
      <c r="F406" s="14">
        <v>59.27</v>
      </c>
      <c r="G406" s="15">
        <f t="shared" si="57"/>
        <v>237.08</v>
      </c>
      <c r="H406" s="14">
        <v>4</v>
      </c>
      <c r="I406" s="69">
        <v>0</v>
      </c>
      <c r="J406" s="15">
        <f t="shared" si="58"/>
        <v>0</v>
      </c>
    </row>
    <row r="407" spans="1:10" x14ac:dyDescent="0.25">
      <c r="A407" s="12" t="s">
        <v>747</v>
      </c>
      <c r="B407" s="13" t="s">
        <v>18</v>
      </c>
      <c r="C407" s="13" t="s">
        <v>19</v>
      </c>
      <c r="D407" s="31" t="s">
        <v>748</v>
      </c>
      <c r="E407" s="14">
        <v>5</v>
      </c>
      <c r="F407" s="14">
        <v>53.06</v>
      </c>
      <c r="G407" s="15">
        <f t="shared" si="57"/>
        <v>265.3</v>
      </c>
      <c r="H407" s="14">
        <v>5</v>
      </c>
      <c r="I407" s="69">
        <v>0</v>
      </c>
      <c r="J407" s="15">
        <f t="shared" si="58"/>
        <v>0</v>
      </c>
    </row>
    <row r="408" spans="1:10" ht="22.5" x14ac:dyDescent="0.25">
      <c r="A408" s="12" t="s">
        <v>749</v>
      </c>
      <c r="B408" s="13" t="s">
        <v>18</v>
      </c>
      <c r="C408" s="13" t="s">
        <v>19</v>
      </c>
      <c r="D408" s="31" t="s">
        <v>750</v>
      </c>
      <c r="E408" s="14">
        <v>3</v>
      </c>
      <c r="F408" s="14">
        <v>22.6</v>
      </c>
      <c r="G408" s="15">
        <f t="shared" si="57"/>
        <v>67.8</v>
      </c>
      <c r="H408" s="14">
        <v>3</v>
      </c>
      <c r="I408" s="69">
        <v>0</v>
      </c>
      <c r="J408" s="15">
        <f t="shared" si="58"/>
        <v>0</v>
      </c>
    </row>
    <row r="409" spans="1:10" ht="33.75" x14ac:dyDescent="0.25">
      <c r="A409" s="12" t="s">
        <v>751</v>
      </c>
      <c r="B409" s="13" t="s">
        <v>18</v>
      </c>
      <c r="C409" s="13" t="s">
        <v>39</v>
      </c>
      <c r="D409" s="31" t="s">
        <v>752</v>
      </c>
      <c r="E409" s="14">
        <v>0</v>
      </c>
      <c r="F409" s="14">
        <v>171.21</v>
      </c>
      <c r="G409" s="15">
        <f t="shared" si="57"/>
        <v>0</v>
      </c>
      <c r="H409" s="14">
        <v>0</v>
      </c>
      <c r="I409" s="69">
        <v>0</v>
      </c>
      <c r="J409" s="15">
        <f t="shared" si="58"/>
        <v>0</v>
      </c>
    </row>
    <row r="410" spans="1:10" ht="22.5" x14ac:dyDescent="0.25">
      <c r="A410" s="12" t="s">
        <v>753</v>
      </c>
      <c r="B410" s="13" t="s">
        <v>18</v>
      </c>
      <c r="C410" s="13" t="s">
        <v>19</v>
      </c>
      <c r="D410" s="31" t="s">
        <v>754</v>
      </c>
      <c r="E410" s="14">
        <v>3</v>
      </c>
      <c r="F410" s="14">
        <v>657.05</v>
      </c>
      <c r="G410" s="15">
        <f t="shared" si="57"/>
        <v>1971.15</v>
      </c>
      <c r="H410" s="14">
        <v>3</v>
      </c>
      <c r="I410" s="69">
        <v>0</v>
      </c>
      <c r="J410" s="15">
        <f t="shared" si="58"/>
        <v>0</v>
      </c>
    </row>
    <row r="411" spans="1:10" ht="22.5" x14ac:dyDescent="0.25">
      <c r="A411" s="12" t="s">
        <v>755</v>
      </c>
      <c r="B411" s="13" t="s">
        <v>18</v>
      </c>
      <c r="C411" s="13" t="s">
        <v>19</v>
      </c>
      <c r="D411" s="31" t="s">
        <v>756</v>
      </c>
      <c r="E411" s="14">
        <v>0</v>
      </c>
      <c r="F411" s="14">
        <v>114.21</v>
      </c>
      <c r="G411" s="15">
        <f t="shared" si="57"/>
        <v>0</v>
      </c>
      <c r="H411" s="14">
        <v>0</v>
      </c>
      <c r="I411" s="69">
        <v>0</v>
      </c>
      <c r="J411" s="15">
        <f t="shared" si="58"/>
        <v>0</v>
      </c>
    </row>
    <row r="412" spans="1:10" ht="22.5" x14ac:dyDescent="0.25">
      <c r="A412" s="12" t="s">
        <v>757</v>
      </c>
      <c r="B412" s="13" t="s">
        <v>18</v>
      </c>
      <c r="C412" s="13" t="s">
        <v>19</v>
      </c>
      <c r="D412" s="31" t="s">
        <v>758</v>
      </c>
      <c r="E412" s="14">
        <v>0</v>
      </c>
      <c r="F412" s="14">
        <v>62.22</v>
      </c>
      <c r="G412" s="15">
        <f t="shared" si="57"/>
        <v>0</v>
      </c>
      <c r="H412" s="14">
        <v>0</v>
      </c>
      <c r="I412" s="69">
        <v>0</v>
      </c>
      <c r="J412" s="15">
        <f t="shared" si="58"/>
        <v>0</v>
      </c>
    </row>
    <row r="413" spans="1:10" x14ac:dyDescent="0.25">
      <c r="A413" s="12" t="s">
        <v>759</v>
      </c>
      <c r="B413" s="13" t="s">
        <v>18</v>
      </c>
      <c r="C413" s="13" t="s">
        <v>19</v>
      </c>
      <c r="D413" s="31" t="s">
        <v>760</v>
      </c>
      <c r="E413" s="14">
        <v>1</v>
      </c>
      <c r="F413" s="14">
        <v>2138.1999999999998</v>
      </c>
      <c r="G413" s="15">
        <f t="shared" si="57"/>
        <v>2138.1999999999998</v>
      </c>
      <c r="H413" s="14">
        <v>1</v>
      </c>
      <c r="I413" s="69">
        <v>0</v>
      </c>
      <c r="J413" s="15">
        <f t="shared" si="58"/>
        <v>0</v>
      </c>
    </row>
    <row r="414" spans="1:10" ht="22.5" x14ac:dyDescent="0.25">
      <c r="A414" s="12" t="s">
        <v>761</v>
      </c>
      <c r="B414" s="13" t="s">
        <v>18</v>
      </c>
      <c r="C414" s="13" t="s">
        <v>19</v>
      </c>
      <c r="D414" s="31" t="s">
        <v>762</v>
      </c>
      <c r="E414" s="14">
        <v>8</v>
      </c>
      <c r="F414" s="14">
        <v>4988.6000000000004</v>
      </c>
      <c r="G414" s="15">
        <f t="shared" si="57"/>
        <v>39908.800000000003</v>
      </c>
      <c r="H414" s="14">
        <v>8</v>
      </c>
      <c r="I414" s="69">
        <v>0</v>
      </c>
      <c r="J414" s="15">
        <f t="shared" si="58"/>
        <v>0</v>
      </c>
    </row>
    <row r="415" spans="1:10" x14ac:dyDescent="0.25">
      <c r="A415" s="16"/>
      <c r="B415" s="16"/>
      <c r="C415" s="16"/>
      <c r="D415" s="32" t="s">
        <v>763</v>
      </c>
      <c r="E415" s="14">
        <v>1</v>
      </c>
      <c r="F415" s="17">
        <f>SUM(G378:G414)</f>
        <v>132557.98000000001</v>
      </c>
      <c r="G415" s="17">
        <f t="shared" si="57"/>
        <v>132557.98000000001</v>
      </c>
      <c r="H415" s="14">
        <v>1</v>
      </c>
      <c r="I415" s="17">
        <f>SUM(J378:J414)</f>
        <v>0</v>
      </c>
      <c r="J415" s="17">
        <f t="shared" si="58"/>
        <v>0</v>
      </c>
    </row>
    <row r="416" spans="1:10" ht="0.95" customHeight="1" x14ac:dyDescent="0.25">
      <c r="A416" s="18"/>
      <c r="B416" s="18"/>
      <c r="C416" s="18"/>
      <c r="D416" s="33"/>
      <c r="E416" s="18"/>
      <c r="F416" s="18"/>
      <c r="G416" s="18"/>
      <c r="H416" s="18"/>
      <c r="I416" s="18"/>
      <c r="J416" s="18"/>
    </row>
    <row r="417" spans="1:10" x14ac:dyDescent="0.25">
      <c r="A417" s="10" t="s">
        <v>764</v>
      </c>
      <c r="B417" s="10" t="s">
        <v>10</v>
      </c>
      <c r="C417" s="10" t="s">
        <v>11</v>
      </c>
      <c r="D417" s="30" t="s">
        <v>765</v>
      </c>
      <c r="E417" s="11">
        <f t="shared" ref="E417:J417" si="59">E441</f>
        <v>1</v>
      </c>
      <c r="F417" s="11">
        <f t="shared" si="59"/>
        <v>8622.6</v>
      </c>
      <c r="G417" s="11">
        <f t="shared" si="59"/>
        <v>8622.6</v>
      </c>
      <c r="H417" s="11">
        <f t="shared" si="59"/>
        <v>1</v>
      </c>
      <c r="I417" s="11">
        <f t="shared" si="59"/>
        <v>0</v>
      </c>
      <c r="J417" s="11">
        <f t="shared" si="59"/>
        <v>0</v>
      </c>
    </row>
    <row r="418" spans="1:10" x14ac:dyDescent="0.25">
      <c r="A418" s="19" t="s">
        <v>766</v>
      </c>
      <c r="B418" s="19" t="s">
        <v>10</v>
      </c>
      <c r="C418" s="19" t="s">
        <v>11</v>
      </c>
      <c r="D418" s="34" t="s">
        <v>767</v>
      </c>
      <c r="E418" s="20">
        <f t="shared" ref="E418:J418" si="60">E424</f>
        <v>1</v>
      </c>
      <c r="F418" s="20">
        <f t="shared" si="60"/>
        <v>8622.6</v>
      </c>
      <c r="G418" s="20">
        <f t="shared" si="60"/>
        <v>8622.6</v>
      </c>
      <c r="H418" s="20">
        <f t="shared" si="60"/>
        <v>1</v>
      </c>
      <c r="I418" s="20">
        <f t="shared" si="60"/>
        <v>0</v>
      </c>
      <c r="J418" s="20">
        <f t="shared" si="60"/>
        <v>0</v>
      </c>
    </row>
    <row r="419" spans="1:10" x14ac:dyDescent="0.25">
      <c r="A419" s="12" t="s">
        <v>768</v>
      </c>
      <c r="B419" s="13" t="s">
        <v>18</v>
      </c>
      <c r="C419" s="13" t="s">
        <v>19</v>
      </c>
      <c r="D419" s="31" t="s">
        <v>769</v>
      </c>
      <c r="E419" s="14">
        <v>1</v>
      </c>
      <c r="F419" s="14">
        <v>1209.5999999999999</v>
      </c>
      <c r="G419" s="15">
        <f t="shared" ref="G419:G424" si="61">ROUND(E419*F419,2)</f>
        <v>1209.5999999999999</v>
      </c>
      <c r="H419" s="14">
        <v>1</v>
      </c>
      <c r="I419" s="69">
        <v>0</v>
      </c>
      <c r="J419" s="15">
        <f t="shared" ref="J419:J424" si="62">ROUND(H419*I419,2)</f>
        <v>0</v>
      </c>
    </row>
    <row r="420" spans="1:10" x14ac:dyDescent="0.25">
      <c r="A420" s="12" t="s">
        <v>770</v>
      </c>
      <c r="B420" s="13" t="s">
        <v>18</v>
      </c>
      <c r="C420" s="13" t="s">
        <v>19</v>
      </c>
      <c r="D420" s="31" t="s">
        <v>771</v>
      </c>
      <c r="E420" s="14">
        <v>1</v>
      </c>
      <c r="F420" s="14">
        <v>2646</v>
      </c>
      <c r="G420" s="15">
        <f t="shared" si="61"/>
        <v>2646</v>
      </c>
      <c r="H420" s="14">
        <v>1</v>
      </c>
      <c r="I420" s="69">
        <v>0</v>
      </c>
      <c r="J420" s="15">
        <f t="shared" si="62"/>
        <v>0</v>
      </c>
    </row>
    <row r="421" spans="1:10" ht="22.5" x14ac:dyDescent="0.25">
      <c r="A421" s="12" t="s">
        <v>772</v>
      </c>
      <c r="B421" s="13" t="s">
        <v>18</v>
      </c>
      <c r="C421" s="13" t="s">
        <v>19</v>
      </c>
      <c r="D421" s="31" t="s">
        <v>773</v>
      </c>
      <c r="E421" s="14">
        <v>1</v>
      </c>
      <c r="F421" s="14">
        <v>1335.6</v>
      </c>
      <c r="G421" s="15">
        <f t="shared" si="61"/>
        <v>1335.6</v>
      </c>
      <c r="H421" s="14">
        <v>1</v>
      </c>
      <c r="I421" s="69">
        <v>0</v>
      </c>
      <c r="J421" s="15">
        <f t="shared" si="62"/>
        <v>0</v>
      </c>
    </row>
    <row r="422" spans="1:10" x14ac:dyDescent="0.25">
      <c r="A422" s="12" t="s">
        <v>774</v>
      </c>
      <c r="B422" s="13" t="s">
        <v>18</v>
      </c>
      <c r="C422" s="13" t="s">
        <v>19</v>
      </c>
      <c r="D422" s="31" t="s">
        <v>775</v>
      </c>
      <c r="E422" s="14">
        <v>1</v>
      </c>
      <c r="F422" s="14">
        <v>1612.8</v>
      </c>
      <c r="G422" s="15">
        <f t="shared" si="61"/>
        <v>1612.8</v>
      </c>
      <c r="H422" s="14">
        <v>1</v>
      </c>
      <c r="I422" s="69">
        <v>0</v>
      </c>
      <c r="J422" s="15">
        <f t="shared" si="62"/>
        <v>0</v>
      </c>
    </row>
    <row r="423" spans="1:10" x14ac:dyDescent="0.25">
      <c r="A423" s="12" t="s">
        <v>776</v>
      </c>
      <c r="B423" s="13" t="s">
        <v>18</v>
      </c>
      <c r="C423" s="13" t="s">
        <v>19</v>
      </c>
      <c r="D423" s="31" t="s">
        <v>777</v>
      </c>
      <c r="E423" s="14">
        <v>1</v>
      </c>
      <c r="F423" s="14">
        <v>1818.6</v>
      </c>
      <c r="G423" s="15">
        <f t="shared" si="61"/>
        <v>1818.6</v>
      </c>
      <c r="H423" s="14">
        <v>1</v>
      </c>
      <c r="I423" s="69">
        <v>0</v>
      </c>
      <c r="J423" s="15">
        <f t="shared" si="62"/>
        <v>0</v>
      </c>
    </row>
    <row r="424" spans="1:10" x14ac:dyDescent="0.25">
      <c r="A424" s="16"/>
      <c r="B424" s="16"/>
      <c r="C424" s="16"/>
      <c r="D424" s="32" t="s">
        <v>778</v>
      </c>
      <c r="E424" s="14">
        <v>1</v>
      </c>
      <c r="F424" s="17">
        <f>SUM(G419:G423)</f>
        <v>8622.6</v>
      </c>
      <c r="G424" s="17">
        <f t="shared" si="61"/>
        <v>8622.6</v>
      </c>
      <c r="H424" s="14">
        <v>1</v>
      </c>
      <c r="I424" s="17">
        <f>SUM(J419:J423)</f>
        <v>0</v>
      </c>
      <c r="J424" s="17">
        <f t="shared" si="62"/>
        <v>0</v>
      </c>
    </row>
    <row r="425" spans="1:10" ht="0.95" customHeight="1" x14ac:dyDescent="0.25">
      <c r="A425" s="18"/>
      <c r="B425" s="18"/>
      <c r="C425" s="18"/>
      <c r="D425" s="33"/>
      <c r="E425" s="18"/>
      <c r="F425" s="18"/>
      <c r="G425" s="18"/>
      <c r="H425" s="18"/>
      <c r="I425" s="18"/>
      <c r="J425" s="18"/>
    </row>
    <row r="426" spans="1:10" x14ac:dyDescent="0.25">
      <c r="A426" s="19" t="s">
        <v>779</v>
      </c>
      <c r="B426" s="19" t="s">
        <v>10</v>
      </c>
      <c r="C426" s="19" t="s">
        <v>11</v>
      </c>
      <c r="D426" s="34" t="s">
        <v>780</v>
      </c>
      <c r="E426" s="20">
        <f t="shared" ref="E426:J426" si="63">E439</f>
        <v>1</v>
      </c>
      <c r="F426" s="20">
        <f t="shared" si="63"/>
        <v>0</v>
      </c>
      <c r="G426" s="20">
        <f t="shared" si="63"/>
        <v>0</v>
      </c>
      <c r="H426" s="20">
        <f t="shared" si="63"/>
        <v>1</v>
      </c>
      <c r="I426" s="20">
        <f t="shared" si="63"/>
        <v>0</v>
      </c>
      <c r="J426" s="20">
        <f t="shared" si="63"/>
        <v>0</v>
      </c>
    </row>
    <row r="427" spans="1:10" x14ac:dyDescent="0.25">
      <c r="A427" s="12" t="s">
        <v>768</v>
      </c>
      <c r="B427" s="13" t="s">
        <v>18</v>
      </c>
      <c r="C427" s="13" t="s">
        <v>19</v>
      </c>
      <c r="D427" s="31" t="s">
        <v>769</v>
      </c>
      <c r="E427" s="14">
        <v>0</v>
      </c>
      <c r="F427" s="14">
        <v>1209.5999999999999</v>
      </c>
      <c r="G427" s="15">
        <f t="shared" ref="G427:G439" si="64">ROUND(E427*F427,2)</f>
        <v>0</v>
      </c>
      <c r="H427" s="14">
        <v>0</v>
      </c>
      <c r="I427" s="69">
        <v>0</v>
      </c>
      <c r="J427" s="15">
        <f t="shared" ref="J427:J439" si="65">ROUND(H427*I427,2)</f>
        <v>0</v>
      </c>
    </row>
    <row r="428" spans="1:10" x14ac:dyDescent="0.25">
      <c r="A428" s="12" t="s">
        <v>781</v>
      </c>
      <c r="B428" s="13" t="s">
        <v>18</v>
      </c>
      <c r="C428" s="13" t="s">
        <v>19</v>
      </c>
      <c r="D428" s="31" t="s">
        <v>782</v>
      </c>
      <c r="E428" s="14">
        <v>0</v>
      </c>
      <c r="F428" s="14">
        <v>1877.4</v>
      </c>
      <c r="G428" s="15">
        <f t="shared" si="64"/>
        <v>0</v>
      </c>
      <c r="H428" s="14">
        <v>0</v>
      </c>
      <c r="I428" s="69">
        <v>0</v>
      </c>
      <c r="J428" s="15">
        <f t="shared" si="65"/>
        <v>0</v>
      </c>
    </row>
    <row r="429" spans="1:10" x14ac:dyDescent="0.25">
      <c r="A429" s="12" t="s">
        <v>770</v>
      </c>
      <c r="B429" s="13" t="s">
        <v>18</v>
      </c>
      <c r="C429" s="13" t="s">
        <v>19</v>
      </c>
      <c r="D429" s="31" t="s">
        <v>771</v>
      </c>
      <c r="E429" s="14">
        <v>0</v>
      </c>
      <c r="F429" s="14">
        <v>2646</v>
      </c>
      <c r="G429" s="15">
        <f t="shared" si="64"/>
        <v>0</v>
      </c>
      <c r="H429" s="14">
        <v>0</v>
      </c>
      <c r="I429" s="69">
        <v>0</v>
      </c>
      <c r="J429" s="15">
        <f t="shared" si="65"/>
        <v>0</v>
      </c>
    </row>
    <row r="430" spans="1:10" x14ac:dyDescent="0.25">
      <c r="A430" s="12" t="s">
        <v>783</v>
      </c>
      <c r="B430" s="13" t="s">
        <v>18</v>
      </c>
      <c r="C430" s="13" t="s">
        <v>19</v>
      </c>
      <c r="D430" s="31" t="s">
        <v>784</v>
      </c>
      <c r="E430" s="14">
        <v>0</v>
      </c>
      <c r="F430" s="14">
        <v>1940.4</v>
      </c>
      <c r="G430" s="15">
        <f t="shared" si="64"/>
        <v>0</v>
      </c>
      <c r="H430" s="14">
        <v>0</v>
      </c>
      <c r="I430" s="69">
        <v>0</v>
      </c>
      <c r="J430" s="15">
        <f t="shared" si="65"/>
        <v>0</v>
      </c>
    </row>
    <row r="431" spans="1:10" x14ac:dyDescent="0.25">
      <c r="A431" s="12" t="s">
        <v>785</v>
      </c>
      <c r="B431" s="13" t="s">
        <v>18</v>
      </c>
      <c r="C431" s="13" t="s">
        <v>19</v>
      </c>
      <c r="D431" s="31" t="s">
        <v>786</v>
      </c>
      <c r="E431" s="14">
        <v>0</v>
      </c>
      <c r="F431" s="14">
        <v>2293.1999999999998</v>
      </c>
      <c r="G431" s="15">
        <f t="shared" si="64"/>
        <v>0</v>
      </c>
      <c r="H431" s="14">
        <v>0</v>
      </c>
      <c r="I431" s="69">
        <v>0</v>
      </c>
      <c r="J431" s="15">
        <f t="shared" si="65"/>
        <v>0</v>
      </c>
    </row>
    <row r="432" spans="1:10" ht="22.5" x14ac:dyDescent="0.25">
      <c r="A432" s="12" t="s">
        <v>772</v>
      </c>
      <c r="B432" s="13" t="s">
        <v>18</v>
      </c>
      <c r="C432" s="13" t="s">
        <v>19</v>
      </c>
      <c r="D432" s="31" t="s">
        <v>773</v>
      </c>
      <c r="E432" s="14">
        <v>0</v>
      </c>
      <c r="F432" s="14">
        <v>1335.6</v>
      </c>
      <c r="G432" s="15">
        <f t="shared" si="64"/>
        <v>0</v>
      </c>
      <c r="H432" s="14">
        <v>0</v>
      </c>
      <c r="I432" s="69">
        <v>0</v>
      </c>
      <c r="J432" s="15">
        <f t="shared" si="65"/>
        <v>0</v>
      </c>
    </row>
    <row r="433" spans="1:10" x14ac:dyDescent="0.25">
      <c r="A433" s="12" t="s">
        <v>787</v>
      </c>
      <c r="B433" s="13" t="s">
        <v>18</v>
      </c>
      <c r="C433" s="13" t="s">
        <v>19</v>
      </c>
      <c r="D433" s="31" t="s">
        <v>788</v>
      </c>
      <c r="E433" s="14">
        <v>0</v>
      </c>
      <c r="F433" s="14">
        <v>491.4</v>
      </c>
      <c r="G433" s="15">
        <f t="shared" si="64"/>
        <v>0</v>
      </c>
      <c r="H433" s="14">
        <v>0</v>
      </c>
      <c r="I433" s="69">
        <v>0</v>
      </c>
      <c r="J433" s="15">
        <f t="shared" si="65"/>
        <v>0</v>
      </c>
    </row>
    <row r="434" spans="1:10" x14ac:dyDescent="0.25">
      <c r="A434" s="12" t="s">
        <v>789</v>
      </c>
      <c r="B434" s="13" t="s">
        <v>18</v>
      </c>
      <c r="C434" s="13" t="s">
        <v>19</v>
      </c>
      <c r="D434" s="31" t="s">
        <v>790</v>
      </c>
      <c r="E434" s="14">
        <v>0</v>
      </c>
      <c r="F434" s="14">
        <v>1096.2</v>
      </c>
      <c r="G434" s="15">
        <f t="shared" si="64"/>
        <v>0</v>
      </c>
      <c r="H434" s="14">
        <v>0</v>
      </c>
      <c r="I434" s="69">
        <v>0</v>
      </c>
      <c r="J434" s="15">
        <f t="shared" si="65"/>
        <v>0</v>
      </c>
    </row>
    <row r="435" spans="1:10" x14ac:dyDescent="0.25">
      <c r="A435" s="12" t="s">
        <v>791</v>
      </c>
      <c r="B435" s="13" t="s">
        <v>18</v>
      </c>
      <c r="C435" s="13" t="s">
        <v>19</v>
      </c>
      <c r="D435" s="31" t="s">
        <v>792</v>
      </c>
      <c r="E435" s="14">
        <v>0</v>
      </c>
      <c r="F435" s="14">
        <v>617.4</v>
      </c>
      <c r="G435" s="15">
        <f t="shared" si="64"/>
        <v>0</v>
      </c>
      <c r="H435" s="14">
        <v>0</v>
      </c>
      <c r="I435" s="69">
        <v>0</v>
      </c>
      <c r="J435" s="15">
        <f t="shared" si="65"/>
        <v>0</v>
      </c>
    </row>
    <row r="436" spans="1:10" ht="22.5" x14ac:dyDescent="0.25">
      <c r="A436" s="12" t="s">
        <v>793</v>
      </c>
      <c r="B436" s="13" t="s">
        <v>18</v>
      </c>
      <c r="C436" s="13" t="s">
        <v>19</v>
      </c>
      <c r="D436" s="31" t="s">
        <v>794</v>
      </c>
      <c r="E436" s="14">
        <v>0</v>
      </c>
      <c r="F436" s="14">
        <v>2016</v>
      </c>
      <c r="G436" s="15">
        <f t="shared" si="64"/>
        <v>0</v>
      </c>
      <c r="H436" s="14">
        <v>0</v>
      </c>
      <c r="I436" s="69">
        <v>0</v>
      </c>
      <c r="J436" s="15">
        <f t="shared" si="65"/>
        <v>0</v>
      </c>
    </row>
    <row r="437" spans="1:10" x14ac:dyDescent="0.25">
      <c r="A437" s="12" t="s">
        <v>774</v>
      </c>
      <c r="B437" s="13" t="s">
        <v>18</v>
      </c>
      <c r="C437" s="13" t="s">
        <v>19</v>
      </c>
      <c r="D437" s="31" t="s">
        <v>775</v>
      </c>
      <c r="E437" s="14">
        <v>0</v>
      </c>
      <c r="F437" s="14">
        <v>1612.8</v>
      </c>
      <c r="G437" s="15">
        <f t="shared" si="64"/>
        <v>0</v>
      </c>
      <c r="H437" s="14">
        <v>0</v>
      </c>
      <c r="I437" s="69">
        <v>0</v>
      </c>
      <c r="J437" s="15">
        <f t="shared" si="65"/>
        <v>0</v>
      </c>
    </row>
    <row r="438" spans="1:10" x14ac:dyDescent="0.25">
      <c r="A438" s="12" t="s">
        <v>776</v>
      </c>
      <c r="B438" s="13" t="s">
        <v>18</v>
      </c>
      <c r="C438" s="13" t="s">
        <v>19</v>
      </c>
      <c r="D438" s="31" t="s">
        <v>777</v>
      </c>
      <c r="E438" s="14">
        <v>0</v>
      </c>
      <c r="F438" s="14">
        <v>1818.6</v>
      </c>
      <c r="G438" s="15">
        <f t="shared" si="64"/>
        <v>0</v>
      </c>
      <c r="H438" s="14">
        <v>0</v>
      </c>
      <c r="I438" s="69">
        <v>0</v>
      </c>
      <c r="J438" s="15">
        <f t="shared" si="65"/>
        <v>0</v>
      </c>
    </row>
    <row r="439" spans="1:10" x14ac:dyDescent="0.25">
      <c r="A439" s="16"/>
      <c r="B439" s="16"/>
      <c r="C439" s="16"/>
      <c r="D439" s="32" t="s">
        <v>795</v>
      </c>
      <c r="E439" s="14">
        <v>1</v>
      </c>
      <c r="F439" s="14">
        <v>0</v>
      </c>
      <c r="G439" s="17">
        <f t="shared" si="64"/>
        <v>0</v>
      </c>
      <c r="H439" s="14">
        <v>1</v>
      </c>
      <c r="I439" s="14">
        <v>0</v>
      </c>
      <c r="J439" s="17">
        <f t="shared" si="65"/>
        <v>0</v>
      </c>
    </row>
    <row r="440" spans="1:10" ht="0.95" customHeight="1" x14ac:dyDescent="0.25">
      <c r="A440" s="18"/>
      <c r="B440" s="18"/>
      <c r="C440" s="18"/>
      <c r="D440" s="33"/>
      <c r="E440" s="18"/>
      <c r="F440" s="18"/>
      <c r="G440" s="18"/>
      <c r="H440" s="18"/>
      <c r="I440" s="18"/>
      <c r="J440" s="18"/>
    </row>
    <row r="441" spans="1:10" x14ac:dyDescent="0.25">
      <c r="A441" s="16"/>
      <c r="B441" s="16"/>
      <c r="C441" s="16"/>
      <c r="D441" s="32" t="s">
        <v>796</v>
      </c>
      <c r="E441" s="14">
        <v>1</v>
      </c>
      <c r="F441" s="17">
        <f>G418+G426</f>
        <v>8622.6</v>
      </c>
      <c r="G441" s="17">
        <f>ROUND(E441*F441,2)</f>
        <v>8622.6</v>
      </c>
      <c r="H441" s="14">
        <v>1</v>
      </c>
      <c r="I441" s="17">
        <f>J418+J426</f>
        <v>0</v>
      </c>
      <c r="J441" s="17">
        <f>ROUND(H441*I441,2)</f>
        <v>0</v>
      </c>
    </row>
    <row r="442" spans="1:10" ht="0.95" customHeight="1" x14ac:dyDescent="0.25">
      <c r="A442" s="18"/>
      <c r="B442" s="18"/>
      <c r="C442" s="18"/>
      <c r="D442" s="33"/>
      <c r="E442" s="18"/>
      <c r="F442" s="18"/>
      <c r="G442" s="18"/>
      <c r="H442" s="18"/>
      <c r="I442" s="18"/>
      <c r="J442" s="18"/>
    </row>
    <row r="443" spans="1:10" x14ac:dyDescent="0.25">
      <c r="A443" s="10" t="s">
        <v>797</v>
      </c>
      <c r="B443" s="10" t="s">
        <v>10</v>
      </c>
      <c r="C443" s="10" t="s">
        <v>11</v>
      </c>
      <c r="D443" s="30" t="s">
        <v>798</v>
      </c>
      <c r="E443" s="11">
        <f t="shared" ref="E443:J443" si="66">E458</f>
        <v>1</v>
      </c>
      <c r="F443" s="11">
        <f t="shared" si="66"/>
        <v>18700.78</v>
      </c>
      <c r="G443" s="11">
        <f t="shared" si="66"/>
        <v>18700.78</v>
      </c>
      <c r="H443" s="11">
        <f t="shared" si="66"/>
        <v>1</v>
      </c>
      <c r="I443" s="11">
        <f t="shared" si="66"/>
        <v>798</v>
      </c>
      <c r="J443" s="11">
        <f t="shared" si="66"/>
        <v>798</v>
      </c>
    </row>
    <row r="444" spans="1:10" x14ac:dyDescent="0.25">
      <c r="A444" s="12" t="s">
        <v>799</v>
      </c>
      <c r="B444" s="13" t="s">
        <v>18</v>
      </c>
      <c r="C444" s="13" t="s">
        <v>32</v>
      </c>
      <c r="D444" s="31" t="s">
        <v>800</v>
      </c>
      <c r="E444" s="14">
        <v>48</v>
      </c>
      <c r="F444" s="14">
        <v>8.6300000000000008</v>
      </c>
      <c r="G444" s="15">
        <f t="shared" ref="G444:G458" si="67">ROUND(E444*F444,2)</f>
        <v>414.24</v>
      </c>
      <c r="H444" s="14">
        <v>48</v>
      </c>
      <c r="I444" s="69">
        <v>0</v>
      </c>
      <c r="J444" s="15">
        <f t="shared" ref="J444:J458" si="68">ROUND(H444*I444,2)</f>
        <v>0</v>
      </c>
    </row>
    <row r="445" spans="1:10" x14ac:dyDescent="0.25">
      <c r="A445" s="12" t="s">
        <v>801</v>
      </c>
      <c r="B445" s="13" t="s">
        <v>18</v>
      </c>
      <c r="C445" s="13" t="s">
        <v>32</v>
      </c>
      <c r="D445" s="31" t="s">
        <v>802</v>
      </c>
      <c r="E445" s="14">
        <v>48</v>
      </c>
      <c r="F445" s="14">
        <v>42.58</v>
      </c>
      <c r="G445" s="15">
        <f t="shared" si="67"/>
        <v>2043.84</v>
      </c>
      <c r="H445" s="14">
        <v>48</v>
      </c>
      <c r="I445" s="69">
        <v>0</v>
      </c>
      <c r="J445" s="15">
        <f t="shared" si="68"/>
        <v>0</v>
      </c>
    </row>
    <row r="446" spans="1:10" x14ac:dyDescent="0.25">
      <c r="A446" s="12" t="s">
        <v>803</v>
      </c>
      <c r="B446" s="13" t="s">
        <v>18</v>
      </c>
      <c r="C446" s="13" t="s">
        <v>804</v>
      </c>
      <c r="D446" s="31" t="s">
        <v>805</v>
      </c>
      <c r="E446" s="14">
        <v>1</v>
      </c>
      <c r="F446" s="14">
        <v>798</v>
      </c>
      <c r="G446" s="15">
        <f t="shared" si="67"/>
        <v>798</v>
      </c>
      <c r="H446" s="14">
        <v>1</v>
      </c>
      <c r="I446" s="70">
        <f>F446</f>
        <v>798</v>
      </c>
      <c r="J446" s="15">
        <f t="shared" si="68"/>
        <v>798</v>
      </c>
    </row>
    <row r="447" spans="1:10" x14ac:dyDescent="0.25">
      <c r="A447" s="12" t="s">
        <v>806</v>
      </c>
      <c r="B447" s="13" t="s">
        <v>18</v>
      </c>
      <c r="C447" s="13" t="s">
        <v>32</v>
      </c>
      <c r="D447" s="31" t="s">
        <v>807</v>
      </c>
      <c r="E447" s="14">
        <v>48</v>
      </c>
      <c r="F447" s="14">
        <v>14.18</v>
      </c>
      <c r="G447" s="15">
        <f t="shared" si="67"/>
        <v>680.64</v>
      </c>
      <c r="H447" s="14">
        <v>48</v>
      </c>
      <c r="I447" s="69">
        <v>0</v>
      </c>
      <c r="J447" s="15">
        <f t="shared" si="68"/>
        <v>0</v>
      </c>
    </row>
    <row r="448" spans="1:10" ht="22.5" x14ac:dyDescent="0.25">
      <c r="A448" s="12" t="s">
        <v>808</v>
      </c>
      <c r="B448" s="13" t="s">
        <v>18</v>
      </c>
      <c r="C448" s="13" t="s">
        <v>32</v>
      </c>
      <c r="D448" s="31" t="s">
        <v>809</v>
      </c>
      <c r="E448" s="14">
        <v>48</v>
      </c>
      <c r="F448" s="14">
        <v>97.13</v>
      </c>
      <c r="G448" s="15">
        <f t="shared" si="67"/>
        <v>4662.24</v>
      </c>
      <c r="H448" s="14">
        <v>48</v>
      </c>
      <c r="I448" s="69">
        <v>0</v>
      </c>
      <c r="J448" s="15">
        <f t="shared" si="68"/>
        <v>0</v>
      </c>
    </row>
    <row r="449" spans="1:10" x14ac:dyDescent="0.25">
      <c r="A449" s="12" t="s">
        <v>810</v>
      </c>
      <c r="B449" s="13" t="s">
        <v>18</v>
      </c>
      <c r="C449" s="13" t="s">
        <v>32</v>
      </c>
      <c r="D449" s="31" t="s">
        <v>811</v>
      </c>
      <c r="E449" s="14">
        <v>48</v>
      </c>
      <c r="F449" s="14">
        <v>13.23</v>
      </c>
      <c r="G449" s="15">
        <f t="shared" si="67"/>
        <v>635.04</v>
      </c>
      <c r="H449" s="14">
        <v>48</v>
      </c>
      <c r="I449" s="69">
        <v>0</v>
      </c>
      <c r="J449" s="15">
        <f t="shared" si="68"/>
        <v>0</v>
      </c>
    </row>
    <row r="450" spans="1:10" ht="22.5" x14ac:dyDescent="0.25">
      <c r="A450" s="12" t="s">
        <v>812</v>
      </c>
      <c r="B450" s="13" t="s">
        <v>18</v>
      </c>
      <c r="C450" s="13" t="s">
        <v>32</v>
      </c>
      <c r="D450" s="31" t="s">
        <v>813</v>
      </c>
      <c r="E450" s="14">
        <v>10</v>
      </c>
      <c r="F450" s="14">
        <v>103.96</v>
      </c>
      <c r="G450" s="15">
        <f t="shared" si="67"/>
        <v>1039.5999999999999</v>
      </c>
      <c r="H450" s="14">
        <v>10</v>
      </c>
      <c r="I450" s="69">
        <v>0</v>
      </c>
      <c r="J450" s="15">
        <f t="shared" si="68"/>
        <v>0</v>
      </c>
    </row>
    <row r="451" spans="1:10" ht="22.5" x14ac:dyDescent="0.25">
      <c r="A451" s="12" t="s">
        <v>814</v>
      </c>
      <c r="B451" s="13" t="s">
        <v>18</v>
      </c>
      <c r="C451" s="13" t="s">
        <v>32</v>
      </c>
      <c r="D451" s="31" t="s">
        <v>815</v>
      </c>
      <c r="E451" s="14">
        <v>4</v>
      </c>
      <c r="F451" s="14">
        <v>257.10000000000002</v>
      </c>
      <c r="G451" s="15">
        <f t="shared" si="67"/>
        <v>1028.4000000000001</v>
      </c>
      <c r="H451" s="14">
        <v>4</v>
      </c>
      <c r="I451" s="69">
        <v>0</v>
      </c>
      <c r="J451" s="15">
        <f t="shared" si="68"/>
        <v>0</v>
      </c>
    </row>
    <row r="452" spans="1:10" ht="22.5" x14ac:dyDescent="0.25">
      <c r="A452" s="12" t="s">
        <v>420</v>
      </c>
      <c r="B452" s="13" t="s">
        <v>18</v>
      </c>
      <c r="C452" s="13" t="s">
        <v>39</v>
      </c>
      <c r="D452" s="31" t="s">
        <v>421</v>
      </c>
      <c r="E452" s="14">
        <v>3.5</v>
      </c>
      <c r="F452" s="14">
        <v>46.37</v>
      </c>
      <c r="G452" s="15">
        <f t="shared" si="67"/>
        <v>162.30000000000001</v>
      </c>
      <c r="H452" s="14">
        <v>3.5</v>
      </c>
      <c r="I452" s="69">
        <v>0</v>
      </c>
      <c r="J452" s="15">
        <f t="shared" si="68"/>
        <v>0</v>
      </c>
    </row>
    <row r="453" spans="1:10" ht="22.5" x14ac:dyDescent="0.25">
      <c r="A453" s="12" t="s">
        <v>816</v>
      </c>
      <c r="B453" s="13" t="s">
        <v>18</v>
      </c>
      <c r="C453" s="13" t="s">
        <v>19</v>
      </c>
      <c r="D453" s="31" t="s">
        <v>817</v>
      </c>
      <c r="E453" s="14">
        <v>0.5</v>
      </c>
      <c r="F453" s="14">
        <v>449.86</v>
      </c>
      <c r="G453" s="15">
        <f t="shared" si="67"/>
        <v>224.93</v>
      </c>
      <c r="H453" s="14">
        <v>0.5</v>
      </c>
      <c r="I453" s="69">
        <v>0</v>
      </c>
      <c r="J453" s="15">
        <f t="shared" si="68"/>
        <v>0</v>
      </c>
    </row>
    <row r="454" spans="1:10" x14ac:dyDescent="0.25">
      <c r="A454" s="12" t="s">
        <v>818</v>
      </c>
      <c r="B454" s="13" t="s">
        <v>18</v>
      </c>
      <c r="C454" s="13" t="s">
        <v>32</v>
      </c>
      <c r="D454" s="31" t="s">
        <v>819</v>
      </c>
      <c r="E454" s="14">
        <v>1.8</v>
      </c>
      <c r="F454" s="14">
        <v>336.36</v>
      </c>
      <c r="G454" s="15">
        <f t="shared" si="67"/>
        <v>605.45000000000005</v>
      </c>
      <c r="H454" s="14">
        <v>1.8</v>
      </c>
      <c r="I454" s="69">
        <v>0</v>
      </c>
      <c r="J454" s="15">
        <f t="shared" si="68"/>
        <v>0</v>
      </c>
    </row>
    <row r="455" spans="1:10" ht="22.5" x14ac:dyDescent="0.25">
      <c r="A455" s="12" t="s">
        <v>820</v>
      </c>
      <c r="B455" s="13" t="s">
        <v>18</v>
      </c>
      <c r="C455" s="13" t="s">
        <v>32</v>
      </c>
      <c r="D455" s="31" t="s">
        <v>821</v>
      </c>
      <c r="E455" s="14">
        <v>48</v>
      </c>
      <c r="F455" s="14">
        <v>95.49</v>
      </c>
      <c r="G455" s="15">
        <f t="shared" si="67"/>
        <v>4583.5200000000004</v>
      </c>
      <c r="H455" s="14">
        <v>48</v>
      </c>
      <c r="I455" s="69">
        <v>0</v>
      </c>
      <c r="J455" s="15">
        <f t="shared" si="68"/>
        <v>0</v>
      </c>
    </row>
    <row r="456" spans="1:10" x14ac:dyDescent="0.25">
      <c r="A456" s="12" t="s">
        <v>822</v>
      </c>
      <c r="B456" s="13" t="s">
        <v>18</v>
      </c>
      <c r="C456" s="13" t="s">
        <v>39</v>
      </c>
      <c r="D456" s="31" t="s">
        <v>823</v>
      </c>
      <c r="E456" s="14">
        <v>32</v>
      </c>
      <c r="F456" s="14">
        <v>51.89</v>
      </c>
      <c r="G456" s="15">
        <f t="shared" si="67"/>
        <v>1660.48</v>
      </c>
      <c r="H456" s="14">
        <v>32</v>
      </c>
      <c r="I456" s="69">
        <v>0</v>
      </c>
      <c r="J456" s="15">
        <f t="shared" si="68"/>
        <v>0</v>
      </c>
    </row>
    <row r="457" spans="1:10" x14ac:dyDescent="0.25">
      <c r="A457" s="12" t="s">
        <v>824</v>
      </c>
      <c r="B457" s="13" t="s">
        <v>18</v>
      </c>
      <c r="C457" s="13" t="s">
        <v>32</v>
      </c>
      <c r="D457" s="31" t="s">
        <v>685</v>
      </c>
      <c r="E457" s="14">
        <v>10</v>
      </c>
      <c r="F457" s="14">
        <v>16.21</v>
      </c>
      <c r="G457" s="15">
        <f t="shared" si="67"/>
        <v>162.1</v>
      </c>
      <c r="H457" s="14">
        <v>10</v>
      </c>
      <c r="I457" s="69">
        <v>0</v>
      </c>
      <c r="J457" s="15">
        <f t="shared" si="68"/>
        <v>0</v>
      </c>
    </row>
    <row r="458" spans="1:10" x14ac:dyDescent="0.25">
      <c r="A458" s="16"/>
      <c r="B458" s="16"/>
      <c r="C458" s="16"/>
      <c r="D458" s="32" t="s">
        <v>825</v>
      </c>
      <c r="E458" s="14">
        <v>1</v>
      </c>
      <c r="F458" s="17">
        <f>SUM(G444:G457)</f>
        <v>18700.78</v>
      </c>
      <c r="G458" s="17">
        <f t="shared" si="67"/>
        <v>18700.78</v>
      </c>
      <c r="H458" s="14">
        <v>1</v>
      </c>
      <c r="I458" s="17">
        <f>SUM(J444:J457)</f>
        <v>798</v>
      </c>
      <c r="J458" s="17">
        <f t="shared" si="68"/>
        <v>798</v>
      </c>
    </row>
    <row r="459" spans="1:10" ht="0.95" customHeight="1" x14ac:dyDescent="0.25">
      <c r="A459" s="18"/>
      <c r="B459" s="18"/>
      <c r="C459" s="18"/>
      <c r="D459" s="33"/>
      <c r="E459" s="18"/>
      <c r="F459" s="18"/>
      <c r="G459" s="18"/>
      <c r="H459" s="18"/>
      <c r="I459" s="18"/>
      <c r="J459" s="18"/>
    </row>
    <row r="460" spans="1:10" x14ac:dyDescent="0.25">
      <c r="A460" s="10" t="s">
        <v>826</v>
      </c>
      <c r="B460" s="10" t="s">
        <v>10</v>
      </c>
      <c r="C460" s="10" t="s">
        <v>11</v>
      </c>
      <c r="D460" s="30" t="s">
        <v>827</v>
      </c>
      <c r="E460" s="11">
        <f t="shared" ref="E460:J460" si="69">E464</f>
        <v>1</v>
      </c>
      <c r="F460" s="11">
        <f t="shared" si="69"/>
        <v>125272.54</v>
      </c>
      <c r="G460" s="11">
        <f t="shared" si="69"/>
        <v>125272.54</v>
      </c>
      <c r="H460" s="11">
        <f t="shared" si="69"/>
        <v>1</v>
      </c>
      <c r="I460" s="11">
        <f t="shared" si="69"/>
        <v>56965.65</v>
      </c>
      <c r="J460" s="11">
        <f t="shared" si="69"/>
        <v>56965.65</v>
      </c>
    </row>
    <row r="461" spans="1:10" x14ac:dyDescent="0.25">
      <c r="A461" s="12" t="s">
        <v>828</v>
      </c>
      <c r="B461" s="13" t="s">
        <v>18</v>
      </c>
      <c r="C461" s="13" t="s">
        <v>39</v>
      </c>
      <c r="D461" s="31" t="s">
        <v>829</v>
      </c>
      <c r="E461" s="14">
        <v>9</v>
      </c>
      <c r="F461" s="14">
        <v>7394.12</v>
      </c>
      <c r="G461" s="15">
        <f>ROUND(E461*F461,2)</f>
        <v>66547.08</v>
      </c>
      <c r="H461" s="14">
        <v>9</v>
      </c>
      <c r="I461" s="69">
        <v>0</v>
      </c>
      <c r="J461" s="15">
        <f>ROUND(H461*I461,2)</f>
        <v>0</v>
      </c>
    </row>
    <row r="462" spans="1:10" x14ac:dyDescent="0.25">
      <c r="A462" s="12" t="s">
        <v>830</v>
      </c>
      <c r="B462" s="13" t="s">
        <v>18</v>
      </c>
      <c r="C462" s="13" t="s">
        <v>25</v>
      </c>
      <c r="D462" s="31" t="s">
        <v>831</v>
      </c>
      <c r="E462" s="14">
        <v>1</v>
      </c>
      <c r="F462" s="14">
        <v>1759.81</v>
      </c>
      <c r="G462" s="15">
        <f>ROUND(E462*F462,2)</f>
        <v>1759.81</v>
      </c>
      <c r="H462" s="14">
        <v>1</v>
      </c>
      <c r="I462" s="69">
        <v>0</v>
      </c>
      <c r="J462" s="15">
        <f>ROUND(H462*I462,2)</f>
        <v>0</v>
      </c>
    </row>
    <row r="463" spans="1:10" ht="22.5" x14ac:dyDescent="0.25">
      <c r="A463" s="12" t="s">
        <v>832</v>
      </c>
      <c r="B463" s="13" t="s">
        <v>18</v>
      </c>
      <c r="C463" s="13" t="s">
        <v>804</v>
      </c>
      <c r="D463" s="31" t="s">
        <v>833</v>
      </c>
      <c r="E463" s="14">
        <v>1</v>
      </c>
      <c r="F463" s="14">
        <v>56965.65</v>
      </c>
      <c r="G463" s="15">
        <f>ROUND(E463*F463,2)</f>
        <v>56965.65</v>
      </c>
      <c r="H463" s="14">
        <v>1</v>
      </c>
      <c r="I463" s="70">
        <f>F463</f>
        <v>56965.65</v>
      </c>
      <c r="J463" s="15">
        <f>ROUND(H463*I463,2)</f>
        <v>56965.65</v>
      </c>
    </row>
    <row r="464" spans="1:10" x14ac:dyDescent="0.25">
      <c r="A464" s="16"/>
      <c r="B464" s="16"/>
      <c r="C464" s="16"/>
      <c r="D464" s="32" t="s">
        <v>834</v>
      </c>
      <c r="E464" s="14">
        <v>1</v>
      </c>
      <c r="F464" s="17">
        <f>SUM(G461:G463)</f>
        <v>125272.54</v>
      </c>
      <c r="G464" s="17">
        <f>ROUND(E464*F464,2)</f>
        <v>125272.54</v>
      </c>
      <c r="H464" s="14">
        <v>1</v>
      </c>
      <c r="I464" s="17">
        <f>SUM(J461:J463)</f>
        <v>56965.65</v>
      </c>
      <c r="J464" s="17">
        <f>ROUND(H464*I464,2)</f>
        <v>56965.65</v>
      </c>
    </row>
    <row r="465" spans="1:10" ht="0.95" customHeight="1" x14ac:dyDescent="0.25">
      <c r="A465" s="18"/>
      <c r="B465" s="18"/>
      <c r="C465" s="18"/>
      <c r="D465" s="33"/>
      <c r="E465" s="18"/>
      <c r="F465" s="18"/>
      <c r="G465" s="18"/>
      <c r="H465" s="18"/>
      <c r="I465" s="18"/>
      <c r="J465" s="18"/>
    </row>
    <row r="466" spans="1:10" ht="22.5" x14ac:dyDescent="0.25">
      <c r="A466" s="10" t="s">
        <v>835</v>
      </c>
      <c r="B466" s="10" t="s">
        <v>10</v>
      </c>
      <c r="C466" s="10" t="s">
        <v>11</v>
      </c>
      <c r="D466" s="30" t="s">
        <v>836</v>
      </c>
      <c r="E466" s="11">
        <f t="shared" ref="E466:J466" si="70">E471</f>
        <v>1</v>
      </c>
      <c r="F466" s="11">
        <f t="shared" si="70"/>
        <v>12172.02</v>
      </c>
      <c r="G466" s="11">
        <f t="shared" si="70"/>
        <v>12172.02</v>
      </c>
      <c r="H466" s="11">
        <f t="shared" si="70"/>
        <v>1</v>
      </c>
      <c r="I466" s="11">
        <f t="shared" si="70"/>
        <v>0</v>
      </c>
      <c r="J466" s="11">
        <f t="shared" si="70"/>
        <v>0</v>
      </c>
    </row>
    <row r="467" spans="1:10" x14ac:dyDescent="0.25">
      <c r="A467" s="12" t="s">
        <v>837</v>
      </c>
      <c r="B467" s="13" t="s">
        <v>18</v>
      </c>
      <c r="C467" s="13" t="s">
        <v>838</v>
      </c>
      <c r="D467" s="31" t="s">
        <v>839</v>
      </c>
      <c r="E467" s="14">
        <v>53.9</v>
      </c>
      <c r="F467" s="14">
        <v>4.26</v>
      </c>
      <c r="G467" s="15">
        <f>ROUND(E467*F467,2)</f>
        <v>229.61</v>
      </c>
      <c r="H467" s="14">
        <v>53.9</v>
      </c>
      <c r="I467" s="69">
        <v>0</v>
      </c>
      <c r="J467" s="15">
        <f>ROUND(H467*I467,2)</f>
        <v>0</v>
      </c>
    </row>
    <row r="468" spans="1:10" ht="22.5" x14ac:dyDescent="0.25">
      <c r="A468" s="12" t="s">
        <v>840</v>
      </c>
      <c r="B468" s="13" t="s">
        <v>18</v>
      </c>
      <c r="C468" s="13" t="s">
        <v>39</v>
      </c>
      <c r="D468" s="31" t="s">
        <v>841</v>
      </c>
      <c r="E468" s="14">
        <v>18.54</v>
      </c>
      <c r="F468" s="14">
        <v>54.95</v>
      </c>
      <c r="G468" s="15">
        <f>ROUND(E468*F468,2)</f>
        <v>1018.77</v>
      </c>
      <c r="H468" s="14">
        <v>18.54</v>
      </c>
      <c r="I468" s="69">
        <v>0</v>
      </c>
      <c r="J468" s="15">
        <f>ROUND(H468*I468,2)</f>
        <v>0</v>
      </c>
    </row>
    <row r="469" spans="1:10" x14ac:dyDescent="0.25">
      <c r="A469" s="12" t="s">
        <v>842</v>
      </c>
      <c r="B469" s="13" t="s">
        <v>18</v>
      </c>
      <c r="C469" s="13" t="s">
        <v>138</v>
      </c>
      <c r="D469" s="31" t="s">
        <v>843</v>
      </c>
      <c r="E469" s="14">
        <v>18.93</v>
      </c>
      <c r="F469" s="14">
        <v>327.20999999999998</v>
      </c>
      <c r="G469" s="15">
        <f>ROUND(E469*F469,2)</f>
        <v>6194.09</v>
      </c>
      <c r="H469" s="14">
        <v>18.93</v>
      </c>
      <c r="I469" s="69">
        <v>0</v>
      </c>
      <c r="J469" s="15">
        <f>ROUND(H469*I469,2)</f>
        <v>0</v>
      </c>
    </row>
    <row r="470" spans="1:10" ht="22.5" x14ac:dyDescent="0.25">
      <c r="A470" s="12" t="s">
        <v>844</v>
      </c>
      <c r="B470" s="13" t="s">
        <v>18</v>
      </c>
      <c r="C470" s="13" t="s">
        <v>138</v>
      </c>
      <c r="D470" s="31" t="s">
        <v>845</v>
      </c>
      <c r="E470" s="14">
        <v>8.9</v>
      </c>
      <c r="F470" s="14">
        <v>531.41</v>
      </c>
      <c r="G470" s="15">
        <f>ROUND(E470*F470,2)</f>
        <v>4729.55</v>
      </c>
      <c r="H470" s="14">
        <v>8.9</v>
      </c>
      <c r="I470" s="69">
        <v>0</v>
      </c>
      <c r="J470" s="15">
        <f>ROUND(H470*I470,2)</f>
        <v>0</v>
      </c>
    </row>
    <row r="471" spans="1:10" x14ac:dyDescent="0.25">
      <c r="A471" s="16"/>
      <c r="B471" s="16"/>
      <c r="C471" s="16"/>
      <c r="D471" s="32" t="s">
        <v>846</v>
      </c>
      <c r="E471" s="14">
        <v>1</v>
      </c>
      <c r="F471" s="17">
        <f>SUM(G467:G470)</f>
        <v>12172.02</v>
      </c>
      <c r="G471" s="17">
        <f>ROUND(E471*F471,2)</f>
        <v>12172.02</v>
      </c>
      <c r="H471" s="14">
        <v>1</v>
      </c>
      <c r="I471" s="17">
        <f>SUM(J467:J470)</f>
        <v>0</v>
      </c>
      <c r="J471" s="17">
        <f>ROUND(H471*I471,2)</f>
        <v>0</v>
      </c>
    </row>
    <row r="472" spans="1:10" ht="0.95" customHeight="1" x14ac:dyDescent="0.25">
      <c r="A472" s="18"/>
      <c r="B472" s="18"/>
      <c r="C472" s="18"/>
      <c r="D472" s="33"/>
      <c r="E472" s="18"/>
      <c r="F472" s="18"/>
      <c r="G472" s="18"/>
      <c r="H472" s="18"/>
      <c r="I472" s="18"/>
      <c r="J472" s="18"/>
    </row>
    <row r="473" spans="1:10" x14ac:dyDescent="0.25">
      <c r="A473" s="10" t="s">
        <v>847</v>
      </c>
      <c r="B473" s="10" t="s">
        <v>10</v>
      </c>
      <c r="C473" s="10" t="s">
        <v>11</v>
      </c>
      <c r="D473" s="30" t="s">
        <v>848</v>
      </c>
      <c r="E473" s="11">
        <f t="shared" ref="E473:J473" si="71">E475</f>
        <v>1</v>
      </c>
      <c r="F473" s="11">
        <f t="shared" si="71"/>
        <v>5845</v>
      </c>
      <c r="G473" s="11">
        <f t="shared" si="71"/>
        <v>5845</v>
      </c>
      <c r="H473" s="11">
        <f t="shared" si="71"/>
        <v>1</v>
      </c>
      <c r="I473" s="11">
        <f t="shared" si="71"/>
        <v>0</v>
      </c>
      <c r="J473" s="11">
        <f t="shared" si="71"/>
        <v>0</v>
      </c>
    </row>
    <row r="474" spans="1:10" x14ac:dyDescent="0.25">
      <c r="A474" s="12" t="s">
        <v>849</v>
      </c>
      <c r="B474" s="13" t="s">
        <v>18</v>
      </c>
      <c r="C474" s="13" t="s">
        <v>25</v>
      </c>
      <c r="D474" s="31" t="s">
        <v>850</v>
      </c>
      <c r="E474" s="14">
        <v>1</v>
      </c>
      <c r="F474" s="14">
        <v>5845</v>
      </c>
      <c r="G474" s="15">
        <f>ROUND(E474*F474,2)</f>
        <v>5845</v>
      </c>
      <c r="H474" s="14">
        <v>1</v>
      </c>
      <c r="I474" s="69">
        <v>0</v>
      </c>
      <c r="J474" s="15">
        <f>ROUND(H474*I474,2)</f>
        <v>0</v>
      </c>
    </row>
    <row r="475" spans="1:10" x14ac:dyDescent="0.25">
      <c r="A475" s="16"/>
      <c r="B475" s="16"/>
      <c r="C475" s="16"/>
      <c r="D475" s="32" t="s">
        <v>851</v>
      </c>
      <c r="E475" s="14">
        <v>1</v>
      </c>
      <c r="F475" s="17">
        <f>G474</f>
        <v>5845</v>
      </c>
      <c r="G475" s="17">
        <f>ROUND(E475*F475,2)</f>
        <v>5845</v>
      </c>
      <c r="H475" s="14">
        <v>1</v>
      </c>
      <c r="I475" s="17">
        <f>J474</f>
        <v>0</v>
      </c>
      <c r="J475" s="17">
        <f>ROUND(H475*I475,2)</f>
        <v>0</v>
      </c>
    </row>
    <row r="476" spans="1:10" ht="0.95" customHeight="1" x14ac:dyDescent="0.25">
      <c r="A476" s="18"/>
      <c r="B476" s="18"/>
      <c r="C476" s="18"/>
      <c r="D476" s="33"/>
      <c r="E476" s="18"/>
      <c r="F476" s="18"/>
      <c r="G476" s="18"/>
      <c r="H476" s="18"/>
      <c r="I476" s="18"/>
      <c r="J476" s="18"/>
    </row>
    <row r="477" spans="1:10" x14ac:dyDescent="0.25">
      <c r="A477" s="16"/>
      <c r="B477" s="16"/>
      <c r="C477" s="16"/>
      <c r="D477" s="32" t="s">
        <v>852</v>
      </c>
      <c r="E477" s="14">
        <v>1</v>
      </c>
      <c r="F477" s="17">
        <f>G81+G189+G250+G265+G327+G370+G377+G417+G443+G460+G466+G473</f>
        <v>3005397.64</v>
      </c>
      <c r="G477" s="17">
        <f>ROUND(E477*F477,2)</f>
        <v>3005397.64</v>
      </c>
      <c r="H477" s="14">
        <v>1</v>
      </c>
      <c r="I477" s="17">
        <f>J81+J189+J250+J265+J327+J370+J377+J417+J443+J460+J466+J473</f>
        <v>110263.65</v>
      </c>
      <c r="J477" s="17">
        <f>ROUND(H477*I477,2)</f>
        <v>110263.65</v>
      </c>
    </row>
    <row r="478" spans="1:10" ht="0.95" customHeight="1" x14ac:dyDescent="0.25">
      <c r="A478" s="18"/>
      <c r="B478" s="18"/>
      <c r="C478" s="18"/>
      <c r="D478" s="33"/>
      <c r="E478" s="18"/>
      <c r="F478" s="18"/>
      <c r="G478" s="18"/>
      <c r="H478" s="18"/>
      <c r="I478" s="18"/>
      <c r="J478" s="18"/>
    </row>
    <row r="479" spans="1:10" x14ac:dyDescent="0.25">
      <c r="A479" s="8" t="s">
        <v>853</v>
      </c>
      <c r="B479" s="8" t="s">
        <v>10</v>
      </c>
      <c r="C479" s="8" t="s">
        <v>11</v>
      </c>
      <c r="D479" s="29" t="s">
        <v>854</v>
      </c>
      <c r="E479" s="9">
        <f t="shared" ref="E479:J479" si="72">E930</f>
        <v>1</v>
      </c>
      <c r="F479" s="9">
        <f t="shared" si="72"/>
        <v>1417945.23</v>
      </c>
      <c r="G479" s="9">
        <f t="shared" si="72"/>
        <v>1417945.23</v>
      </c>
      <c r="H479" s="9">
        <f t="shared" si="72"/>
        <v>1</v>
      </c>
      <c r="I479" s="9">
        <f t="shared" si="72"/>
        <v>0</v>
      </c>
      <c r="J479" s="9">
        <f t="shared" si="72"/>
        <v>0</v>
      </c>
    </row>
    <row r="480" spans="1:10" x14ac:dyDescent="0.25">
      <c r="A480" s="10" t="s">
        <v>855</v>
      </c>
      <c r="B480" s="10" t="s">
        <v>10</v>
      </c>
      <c r="C480" s="10" t="s">
        <v>11</v>
      </c>
      <c r="D480" s="30" t="s">
        <v>856</v>
      </c>
      <c r="E480" s="11">
        <f t="shared" ref="E480:J480" si="73">E557</f>
        <v>1</v>
      </c>
      <c r="F480" s="11">
        <f t="shared" si="73"/>
        <v>243377.58</v>
      </c>
      <c r="G480" s="11">
        <f t="shared" si="73"/>
        <v>243377.58</v>
      </c>
      <c r="H480" s="11">
        <f t="shared" si="73"/>
        <v>1</v>
      </c>
      <c r="I480" s="11">
        <f t="shared" si="73"/>
        <v>0</v>
      </c>
      <c r="J480" s="11">
        <f t="shared" si="73"/>
        <v>0</v>
      </c>
    </row>
    <row r="481" spans="1:10" x14ac:dyDescent="0.25">
      <c r="A481" s="19" t="s">
        <v>857</v>
      </c>
      <c r="B481" s="19" t="s">
        <v>10</v>
      </c>
      <c r="C481" s="19" t="s">
        <v>11</v>
      </c>
      <c r="D481" s="34" t="s">
        <v>858</v>
      </c>
      <c r="E481" s="20">
        <f t="shared" ref="E481:J481" si="74">E494</f>
        <v>1</v>
      </c>
      <c r="F481" s="20">
        <f t="shared" si="74"/>
        <v>45240.59</v>
      </c>
      <c r="G481" s="20">
        <f t="shared" si="74"/>
        <v>45240.59</v>
      </c>
      <c r="H481" s="20">
        <f t="shared" si="74"/>
        <v>1</v>
      </c>
      <c r="I481" s="20">
        <f t="shared" si="74"/>
        <v>0</v>
      </c>
      <c r="J481" s="20">
        <f t="shared" si="74"/>
        <v>0</v>
      </c>
    </row>
    <row r="482" spans="1:10" ht="22.5" x14ac:dyDescent="0.25">
      <c r="A482" s="12" t="s">
        <v>859</v>
      </c>
      <c r="B482" s="13" t="s">
        <v>18</v>
      </c>
      <c r="C482" s="13" t="s">
        <v>19</v>
      </c>
      <c r="D482" s="31" t="s">
        <v>860</v>
      </c>
      <c r="E482" s="14">
        <v>10</v>
      </c>
      <c r="F482" s="14">
        <v>67.44</v>
      </c>
      <c r="G482" s="15">
        <f t="shared" ref="G482:G494" si="75">ROUND(E482*F482,2)</f>
        <v>674.4</v>
      </c>
      <c r="H482" s="14">
        <v>10</v>
      </c>
      <c r="I482" s="69">
        <v>0</v>
      </c>
      <c r="J482" s="15">
        <f t="shared" ref="J482:J494" si="76">ROUND(H482*I482,2)</f>
        <v>0</v>
      </c>
    </row>
    <row r="483" spans="1:10" ht="22.5" x14ac:dyDescent="0.25">
      <c r="A483" s="12" t="s">
        <v>861</v>
      </c>
      <c r="B483" s="13" t="s">
        <v>18</v>
      </c>
      <c r="C483" s="13" t="s">
        <v>19</v>
      </c>
      <c r="D483" s="31" t="s">
        <v>862</v>
      </c>
      <c r="E483" s="14">
        <v>5</v>
      </c>
      <c r="F483" s="14">
        <v>304.33</v>
      </c>
      <c r="G483" s="15">
        <f t="shared" si="75"/>
        <v>1521.65</v>
      </c>
      <c r="H483" s="14">
        <v>5</v>
      </c>
      <c r="I483" s="69">
        <v>0</v>
      </c>
      <c r="J483" s="15">
        <f t="shared" si="76"/>
        <v>0</v>
      </c>
    </row>
    <row r="484" spans="1:10" ht="22.5" x14ac:dyDescent="0.25">
      <c r="A484" s="12" t="s">
        <v>863</v>
      </c>
      <c r="B484" s="13" t="s">
        <v>18</v>
      </c>
      <c r="C484" s="13" t="s">
        <v>19</v>
      </c>
      <c r="D484" s="31" t="s">
        <v>864</v>
      </c>
      <c r="E484" s="14">
        <v>5</v>
      </c>
      <c r="F484" s="14">
        <v>2618.27</v>
      </c>
      <c r="G484" s="15">
        <f t="shared" si="75"/>
        <v>13091.35</v>
      </c>
      <c r="H484" s="14">
        <v>5</v>
      </c>
      <c r="I484" s="69">
        <v>0</v>
      </c>
      <c r="J484" s="15">
        <f t="shared" si="76"/>
        <v>0</v>
      </c>
    </row>
    <row r="485" spans="1:10" ht="22.5" x14ac:dyDescent="0.25">
      <c r="A485" s="12" t="s">
        <v>865</v>
      </c>
      <c r="B485" s="13" t="s">
        <v>18</v>
      </c>
      <c r="C485" s="13" t="s">
        <v>39</v>
      </c>
      <c r="D485" s="31" t="s">
        <v>866</v>
      </c>
      <c r="E485" s="14">
        <v>250</v>
      </c>
      <c r="F485" s="14">
        <v>11.57</v>
      </c>
      <c r="G485" s="15">
        <f t="shared" si="75"/>
        <v>2892.5</v>
      </c>
      <c r="H485" s="14">
        <v>250</v>
      </c>
      <c r="I485" s="69">
        <v>0</v>
      </c>
      <c r="J485" s="15">
        <f t="shared" si="76"/>
        <v>0</v>
      </c>
    </row>
    <row r="486" spans="1:10" ht="22.5" x14ac:dyDescent="0.25">
      <c r="A486" s="12" t="s">
        <v>867</v>
      </c>
      <c r="B486" s="13" t="s">
        <v>18</v>
      </c>
      <c r="C486" s="13" t="s">
        <v>39</v>
      </c>
      <c r="D486" s="31" t="s">
        <v>868</v>
      </c>
      <c r="E486" s="14">
        <v>450</v>
      </c>
      <c r="F486" s="14">
        <v>9.31</v>
      </c>
      <c r="G486" s="15">
        <f t="shared" si="75"/>
        <v>4189.5</v>
      </c>
      <c r="H486" s="14">
        <v>450</v>
      </c>
      <c r="I486" s="69">
        <v>0</v>
      </c>
      <c r="J486" s="15">
        <f t="shared" si="76"/>
        <v>0</v>
      </c>
    </row>
    <row r="487" spans="1:10" ht="22.5" x14ac:dyDescent="0.25">
      <c r="A487" s="12" t="s">
        <v>869</v>
      </c>
      <c r="B487" s="13" t="s">
        <v>18</v>
      </c>
      <c r="C487" s="13" t="s">
        <v>39</v>
      </c>
      <c r="D487" s="31" t="s">
        <v>870</v>
      </c>
      <c r="E487" s="14">
        <v>390</v>
      </c>
      <c r="F487" s="14">
        <v>9.5399999999999991</v>
      </c>
      <c r="G487" s="15">
        <f t="shared" si="75"/>
        <v>3720.6</v>
      </c>
      <c r="H487" s="14">
        <v>390</v>
      </c>
      <c r="I487" s="69">
        <v>0</v>
      </c>
      <c r="J487" s="15">
        <f t="shared" si="76"/>
        <v>0</v>
      </c>
    </row>
    <row r="488" spans="1:10" ht="22.5" x14ac:dyDescent="0.25">
      <c r="A488" s="12" t="s">
        <v>871</v>
      </c>
      <c r="B488" s="13" t="s">
        <v>18</v>
      </c>
      <c r="C488" s="13" t="s">
        <v>39</v>
      </c>
      <c r="D488" s="31" t="s">
        <v>872</v>
      </c>
      <c r="E488" s="14">
        <v>300</v>
      </c>
      <c r="F488" s="14">
        <v>20.149999999999999</v>
      </c>
      <c r="G488" s="15">
        <f t="shared" si="75"/>
        <v>6045</v>
      </c>
      <c r="H488" s="14">
        <v>300</v>
      </c>
      <c r="I488" s="69">
        <v>0</v>
      </c>
      <c r="J488" s="15">
        <f t="shared" si="76"/>
        <v>0</v>
      </c>
    </row>
    <row r="489" spans="1:10" x14ac:dyDescent="0.25">
      <c r="A489" s="12" t="s">
        <v>873</v>
      </c>
      <c r="B489" s="13" t="s">
        <v>18</v>
      </c>
      <c r="C489" s="13" t="s">
        <v>39</v>
      </c>
      <c r="D489" s="31" t="s">
        <v>874</v>
      </c>
      <c r="E489" s="14">
        <v>300</v>
      </c>
      <c r="F489" s="14">
        <v>12.31</v>
      </c>
      <c r="G489" s="15">
        <f t="shared" si="75"/>
        <v>3693</v>
      </c>
      <c r="H489" s="14">
        <v>300</v>
      </c>
      <c r="I489" s="69">
        <v>0</v>
      </c>
      <c r="J489" s="15">
        <f t="shared" si="76"/>
        <v>0</v>
      </c>
    </row>
    <row r="490" spans="1:10" ht="22.5" x14ac:dyDescent="0.25">
      <c r="A490" s="12" t="s">
        <v>875</v>
      </c>
      <c r="B490" s="13" t="s">
        <v>18</v>
      </c>
      <c r="C490" s="13" t="s">
        <v>19</v>
      </c>
      <c r="D490" s="31" t="s">
        <v>876</v>
      </c>
      <c r="E490" s="14">
        <v>1</v>
      </c>
      <c r="F490" s="14">
        <v>790.13</v>
      </c>
      <c r="G490" s="15">
        <f t="shared" si="75"/>
        <v>790.13</v>
      </c>
      <c r="H490" s="14">
        <v>1</v>
      </c>
      <c r="I490" s="69">
        <v>0</v>
      </c>
      <c r="J490" s="15">
        <f t="shared" si="76"/>
        <v>0</v>
      </c>
    </row>
    <row r="491" spans="1:10" ht="22.5" x14ac:dyDescent="0.25">
      <c r="A491" s="12" t="s">
        <v>877</v>
      </c>
      <c r="B491" s="13" t="s">
        <v>18</v>
      </c>
      <c r="C491" s="13" t="s">
        <v>19</v>
      </c>
      <c r="D491" s="31" t="s">
        <v>878</v>
      </c>
      <c r="E491" s="14">
        <v>1</v>
      </c>
      <c r="F491" s="14">
        <v>3950.63</v>
      </c>
      <c r="G491" s="15">
        <f t="shared" si="75"/>
        <v>3950.63</v>
      </c>
      <c r="H491" s="14">
        <v>1</v>
      </c>
      <c r="I491" s="69">
        <v>0</v>
      </c>
      <c r="J491" s="15">
        <f t="shared" si="76"/>
        <v>0</v>
      </c>
    </row>
    <row r="492" spans="1:10" x14ac:dyDescent="0.25">
      <c r="A492" s="12" t="s">
        <v>879</v>
      </c>
      <c r="B492" s="13" t="s">
        <v>18</v>
      </c>
      <c r="C492" s="13" t="s">
        <v>19</v>
      </c>
      <c r="D492" s="31" t="s">
        <v>880</v>
      </c>
      <c r="E492" s="14">
        <v>2</v>
      </c>
      <c r="F492" s="14">
        <v>1117.3699999999999</v>
      </c>
      <c r="G492" s="15">
        <f t="shared" si="75"/>
        <v>2234.7399999999998</v>
      </c>
      <c r="H492" s="14">
        <v>2</v>
      </c>
      <c r="I492" s="69">
        <v>0</v>
      </c>
      <c r="J492" s="15">
        <f t="shared" si="76"/>
        <v>0</v>
      </c>
    </row>
    <row r="493" spans="1:10" x14ac:dyDescent="0.25">
      <c r="A493" s="12" t="s">
        <v>881</v>
      </c>
      <c r="B493" s="13" t="s">
        <v>18</v>
      </c>
      <c r="C493" s="13" t="s">
        <v>19</v>
      </c>
      <c r="D493" s="31" t="s">
        <v>882</v>
      </c>
      <c r="E493" s="14">
        <v>1</v>
      </c>
      <c r="F493" s="14">
        <v>2437.09</v>
      </c>
      <c r="G493" s="15">
        <f t="shared" si="75"/>
        <v>2437.09</v>
      </c>
      <c r="H493" s="14">
        <v>1</v>
      </c>
      <c r="I493" s="69">
        <v>0</v>
      </c>
      <c r="J493" s="15">
        <f t="shared" si="76"/>
        <v>0</v>
      </c>
    </row>
    <row r="494" spans="1:10" x14ac:dyDescent="0.25">
      <c r="A494" s="16"/>
      <c r="B494" s="16"/>
      <c r="C494" s="16"/>
      <c r="D494" s="32" t="s">
        <v>883</v>
      </c>
      <c r="E494" s="14">
        <v>1</v>
      </c>
      <c r="F494" s="17">
        <f>SUM(G482:G493)</f>
        <v>45240.59</v>
      </c>
      <c r="G494" s="17">
        <f t="shared" si="75"/>
        <v>45240.59</v>
      </c>
      <c r="H494" s="14">
        <v>1</v>
      </c>
      <c r="I494" s="17">
        <f>SUM(J482:J493)</f>
        <v>0</v>
      </c>
      <c r="J494" s="17">
        <f t="shared" si="76"/>
        <v>0</v>
      </c>
    </row>
    <row r="495" spans="1:10" ht="0.95" customHeight="1" x14ac:dyDescent="0.25">
      <c r="A495" s="18"/>
      <c r="B495" s="18"/>
      <c r="C495" s="18"/>
      <c r="D495" s="33"/>
      <c r="E495" s="18"/>
      <c r="F495" s="18"/>
      <c r="G495" s="18"/>
      <c r="H495" s="18"/>
      <c r="I495" s="18"/>
      <c r="J495" s="18"/>
    </row>
    <row r="496" spans="1:10" x14ac:dyDescent="0.25">
      <c r="A496" s="19" t="s">
        <v>884</v>
      </c>
      <c r="B496" s="19" t="s">
        <v>10</v>
      </c>
      <c r="C496" s="19" t="s">
        <v>11</v>
      </c>
      <c r="D496" s="34" t="s">
        <v>885</v>
      </c>
      <c r="E496" s="20">
        <f t="shared" ref="E496:J496" si="77">E513</f>
        <v>1</v>
      </c>
      <c r="F496" s="20">
        <f t="shared" si="77"/>
        <v>37193.81</v>
      </c>
      <c r="G496" s="20">
        <f t="shared" si="77"/>
        <v>37193.81</v>
      </c>
      <c r="H496" s="20">
        <f t="shared" si="77"/>
        <v>1</v>
      </c>
      <c r="I496" s="20">
        <f t="shared" si="77"/>
        <v>0</v>
      </c>
      <c r="J496" s="20">
        <f t="shared" si="77"/>
        <v>0</v>
      </c>
    </row>
    <row r="497" spans="1:10" x14ac:dyDescent="0.25">
      <c r="A497" s="12" t="s">
        <v>886</v>
      </c>
      <c r="B497" s="13" t="s">
        <v>18</v>
      </c>
      <c r="C497" s="13" t="s">
        <v>19</v>
      </c>
      <c r="D497" s="31" t="s">
        <v>887</v>
      </c>
      <c r="E497" s="14">
        <v>1</v>
      </c>
      <c r="F497" s="14">
        <v>4577.74</v>
      </c>
      <c r="G497" s="15">
        <f t="shared" ref="G497:G513" si="78">ROUND(E497*F497,2)</f>
        <v>4577.74</v>
      </c>
      <c r="H497" s="14">
        <v>1</v>
      </c>
      <c r="I497" s="69">
        <v>0</v>
      </c>
      <c r="J497" s="15">
        <f t="shared" ref="J497:J513" si="79">ROUND(H497*I497,2)</f>
        <v>0</v>
      </c>
    </row>
    <row r="498" spans="1:10" x14ac:dyDescent="0.25">
      <c r="A498" s="12" t="s">
        <v>888</v>
      </c>
      <c r="B498" s="13" t="s">
        <v>18</v>
      </c>
      <c r="C498" s="13" t="s">
        <v>19</v>
      </c>
      <c r="D498" s="31" t="s">
        <v>889</v>
      </c>
      <c r="E498" s="14">
        <v>1</v>
      </c>
      <c r="F498" s="14">
        <v>1919.11</v>
      </c>
      <c r="G498" s="15">
        <f t="shared" si="78"/>
        <v>1919.11</v>
      </c>
      <c r="H498" s="14">
        <v>1</v>
      </c>
      <c r="I498" s="69">
        <v>0</v>
      </c>
      <c r="J498" s="15">
        <f t="shared" si="79"/>
        <v>0</v>
      </c>
    </row>
    <row r="499" spans="1:10" x14ac:dyDescent="0.25">
      <c r="A499" s="12" t="s">
        <v>890</v>
      </c>
      <c r="B499" s="13" t="s">
        <v>18</v>
      </c>
      <c r="C499" s="13" t="s">
        <v>19</v>
      </c>
      <c r="D499" s="31" t="s">
        <v>891</v>
      </c>
      <c r="E499" s="14">
        <v>1</v>
      </c>
      <c r="F499" s="14">
        <v>922.04</v>
      </c>
      <c r="G499" s="15">
        <f t="shared" si="78"/>
        <v>922.04</v>
      </c>
      <c r="H499" s="14">
        <v>1</v>
      </c>
      <c r="I499" s="69">
        <v>0</v>
      </c>
      <c r="J499" s="15">
        <f t="shared" si="79"/>
        <v>0</v>
      </c>
    </row>
    <row r="500" spans="1:10" x14ac:dyDescent="0.25">
      <c r="A500" s="12" t="s">
        <v>892</v>
      </c>
      <c r="B500" s="13" t="s">
        <v>18</v>
      </c>
      <c r="C500" s="13" t="s">
        <v>19</v>
      </c>
      <c r="D500" s="31" t="s">
        <v>893</v>
      </c>
      <c r="E500" s="14">
        <v>1</v>
      </c>
      <c r="F500" s="14">
        <v>4254.08</v>
      </c>
      <c r="G500" s="15">
        <f t="shared" si="78"/>
        <v>4254.08</v>
      </c>
      <c r="H500" s="14">
        <v>1</v>
      </c>
      <c r="I500" s="69">
        <v>0</v>
      </c>
      <c r="J500" s="15">
        <f t="shared" si="79"/>
        <v>0</v>
      </c>
    </row>
    <row r="501" spans="1:10" ht="22.5" x14ac:dyDescent="0.25">
      <c r="A501" s="12" t="s">
        <v>894</v>
      </c>
      <c r="B501" s="13" t="s">
        <v>18</v>
      </c>
      <c r="C501" s="13" t="s">
        <v>19</v>
      </c>
      <c r="D501" s="31" t="s">
        <v>895</v>
      </c>
      <c r="E501" s="14">
        <v>2</v>
      </c>
      <c r="F501" s="14">
        <v>412.14</v>
      </c>
      <c r="G501" s="15">
        <f t="shared" si="78"/>
        <v>824.28</v>
      </c>
      <c r="H501" s="14">
        <v>2</v>
      </c>
      <c r="I501" s="69">
        <v>0</v>
      </c>
      <c r="J501" s="15">
        <f t="shared" si="79"/>
        <v>0</v>
      </c>
    </row>
    <row r="502" spans="1:10" x14ac:dyDescent="0.25">
      <c r="A502" s="12" t="s">
        <v>896</v>
      </c>
      <c r="B502" s="13" t="s">
        <v>18</v>
      </c>
      <c r="C502" s="13" t="s">
        <v>19</v>
      </c>
      <c r="D502" s="31" t="s">
        <v>897</v>
      </c>
      <c r="E502" s="14">
        <v>14</v>
      </c>
      <c r="F502" s="14">
        <v>170.48</v>
      </c>
      <c r="G502" s="15">
        <f t="shared" si="78"/>
        <v>2386.7199999999998</v>
      </c>
      <c r="H502" s="14">
        <v>14</v>
      </c>
      <c r="I502" s="69">
        <v>0</v>
      </c>
      <c r="J502" s="15">
        <f t="shared" si="79"/>
        <v>0</v>
      </c>
    </row>
    <row r="503" spans="1:10" x14ac:dyDescent="0.25">
      <c r="A503" s="12" t="s">
        <v>898</v>
      </c>
      <c r="B503" s="13" t="s">
        <v>18</v>
      </c>
      <c r="C503" s="13" t="s">
        <v>19</v>
      </c>
      <c r="D503" s="31" t="s">
        <v>899</v>
      </c>
      <c r="E503" s="14">
        <v>5</v>
      </c>
      <c r="F503" s="14">
        <v>103.62</v>
      </c>
      <c r="G503" s="15">
        <f t="shared" si="78"/>
        <v>518.1</v>
      </c>
      <c r="H503" s="14">
        <v>5</v>
      </c>
      <c r="I503" s="69">
        <v>0</v>
      </c>
      <c r="J503" s="15">
        <f t="shared" si="79"/>
        <v>0</v>
      </c>
    </row>
    <row r="504" spans="1:10" x14ac:dyDescent="0.25">
      <c r="A504" s="12" t="s">
        <v>900</v>
      </c>
      <c r="B504" s="13" t="s">
        <v>18</v>
      </c>
      <c r="C504" s="13" t="s">
        <v>39</v>
      </c>
      <c r="D504" s="31" t="s">
        <v>901</v>
      </c>
      <c r="E504" s="14">
        <v>750</v>
      </c>
      <c r="F504" s="14">
        <v>12.63</v>
      </c>
      <c r="G504" s="15">
        <f t="shared" si="78"/>
        <v>9472.5</v>
      </c>
      <c r="H504" s="14">
        <v>750</v>
      </c>
      <c r="I504" s="69">
        <v>0</v>
      </c>
      <c r="J504" s="15">
        <f t="shared" si="79"/>
        <v>0</v>
      </c>
    </row>
    <row r="505" spans="1:10" x14ac:dyDescent="0.25">
      <c r="A505" s="12" t="s">
        <v>873</v>
      </c>
      <c r="B505" s="13" t="s">
        <v>18</v>
      </c>
      <c r="C505" s="13" t="s">
        <v>39</v>
      </c>
      <c r="D505" s="31" t="s">
        <v>874</v>
      </c>
      <c r="E505" s="14">
        <v>400</v>
      </c>
      <c r="F505" s="14">
        <v>12.31</v>
      </c>
      <c r="G505" s="15">
        <f t="shared" si="78"/>
        <v>4924</v>
      </c>
      <c r="H505" s="14">
        <v>400</v>
      </c>
      <c r="I505" s="69">
        <v>0</v>
      </c>
      <c r="J505" s="15">
        <f t="shared" si="79"/>
        <v>0</v>
      </c>
    </row>
    <row r="506" spans="1:10" x14ac:dyDescent="0.25">
      <c r="A506" s="12" t="s">
        <v>902</v>
      </c>
      <c r="B506" s="13" t="s">
        <v>18</v>
      </c>
      <c r="C506" s="13" t="s">
        <v>19</v>
      </c>
      <c r="D506" s="31" t="s">
        <v>903</v>
      </c>
      <c r="E506" s="14">
        <v>6</v>
      </c>
      <c r="F506" s="14">
        <v>89.24</v>
      </c>
      <c r="G506" s="15">
        <f t="shared" si="78"/>
        <v>535.44000000000005</v>
      </c>
      <c r="H506" s="14">
        <v>6</v>
      </c>
      <c r="I506" s="69">
        <v>0</v>
      </c>
      <c r="J506" s="15">
        <f t="shared" si="79"/>
        <v>0</v>
      </c>
    </row>
    <row r="507" spans="1:10" x14ac:dyDescent="0.25">
      <c r="A507" s="12" t="s">
        <v>904</v>
      </c>
      <c r="B507" s="13" t="s">
        <v>18</v>
      </c>
      <c r="C507" s="13" t="s">
        <v>19</v>
      </c>
      <c r="D507" s="31" t="s">
        <v>905</v>
      </c>
      <c r="E507" s="14">
        <v>1</v>
      </c>
      <c r="F507" s="14">
        <v>111.78</v>
      </c>
      <c r="G507" s="15">
        <f t="shared" si="78"/>
        <v>111.78</v>
      </c>
      <c r="H507" s="14">
        <v>1</v>
      </c>
      <c r="I507" s="69">
        <v>0</v>
      </c>
      <c r="J507" s="15">
        <f t="shared" si="79"/>
        <v>0</v>
      </c>
    </row>
    <row r="508" spans="1:10" ht="22.5" x14ac:dyDescent="0.25">
      <c r="A508" s="12" t="s">
        <v>906</v>
      </c>
      <c r="B508" s="13" t="s">
        <v>18</v>
      </c>
      <c r="C508" s="13" t="s">
        <v>19</v>
      </c>
      <c r="D508" s="31" t="s">
        <v>907</v>
      </c>
      <c r="E508" s="14">
        <v>10</v>
      </c>
      <c r="F508" s="14">
        <v>78.290000000000006</v>
      </c>
      <c r="G508" s="15">
        <f t="shared" si="78"/>
        <v>782.9</v>
      </c>
      <c r="H508" s="14">
        <v>10</v>
      </c>
      <c r="I508" s="69">
        <v>0</v>
      </c>
      <c r="J508" s="15">
        <f t="shared" si="79"/>
        <v>0</v>
      </c>
    </row>
    <row r="509" spans="1:10" ht="22.5" x14ac:dyDescent="0.25">
      <c r="A509" s="12" t="s">
        <v>908</v>
      </c>
      <c r="B509" s="13" t="s">
        <v>18</v>
      </c>
      <c r="C509" s="13" t="s">
        <v>19</v>
      </c>
      <c r="D509" s="31" t="s">
        <v>909</v>
      </c>
      <c r="E509" s="14">
        <v>8</v>
      </c>
      <c r="F509" s="14">
        <v>180.95</v>
      </c>
      <c r="G509" s="15">
        <f t="shared" si="78"/>
        <v>1447.6</v>
      </c>
      <c r="H509" s="14">
        <v>8</v>
      </c>
      <c r="I509" s="69">
        <v>0</v>
      </c>
      <c r="J509" s="15">
        <f t="shared" si="79"/>
        <v>0</v>
      </c>
    </row>
    <row r="510" spans="1:10" ht="22.5" x14ac:dyDescent="0.25">
      <c r="A510" s="12" t="s">
        <v>910</v>
      </c>
      <c r="B510" s="13" t="s">
        <v>18</v>
      </c>
      <c r="C510" s="13" t="s">
        <v>19</v>
      </c>
      <c r="D510" s="31" t="s">
        <v>911</v>
      </c>
      <c r="E510" s="14">
        <v>1</v>
      </c>
      <c r="F510" s="14">
        <v>963.06</v>
      </c>
      <c r="G510" s="15">
        <f t="shared" si="78"/>
        <v>963.06</v>
      </c>
      <c r="H510" s="14">
        <v>1</v>
      </c>
      <c r="I510" s="69">
        <v>0</v>
      </c>
      <c r="J510" s="15">
        <f t="shared" si="79"/>
        <v>0</v>
      </c>
    </row>
    <row r="511" spans="1:10" x14ac:dyDescent="0.25">
      <c r="A511" s="12" t="s">
        <v>879</v>
      </c>
      <c r="B511" s="13" t="s">
        <v>18</v>
      </c>
      <c r="C511" s="13" t="s">
        <v>19</v>
      </c>
      <c r="D511" s="31" t="s">
        <v>880</v>
      </c>
      <c r="E511" s="14">
        <v>1</v>
      </c>
      <c r="F511" s="14">
        <v>1117.3699999999999</v>
      </c>
      <c r="G511" s="15">
        <f t="shared" si="78"/>
        <v>1117.3699999999999</v>
      </c>
      <c r="H511" s="14">
        <v>1</v>
      </c>
      <c r="I511" s="69">
        <v>0</v>
      </c>
      <c r="J511" s="15">
        <f t="shared" si="79"/>
        <v>0</v>
      </c>
    </row>
    <row r="512" spans="1:10" x14ac:dyDescent="0.25">
      <c r="A512" s="12" t="s">
        <v>881</v>
      </c>
      <c r="B512" s="13" t="s">
        <v>18</v>
      </c>
      <c r="C512" s="13" t="s">
        <v>19</v>
      </c>
      <c r="D512" s="31" t="s">
        <v>882</v>
      </c>
      <c r="E512" s="14">
        <v>1</v>
      </c>
      <c r="F512" s="14">
        <v>2437.09</v>
      </c>
      <c r="G512" s="15">
        <f t="shared" si="78"/>
        <v>2437.09</v>
      </c>
      <c r="H512" s="14">
        <v>1</v>
      </c>
      <c r="I512" s="69">
        <v>0</v>
      </c>
      <c r="J512" s="15">
        <f t="shared" si="79"/>
        <v>0</v>
      </c>
    </row>
    <row r="513" spans="1:10" x14ac:dyDescent="0.25">
      <c r="A513" s="16"/>
      <c r="B513" s="16"/>
      <c r="C513" s="16"/>
      <c r="D513" s="32" t="s">
        <v>912</v>
      </c>
      <c r="E513" s="14">
        <v>1</v>
      </c>
      <c r="F513" s="17">
        <f>SUM(G497:G512)</f>
        <v>37193.81</v>
      </c>
      <c r="G513" s="17">
        <f t="shared" si="78"/>
        <v>37193.81</v>
      </c>
      <c r="H513" s="14">
        <v>1</v>
      </c>
      <c r="I513" s="17">
        <f>SUM(J497:J512)</f>
        <v>0</v>
      </c>
      <c r="J513" s="17">
        <f t="shared" si="79"/>
        <v>0</v>
      </c>
    </row>
    <row r="514" spans="1:10" ht="0.95" customHeight="1" x14ac:dyDescent="0.25">
      <c r="A514" s="18"/>
      <c r="B514" s="18"/>
      <c r="C514" s="18"/>
      <c r="D514" s="33"/>
      <c r="E514" s="18"/>
      <c r="F514" s="18"/>
      <c r="G514" s="18"/>
      <c r="H514" s="18"/>
      <c r="I514" s="18"/>
      <c r="J514" s="18"/>
    </row>
    <row r="515" spans="1:10" x14ac:dyDescent="0.25">
      <c r="A515" s="19" t="s">
        <v>913</v>
      </c>
      <c r="B515" s="19" t="s">
        <v>10</v>
      </c>
      <c r="C515" s="19" t="s">
        <v>11</v>
      </c>
      <c r="D515" s="34" t="s">
        <v>914</v>
      </c>
      <c r="E515" s="20">
        <f t="shared" ref="E515:J515" si="80">E541</f>
        <v>1</v>
      </c>
      <c r="F515" s="20">
        <f t="shared" si="80"/>
        <v>119893.73</v>
      </c>
      <c r="G515" s="20">
        <f t="shared" si="80"/>
        <v>119893.73</v>
      </c>
      <c r="H515" s="20">
        <f t="shared" si="80"/>
        <v>1</v>
      </c>
      <c r="I515" s="20">
        <f t="shared" si="80"/>
        <v>0</v>
      </c>
      <c r="J515" s="20">
        <f t="shared" si="80"/>
        <v>0</v>
      </c>
    </row>
    <row r="516" spans="1:10" x14ac:dyDescent="0.25">
      <c r="A516" s="12" t="s">
        <v>915</v>
      </c>
      <c r="B516" s="13" t="s">
        <v>18</v>
      </c>
      <c r="C516" s="13" t="s">
        <v>39</v>
      </c>
      <c r="D516" s="31" t="s">
        <v>916</v>
      </c>
      <c r="E516" s="14">
        <v>150</v>
      </c>
      <c r="F516" s="14">
        <v>4.6500000000000004</v>
      </c>
      <c r="G516" s="15">
        <f t="shared" ref="G516:G541" si="81">ROUND(E516*F516,2)</f>
        <v>697.5</v>
      </c>
      <c r="H516" s="14">
        <v>150</v>
      </c>
      <c r="I516" s="69">
        <v>0</v>
      </c>
      <c r="J516" s="15">
        <f t="shared" ref="J516:J541" si="82">ROUND(H516*I516,2)</f>
        <v>0</v>
      </c>
    </row>
    <row r="517" spans="1:10" x14ac:dyDescent="0.25">
      <c r="A517" s="12" t="s">
        <v>917</v>
      </c>
      <c r="B517" s="13" t="s">
        <v>18</v>
      </c>
      <c r="C517" s="13" t="s">
        <v>19</v>
      </c>
      <c r="D517" s="31" t="s">
        <v>918</v>
      </c>
      <c r="E517" s="14">
        <v>7</v>
      </c>
      <c r="F517" s="14">
        <v>729.79</v>
      </c>
      <c r="G517" s="15">
        <f t="shared" si="81"/>
        <v>5108.53</v>
      </c>
      <c r="H517" s="14">
        <v>7</v>
      </c>
      <c r="I517" s="69">
        <v>0</v>
      </c>
      <c r="J517" s="15">
        <f t="shared" si="82"/>
        <v>0</v>
      </c>
    </row>
    <row r="518" spans="1:10" ht="22.5" x14ac:dyDescent="0.25">
      <c r="A518" s="12" t="s">
        <v>919</v>
      </c>
      <c r="B518" s="13" t="s">
        <v>18</v>
      </c>
      <c r="C518" s="13" t="s">
        <v>39</v>
      </c>
      <c r="D518" s="31" t="s">
        <v>920</v>
      </c>
      <c r="E518" s="14">
        <v>240</v>
      </c>
      <c r="F518" s="14">
        <v>20.149999999999999</v>
      </c>
      <c r="G518" s="15">
        <f t="shared" si="81"/>
        <v>4836</v>
      </c>
      <c r="H518" s="14">
        <v>240</v>
      </c>
      <c r="I518" s="69">
        <v>0</v>
      </c>
      <c r="J518" s="15">
        <f t="shared" si="82"/>
        <v>0</v>
      </c>
    </row>
    <row r="519" spans="1:10" ht="22.5" x14ac:dyDescent="0.25">
      <c r="A519" s="12" t="s">
        <v>921</v>
      </c>
      <c r="B519" s="13" t="s">
        <v>18</v>
      </c>
      <c r="C519" s="13" t="s">
        <v>39</v>
      </c>
      <c r="D519" s="31" t="s">
        <v>922</v>
      </c>
      <c r="E519" s="14">
        <v>360</v>
      </c>
      <c r="F519" s="14">
        <v>12.51</v>
      </c>
      <c r="G519" s="15">
        <f t="shared" si="81"/>
        <v>4503.6000000000004</v>
      </c>
      <c r="H519" s="14">
        <v>360</v>
      </c>
      <c r="I519" s="69">
        <v>0</v>
      </c>
      <c r="J519" s="15">
        <f t="shared" si="82"/>
        <v>0</v>
      </c>
    </row>
    <row r="520" spans="1:10" x14ac:dyDescent="0.25">
      <c r="A520" s="12" t="s">
        <v>873</v>
      </c>
      <c r="B520" s="13" t="s">
        <v>18</v>
      </c>
      <c r="C520" s="13" t="s">
        <v>39</v>
      </c>
      <c r="D520" s="31" t="s">
        <v>874</v>
      </c>
      <c r="E520" s="14">
        <v>200</v>
      </c>
      <c r="F520" s="14">
        <v>12.31</v>
      </c>
      <c r="G520" s="15">
        <f t="shared" si="81"/>
        <v>2462</v>
      </c>
      <c r="H520" s="14">
        <v>200</v>
      </c>
      <c r="I520" s="69">
        <v>0</v>
      </c>
      <c r="J520" s="15">
        <f t="shared" si="82"/>
        <v>0</v>
      </c>
    </row>
    <row r="521" spans="1:10" x14ac:dyDescent="0.25">
      <c r="A521" s="12" t="s">
        <v>923</v>
      </c>
      <c r="B521" s="13" t="s">
        <v>18</v>
      </c>
      <c r="C521" s="13" t="s">
        <v>19</v>
      </c>
      <c r="D521" s="31" t="s">
        <v>924</v>
      </c>
      <c r="E521" s="14">
        <v>2</v>
      </c>
      <c r="F521" s="14">
        <v>173.88</v>
      </c>
      <c r="G521" s="15">
        <f t="shared" si="81"/>
        <v>347.76</v>
      </c>
      <c r="H521" s="14">
        <v>2</v>
      </c>
      <c r="I521" s="69">
        <v>0</v>
      </c>
      <c r="J521" s="15">
        <f t="shared" si="82"/>
        <v>0</v>
      </c>
    </row>
    <row r="522" spans="1:10" x14ac:dyDescent="0.25">
      <c r="A522" s="12" t="s">
        <v>925</v>
      </c>
      <c r="B522" s="13" t="s">
        <v>18</v>
      </c>
      <c r="C522" s="13" t="s">
        <v>19</v>
      </c>
      <c r="D522" s="31" t="s">
        <v>926</v>
      </c>
      <c r="E522" s="14">
        <v>2</v>
      </c>
      <c r="F522" s="14">
        <v>232.79</v>
      </c>
      <c r="G522" s="15">
        <f t="shared" si="81"/>
        <v>465.58</v>
      </c>
      <c r="H522" s="14">
        <v>2</v>
      </c>
      <c r="I522" s="69">
        <v>0</v>
      </c>
      <c r="J522" s="15">
        <f t="shared" si="82"/>
        <v>0</v>
      </c>
    </row>
    <row r="523" spans="1:10" x14ac:dyDescent="0.25">
      <c r="A523" s="12" t="s">
        <v>927</v>
      </c>
      <c r="B523" s="13" t="s">
        <v>18</v>
      </c>
      <c r="C523" s="13" t="s">
        <v>19</v>
      </c>
      <c r="D523" s="31" t="s">
        <v>928</v>
      </c>
      <c r="E523" s="14">
        <v>1</v>
      </c>
      <c r="F523" s="14">
        <v>2991.9</v>
      </c>
      <c r="G523" s="15">
        <f t="shared" si="81"/>
        <v>2991.9</v>
      </c>
      <c r="H523" s="14">
        <v>1</v>
      </c>
      <c r="I523" s="69">
        <v>0</v>
      </c>
      <c r="J523" s="15">
        <f t="shared" si="82"/>
        <v>0</v>
      </c>
    </row>
    <row r="524" spans="1:10" ht="22.5" x14ac:dyDescent="0.25">
      <c r="A524" s="12" t="s">
        <v>929</v>
      </c>
      <c r="B524" s="13" t="s">
        <v>18</v>
      </c>
      <c r="C524" s="13" t="s">
        <v>39</v>
      </c>
      <c r="D524" s="31" t="s">
        <v>930</v>
      </c>
      <c r="E524" s="14">
        <v>250</v>
      </c>
      <c r="F524" s="14">
        <v>10.29</v>
      </c>
      <c r="G524" s="15">
        <f t="shared" si="81"/>
        <v>2572.5</v>
      </c>
      <c r="H524" s="14">
        <v>250</v>
      </c>
      <c r="I524" s="69">
        <v>0</v>
      </c>
      <c r="J524" s="15">
        <f t="shared" si="82"/>
        <v>0</v>
      </c>
    </row>
    <row r="525" spans="1:10" ht="22.5" x14ac:dyDescent="0.25">
      <c r="A525" s="12" t="s">
        <v>931</v>
      </c>
      <c r="B525" s="13" t="s">
        <v>18</v>
      </c>
      <c r="C525" s="13" t="s">
        <v>39</v>
      </c>
      <c r="D525" s="31" t="s">
        <v>932</v>
      </c>
      <c r="E525" s="14">
        <v>250</v>
      </c>
      <c r="F525" s="14">
        <v>14.11</v>
      </c>
      <c r="G525" s="15">
        <f t="shared" si="81"/>
        <v>3527.5</v>
      </c>
      <c r="H525" s="14">
        <v>250</v>
      </c>
      <c r="I525" s="69">
        <v>0</v>
      </c>
      <c r="J525" s="15">
        <f t="shared" si="82"/>
        <v>0</v>
      </c>
    </row>
    <row r="526" spans="1:10" ht="22.5" x14ac:dyDescent="0.25">
      <c r="A526" s="12" t="s">
        <v>933</v>
      </c>
      <c r="B526" s="13" t="s">
        <v>18</v>
      </c>
      <c r="C526" s="13" t="s">
        <v>39</v>
      </c>
      <c r="D526" s="31" t="s">
        <v>934</v>
      </c>
      <c r="E526" s="14">
        <v>250</v>
      </c>
      <c r="F526" s="14">
        <v>17.18</v>
      </c>
      <c r="G526" s="15">
        <f t="shared" si="81"/>
        <v>4295</v>
      </c>
      <c r="H526" s="14">
        <v>250</v>
      </c>
      <c r="I526" s="69">
        <v>0</v>
      </c>
      <c r="J526" s="15">
        <f t="shared" si="82"/>
        <v>0</v>
      </c>
    </row>
    <row r="527" spans="1:10" x14ac:dyDescent="0.25">
      <c r="A527" s="12" t="s">
        <v>935</v>
      </c>
      <c r="B527" s="13" t="s">
        <v>18</v>
      </c>
      <c r="C527" s="13" t="s">
        <v>39</v>
      </c>
      <c r="D527" s="31" t="s">
        <v>936</v>
      </c>
      <c r="E527" s="14">
        <v>250</v>
      </c>
      <c r="F527" s="14">
        <v>24.2</v>
      </c>
      <c r="G527" s="15">
        <f t="shared" si="81"/>
        <v>6050</v>
      </c>
      <c r="H527" s="14">
        <v>250</v>
      </c>
      <c r="I527" s="69">
        <v>0</v>
      </c>
      <c r="J527" s="15">
        <f t="shared" si="82"/>
        <v>0</v>
      </c>
    </row>
    <row r="528" spans="1:10" ht="22.5" x14ac:dyDescent="0.25">
      <c r="A528" s="12" t="s">
        <v>937</v>
      </c>
      <c r="B528" s="13" t="s">
        <v>18</v>
      </c>
      <c r="C528" s="13" t="s">
        <v>19</v>
      </c>
      <c r="D528" s="31" t="s">
        <v>938</v>
      </c>
      <c r="E528" s="14">
        <v>2</v>
      </c>
      <c r="F528" s="14">
        <v>372.46</v>
      </c>
      <c r="G528" s="15">
        <f t="shared" si="81"/>
        <v>744.92</v>
      </c>
      <c r="H528" s="14">
        <v>2</v>
      </c>
      <c r="I528" s="69">
        <v>0</v>
      </c>
      <c r="J528" s="15">
        <f t="shared" si="82"/>
        <v>0</v>
      </c>
    </row>
    <row r="529" spans="1:10" ht="22.5" x14ac:dyDescent="0.25">
      <c r="A529" s="12" t="s">
        <v>939</v>
      </c>
      <c r="B529" s="13" t="s">
        <v>18</v>
      </c>
      <c r="C529" s="13" t="s">
        <v>19</v>
      </c>
      <c r="D529" s="31" t="s">
        <v>940</v>
      </c>
      <c r="E529" s="14">
        <v>3</v>
      </c>
      <c r="F529" s="14">
        <v>325.89999999999998</v>
      </c>
      <c r="G529" s="15">
        <f t="shared" si="81"/>
        <v>977.7</v>
      </c>
      <c r="H529" s="14">
        <v>3</v>
      </c>
      <c r="I529" s="69">
        <v>0</v>
      </c>
      <c r="J529" s="15">
        <f t="shared" si="82"/>
        <v>0</v>
      </c>
    </row>
    <row r="530" spans="1:10" x14ac:dyDescent="0.25">
      <c r="A530" s="12" t="s">
        <v>941</v>
      </c>
      <c r="B530" s="13" t="s">
        <v>18</v>
      </c>
      <c r="C530" s="13" t="s">
        <v>19</v>
      </c>
      <c r="D530" s="31" t="s">
        <v>942</v>
      </c>
      <c r="E530" s="14">
        <v>3</v>
      </c>
      <c r="F530" s="14">
        <v>2153.08</v>
      </c>
      <c r="G530" s="15">
        <f t="shared" si="81"/>
        <v>6459.24</v>
      </c>
      <c r="H530" s="14">
        <v>3</v>
      </c>
      <c r="I530" s="69">
        <v>0</v>
      </c>
      <c r="J530" s="15">
        <f t="shared" si="82"/>
        <v>0</v>
      </c>
    </row>
    <row r="531" spans="1:10" ht="22.5" x14ac:dyDescent="0.25">
      <c r="A531" s="12" t="s">
        <v>943</v>
      </c>
      <c r="B531" s="13" t="s">
        <v>18</v>
      </c>
      <c r="C531" s="13" t="s">
        <v>39</v>
      </c>
      <c r="D531" s="31" t="s">
        <v>944</v>
      </c>
      <c r="E531" s="14">
        <v>160</v>
      </c>
      <c r="F531" s="14">
        <v>70.86</v>
      </c>
      <c r="G531" s="15">
        <f t="shared" si="81"/>
        <v>11337.6</v>
      </c>
      <c r="H531" s="14">
        <v>160</v>
      </c>
      <c r="I531" s="69">
        <v>0</v>
      </c>
      <c r="J531" s="15">
        <f t="shared" si="82"/>
        <v>0</v>
      </c>
    </row>
    <row r="532" spans="1:10" ht="22.5" x14ac:dyDescent="0.25">
      <c r="A532" s="12" t="s">
        <v>945</v>
      </c>
      <c r="B532" s="13" t="s">
        <v>18</v>
      </c>
      <c r="C532" s="13" t="s">
        <v>39</v>
      </c>
      <c r="D532" s="31" t="s">
        <v>946</v>
      </c>
      <c r="E532" s="14">
        <v>380</v>
      </c>
      <c r="F532" s="14">
        <v>79.37</v>
      </c>
      <c r="G532" s="15">
        <f t="shared" si="81"/>
        <v>30160.6</v>
      </c>
      <c r="H532" s="14">
        <v>380</v>
      </c>
      <c r="I532" s="69">
        <v>0</v>
      </c>
      <c r="J532" s="15">
        <f t="shared" si="82"/>
        <v>0</v>
      </c>
    </row>
    <row r="533" spans="1:10" x14ac:dyDescent="0.25">
      <c r="A533" s="12" t="s">
        <v>947</v>
      </c>
      <c r="B533" s="13" t="s">
        <v>18</v>
      </c>
      <c r="C533" s="13" t="s">
        <v>19</v>
      </c>
      <c r="D533" s="31" t="s">
        <v>948</v>
      </c>
      <c r="E533" s="14">
        <v>16</v>
      </c>
      <c r="F533" s="14">
        <v>193.54</v>
      </c>
      <c r="G533" s="15">
        <f t="shared" si="81"/>
        <v>3096.64</v>
      </c>
      <c r="H533" s="14">
        <v>16</v>
      </c>
      <c r="I533" s="69">
        <v>0</v>
      </c>
      <c r="J533" s="15">
        <f t="shared" si="82"/>
        <v>0</v>
      </c>
    </row>
    <row r="534" spans="1:10" x14ac:dyDescent="0.25">
      <c r="A534" s="12" t="s">
        <v>949</v>
      </c>
      <c r="B534" s="13" t="s">
        <v>18</v>
      </c>
      <c r="C534" s="13" t="s">
        <v>19</v>
      </c>
      <c r="D534" s="31" t="s">
        <v>950</v>
      </c>
      <c r="E534" s="14">
        <v>1</v>
      </c>
      <c r="F534" s="14">
        <v>1102.5</v>
      </c>
      <c r="G534" s="15">
        <f t="shared" si="81"/>
        <v>1102.5</v>
      </c>
      <c r="H534" s="14">
        <v>1</v>
      </c>
      <c r="I534" s="69">
        <v>0</v>
      </c>
      <c r="J534" s="15">
        <f t="shared" si="82"/>
        <v>0</v>
      </c>
    </row>
    <row r="535" spans="1:10" x14ac:dyDescent="0.25">
      <c r="A535" s="12" t="s">
        <v>951</v>
      </c>
      <c r="B535" s="13" t="s">
        <v>18</v>
      </c>
      <c r="C535" s="13" t="s">
        <v>19</v>
      </c>
      <c r="D535" s="31" t="s">
        <v>952</v>
      </c>
      <c r="E535" s="14">
        <v>4</v>
      </c>
      <c r="F535" s="14">
        <v>550.44000000000005</v>
      </c>
      <c r="G535" s="15">
        <f t="shared" si="81"/>
        <v>2201.7600000000002</v>
      </c>
      <c r="H535" s="14">
        <v>4</v>
      </c>
      <c r="I535" s="69">
        <v>0</v>
      </c>
      <c r="J535" s="15">
        <f t="shared" si="82"/>
        <v>0</v>
      </c>
    </row>
    <row r="536" spans="1:10" ht="22.5" x14ac:dyDescent="0.25">
      <c r="A536" s="12" t="s">
        <v>953</v>
      </c>
      <c r="B536" s="13" t="s">
        <v>18</v>
      </c>
      <c r="C536" s="13" t="s">
        <v>19</v>
      </c>
      <c r="D536" s="31" t="s">
        <v>954</v>
      </c>
      <c r="E536" s="14">
        <v>1</v>
      </c>
      <c r="F536" s="14">
        <v>714</v>
      </c>
      <c r="G536" s="15">
        <f t="shared" si="81"/>
        <v>714</v>
      </c>
      <c r="H536" s="14">
        <v>1</v>
      </c>
      <c r="I536" s="69">
        <v>0</v>
      </c>
      <c r="J536" s="15">
        <f t="shared" si="82"/>
        <v>0</v>
      </c>
    </row>
    <row r="537" spans="1:10" ht="22.5" x14ac:dyDescent="0.25">
      <c r="A537" s="12" t="s">
        <v>955</v>
      </c>
      <c r="B537" s="13" t="s">
        <v>18</v>
      </c>
      <c r="C537" s="13" t="s">
        <v>19</v>
      </c>
      <c r="D537" s="31" t="s">
        <v>956</v>
      </c>
      <c r="E537" s="14">
        <v>1</v>
      </c>
      <c r="F537" s="14">
        <v>6806.26</v>
      </c>
      <c r="G537" s="15">
        <f t="shared" si="81"/>
        <v>6806.26</v>
      </c>
      <c r="H537" s="14">
        <v>1</v>
      </c>
      <c r="I537" s="69">
        <v>0</v>
      </c>
      <c r="J537" s="15">
        <f t="shared" si="82"/>
        <v>0</v>
      </c>
    </row>
    <row r="538" spans="1:10" ht="22.5" x14ac:dyDescent="0.25">
      <c r="A538" s="12" t="s">
        <v>957</v>
      </c>
      <c r="B538" s="13" t="s">
        <v>18</v>
      </c>
      <c r="C538" s="13" t="s">
        <v>19</v>
      </c>
      <c r="D538" s="31" t="s">
        <v>958</v>
      </c>
      <c r="E538" s="14">
        <v>1</v>
      </c>
      <c r="F538" s="14">
        <v>3675</v>
      </c>
      <c r="G538" s="15">
        <f t="shared" si="81"/>
        <v>3675</v>
      </c>
      <c r="H538" s="14">
        <v>1</v>
      </c>
      <c r="I538" s="69">
        <v>0</v>
      </c>
      <c r="J538" s="15">
        <f t="shared" si="82"/>
        <v>0</v>
      </c>
    </row>
    <row r="539" spans="1:10" ht="22.5" x14ac:dyDescent="0.25">
      <c r="A539" s="12" t="s">
        <v>959</v>
      </c>
      <c r="B539" s="13" t="s">
        <v>18</v>
      </c>
      <c r="C539" s="13" t="s">
        <v>19</v>
      </c>
      <c r="D539" s="31" t="s">
        <v>960</v>
      </c>
      <c r="E539" s="14">
        <v>2</v>
      </c>
      <c r="F539" s="14">
        <v>6051.57</v>
      </c>
      <c r="G539" s="15">
        <f t="shared" si="81"/>
        <v>12103.14</v>
      </c>
      <c r="H539" s="14">
        <v>2</v>
      </c>
      <c r="I539" s="69">
        <v>0</v>
      </c>
      <c r="J539" s="15">
        <f t="shared" si="82"/>
        <v>0</v>
      </c>
    </row>
    <row r="540" spans="1:10" x14ac:dyDescent="0.25">
      <c r="A540" s="12" t="s">
        <v>961</v>
      </c>
      <c r="B540" s="13" t="s">
        <v>18</v>
      </c>
      <c r="C540" s="13" t="s">
        <v>19</v>
      </c>
      <c r="D540" s="31" t="s">
        <v>962</v>
      </c>
      <c r="E540" s="14">
        <v>1</v>
      </c>
      <c r="F540" s="14">
        <v>2656.5</v>
      </c>
      <c r="G540" s="15">
        <f t="shared" si="81"/>
        <v>2656.5</v>
      </c>
      <c r="H540" s="14">
        <v>1</v>
      </c>
      <c r="I540" s="69">
        <v>0</v>
      </c>
      <c r="J540" s="15">
        <f t="shared" si="82"/>
        <v>0</v>
      </c>
    </row>
    <row r="541" spans="1:10" x14ac:dyDescent="0.25">
      <c r="A541" s="16"/>
      <c r="B541" s="16"/>
      <c r="C541" s="16"/>
      <c r="D541" s="32" t="s">
        <v>963</v>
      </c>
      <c r="E541" s="14">
        <v>1</v>
      </c>
      <c r="F541" s="17">
        <f>SUM(G516:G540)</f>
        <v>119893.73</v>
      </c>
      <c r="G541" s="17">
        <f t="shared" si="81"/>
        <v>119893.73</v>
      </c>
      <c r="H541" s="14">
        <v>1</v>
      </c>
      <c r="I541" s="17">
        <f>SUM(J516:J540)</f>
        <v>0</v>
      </c>
      <c r="J541" s="17">
        <f t="shared" si="82"/>
        <v>0</v>
      </c>
    </row>
    <row r="542" spans="1:10" ht="0.95" customHeight="1" x14ac:dyDescent="0.25">
      <c r="A542" s="18"/>
      <c r="B542" s="18"/>
      <c r="C542" s="18"/>
      <c r="D542" s="33"/>
      <c r="E542" s="18"/>
      <c r="F542" s="18"/>
      <c r="G542" s="18"/>
      <c r="H542" s="18"/>
      <c r="I542" s="18"/>
      <c r="J542" s="18"/>
    </row>
    <row r="543" spans="1:10" x14ac:dyDescent="0.25">
      <c r="A543" s="19" t="s">
        <v>964</v>
      </c>
      <c r="B543" s="19" t="s">
        <v>10</v>
      </c>
      <c r="C543" s="19" t="s">
        <v>11</v>
      </c>
      <c r="D543" s="34" t="s">
        <v>965</v>
      </c>
      <c r="E543" s="20">
        <f t="shared" ref="E543:J543" si="83">E550</f>
        <v>1</v>
      </c>
      <c r="F543" s="20">
        <f t="shared" si="83"/>
        <v>26154.99</v>
      </c>
      <c r="G543" s="20">
        <f t="shared" si="83"/>
        <v>26154.99</v>
      </c>
      <c r="H543" s="20">
        <f t="shared" si="83"/>
        <v>1</v>
      </c>
      <c r="I543" s="20">
        <f t="shared" si="83"/>
        <v>0</v>
      </c>
      <c r="J543" s="20">
        <f t="shared" si="83"/>
        <v>0</v>
      </c>
    </row>
    <row r="544" spans="1:10" ht="22.5" x14ac:dyDescent="0.25">
      <c r="A544" s="12" t="s">
        <v>966</v>
      </c>
      <c r="B544" s="13" t="s">
        <v>18</v>
      </c>
      <c r="C544" s="13" t="s">
        <v>39</v>
      </c>
      <c r="D544" s="31" t="s">
        <v>967</v>
      </c>
      <c r="E544" s="14">
        <v>100</v>
      </c>
      <c r="F544" s="14">
        <v>33.61</v>
      </c>
      <c r="G544" s="15">
        <f t="shared" ref="G544:G550" si="84">ROUND(E544*F544,2)</f>
        <v>3361</v>
      </c>
      <c r="H544" s="14">
        <v>100</v>
      </c>
      <c r="I544" s="69">
        <v>0</v>
      </c>
      <c r="J544" s="15">
        <f t="shared" ref="J544:J550" si="85">ROUND(H544*I544,2)</f>
        <v>0</v>
      </c>
    </row>
    <row r="545" spans="1:10" ht="22.5" x14ac:dyDescent="0.25">
      <c r="A545" s="12" t="s">
        <v>968</v>
      </c>
      <c r="B545" s="13" t="s">
        <v>18</v>
      </c>
      <c r="C545" s="13" t="s">
        <v>39</v>
      </c>
      <c r="D545" s="31" t="s">
        <v>969</v>
      </c>
      <c r="E545" s="14">
        <v>500</v>
      </c>
      <c r="F545" s="14">
        <v>35.85</v>
      </c>
      <c r="G545" s="15">
        <f t="shared" si="84"/>
        <v>17925</v>
      </c>
      <c r="H545" s="14">
        <v>500</v>
      </c>
      <c r="I545" s="69">
        <v>0</v>
      </c>
      <c r="J545" s="15">
        <f t="shared" si="85"/>
        <v>0</v>
      </c>
    </row>
    <row r="546" spans="1:10" ht="22.5" x14ac:dyDescent="0.25">
      <c r="A546" s="12" t="s">
        <v>970</v>
      </c>
      <c r="B546" s="13" t="s">
        <v>18</v>
      </c>
      <c r="C546" s="13" t="s">
        <v>19</v>
      </c>
      <c r="D546" s="31" t="s">
        <v>971</v>
      </c>
      <c r="E546" s="14">
        <v>12</v>
      </c>
      <c r="F546" s="14">
        <v>17.66</v>
      </c>
      <c r="G546" s="15">
        <f t="shared" si="84"/>
        <v>211.92</v>
      </c>
      <c r="H546" s="14">
        <v>12</v>
      </c>
      <c r="I546" s="69">
        <v>0</v>
      </c>
      <c r="J546" s="15">
        <f t="shared" si="85"/>
        <v>0</v>
      </c>
    </row>
    <row r="547" spans="1:10" ht="22.5" x14ac:dyDescent="0.25">
      <c r="A547" s="12" t="s">
        <v>972</v>
      </c>
      <c r="B547" s="13" t="s">
        <v>18</v>
      </c>
      <c r="C547" s="13" t="s">
        <v>19</v>
      </c>
      <c r="D547" s="31" t="s">
        <v>973</v>
      </c>
      <c r="E547" s="14">
        <v>32</v>
      </c>
      <c r="F547" s="14">
        <v>44.88</v>
      </c>
      <c r="G547" s="15">
        <f t="shared" si="84"/>
        <v>1436.16</v>
      </c>
      <c r="H547" s="14">
        <v>32</v>
      </c>
      <c r="I547" s="69">
        <v>0</v>
      </c>
      <c r="J547" s="15">
        <f t="shared" si="85"/>
        <v>0</v>
      </c>
    </row>
    <row r="548" spans="1:10" ht="22.5" x14ac:dyDescent="0.25">
      <c r="A548" s="12" t="s">
        <v>974</v>
      </c>
      <c r="B548" s="13" t="s">
        <v>18</v>
      </c>
      <c r="C548" s="13" t="s">
        <v>19</v>
      </c>
      <c r="D548" s="31" t="s">
        <v>975</v>
      </c>
      <c r="E548" s="14">
        <v>32</v>
      </c>
      <c r="F548" s="14">
        <v>76.930000000000007</v>
      </c>
      <c r="G548" s="15">
        <f t="shared" si="84"/>
        <v>2461.7600000000002</v>
      </c>
      <c r="H548" s="14">
        <v>32</v>
      </c>
      <c r="I548" s="69">
        <v>0</v>
      </c>
      <c r="J548" s="15">
        <f t="shared" si="85"/>
        <v>0</v>
      </c>
    </row>
    <row r="549" spans="1:10" ht="22.5" x14ac:dyDescent="0.25">
      <c r="A549" s="12" t="s">
        <v>976</v>
      </c>
      <c r="B549" s="13" t="s">
        <v>18</v>
      </c>
      <c r="C549" s="13" t="s">
        <v>19</v>
      </c>
      <c r="D549" s="31" t="s">
        <v>977</v>
      </c>
      <c r="E549" s="14">
        <v>1</v>
      </c>
      <c r="F549" s="14">
        <v>759.15</v>
      </c>
      <c r="G549" s="15">
        <f t="shared" si="84"/>
        <v>759.15</v>
      </c>
      <c r="H549" s="14">
        <v>1</v>
      </c>
      <c r="I549" s="69">
        <v>0</v>
      </c>
      <c r="J549" s="15">
        <f t="shared" si="85"/>
        <v>0</v>
      </c>
    </row>
    <row r="550" spans="1:10" x14ac:dyDescent="0.25">
      <c r="A550" s="16"/>
      <c r="B550" s="16"/>
      <c r="C550" s="16"/>
      <c r="D550" s="32" t="s">
        <v>978</v>
      </c>
      <c r="E550" s="14">
        <v>1</v>
      </c>
      <c r="F550" s="17">
        <f>SUM(G544:G549)</f>
        <v>26154.99</v>
      </c>
      <c r="G550" s="17">
        <f t="shared" si="84"/>
        <v>26154.99</v>
      </c>
      <c r="H550" s="14">
        <v>1</v>
      </c>
      <c r="I550" s="17">
        <f>SUM(J544:J549)</f>
        <v>0</v>
      </c>
      <c r="J550" s="17">
        <f t="shared" si="85"/>
        <v>0</v>
      </c>
    </row>
    <row r="551" spans="1:10" ht="0.95" customHeight="1" x14ac:dyDescent="0.25">
      <c r="A551" s="18"/>
      <c r="B551" s="18"/>
      <c r="C551" s="18"/>
      <c r="D551" s="33"/>
      <c r="E551" s="18"/>
      <c r="F551" s="18"/>
      <c r="G551" s="18"/>
      <c r="H551" s="18"/>
      <c r="I551" s="18"/>
      <c r="J551" s="18"/>
    </row>
    <row r="552" spans="1:10" x14ac:dyDescent="0.25">
      <c r="A552" s="19" t="s">
        <v>979</v>
      </c>
      <c r="B552" s="19" t="s">
        <v>10</v>
      </c>
      <c r="C552" s="19" t="s">
        <v>11</v>
      </c>
      <c r="D552" s="34" t="s">
        <v>980</v>
      </c>
      <c r="E552" s="20">
        <f t="shared" ref="E552:J552" si="86">E555</f>
        <v>1</v>
      </c>
      <c r="F552" s="20">
        <f t="shared" si="86"/>
        <v>14894.46</v>
      </c>
      <c r="G552" s="20">
        <f t="shared" si="86"/>
        <v>14894.46</v>
      </c>
      <c r="H552" s="20">
        <f t="shared" si="86"/>
        <v>1</v>
      </c>
      <c r="I552" s="20">
        <f t="shared" si="86"/>
        <v>0</v>
      </c>
      <c r="J552" s="20">
        <f t="shared" si="86"/>
        <v>0</v>
      </c>
    </row>
    <row r="553" spans="1:10" x14ac:dyDescent="0.25">
      <c r="A553" s="12" t="s">
        <v>981</v>
      </c>
      <c r="B553" s="13" t="s">
        <v>18</v>
      </c>
      <c r="C553" s="13" t="s">
        <v>19</v>
      </c>
      <c r="D553" s="31" t="s">
        <v>982</v>
      </c>
      <c r="E553" s="14">
        <v>1</v>
      </c>
      <c r="F553" s="14">
        <v>12515.32</v>
      </c>
      <c r="G553" s="15">
        <f>ROUND(E553*F553,2)</f>
        <v>12515.32</v>
      </c>
      <c r="H553" s="14">
        <v>1</v>
      </c>
      <c r="I553" s="69">
        <v>0</v>
      </c>
      <c r="J553" s="15">
        <f>ROUND(H553*I553,2)</f>
        <v>0</v>
      </c>
    </row>
    <row r="554" spans="1:10" ht="22.5" x14ac:dyDescent="0.25">
      <c r="A554" s="12" t="s">
        <v>983</v>
      </c>
      <c r="B554" s="13" t="s">
        <v>18</v>
      </c>
      <c r="C554" s="13" t="s">
        <v>19</v>
      </c>
      <c r="D554" s="31" t="s">
        <v>984</v>
      </c>
      <c r="E554" s="14">
        <v>1</v>
      </c>
      <c r="F554" s="14">
        <v>2379.14</v>
      </c>
      <c r="G554" s="15">
        <f>ROUND(E554*F554,2)</f>
        <v>2379.14</v>
      </c>
      <c r="H554" s="14">
        <v>1</v>
      </c>
      <c r="I554" s="69">
        <v>0</v>
      </c>
      <c r="J554" s="15">
        <f>ROUND(H554*I554,2)</f>
        <v>0</v>
      </c>
    </row>
    <row r="555" spans="1:10" x14ac:dyDescent="0.25">
      <c r="A555" s="16"/>
      <c r="B555" s="16"/>
      <c r="C555" s="16"/>
      <c r="D555" s="32" t="s">
        <v>985</v>
      </c>
      <c r="E555" s="14">
        <v>1</v>
      </c>
      <c r="F555" s="17">
        <f>SUM(G553:G554)</f>
        <v>14894.46</v>
      </c>
      <c r="G555" s="17">
        <f>ROUND(E555*F555,2)</f>
        <v>14894.46</v>
      </c>
      <c r="H555" s="14">
        <v>1</v>
      </c>
      <c r="I555" s="17">
        <f>SUM(J553:J554)</f>
        <v>0</v>
      </c>
      <c r="J555" s="17">
        <f>ROUND(H555*I555,2)</f>
        <v>0</v>
      </c>
    </row>
    <row r="556" spans="1:10" ht="0.95" customHeight="1" x14ac:dyDescent="0.25">
      <c r="A556" s="18"/>
      <c r="B556" s="18"/>
      <c r="C556" s="18"/>
      <c r="D556" s="33"/>
      <c r="E556" s="18"/>
      <c r="F556" s="18"/>
      <c r="G556" s="18"/>
      <c r="H556" s="18"/>
      <c r="I556" s="18"/>
      <c r="J556" s="18"/>
    </row>
    <row r="557" spans="1:10" x14ac:dyDescent="0.25">
      <c r="A557" s="16"/>
      <c r="B557" s="16"/>
      <c r="C557" s="16"/>
      <c r="D557" s="32" t="s">
        <v>986</v>
      </c>
      <c r="E557" s="14">
        <v>1</v>
      </c>
      <c r="F557" s="17">
        <f>G481+G496+G515+G543+G552</f>
        <v>243377.58</v>
      </c>
      <c r="G557" s="17">
        <f>ROUND(E557*F557,2)</f>
        <v>243377.58</v>
      </c>
      <c r="H557" s="14">
        <v>1</v>
      </c>
      <c r="I557" s="17">
        <f>J481+J496+J515+J543+J552</f>
        <v>0</v>
      </c>
      <c r="J557" s="17">
        <f>ROUND(H557*I557,2)</f>
        <v>0</v>
      </c>
    </row>
    <row r="558" spans="1:10" ht="0.95" customHeight="1" x14ac:dyDescent="0.25">
      <c r="A558" s="18"/>
      <c r="B558" s="18"/>
      <c r="C558" s="18"/>
      <c r="D558" s="33"/>
      <c r="E558" s="18"/>
      <c r="F558" s="18"/>
      <c r="G558" s="18"/>
      <c r="H558" s="18"/>
      <c r="I558" s="18"/>
      <c r="J558" s="18"/>
    </row>
    <row r="559" spans="1:10" x14ac:dyDescent="0.25">
      <c r="A559" s="10" t="s">
        <v>987</v>
      </c>
      <c r="B559" s="10" t="s">
        <v>10</v>
      </c>
      <c r="C559" s="10" t="s">
        <v>11</v>
      </c>
      <c r="D559" s="30" t="s">
        <v>988</v>
      </c>
      <c r="E559" s="11">
        <f t="shared" ref="E559:J559" si="87">E606</f>
        <v>1</v>
      </c>
      <c r="F559" s="11">
        <f t="shared" si="87"/>
        <v>54077.54</v>
      </c>
      <c r="G559" s="11">
        <f t="shared" si="87"/>
        <v>54077.54</v>
      </c>
      <c r="H559" s="11">
        <f t="shared" si="87"/>
        <v>1</v>
      </c>
      <c r="I559" s="11">
        <f t="shared" si="87"/>
        <v>0</v>
      </c>
      <c r="J559" s="11">
        <f t="shared" si="87"/>
        <v>0</v>
      </c>
    </row>
    <row r="560" spans="1:10" x14ac:dyDescent="0.25">
      <c r="A560" s="19" t="s">
        <v>989</v>
      </c>
      <c r="B560" s="19" t="s">
        <v>10</v>
      </c>
      <c r="C560" s="19" t="s">
        <v>11</v>
      </c>
      <c r="D560" s="34" t="s">
        <v>990</v>
      </c>
      <c r="E560" s="20">
        <f t="shared" ref="E560:J560" si="88">E570</f>
        <v>1</v>
      </c>
      <c r="F560" s="20">
        <f t="shared" si="88"/>
        <v>4894.6000000000004</v>
      </c>
      <c r="G560" s="20">
        <f t="shared" si="88"/>
        <v>4894.6000000000004</v>
      </c>
      <c r="H560" s="20">
        <f t="shared" si="88"/>
        <v>1</v>
      </c>
      <c r="I560" s="20">
        <f t="shared" si="88"/>
        <v>0</v>
      </c>
      <c r="J560" s="20">
        <f t="shared" si="88"/>
        <v>0</v>
      </c>
    </row>
    <row r="561" spans="1:10" ht="22.5" x14ac:dyDescent="0.25">
      <c r="A561" s="12" t="s">
        <v>991</v>
      </c>
      <c r="B561" s="13" t="s">
        <v>18</v>
      </c>
      <c r="C561" s="13" t="s">
        <v>19</v>
      </c>
      <c r="D561" s="31" t="s">
        <v>992</v>
      </c>
      <c r="E561" s="14">
        <v>1</v>
      </c>
      <c r="F561" s="14">
        <v>672</v>
      </c>
      <c r="G561" s="15">
        <f t="shared" ref="G561:G570" si="89">ROUND(E561*F561,2)</f>
        <v>672</v>
      </c>
      <c r="H561" s="14">
        <v>1</v>
      </c>
      <c r="I561" s="69">
        <v>0</v>
      </c>
      <c r="J561" s="15">
        <f t="shared" ref="J561:J570" si="90">ROUND(H561*I561,2)</f>
        <v>0</v>
      </c>
    </row>
    <row r="562" spans="1:10" ht="22.5" x14ac:dyDescent="0.25">
      <c r="A562" s="12" t="s">
        <v>993</v>
      </c>
      <c r="B562" s="13" t="s">
        <v>18</v>
      </c>
      <c r="C562" s="13" t="s">
        <v>19</v>
      </c>
      <c r="D562" s="31" t="s">
        <v>994</v>
      </c>
      <c r="E562" s="14">
        <v>2</v>
      </c>
      <c r="F562" s="14">
        <v>210</v>
      </c>
      <c r="G562" s="15">
        <f t="shared" si="89"/>
        <v>420</v>
      </c>
      <c r="H562" s="14">
        <v>2</v>
      </c>
      <c r="I562" s="69">
        <v>0</v>
      </c>
      <c r="J562" s="15">
        <f t="shared" si="90"/>
        <v>0</v>
      </c>
    </row>
    <row r="563" spans="1:10" x14ac:dyDescent="0.25">
      <c r="A563" s="12" t="s">
        <v>995</v>
      </c>
      <c r="B563" s="13" t="s">
        <v>18</v>
      </c>
      <c r="C563" s="13" t="s">
        <v>19</v>
      </c>
      <c r="D563" s="31" t="s">
        <v>996</v>
      </c>
      <c r="E563" s="14">
        <v>1</v>
      </c>
      <c r="F563" s="14">
        <v>44.96</v>
      </c>
      <c r="G563" s="15">
        <f t="shared" si="89"/>
        <v>44.96</v>
      </c>
      <c r="H563" s="14">
        <v>1</v>
      </c>
      <c r="I563" s="69">
        <v>0</v>
      </c>
      <c r="J563" s="15">
        <f t="shared" si="90"/>
        <v>0</v>
      </c>
    </row>
    <row r="564" spans="1:10" ht="22.5" x14ac:dyDescent="0.25">
      <c r="A564" s="12" t="s">
        <v>997</v>
      </c>
      <c r="B564" s="13" t="s">
        <v>18</v>
      </c>
      <c r="C564" s="13" t="s">
        <v>19</v>
      </c>
      <c r="D564" s="31" t="s">
        <v>998</v>
      </c>
      <c r="E564" s="14">
        <v>2</v>
      </c>
      <c r="F564" s="14">
        <v>44.96</v>
      </c>
      <c r="G564" s="15">
        <f t="shared" si="89"/>
        <v>89.92</v>
      </c>
      <c r="H564" s="14">
        <v>2</v>
      </c>
      <c r="I564" s="69">
        <v>0</v>
      </c>
      <c r="J564" s="15">
        <f t="shared" si="90"/>
        <v>0</v>
      </c>
    </row>
    <row r="565" spans="1:10" ht="22.5" x14ac:dyDescent="0.25">
      <c r="A565" s="12" t="s">
        <v>999</v>
      </c>
      <c r="B565" s="13" t="s">
        <v>18</v>
      </c>
      <c r="C565" s="13" t="s">
        <v>19</v>
      </c>
      <c r="D565" s="31" t="s">
        <v>1000</v>
      </c>
      <c r="E565" s="14">
        <v>4</v>
      </c>
      <c r="F565" s="14">
        <v>71.09</v>
      </c>
      <c r="G565" s="15">
        <f t="shared" si="89"/>
        <v>284.36</v>
      </c>
      <c r="H565" s="14">
        <v>4</v>
      </c>
      <c r="I565" s="69">
        <v>0</v>
      </c>
      <c r="J565" s="15">
        <f t="shared" si="90"/>
        <v>0</v>
      </c>
    </row>
    <row r="566" spans="1:10" ht="22.5" x14ac:dyDescent="0.25">
      <c r="A566" s="12" t="s">
        <v>1001</v>
      </c>
      <c r="B566" s="13" t="s">
        <v>18</v>
      </c>
      <c r="C566" s="13" t="s">
        <v>19</v>
      </c>
      <c r="D566" s="31" t="s">
        <v>1002</v>
      </c>
      <c r="E566" s="14">
        <v>4</v>
      </c>
      <c r="F566" s="14">
        <v>71.09</v>
      </c>
      <c r="G566" s="15">
        <f t="shared" si="89"/>
        <v>284.36</v>
      </c>
      <c r="H566" s="14">
        <v>4</v>
      </c>
      <c r="I566" s="69">
        <v>0</v>
      </c>
      <c r="J566" s="15">
        <f t="shared" si="90"/>
        <v>0</v>
      </c>
    </row>
    <row r="567" spans="1:10" ht="22.5" x14ac:dyDescent="0.25">
      <c r="A567" s="12" t="s">
        <v>1003</v>
      </c>
      <c r="B567" s="13" t="s">
        <v>18</v>
      </c>
      <c r="C567" s="13" t="s">
        <v>19</v>
      </c>
      <c r="D567" s="31" t="s">
        <v>1004</v>
      </c>
      <c r="E567" s="14">
        <v>1</v>
      </c>
      <c r="F567" s="14">
        <v>1000</v>
      </c>
      <c r="G567" s="15">
        <f t="shared" si="89"/>
        <v>1000</v>
      </c>
      <c r="H567" s="14">
        <v>1</v>
      </c>
      <c r="I567" s="69">
        <v>0</v>
      </c>
      <c r="J567" s="15">
        <f t="shared" si="90"/>
        <v>0</v>
      </c>
    </row>
    <row r="568" spans="1:10" x14ac:dyDescent="0.25">
      <c r="A568" s="12" t="s">
        <v>1005</v>
      </c>
      <c r="B568" s="13" t="s">
        <v>18</v>
      </c>
      <c r="C568" s="13" t="s">
        <v>1006</v>
      </c>
      <c r="D568" s="31" t="s">
        <v>1007</v>
      </c>
      <c r="E568" s="14">
        <v>50</v>
      </c>
      <c r="F568" s="14">
        <v>39.25</v>
      </c>
      <c r="G568" s="15">
        <f t="shared" si="89"/>
        <v>1962.5</v>
      </c>
      <c r="H568" s="14">
        <v>50</v>
      </c>
      <c r="I568" s="69">
        <v>0</v>
      </c>
      <c r="J568" s="15">
        <f t="shared" si="90"/>
        <v>0</v>
      </c>
    </row>
    <row r="569" spans="1:10" ht="22.5" x14ac:dyDescent="0.25">
      <c r="A569" s="12" t="s">
        <v>1008</v>
      </c>
      <c r="B569" s="13" t="s">
        <v>18</v>
      </c>
      <c r="C569" s="13" t="s">
        <v>19</v>
      </c>
      <c r="D569" s="31" t="s">
        <v>1009</v>
      </c>
      <c r="E569" s="14">
        <v>2</v>
      </c>
      <c r="F569" s="14">
        <v>68.25</v>
      </c>
      <c r="G569" s="15">
        <f t="shared" si="89"/>
        <v>136.5</v>
      </c>
      <c r="H569" s="14">
        <v>2</v>
      </c>
      <c r="I569" s="69">
        <v>0</v>
      </c>
      <c r="J569" s="15">
        <f t="shared" si="90"/>
        <v>0</v>
      </c>
    </row>
    <row r="570" spans="1:10" x14ac:dyDescent="0.25">
      <c r="A570" s="16"/>
      <c r="B570" s="16"/>
      <c r="C570" s="16"/>
      <c r="D570" s="32" t="s">
        <v>1010</v>
      </c>
      <c r="E570" s="14">
        <v>1</v>
      </c>
      <c r="F570" s="17">
        <f>SUM(G561:G569)</f>
        <v>4894.6000000000004</v>
      </c>
      <c r="G570" s="17">
        <f t="shared" si="89"/>
        <v>4894.6000000000004</v>
      </c>
      <c r="H570" s="14">
        <v>1</v>
      </c>
      <c r="I570" s="17">
        <f>SUM(J561:J569)</f>
        <v>0</v>
      </c>
      <c r="J570" s="17">
        <f t="shared" si="90"/>
        <v>0</v>
      </c>
    </row>
    <row r="571" spans="1:10" ht="0.95" customHeight="1" x14ac:dyDescent="0.25">
      <c r="A571" s="18"/>
      <c r="B571" s="18"/>
      <c r="C571" s="18"/>
      <c r="D571" s="33"/>
      <c r="E571" s="18"/>
      <c r="F571" s="18"/>
      <c r="G571" s="18"/>
      <c r="H571" s="18"/>
      <c r="I571" s="18"/>
      <c r="J571" s="18"/>
    </row>
    <row r="572" spans="1:10" x14ac:dyDescent="0.25">
      <c r="A572" s="19" t="s">
        <v>1011</v>
      </c>
      <c r="B572" s="19" t="s">
        <v>10</v>
      </c>
      <c r="C572" s="19" t="s">
        <v>11</v>
      </c>
      <c r="D572" s="34" t="s">
        <v>1012</v>
      </c>
      <c r="E572" s="20">
        <f t="shared" ref="E572:J572" si="91">E576</f>
        <v>1</v>
      </c>
      <c r="F572" s="20">
        <f t="shared" si="91"/>
        <v>2327.71</v>
      </c>
      <c r="G572" s="20">
        <f t="shared" si="91"/>
        <v>2327.71</v>
      </c>
      <c r="H572" s="20">
        <f t="shared" si="91"/>
        <v>1</v>
      </c>
      <c r="I572" s="20">
        <f t="shared" si="91"/>
        <v>0</v>
      </c>
      <c r="J572" s="20">
        <f t="shared" si="91"/>
        <v>0</v>
      </c>
    </row>
    <row r="573" spans="1:10" ht="33.75" x14ac:dyDescent="0.25">
      <c r="A573" s="12" t="s">
        <v>1013</v>
      </c>
      <c r="B573" s="13" t="s">
        <v>18</v>
      </c>
      <c r="C573" s="13" t="s">
        <v>19</v>
      </c>
      <c r="D573" s="31" t="s">
        <v>1014</v>
      </c>
      <c r="E573" s="14">
        <v>1</v>
      </c>
      <c r="F573" s="14">
        <v>2065.35</v>
      </c>
      <c r="G573" s="15">
        <f>ROUND(E573*F573,2)</f>
        <v>2065.35</v>
      </c>
      <c r="H573" s="14">
        <v>1</v>
      </c>
      <c r="I573" s="69">
        <v>0</v>
      </c>
      <c r="J573" s="15">
        <f>ROUND(H573*I573,2)</f>
        <v>0</v>
      </c>
    </row>
    <row r="574" spans="1:10" ht="22.5" x14ac:dyDescent="0.25">
      <c r="A574" s="12" t="s">
        <v>1015</v>
      </c>
      <c r="B574" s="13" t="s">
        <v>18</v>
      </c>
      <c r="C574" s="13" t="s">
        <v>19</v>
      </c>
      <c r="D574" s="31" t="s">
        <v>1016</v>
      </c>
      <c r="E574" s="14">
        <v>1</v>
      </c>
      <c r="F574" s="14">
        <v>120.8</v>
      </c>
      <c r="G574" s="15">
        <f>ROUND(E574*F574,2)</f>
        <v>120.8</v>
      </c>
      <c r="H574" s="14">
        <v>1</v>
      </c>
      <c r="I574" s="69">
        <v>0</v>
      </c>
      <c r="J574" s="15">
        <f>ROUND(H574*I574,2)</f>
        <v>0</v>
      </c>
    </row>
    <row r="575" spans="1:10" ht="22.5" x14ac:dyDescent="0.25">
      <c r="A575" s="12" t="s">
        <v>1017</v>
      </c>
      <c r="B575" s="13" t="s">
        <v>18</v>
      </c>
      <c r="C575" s="13" t="s">
        <v>19</v>
      </c>
      <c r="D575" s="31" t="s">
        <v>1018</v>
      </c>
      <c r="E575" s="14">
        <v>1</v>
      </c>
      <c r="F575" s="14">
        <v>141.56</v>
      </c>
      <c r="G575" s="15">
        <f>ROUND(E575*F575,2)</f>
        <v>141.56</v>
      </c>
      <c r="H575" s="14">
        <v>1</v>
      </c>
      <c r="I575" s="69">
        <v>0</v>
      </c>
      <c r="J575" s="15">
        <f>ROUND(H575*I575,2)</f>
        <v>0</v>
      </c>
    </row>
    <row r="576" spans="1:10" x14ac:dyDescent="0.25">
      <c r="A576" s="16"/>
      <c r="B576" s="16"/>
      <c r="C576" s="16"/>
      <c r="D576" s="32" t="s">
        <v>1019</v>
      </c>
      <c r="E576" s="14">
        <v>1</v>
      </c>
      <c r="F576" s="17">
        <f>SUM(G573:G575)</f>
        <v>2327.71</v>
      </c>
      <c r="G576" s="17">
        <f>ROUND(E576*F576,2)</f>
        <v>2327.71</v>
      </c>
      <c r="H576" s="14">
        <v>1</v>
      </c>
      <c r="I576" s="17">
        <f>SUM(J573:J575)</f>
        <v>0</v>
      </c>
      <c r="J576" s="17">
        <f>ROUND(H576*I576,2)</f>
        <v>0</v>
      </c>
    </row>
    <row r="577" spans="1:10" ht="0.95" customHeight="1" x14ac:dyDescent="0.25">
      <c r="A577" s="18"/>
      <c r="B577" s="18"/>
      <c r="C577" s="18"/>
      <c r="D577" s="33"/>
      <c r="E577" s="18"/>
      <c r="F577" s="18"/>
      <c r="G577" s="18"/>
      <c r="H577" s="18"/>
      <c r="I577" s="18"/>
      <c r="J577" s="18"/>
    </row>
    <row r="578" spans="1:10" x14ac:dyDescent="0.25">
      <c r="A578" s="19" t="s">
        <v>1020</v>
      </c>
      <c r="B578" s="19" t="s">
        <v>10</v>
      </c>
      <c r="C578" s="19" t="s">
        <v>11</v>
      </c>
      <c r="D578" s="34" t="s">
        <v>1021</v>
      </c>
      <c r="E578" s="20">
        <f t="shared" ref="E578:J578" si="92">E586</f>
        <v>1</v>
      </c>
      <c r="F578" s="20">
        <f t="shared" si="92"/>
        <v>43561.96</v>
      </c>
      <c r="G578" s="20">
        <f t="shared" si="92"/>
        <v>43561.96</v>
      </c>
      <c r="H578" s="20">
        <f t="shared" si="92"/>
        <v>1</v>
      </c>
      <c r="I578" s="20">
        <f t="shared" si="92"/>
        <v>0</v>
      </c>
      <c r="J578" s="20">
        <f t="shared" si="92"/>
        <v>0</v>
      </c>
    </row>
    <row r="579" spans="1:10" ht="22.5" x14ac:dyDescent="0.25">
      <c r="A579" s="12" t="s">
        <v>1022</v>
      </c>
      <c r="B579" s="13" t="s">
        <v>18</v>
      </c>
      <c r="C579" s="13" t="s">
        <v>19</v>
      </c>
      <c r="D579" s="31" t="s">
        <v>1023</v>
      </c>
      <c r="E579" s="14">
        <v>1</v>
      </c>
      <c r="F579" s="14">
        <v>698.36</v>
      </c>
      <c r="G579" s="15">
        <f t="shared" ref="G579:G586" si="93">ROUND(E579*F579,2)</f>
        <v>698.36</v>
      </c>
      <c r="H579" s="14">
        <v>1</v>
      </c>
      <c r="I579" s="69">
        <v>0</v>
      </c>
      <c r="J579" s="15">
        <f t="shared" ref="J579:J586" si="94">ROUND(H579*I579,2)</f>
        <v>0</v>
      </c>
    </row>
    <row r="580" spans="1:10" ht="22.5" x14ac:dyDescent="0.25">
      <c r="A580" s="12" t="s">
        <v>1024</v>
      </c>
      <c r="B580" s="13" t="s">
        <v>18</v>
      </c>
      <c r="C580" s="13" t="s">
        <v>19</v>
      </c>
      <c r="D580" s="31" t="s">
        <v>1025</v>
      </c>
      <c r="E580" s="14">
        <v>216</v>
      </c>
      <c r="F580" s="14">
        <v>107.45</v>
      </c>
      <c r="G580" s="15">
        <f t="shared" si="93"/>
        <v>23209.200000000001</v>
      </c>
      <c r="H580" s="14">
        <v>216</v>
      </c>
      <c r="I580" s="69">
        <v>0</v>
      </c>
      <c r="J580" s="15">
        <f t="shared" si="94"/>
        <v>0</v>
      </c>
    </row>
    <row r="581" spans="1:10" ht="22.5" x14ac:dyDescent="0.25">
      <c r="A581" s="12" t="s">
        <v>1026</v>
      </c>
      <c r="B581" s="13" t="s">
        <v>18</v>
      </c>
      <c r="C581" s="13" t="s">
        <v>19</v>
      </c>
      <c r="D581" s="31" t="s">
        <v>1027</v>
      </c>
      <c r="E581" s="14">
        <v>72</v>
      </c>
      <c r="F581" s="14">
        <v>87.45</v>
      </c>
      <c r="G581" s="15">
        <f t="shared" si="93"/>
        <v>6296.4</v>
      </c>
      <c r="H581" s="14">
        <v>72</v>
      </c>
      <c r="I581" s="69">
        <v>0</v>
      </c>
      <c r="J581" s="15">
        <f t="shared" si="94"/>
        <v>0</v>
      </c>
    </row>
    <row r="582" spans="1:10" ht="33.75" x14ac:dyDescent="0.25">
      <c r="A582" s="12" t="s">
        <v>1028</v>
      </c>
      <c r="B582" s="13" t="s">
        <v>18</v>
      </c>
      <c r="C582" s="13" t="s">
        <v>19</v>
      </c>
      <c r="D582" s="31" t="s">
        <v>1029</v>
      </c>
      <c r="E582" s="14">
        <v>72</v>
      </c>
      <c r="F582" s="14">
        <v>51.7</v>
      </c>
      <c r="G582" s="15">
        <f t="shared" si="93"/>
        <v>3722.4</v>
      </c>
      <c r="H582" s="14">
        <v>72</v>
      </c>
      <c r="I582" s="69">
        <v>0</v>
      </c>
      <c r="J582" s="15">
        <f t="shared" si="94"/>
        <v>0</v>
      </c>
    </row>
    <row r="583" spans="1:10" ht="33.75" x14ac:dyDescent="0.25">
      <c r="A583" s="12" t="s">
        <v>1030</v>
      </c>
      <c r="B583" s="13" t="s">
        <v>18</v>
      </c>
      <c r="C583" s="13" t="s">
        <v>19</v>
      </c>
      <c r="D583" s="31" t="s">
        <v>1031</v>
      </c>
      <c r="E583" s="14">
        <v>72</v>
      </c>
      <c r="F583" s="14">
        <v>41.98</v>
      </c>
      <c r="G583" s="15">
        <f t="shared" si="93"/>
        <v>3022.56</v>
      </c>
      <c r="H583" s="14">
        <v>72</v>
      </c>
      <c r="I583" s="69">
        <v>0</v>
      </c>
      <c r="J583" s="15">
        <f t="shared" si="94"/>
        <v>0</v>
      </c>
    </row>
    <row r="584" spans="1:10" ht="22.5" x14ac:dyDescent="0.25">
      <c r="A584" s="12" t="s">
        <v>1032</v>
      </c>
      <c r="B584" s="13" t="s">
        <v>18</v>
      </c>
      <c r="C584" s="13" t="s">
        <v>1006</v>
      </c>
      <c r="D584" s="31" t="s">
        <v>1033</v>
      </c>
      <c r="E584" s="14">
        <v>108</v>
      </c>
      <c r="F584" s="14">
        <v>19.18</v>
      </c>
      <c r="G584" s="15">
        <f t="shared" si="93"/>
        <v>2071.44</v>
      </c>
      <c r="H584" s="14">
        <v>108</v>
      </c>
      <c r="I584" s="69">
        <v>0</v>
      </c>
      <c r="J584" s="15">
        <f t="shared" si="94"/>
        <v>0</v>
      </c>
    </row>
    <row r="585" spans="1:10" x14ac:dyDescent="0.25">
      <c r="A585" s="12" t="s">
        <v>1034</v>
      </c>
      <c r="B585" s="13" t="s">
        <v>18</v>
      </c>
      <c r="C585" s="13" t="s">
        <v>32</v>
      </c>
      <c r="D585" s="31" t="s">
        <v>1035</v>
      </c>
      <c r="E585" s="14">
        <v>20</v>
      </c>
      <c r="F585" s="14">
        <v>227.08</v>
      </c>
      <c r="G585" s="15">
        <f t="shared" si="93"/>
        <v>4541.6000000000004</v>
      </c>
      <c r="H585" s="14">
        <v>20</v>
      </c>
      <c r="I585" s="69">
        <v>0</v>
      </c>
      <c r="J585" s="15">
        <f t="shared" si="94"/>
        <v>0</v>
      </c>
    </row>
    <row r="586" spans="1:10" x14ac:dyDescent="0.25">
      <c r="A586" s="16"/>
      <c r="B586" s="16"/>
      <c r="C586" s="16"/>
      <c r="D586" s="32" t="s">
        <v>1036</v>
      </c>
      <c r="E586" s="14">
        <v>1</v>
      </c>
      <c r="F586" s="17">
        <f>SUM(G579:G585)</f>
        <v>43561.96</v>
      </c>
      <c r="G586" s="17">
        <f t="shared" si="93"/>
        <v>43561.96</v>
      </c>
      <c r="H586" s="14">
        <v>1</v>
      </c>
      <c r="I586" s="17">
        <f>SUM(J579:J585)</f>
        <v>0</v>
      </c>
      <c r="J586" s="17">
        <f t="shared" si="94"/>
        <v>0</v>
      </c>
    </row>
    <row r="587" spans="1:10" ht="0.95" customHeight="1" x14ac:dyDescent="0.25">
      <c r="A587" s="18"/>
      <c r="B587" s="18"/>
      <c r="C587" s="18"/>
      <c r="D587" s="33"/>
      <c r="E587" s="18"/>
      <c r="F587" s="18"/>
      <c r="G587" s="18"/>
      <c r="H587" s="18"/>
      <c r="I587" s="18"/>
      <c r="J587" s="18"/>
    </row>
    <row r="588" spans="1:10" x14ac:dyDescent="0.25">
      <c r="A588" s="19" t="s">
        <v>1037</v>
      </c>
      <c r="B588" s="19" t="s">
        <v>10</v>
      </c>
      <c r="C588" s="19" t="s">
        <v>11</v>
      </c>
      <c r="D588" s="34" t="s">
        <v>1038</v>
      </c>
      <c r="E588" s="20">
        <f t="shared" ref="E588:J588" si="95">E595</f>
        <v>1</v>
      </c>
      <c r="F588" s="20">
        <f t="shared" si="95"/>
        <v>2515.52</v>
      </c>
      <c r="G588" s="20">
        <f t="shared" si="95"/>
        <v>2515.52</v>
      </c>
      <c r="H588" s="20">
        <f t="shared" si="95"/>
        <v>1</v>
      </c>
      <c r="I588" s="20">
        <f t="shared" si="95"/>
        <v>0</v>
      </c>
      <c r="J588" s="20">
        <f t="shared" si="95"/>
        <v>0</v>
      </c>
    </row>
    <row r="589" spans="1:10" ht="33.75" x14ac:dyDescent="0.25">
      <c r="A589" s="12" t="s">
        <v>1039</v>
      </c>
      <c r="B589" s="13" t="s">
        <v>18</v>
      </c>
      <c r="C589" s="13" t="s">
        <v>19</v>
      </c>
      <c r="D589" s="31" t="s">
        <v>1040</v>
      </c>
      <c r="E589" s="14">
        <v>1</v>
      </c>
      <c r="F589" s="14">
        <v>652.19000000000005</v>
      </c>
      <c r="G589" s="15">
        <f t="shared" ref="G589:G595" si="96">ROUND(E589*F589,2)</f>
        <v>652.19000000000005</v>
      </c>
      <c r="H589" s="14">
        <v>1</v>
      </c>
      <c r="I589" s="69">
        <v>0</v>
      </c>
      <c r="J589" s="15">
        <f t="shared" ref="J589:J595" si="97">ROUND(H589*I589,2)</f>
        <v>0</v>
      </c>
    </row>
    <row r="590" spans="1:10" ht="33.75" x14ac:dyDescent="0.25">
      <c r="A590" s="12" t="s">
        <v>1041</v>
      </c>
      <c r="B590" s="13" t="s">
        <v>18</v>
      </c>
      <c r="C590" s="13" t="s">
        <v>19</v>
      </c>
      <c r="D590" s="31" t="s">
        <v>1042</v>
      </c>
      <c r="E590" s="14">
        <v>1</v>
      </c>
      <c r="F590" s="14">
        <v>847.83</v>
      </c>
      <c r="G590" s="15">
        <f t="shared" si="96"/>
        <v>847.83</v>
      </c>
      <c r="H590" s="14">
        <v>1</v>
      </c>
      <c r="I590" s="69">
        <v>0</v>
      </c>
      <c r="J590" s="15">
        <f t="shared" si="97"/>
        <v>0</v>
      </c>
    </row>
    <row r="591" spans="1:10" ht="22.5" x14ac:dyDescent="0.25">
      <c r="A591" s="12" t="s">
        <v>1043</v>
      </c>
      <c r="B591" s="13" t="s">
        <v>18</v>
      </c>
      <c r="C591" s="13" t="s">
        <v>19</v>
      </c>
      <c r="D591" s="31" t="s">
        <v>1044</v>
      </c>
      <c r="E591" s="14">
        <v>1</v>
      </c>
      <c r="F591" s="14">
        <v>55.72</v>
      </c>
      <c r="G591" s="15">
        <f t="shared" si="96"/>
        <v>55.72</v>
      </c>
      <c r="H591" s="14">
        <v>1</v>
      </c>
      <c r="I591" s="69">
        <v>0</v>
      </c>
      <c r="J591" s="15">
        <f t="shared" si="97"/>
        <v>0</v>
      </c>
    </row>
    <row r="592" spans="1:10" ht="33.75" x14ac:dyDescent="0.25">
      <c r="A592" s="12" t="s">
        <v>1045</v>
      </c>
      <c r="B592" s="13" t="s">
        <v>18</v>
      </c>
      <c r="C592" s="13" t="s">
        <v>39</v>
      </c>
      <c r="D592" s="31" t="s">
        <v>1046</v>
      </c>
      <c r="E592" s="14">
        <v>40</v>
      </c>
      <c r="F592" s="14">
        <v>11.47</v>
      </c>
      <c r="G592" s="15">
        <f t="shared" si="96"/>
        <v>458.8</v>
      </c>
      <c r="H592" s="14">
        <v>40</v>
      </c>
      <c r="I592" s="69">
        <v>0</v>
      </c>
      <c r="J592" s="15">
        <f t="shared" si="97"/>
        <v>0</v>
      </c>
    </row>
    <row r="593" spans="1:10" ht="22.5" x14ac:dyDescent="0.25">
      <c r="A593" s="12" t="s">
        <v>1047</v>
      </c>
      <c r="B593" s="13" t="s">
        <v>18</v>
      </c>
      <c r="C593" s="13" t="s">
        <v>19</v>
      </c>
      <c r="D593" s="31" t="s">
        <v>1048</v>
      </c>
      <c r="E593" s="14">
        <v>1</v>
      </c>
      <c r="F593" s="14">
        <v>131.63999999999999</v>
      </c>
      <c r="G593" s="15">
        <f t="shared" si="96"/>
        <v>131.63999999999999</v>
      </c>
      <c r="H593" s="14">
        <v>1</v>
      </c>
      <c r="I593" s="69">
        <v>0</v>
      </c>
      <c r="J593" s="15">
        <f t="shared" si="97"/>
        <v>0</v>
      </c>
    </row>
    <row r="594" spans="1:10" ht="22.5" x14ac:dyDescent="0.25">
      <c r="A594" s="12" t="s">
        <v>1049</v>
      </c>
      <c r="B594" s="13" t="s">
        <v>18</v>
      </c>
      <c r="C594" s="13" t="s">
        <v>19</v>
      </c>
      <c r="D594" s="31" t="s">
        <v>1050</v>
      </c>
      <c r="E594" s="14">
        <v>1</v>
      </c>
      <c r="F594" s="14">
        <v>369.34</v>
      </c>
      <c r="G594" s="15">
        <f t="shared" si="96"/>
        <v>369.34</v>
      </c>
      <c r="H594" s="14">
        <v>1</v>
      </c>
      <c r="I594" s="69">
        <v>0</v>
      </c>
      <c r="J594" s="15">
        <f t="shared" si="97"/>
        <v>0</v>
      </c>
    </row>
    <row r="595" spans="1:10" x14ac:dyDescent="0.25">
      <c r="A595" s="16"/>
      <c r="B595" s="16"/>
      <c r="C595" s="16"/>
      <c r="D595" s="32" t="s">
        <v>1051</v>
      </c>
      <c r="E595" s="14">
        <v>1</v>
      </c>
      <c r="F595" s="17">
        <f>SUM(G589:G594)</f>
        <v>2515.52</v>
      </c>
      <c r="G595" s="17">
        <f t="shared" si="96"/>
        <v>2515.52</v>
      </c>
      <c r="H595" s="14">
        <v>1</v>
      </c>
      <c r="I595" s="17">
        <f>SUM(J589:J594)</f>
        <v>0</v>
      </c>
      <c r="J595" s="17">
        <f t="shared" si="97"/>
        <v>0</v>
      </c>
    </row>
    <row r="596" spans="1:10" ht="0.95" customHeight="1" x14ac:dyDescent="0.25">
      <c r="A596" s="18"/>
      <c r="B596" s="18"/>
      <c r="C596" s="18"/>
      <c r="D596" s="33"/>
      <c r="E596" s="18"/>
      <c r="F596" s="18"/>
      <c r="G596" s="18"/>
      <c r="H596" s="18"/>
      <c r="I596" s="18"/>
      <c r="J596" s="18"/>
    </row>
    <row r="597" spans="1:10" x14ac:dyDescent="0.25">
      <c r="A597" s="19" t="s">
        <v>1052</v>
      </c>
      <c r="B597" s="19" t="s">
        <v>10</v>
      </c>
      <c r="C597" s="19" t="s">
        <v>11</v>
      </c>
      <c r="D597" s="34" t="s">
        <v>1053</v>
      </c>
      <c r="E597" s="20">
        <f t="shared" ref="E597:J597" si="98">E600</f>
        <v>1</v>
      </c>
      <c r="F597" s="20">
        <f t="shared" si="98"/>
        <v>477.75</v>
      </c>
      <c r="G597" s="20">
        <f t="shared" si="98"/>
        <v>477.75</v>
      </c>
      <c r="H597" s="20">
        <f t="shared" si="98"/>
        <v>1</v>
      </c>
      <c r="I597" s="20">
        <f t="shared" si="98"/>
        <v>0</v>
      </c>
      <c r="J597" s="20">
        <f t="shared" si="98"/>
        <v>0</v>
      </c>
    </row>
    <row r="598" spans="1:10" ht="22.5" x14ac:dyDescent="0.25">
      <c r="A598" s="12" t="s">
        <v>1054</v>
      </c>
      <c r="B598" s="13" t="s">
        <v>18</v>
      </c>
      <c r="C598" s="13" t="s">
        <v>19</v>
      </c>
      <c r="D598" s="31" t="s">
        <v>1055</v>
      </c>
      <c r="E598" s="14">
        <v>1</v>
      </c>
      <c r="F598" s="14">
        <v>399</v>
      </c>
      <c r="G598" s="15">
        <f>ROUND(E598*F598,2)</f>
        <v>399</v>
      </c>
      <c r="H598" s="14">
        <v>1</v>
      </c>
      <c r="I598" s="69">
        <v>0</v>
      </c>
      <c r="J598" s="15">
        <f>ROUND(H598*I598,2)</f>
        <v>0</v>
      </c>
    </row>
    <row r="599" spans="1:10" x14ac:dyDescent="0.25">
      <c r="A599" s="12" t="s">
        <v>1056</v>
      </c>
      <c r="B599" s="13" t="s">
        <v>18</v>
      </c>
      <c r="C599" s="13" t="s">
        <v>19</v>
      </c>
      <c r="D599" s="31" t="s">
        <v>1057</v>
      </c>
      <c r="E599" s="14">
        <v>1</v>
      </c>
      <c r="F599" s="14">
        <v>78.75</v>
      </c>
      <c r="G599" s="15">
        <f>ROUND(E599*F599,2)</f>
        <v>78.75</v>
      </c>
      <c r="H599" s="14">
        <v>1</v>
      </c>
      <c r="I599" s="69">
        <v>0</v>
      </c>
      <c r="J599" s="15">
        <f>ROUND(H599*I599,2)</f>
        <v>0</v>
      </c>
    </row>
    <row r="600" spans="1:10" x14ac:dyDescent="0.25">
      <c r="A600" s="16"/>
      <c r="B600" s="16"/>
      <c r="C600" s="16"/>
      <c r="D600" s="32" t="s">
        <v>1058</v>
      </c>
      <c r="E600" s="14">
        <v>1</v>
      </c>
      <c r="F600" s="17">
        <f>SUM(G598:G599)</f>
        <v>477.75</v>
      </c>
      <c r="G600" s="17">
        <f>ROUND(E600*F600,2)</f>
        <v>477.75</v>
      </c>
      <c r="H600" s="14">
        <v>1</v>
      </c>
      <c r="I600" s="17">
        <f>SUM(J598:J599)</f>
        <v>0</v>
      </c>
      <c r="J600" s="17">
        <f>ROUND(H600*I600,2)</f>
        <v>0</v>
      </c>
    </row>
    <row r="601" spans="1:10" ht="0.95" customHeight="1" x14ac:dyDescent="0.25">
      <c r="A601" s="18"/>
      <c r="B601" s="18"/>
      <c r="C601" s="18"/>
      <c r="D601" s="33"/>
      <c r="E601" s="18"/>
      <c r="F601" s="18"/>
      <c r="G601" s="18"/>
      <c r="H601" s="18"/>
      <c r="I601" s="18"/>
      <c r="J601" s="18"/>
    </row>
    <row r="602" spans="1:10" x14ac:dyDescent="0.25">
      <c r="A602" s="19" t="s">
        <v>1059</v>
      </c>
      <c r="B602" s="19" t="s">
        <v>10</v>
      </c>
      <c r="C602" s="19" t="s">
        <v>11</v>
      </c>
      <c r="D602" s="34" t="s">
        <v>1060</v>
      </c>
      <c r="E602" s="20">
        <f t="shared" ref="E602:J602" si="99">E604</f>
        <v>1</v>
      </c>
      <c r="F602" s="20">
        <f t="shared" si="99"/>
        <v>300</v>
      </c>
      <c r="G602" s="20">
        <f t="shared" si="99"/>
        <v>300</v>
      </c>
      <c r="H602" s="20">
        <f t="shared" si="99"/>
        <v>1</v>
      </c>
      <c r="I602" s="20">
        <f t="shared" si="99"/>
        <v>0</v>
      </c>
      <c r="J602" s="20">
        <f t="shared" si="99"/>
        <v>0</v>
      </c>
    </row>
    <row r="603" spans="1:10" ht="22.5" x14ac:dyDescent="0.25">
      <c r="A603" s="12" t="s">
        <v>1061</v>
      </c>
      <c r="B603" s="13" t="s">
        <v>18</v>
      </c>
      <c r="C603" s="13" t="s">
        <v>19</v>
      </c>
      <c r="D603" s="31" t="s">
        <v>1062</v>
      </c>
      <c r="E603" s="14">
        <v>1</v>
      </c>
      <c r="F603" s="14">
        <v>300</v>
      </c>
      <c r="G603" s="15">
        <f>ROUND(E603*F603,2)</f>
        <v>300</v>
      </c>
      <c r="H603" s="14">
        <v>1</v>
      </c>
      <c r="I603" s="69">
        <v>0</v>
      </c>
      <c r="J603" s="15">
        <f>ROUND(H603*I603,2)</f>
        <v>0</v>
      </c>
    </row>
    <row r="604" spans="1:10" x14ac:dyDescent="0.25">
      <c r="A604" s="16"/>
      <c r="B604" s="16"/>
      <c r="C604" s="16"/>
      <c r="D604" s="32" t="s">
        <v>1063</v>
      </c>
      <c r="E604" s="14">
        <v>1</v>
      </c>
      <c r="F604" s="17">
        <f>G603</f>
        <v>300</v>
      </c>
      <c r="G604" s="17">
        <f>ROUND(E604*F604,2)</f>
        <v>300</v>
      </c>
      <c r="H604" s="14">
        <v>1</v>
      </c>
      <c r="I604" s="17">
        <f>J603</f>
        <v>0</v>
      </c>
      <c r="J604" s="17">
        <f>ROUND(H604*I604,2)</f>
        <v>0</v>
      </c>
    </row>
    <row r="605" spans="1:10" ht="0.95" customHeight="1" x14ac:dyDescent="0.25">
      <c r="A605" s="18"/>
      <c r="B605" s="18"/>
      <c r="C605" s="18"/>
      <c r="D605" s="33"/>
      <c r="E605" s="18"/>
      <c r="F605" s="18"/>
      <c r="G605" s="18"/>
      <c r="H605" s="18"/>
      <c r="I605" s="18"/>
      <c r="J605" s="18"/>
    </row>
    <row r="606" spans="1:10" x14ac:dyDescent="0.25">
      <c r="A606" s="16"/>
      <c r="B606" s="16"/>
      <c r="C606" s="16"/>
      <c r="D606" s="32" t="s">
        <v>1064</v>
      </c>
      <c r="E606" s="14">
        <v>1</v>
      </c>
      <c r="F606" s="17">
        <f>G560+G572+G578+G588+G597+G602</f>
        <v>54077.54</v>
      </c>
      <c r="G606" s="17">
        <f>ROUND(E606*F606,2)</f>
        <v>54077.54</v>
      </c>
      <c r="H606" s="14">
        <v>1</v>
      </c>
      <c r="I606" s="17">
        <f>J560+J572+J578+J588+J597+J602</f>
        <v>0</v>
      </c>
      <c r="J606" s="17">
        <f>ROUND(H606*I606,2)</f>
        <v>0</v>
      </c>
    </row>
    <row r="607" spans="1:10" ht="0.95" customHeight="1" x14ac:dyDescent="0.25">
      <c r="A607" s="18"/>
      <c r="B607" s="18"/>
      <c r="C607" s="18"/>
      <c r="D607" s="33"/>
      <c r="E607" s="18"/>
      <c r="F607" s="18"/>
      <c r="G607" s="18"/>
      <c r="H607" s="18"/>
      <c r="I607" s="18"/>
      <c r="J607" s="18"/>
    </row>
    <row r="608" spans="1:10" x14ac:dyDescent="0.25">
      <c r="A608" s="10" t="s">
        <v>1065</v>
      </c>
      <c r="B608" s="10" t="s">
        <v>10</v>
      </c>
      <c r="C608" s="10" t="s">
        <v>11</v>
      </c>
      <c r="D608" s="30" t="s">
        <v>1066</v>
      </c>
      <c r="E608" s="11">
        <f t="shared" ref="E608:J608" si="100">E766</f>
        <v>1</v>
      </c>
      <c r="F608" s="11">
        <f t="shared" si="100"/>
        <v>307461.09000000003</v>
      </c>
      <c r="G608" s="11">
        <f t="shared" si="100"/>
        <v>307461.09000000003</v>
      </c>
      <c r="H608" s="11">
        <f t="shared" si="100"/>
        <v>1</v>
      </c>
      <c r="I608" s="11">
        <f t="shared" si="100"/>
        <v>0</v>
      </c>
      <c r="J608" s="11">
        <f t="shared" si="100"/>
        <v>0</v>
      </c>
    </row>
    <row r="609" spans="1:10" x14ac:dyDescent="0.25">
      <c r="A609" s="19" t="s">
        <v>1067</v>
      </c>
      <c r="B609" s="21" t="s">
        <v>10</v>
      </c>
      <c r="C609" s="19" t="s">
        <v>11</v>
      </c>
      <c r="D609" s="34" t="s">
        <v>1068</v>
      </c>
      <c r="E609" s="20">
        <f t="shared" ref="E609:J609" si="101">E620</f>
        <v>1</v>
      </c>
      <c r="F609" s="20">
        <f t="shared" si="101"/>
        <v>27645.27</v>
      </c>
      <c r="G609" s="20">
        <f t="shared" si="101"/>
        <v>27645.27</v>
      </c>
      <c r="H609" s="20">
        <f t="shared" si="101"/>
        <v>1</v>
      </c>
      <c r="I609" s="20">
        <f t="shared" si="101"/>
        <v>0</v>
      </c>
      <c r="J609" s="20">
        <f t="shared" si="101"/>
        <v>0</v>
      </c>
    </row>
    <row r="610" spans="1:10" ht="22.5" x14ac:dyDescent="0.25">
      <c r="A610" s="12" t="s">
        <v>1069</v>
      </c>
      <c r="B610" s="13" t="s">
        <v>18</v>
      </c>
      <c r="C610" s="13" t="s">
        <v>19</v>
      </c>
      <c r="D610" s="31" t="s">
        <v>1070</v>
      </c>
      <c r="E610" s="14">
        <v>12</v>
      </c>
      <c r="F610" s="14">
        <v>243.96</v>
      </c>
      <c r="G610" s="15">
        <f t="shared" ref="G610:G620" si="102">ROUND(E610*F610,2)</f>
        <v>2927.52</v>
      </c>
      <c r="H610" s="14">
        <v>12</v>
      </c>
      <c r="I610" s="69">
        <v>0</v>
      </c>
      <c r="J610" s="15">
        <f t="shared" ref="J610:J620" si="103">ROUND(H610*I610,2)</f>
        <v>0</v>
      </c>
    </row>
    <row r="611" spans="1:10" ht="22.5" x14ac:dyDescent="0.25">
      <c r="A611" s="12" t="s">
        <v>1071</v>
      </c>
      <c r="B611" s="13" t="s">
        <v>18</v>
      </c>
      <c r="C611" s="13" t="s">
        <v>19</v>
      </c>
      <c r="D611" s="31" t="s">
        <v>1072</v>
      </c>
      <c r="E611" s="14">
        <v>4</v>
      </c>
      <c r="F611" s="14">
        <v>893.54</v>
      </c>
      <c r="G611" s="15">
        <f t="shared" si="102"/>
        <v>3574.16</v>
      </c>
      <c r="H611" s="14">
        <v>4</v>
      </c>
      <c r="I611" s="69">
        <v>0</v>
      </c>
      <c r="J611" s="15">
        <f t="shared" si="103"/>
        <v>0</v>
      </c>
    </row>
    <row r="612" spans="1:10" x14ac:dyDescent="0.25">
      <c r="A612" s="12" t="s">
        <v>1073</v>
      </c>
      <c r="B612" s="13" t="s">
        <v>18</v>
      </c>
      <c r="C612" s="13" t="s">
        <v>19</v>
      </c>
      <c r="D612" s="31" t="s">
        <v>1074</v>
      </c>
      <c r="E612" s="14">
        <v>1</v>
      </c>
      <c r="F612" s="14">
        <v>763.96</v>
      </c>
      <c r="G612" s="15">
        <f t="shared" si="102"/>
        <v>763.96</v>
      </c>
      <c r="H612" s="14">
        <v>1</v>
      </c>
      <c r="I612" s="69">
        <v>0</v>
      </c>
      <c r="J612" s="15">
        <f t="shared" si="103"/>
        <v>0</v>
      </c>
    </row>
    <row r="613" spans="1:10" x14ac:dyDescent="0.25">
      <c r="A613" s="12" t="s">
        <v>1075</v>
      </c>
      <c r="B613" s="13" t="s">
        <v>18</v>
      </c>
      <c r="C613" s="13" t="s">
        <v>19</v>
      </c>
      <c r="D613" s="31" t="s">
        <v>1076</v>
      </c>
      <c r="E613" s="14">
        <v>2</v>
      </c>
      <c r="F613" s="14">
        <v>449.84</v>
      </c>
      <c r="G613" s="15">
        <f t="shared" si="102"/>
        <v>899.68</v>
      </c>
      <c r="H613" s="14">
        <v>2</v>
      </c>
      <c r="I613" s="69">
        <v>0</v>
      </c>
      <c r="J613" s="15">
        <f t="shared" si="103"/>
        <v>0</v>
      </c>
    </row>
    <row r="614" spans="1:10" x14ac:dyDescent="0.25">
      <c r="A614" s="12" t="s">
        <v>1077</v>
      </c>
      <c r="B614" s="13" t="s">
        <v>18</v>
      </c>
      <c r="C614" s="13" t="s">
        <v>39</v>
      </c>
      <c r="D614" s="31" t="s">
        <v>1078</v>
      </c>
      <c r="E614" s="14">
        <v>3550</v>
      </c>
      <c r="F614" s="14">
        <v>3.5</v>
      </c>
      <c r="G614" s="15">
        <f t="shared" si="102"/>
        <v>12425</v>
      </c>
      <c r="H614" s="14">
        <v>3550</v>
      </c>
      <c r="I614" s="69">
        <v>0</v>
      </c>
      <c r="J614" s="15">
        <f t="shared" si="103"/>
        <v>0</v>
      </c>
    </row>
    <row r="615" spans="1:10" x14ac:dyDescent="0.25">
      <c r="A615" s="12" t="s">
        <v>1079</v>
      </c>
      <c r="B615" s="13" t="s">
        <v>18</v>
      </c>
      <c r="C615" s="13" t="s">
        <v>39</v>
      </c>
      <c r="D615" s="31" t="s">
        <v>1080</v>
      </c>
      <c r="E615" s="14">
        <v>375</v>
      </c>
      <c r="F615" s="14">
        <v>3.87</v>
      </c>
      <c r="G615" s="15">
        <f t="shared" si="102"/>
        <v>1451.25</v>
      </c>
      <c r="H615" s="14">
        <v>375</v>
      </c>
      <c r="I615" s="69">
        <v>0</v>
      </c>
      <c r="J615" s="15">
        <f t="shared" si="103"/>
        <v>0</v>
      </c>
    </row>
    <row r="616" spans="1:10" ht="22.5" x14ac:dyDescent="0.25">
      <c r="A616" s="12" t="s">
        <v>1081</v>
      </c>
      <c r="B616" s="13" t="s">
        <v>18</v>
      </c>
      <c r="C616" s="13" t="s">
        <v>19</v>
      </c>
      <c r="D616" s="31" t="s">
        <v>1082</v>
      </c>
      <c r="E616" s="14">
        <v>1</v>
      </c>
      <c r="F616" s="14">
        <v>1155</v>
      </c>
      <c r="G616" s="15">
        <f t="shared" si="102"/>
        <v>1155</v>
      </c>
      <c r="H616" s="14">
        <v>1</v>
      </c>
      <c r="I616" s="69">
        <v>0</v>
      </c>
      <c r="J616" s="15">
        <f t="shared" si="103"/>
        <v>0</v>
      </c>
    </row>
    <row r="617" spans="1:10" ht="22.5" x14ac:dyDescent="0.25">
      <c r="A617" s="12" t="s">
        <v>1083</v>
      </c>
      <c r="B617" s="13" t="s">
        <v>18</v>
      </c>
      <c r="C617" s="13" t="s">
        <v>19</v>
      </c>
      <c r="D617" s="31" t="s">
        <v>1084</v>
      </c>
      <c r="E617" s="14">
        <v>1</v>
      </c>
      <c r="F617" s="14">
        <v>1260</v>
      </c>
      <c r="G617" s="15">
        <f t="shared" si="102"/>
        <v>1260</v>
      </c>
      <c r="H617" s="14">
        <v>1</v>
      </c>
      <c r="I617" s="69">
        <v>0</v>
      </c>
      <c r="J617" s="15">
        <f t="shared" si="103"/>
        <v>0</v>
      </c>
    </row>
    <row r="618" spans="1:10" x14ac:dyDescent="0.25">
      <c r="A618" s="12" t="s">
        <v>1085</v>
      </c>
      <c r="B618" s="13" t="s">
        <v>18</v>
      </c>
      <c r="C618" s="13" t="s">
        <v>39</v>
      </c>
      <c r="D618" s="31" t="s">
        <v>1086</v>
      </c>
      <c r="E618" s="14">
        <v>1</v>
      </c>
      <c r="F618" s="14">
        <v>2716.2</v>
      </c>
      <c r="G618" s="15">
        <f t="shared" si="102"/>
        <v>2716.2</v>
      </c>
      <c r="H618" s="14">
        <v>1</v>
      </c>
      <c r="I618" s="69">
        <v>0</v>
      </c>
      <c r="J618" s="15">
        <f t="shared" si="103"/>
        <v>0</v>
      </c>
    </row>
    <row r="619" spans="1:10" x14ac:dyDescent="0.25">
      <c r="A619" s="12" t="s">
        <v>1087</v>
      </c>
      <c r="B619" s="13" t="s">
        <v>18</v>
      </c>
      <c r="C619" s="13" t="s">
        <v>19</v>
      </c>
      <c r="D619" s="31" t="s">
        <v>1088</v>
      </c>
      <c r="E619" s="14">
        <v>1</v>
      </c>
      <c r="F619" s="14">
        <v>472.5</v>
      </c>
      <c r="G619" s="15">
        <f t="shared" si="102"/>
        <v>472.5</v>
      </c>
      <c r="H619" s="14">
        <v>1</v>
      </c>
      <c r="I619" s="69">
        <v>0</v>
      </c>
      <c r="J619" s="15">
        <f t="shared" si="103"/>
        <v>0</v>
      </c>
    </row>
    <row r="620" spans="1:10" x14ac:dyDescent="0.25">
      <c r="A620" s="16"/>
      <c r="B620" s="16"/>
      <c r="C620" s="16"/>
      <c r="D620" s="32" t="s">
        <v>1089</v>
      </c>
      <c r="E620" s="14">
        <v>1</v>
      </c>
      <c r="F620" s="17">
        <f>SUM(G610:G619)</f>
        <v>27645.27</v>
      </c>
      <c r="G620" s="17">
        <f t="shared" si="102"/>
        <v>27645.27</v>
      </c>
      <c r="H620" s="14">
        <v>1</v>
      </c>
      <c r="I620" s="17">
        <f>SUM(J610:J619)</f>
        <v>0</v>
      </c>
      <c r="J620" s="17">
        <f t="shared" si="103"/>
        <v>0</v>
      </c>
    </row>
    <row r="621" spans="1:10" ht="0.95" customHeight="1" x14ac:dyDescent="0.25">
      <c r="A621" s="18"/>
      <c r="B621" s="18"/>
      <c r="C621" s="18"/>
      <c r="D621" s="33"/>
      <c r="E621" s="18"/>
      <c r="F621" s="18"/>
      <c r="G621" s="18"/>
      <c r="H621" s="18"/>
      <c r="I621" s="18"/>
      <c r="J621" s="18"/>
    </row>
    <row r="622" spans="1:10" x14ac:dyDescent="0.25">
      <c r="A622" s="19" t="s">
        <v>1090</v>
      </c>
      <c r="B622" s="21" t="s">
        <v>10</v>
      </c>
      <c r="C622" s="19" t="s">
        <v>11</v>
      </c>
      <c r="D622" s="34" t="s">
        <v>1091</v>
      </c>
      <c r="E622" s="20">
        <f t="shared" ref="E622:J622" si="104">E631</f>
        <v>1</v>
      </c>
      <c r="F622" s="20">
        <f t="shared" si="104"/>
        <v>11048.68</v>
      </c>
      <c r="G622" s="20">
        <f t="shared" si="104"/>
        <v>11048.68</v>
      </c>
      <c r="H622" s="20">
        <f t="shared" si="104"/>
        <v>1</v>
      </c>
      <c r="I622" s="20">
        <f t="shared" si="104"/>
        <v>0</v>
      </c>
      <c r="J622" s="20">
        <f t="shared" si="104"/>
        <v>0</v>
      </c>
    </row>
    <row r="623" spans="1:10" ht="22.5" x14ac:dyDescent="0.25">
      <c r="A623" s="12" t="s">
        <v>1092</v>
      </c>
      <c r="B623" s="13" t="s">
        <v>18</v>
      </c>
      <c r="C623" s="13" t="s">
        <v>19</v>
      </c>
      <c r="D623" s="31" t="s">
        <v>1093</v>
      </c>
      <c r="E623" s="14">
        <v>1</v>
      </c>
      <c r="F623" s="14">
        <v>2411.2600000000002</v>
      </c>
      <c r="G623" s="15">
        <f t="shared" ref="G623:G631" si="105">ROUND(E623*F623,2)</f>
        <v>2411.2600000000002</v>
      </c>
      <c r="H623" s="14">
        <v>1</v>
      </c>
      <c r="I623" s="69">
        <v>0</v>
      </c>
      <c r="J623" s="15">
        <f t="shared" ref="J623:J631" si="106">ROUND(H623*I623,2)</f>
        <v>0</v>
      </c>
    </row>
    <row r="624" spans="1:10" x14ac:dyDescent="0.25">
      <c r="A624" s="12" t="s">
        <v>1094</v>
      </c>
      <c r="B624" s="13" t="s">
        <v>18</v>
      </c>
      <c r="C624" s="13" t="s">
        <v>19</v>
      </c>
      <c r="D624" s="31" t="s">
        <v>1095</v>
      </c>
      <c r="E624" s="14">
        <v>1</v>
      </c>
      <c r="F624" s="14">
        <v>686.74</v>
      </c>
      <c r="G624" s="15">
        <f t="shared" si="105"/>
        <v>686.74</v>
      </c>
      <c r="H624" s="14">
        <v>1</v>
      </c>
      <c r="I624" s="69">
        <v>0</v>
      </c>
      <c r="J624" s="15">
        <f t="shared" si="106"/>
        <v>0</v>
      </c>
    </row>
    <row r="625" spans="1:10" x14ac:dyDescent="0.25">
      <c r="A625" s="12" t="s">
        <v>1096</v>
      </c>
      <c r="B625" s="13" t="s">
        <v>18</v>
      </c>
      <c r="C625" s="13" t="s">
        <v>19</v>
      </c>
      <c r="D625" s="31" t="s">
        <v>1097</v>
      </c>
      <c r="E625" s="14">
        <v>2</v>
      </c>
      <c r="F625" s="14">
        <v>137.13999999999999</v>
      </c>
      <c r="G625" s="15">
        <f t="shared" si="105"/>
        <v>274.27999999999997</v>
      </c>
      <c r="H625" s="14">
        <v>2</v>
      </c>
      <c r="I625" s="69">
        <v>0</v>
      </c>
      <c r="J625" s="15">
        <f t="shared" si="106"/>
        <v>0</v>
      </c>
    </row>
    <row r="626" spans="1:10" x14ac:dyDescent="0.25">
      <c r="A626" s="12" t="s">
        <v>1098</v>
      </c>
      <c r="B626" s="13" t="s">
        <v>18</v>
      </c>
      <c r="C626" s="13" t="s">
        <v>19</v>
      </c>
      <c r="D626" s="31" t="s">
        <v>1099</v>
      </c>
      <c r="E626" s="14">
        <v>1</v>
      </c>
      <c r="F626" s="14">
        <v>148.82</v>
      </c>
      <c r="G626" s="15">
        <f t="shared" si="105"/>
        <v>148.82</v>
      </c>
      <c r="H626" s="14">
        <v>1</v>
      </c>
      <c r="I626" s="69">
        <v>0</v>
      </c>
      <c r="J626" s="15">
        <f t="shared" si="106"/>
        <v>0</v>
      </c>
    </row>
    <row r="627" spans="1:10" x14ac:dyDescent="0.25">
      <c r="A627" s="12" t="s">
        <v>1100</v>
      </c>
      <c r="B627" s="13" t="s">
        <v>18</v>
      </c>
      <c r="C627" s="13" t="s">
        <v>39</v>
      </c>
      <c r="D627" s="31" t="s">
        <v>1101</v>
      </c>
      <c r="E627" s="14">
        <v>1550</v>
      </c>
      <c r="F627" s="14">
        <v>3.31</v>
      </c>
      <c r="G627" s="15">
        <f t="shared" si="105"/>
        <v>5130.5</v>
      </c>
      <c r="H627" s="14">
        <v>1550</v>
      </c>
      <c r="I627" s="69">
        <v>0</v>
      </c>
      <c r="J627" s="15">
        <f t="shared" si="106"/>
        <v>0</v>
      </c>
    </row>
    <row r="628" spans="1:10" x14ac:dyDescent="0.25">
      <c r="A628" s="12" t="s">
        <v>1102</v>
      </c>
      <c r="B628" s="13" t="s">
        <v>18</v>
      </c>
      <c r="C628" s="13" t="s">
        <v>19</v>
      </c>
      <c r="D628" s="31" t="s">
        <v>1103</v>
      </c>
      <c r="E628" s="14">
        <v>2</v>
      </c>
      <c r="F628" s="14">
        <v>201.04</v>
      </c>
      <c r="G628" s="15">
        <f t="shared" si="105"/>
        <v>402.08</v>
      </c>
      <c r="H628" s="14">
        <v>2</v>
      </c>
      <c r="I628" s="69">
        <v>0</v>
      </c>
      <c r="J628" s="15">
        <f t="shared" si="106"/>
        <v>0</v>
      </c>
    </row>
    <row r="629" spans="1:10" ht="22.5" x14ac:dyDescent="0.25">
      <c r="A629" s="12" t="s">
        <v>1104</v>
      </c>
      <c r="B629" s="13" t="s">
        <v>18</v>
      </c>
      <c r="C629" s="13" t="s">
        <v>19</v>
      </c>
      <c r="D629" s="31" t="s">
        <v>1105</v>
      </c>
      <c r="E629" s="14">
        <v>1</v>
      </c>
      <c r="F629" s="14">
        <v>1522.5</v>
      </c>
      <c r="G629" s="15">
        <f t="shared" si="105"/>
        <v>1522.5</v>
      </c>
      <c r="H629" s="14">
        <v>1</v>
      </c>
      <c r="I629" s="69">
        <v>0</v>
      </c>
      <c r="J629" s="15">
        <f t="shared" si="106"/>
        <v>0</v>
      </c>
    </row>
    <row r="630" spans="1:10" ht="22.5" x14ac:dyDescent="0.25">
      <c r="A630" s="12" t="s">
        <v>1106</v>
      </c>
      <c r="B630" s="13" t="s">
        <v>18</v>
      </c>
      <c r="C630" s="13" t="s">
        <v>19</v>
      </c>
      <c r="D630" s="31" t="s">
        <v>1107</v>
      </c>
      <c r="E630" s="14">
        <v>1</v>
      </c>
      <c r="F630" s="14">
        <v>472.5</v>
      </c>
      <c r="G630" s="15">
        <f t="shared" si="105"/>
        <v>472.5</v>
      </c>
      <c r="H630" s="14">
        <v>1</v>
      </c>
      <c r="I630" s="69">
        <v>0</v>
      </c>
      <c r="J630" s="15">
        <f t="shared" si="106"/>
        <v>0</v>
      </c>
    </row>
    <row r="631" spans="1:10" x14ac:dyDescent="0.25">
      <c r="A631" s="16"/>
      <c r="B631" s="16"/>
      <c r="C631" s="16"/>
      <c r="D631" s="32" t="s">
        <v>1108</v>
      </c>
      <c r="E631" s="14">
        <v>1</v>
      </c>
      <c r="F631" s="17">
        <f>SUM(G623:G630)</f>
        <v>11048.68</v>
      </c>
      <c r="G631" s="17">
        <f t="shared" si="105"/>
        <v>11048.68</v>
      </c>
      <c r="H631" s="14">
        <v>1</v>
      </c>
      <c r="I631" s="17">
        <f>SUM(J623:J630)</f>
        <v>0</v>
      </c>
      <c r="J631" s="17">
        <f t="shared" si="106"/>
        <v>0</v>
      </c>
    </row>
    <row r="632" spans="1:10" ht="0.95" customHeight="1" x14ac:dyDescent="0.25">
      <c r="A632" s="18"/>
      <c r="B632" s="18"/>
      <c r="C632" s="18"/>
      <c r="D632" s="33"/>
      <c r="E632" s="18"/>
      <c r="F632" s="18"/>
      <c r="G632" s="18"/>
      <c r="H632" s="18"/>
      <c r="I632" s="18"/>
      <c r="J632" s="18"/>
    </row>
    <row r="633" spans="1:10" x14ac:dyDescent="0.25">
      <c r="A633" s="19" t="s">
        <v>1109</v>
      </c>
      <c r="B633" s="21" t="s">
        <v>10</v>
      </c>
      <c r="C633" s="19" t="s">
        <v>11</v>
      </c>
      <c r="D633" s="34" t="s">
        <v>1110</v>
      </c>
      <c r="E633" s="20">
        <f t="shared" ref="E633:J633" si="107">E642</f>
        <v>1</v>
      </c>
      <c r="F633" s="20">
        <f t="shared" si="107"/>
        <v>25841.75</v>
      </c>
      <c r="G633" s="20">
        <f t="shared" si="107"/>
        <v>25841.75</v>
      </c>
      <c r="H633" s="20">
        <f t="shared" si="107"/>
        <v>1</v>
      </c>
      <c r="I633" s="20">
        <f t="shared" si="107"/>
        <v>0</v>
      </c>
      <c r="J633" s="20">
        <f t="shared" si="107"/>
        <v>0</v>
      </c>
    </row>
    <row r="634" spans="1:10" x14ac:dyDescent="0.25">
      <c r="A634" s="12" t="s">
        <v>1111</v>
      </c>
      <c r="B634" s="13" t="s">
        <v>18</v>
      </c>
      <c r="C634" s="13" t="s">
        <v>19</v>
      </c>
      <c r="D634" s="31" t="s">
        <v>1112</v>
      </c>
      <c r="E634" s="14">
        <v>10</v>
      </c>
      <c r="F634" s="14">
        <v>154.19999999999999</v>
      </c>
      <c r="G634" s="15">
        <f t="shared" ref="G634:G642" si="108">ROUND(E634*F634,2)</f>
        <v>1542</v>
      </c>
      <c r="H634" s="14">
        <v>10</v>
      </c>
      <c r="I634" s="69">
        <v>0</v>
      </c>
      <c r="J634" s="15">
        <f t="shared" ref="J634:J642" si="109">ROUND(H634*I634,2)</f>
        <v>0</v>
      </c>
    </row>
    <row r="635" spans="1:10" x14ac:dyDescent="0.25">
      <c r="A635" s="12" t="s">
        <v>1113</v>
      </c>
      <c r="B635" s="13" t="s">
        <v>18</v>
      </c>
      <c r="C635" s="13" t="s">
        <v>19</v>
      </c>
      <c r="D635" s="31" t="s">
        <v>1114</v>
      </c>
      <c r="E635" s="14">
        <v>2</v>
      </c>
      <c r="F635" s="14">
        <v>523.1</v>
      </c>
      <c r="G635" s="15">
        <f t="shared" si="108"/>
        <v>1046.2</v>
      </c>
      <c r="H635" s="14">
        <v>2</v>
      </c>
      <c r="I635" s="69">
        <v>0</v>
      </c>
      <c r="J635" s="15">
        <f t="shared" si="109"/>
        <v>0</v>
      </c>
    </row>
    <row r="636" spans="1:10" x14ac:dyDescent="0.25">
      <c r="A636" s="12" t="s">
        <v>1115</v>
      </c>
      <c r="B636" s="13" t="s">
        <v>18</v>
      </c>
      <c r="C636" s="13" t="s">
        <v>19</v>
      </c>
      <c r="D636" s="31" t="s">
        <v>1116</v>
      </c>
      <c r="E636" s="14">
        <v>4</v>
      </c>
      <c r="F636" s="14">
        <v>742.85</v>
      </c>
      <c r="G636" s="15">
        <f t="shared" si="108"/>
        <v>2971.4</v>
      </c>
      <c r="H636" s="14">
        <v>4</v>
      </c>
      <c r="I636" s="69">
        <v>0</v>
      </c>
      <c r="J636" s="15">
        <f t="shared" si="109"/>
        <v>0</v>
      </c>
    </row>
    <row r="637" spans="1:10" ht="22.5" x14ac:dyDescent="0.25">
      <c r="A637" s="12" t="s">
        <v>1117</v>
      </c>
      <c r="B637" s="13" t="s">
        <v>18</v>
      </c>
      <c r="C637" s="13" t="s">
        <v>19</v>
      </c>
      <c r="D637" s="31" t="s">
        <v>1118</v>
      </c>
      <c r="E637" s="14">
        <v>1</v>
      </c>
      <c r="F637" s="14">
        <v>1989.42</v>
      </c>
      <c r="G637" s="15">
        <f t="shared" si="108"/>
        <v>1989.42</v>
      </c>
      <c r="H637" s="14">
        <v>1</v>
      </c>
      <c r="I637" s="69">
        <v>0</v>
      </c>
      <c r="J637" s="15">
        <f t="shared" si="109"/>
        <v>0</v>
      </c>
    </row>
    <row r="638" spans="1:10" x14ac:dyDescent="0.25">
      <c r="A638" s="12" t="s">
        <v>1119</v>
      </c>
      <c r="B638" s="13" t="s">
        <v>18</v>
      </c>
      <c r="C638" s="13" t="s">
        <v>19</v>
      </c>
      <c r="D638" s="31" t="s">
        <v>1120</v>
      </c>
      <c r="E638" s="14">
        <v>1</v>
      </c>
      <c r="F638" s="14">
        <v>274.73</v>
      </c>
      <c r="G638" s="15">
        <f t="shared" si="108"/>
        <v>274.73</v>
      </c>
      <c r="H638" s="14">
        <v>1</v>
      </c>
      <c r="I638" s="69">
        <v>0</v>
      </c>
      <c r="J638" s="15">
        <f t="shared" si="109"/>
        <v>0</v>
      </c>
    </row>
    <row r="639" spans="1:10" x14ac:dyDescent="0.25">
      <c r="A639" s="12" t="s">
        <v>1121</v>
      </c>
      <c r="B639" s="13" t="s">
        <v>18</v>
      </c>
      <c r="C639" s="13" t="s">
        <v>39</v>
      </c>
      <c r="D639" s="31" t="s">
        <v>1122</v>
      </c>
      <c r="E639" s="14">
        <v>2450</v>
      </c>
      <c r="F639" s="14">
        <v>6.48</v>
      </c>
      <c r="G639" s="15">
        <f t="shared" si="108"/>
        <v>15876</v>
      </c>
      <c r="H639" s="14">
        <v>2450</v>
      </c>
      <c r="I639" s="69">
        <v>0</v>
      </c>
      <c r="J639" s="15">
        <f t="shared" si="109"/>
        <v>0</v>
      </c>
    </row>
    <row r="640" spans="1:10" ht="22.5" x14ac:dyDescent="0.25">
      <c r="A640" s="12" t="s">
        <v>1123</v>
      </c>
      <c r="B640" s="13" t="s">
        <v>18</v>
      </c>
      <c r="C640" s="13" t="s">
        <v>19</v>
      </c>
      <c r="D640" s="31" t="s">
        <v>1124</v>
      </c>
      <c r="E640" s="14">
        <v>2</v>
      </c>
      <c r="F640" s="14">
        <v>336</v>
      </c>
      <c r="G640" s="15">
        <f t="shared" si="108"/>
        <v>672</v>
      </c>
      <c r="H640" s="14">
        <v>2</v>
      </c>
      <c r="I640" s="69">
        <v>0</v>
      </c>
      <c r="J640" s="15">
        <f t="shared" si="109"/>
        <v>0</v>
      </c>
    </row>
    <row r="641" spans="1:10" ht="22.5" x14ac:dyDescent="0.25">
      <c r="A641" s="12" t="s">
        <v>1125</v>
      </c>
      <c r="B641" s="13" t="s">
        <v>18</v>
      </c>
      <c r="C641" s="13" t="s">
        <v>19</v>
      </c>
      <c r="D641" s="31" t="s">
        <v>1126</v>
      </c>
      <c r="E641" s="14">
        <v>1</v>
      </c>
      <c r="F641" s="14">
        <v>1470</v>
      </c>
      <c r="G641" s="15">
        <f t="shared" si="108"/>
        <v>1470</v>
      </c>
      <c r="H641" s="14">
        <v>1</v>
      </c>
      <c r="I641" s="69">
        <v>0</v>
      </c>
      <c r="J641" s="15">
        <f t="shared" si="109"/>
        <v>0</v>
      </c>
    </row>
    <row r="642" spans="1:10" x14ac:dyDescent="0.25">
      <c r="A642" s="16"/>
      <c r="B642" s="16"/>
      <c r="C642" s="16"/>
      <c r="D642" s="32" t="s">
        <v>1127</v>
      </c>
      <c r="E642" s="14">
        <v>1</v>
      </c>
      <c r="F642" s="17">
        <f>SUM(G634:G641)</f>
        <v>25841.75</v>
      </c>
      <c r="G642" s="17">
        <f t="shared" si="108"/>
        <v>25841.75</v>
      </c>
      <c r="H642" s="14">
        <v>1</v>
      </c>
      <c r="I642" s="17">
        <f>SUM(J634:J641)</f>
        <v>0</v>
      </c>
      <c r="J642" s="17">
        <f t="shared" si="109"/>
        <v>0</v>
      </c>
    </row>
    <row r="643" spans="1:10" ht="0.95" customHeight="1" x14ac:dyDescent="0.25">
      <c r="A643" s="18"/>
      <c r="B643" s="18"/>
      <c r="C643" s="18"/>
      <c r="D643" s="33"/>
      <c r="E643" s="18"/>
      <c r="F643" s="18"/>
      <c r="G643" s="18"/>
      <c r="H643" s="18"/>
      <c r="I643" s="18"/>
      <c r="J643" s="18"/>
    </row>
    <row r="644" spans="1:10" x14ac:dyDescent="0.25">
      <c r="A644" s="19" t="s">
        <v>1128</v>
      </c>
      <c r="B644" s="21" t="s">
        <v>10</v>
      </c>
      <c r="C644" s="19" t="s">
        <v>11</v>
      </c>
      <c r="D644" s="34" t="s">
        <v>1129</v>
      </c>
      <c r="E644" s="20">
        <f t="shared" ref="E644:J644" si="110">E661</f>
        <v>1</v>
      </c>
      <c r="F644" s="20">
        <f t="shared" si="110"/>
        <v>27384.48</v>
      </c>
      <c r="G644" s="20">
        <f t="shared" si="110"/>
        <v>27384.48</v>
      </c>
      <c r="H644" s="20">
        <f t="shared" si="110"/>
        <v>1</v>
      </c>
      <c r="I644" s="20">
        <f t="shared" si="110"/>
        <v>0</v>
      </c>
      <c r="J644" s="20">
        <f t="shared" si="110"/>
        <v>0</v>
      </c>
    </row>
    <row r="645" spans="1:10" x14ac:dyDescent="0.25">
      <c r="A645" s="12" t="s">
        <v>1130</v>
      </c>
      <c r="B645" s="22" t="s">
        <v>18</v>
      </c>
      <c r="C645" s="13" t="s">
        <v>19</v>
      </c>
      <c r="D645" s="31" t="s">
        <v>1131</v>
      </c>
      <c r="E645" s="14">
        <v>1</v>
      </c>
      <c r="F645" s="14">
        <v>787.5</v>
      </c>
      <c r="G645" s="15">
        <f t="shared" ref="G645:G661" si="111">ROUND(E645*F645,2)</f>
        <v>787.5</v>
      </c>
      <c r="H645" s="14">
        <v>1</v>
      </c>
      <c r="I645" s="69">
        <v>0</v>
      </c>
      <c r="J645" s="15">
        <f t="shared" ref="J645:J661" si="112">ROUND(H645*I645,2)</f>
        <v>0</v>
      </c>
    </row>
    <row r="646" spans="1:10" x14ac:dyDescent="0.25">
      <c r="A646" s="12" t="s">
        <v>1132</v>
      </c>
      <c r="B646" s="22" t="s">
        <v>18</v>
      </c>
      <c r="C646" s="13" t="s">
        <v>19</v>
      </c>
      <c r="D646" s="31" t="s">
        <v>1133</v>
      </c>
      <c r="E646" s="14">
        <v>1</v>
      </c>
      <c r="F646" s="14">
        <v>147</v>
      </c>
      <c r="G646" s="15">
        <f t="shared" si="111"/>
        <v>147</v>
      </c>
      <c r="H646" s="14">
        <v>1</v>
      </c>
      <c r="I646" s="69">
        <v>0</v>
      </c>
      <c r="J646" s="15">
        <f t="shared" si="112"/>
        <v>0</v>
      </c>
    </row>
    <row r="647" spans="1:10" x14ac:dyDescent="0.25">
      <c r="A647" s="12" t="s">
        <v>1134</v>
      </c>
      <c r="B647" s="22" t="s">
        <v>18</v>
      </c>
      <c r="C647" s="13" t="s">
        <v>19</v>
      </c>
      <c r="D647" s="31" t="s">
        <v>1135</v>
      </c>
      <c r="E647" s="14">
        <v>1</v>
      </c>
      <c r="F647" s="14">
        <v>441</v>
      </c>
      <c r="G647" s="15">
        <f t="shared" si="111"/>
        <v>441</v>
      </c>
      <c r="H647" s="14">
        <v>1</v>
      </c>
      <c r="I647" s="69">
        <v>0</v>
      </c>
      <c r="J647" s="15">
        <f t="shared" si="112"/>
        <v>0</v>
      </c>
    </row>
    <row r="648" spans="1:10" x14ac:dyDescent="0.25">
      <c r="A648" s="12" t="s">
        <v>1136</v>
      </c>
      <c r="B648" s="22" t="s">
        <v>18</v>
      </c>
      <c r="C648" s="13" t="s">
        <v>19</v>
      </c>
      <c r="D648" s="31" t="s">
        <v>1137</v>
      </c>
      <c r="E648" s="14">
        <v>1</v>
      </c>
      <c r="F648" s="14">
        <v>220.5</v>
      </c>
      <c r="G648" s="15">
        <f t="shared" si="111"/>
        <v>220.5</v>
      </c>
      <c r="H648" s="14">
        <v>1</v>
      </c>
      <c r="I648" s="69">
        <v>0</v>
      </c>
      <c r="J648" s="15">
        <f t="shared" si="112"/>
        <v>0</v>
      </c>
    </row>
    <row r="649" spans="1:10" x14ac:dyDescent="0.25">
      <c r="A649" s="12" t="s">
        <v>1138</v>
      </c>
      <c r="B649" s="13" t="s">
        <v>18</v>
      </c>
      <c r="C649" s="13" t="s">
        <v>19</v>
      </c>
      <c r="D649" s="31" t="s">
        <v>1139</v>
      </c>
      <c r="E649" s="14">
        <v>1</v>
      </c>
      <c r="F649" s="14">
        <v>510.7</v>
      </c>
      <c r="G649" s="15">
        <f t="shared" si="111"/>
        <v>510.7</v>
      </c>
      <c r="H649" s="14">
        <v>1</v>
      </c>
      <c r="I649" s="69">
        <v>0</v>
      </c>
      <c r="J649" s="15">
        <f t="shared" si="112"/>
        <v>0</v>
      </c>
    </row>
    <row r="650" spans="1:10" x14ac:dyDescent="0.25">
      <c r="A650" s="12" t="s">
        <v>1140</v>
      </c>
      <c r="B650" s="13" t="s">
        <v>18</v>
      </c>
      <c r="C650" s="13" t="s">
        <v>19</v>
      </c>
      <c r="D650" s="31" t="s">
        <v>1141</v>
      </c>
      <c r="E650" s="14">
        <v>1</v>
      </c>
      <c r="F650" s="14">
        <v>7204.26</v>
      </c>
      <c r="G650" s="15">
        <f t="shared" si="111"/>
        <v>7204.26</v>
      </c>
      <c r="H650" s="14">
        <v>1</v>
      </c>
      <c r="I650" s="69">
        <v>0</v>
      </c>
      <c r="J650" s="15">
        <f t="shared" si="112"/>
        <v>0</v>
      </c>
    </row>
    <row r="651" spans="1:10" x14ac:dyDescent="0.25">
      <c r="A651" s="12" t="s">
        <v>1142</v>
      </c>
      <c r="B651" s="13" t="s">
        <v>18</v>
      </c>
      <c r="C651" s="13" t="s">
        <v>19</v>
      </c>
      <c r="D651" s="31" t="s">
        <v>1143</v>
      </c>
      <c r="E651" s="14">
        <v>1</v>
      </c>
      <c r="F651" s="14">
        <v>1296.02</v>
      </c>
      <c r="G651" s="15">
        <f t="shared" si="111"/>
        <v>1296.02</v>
      </c>
      <c r="H651" s="14">
        <v>1</v>
      </c>
      <c r="I651" s="69">
        <v>0</v>
      </c>
      <c r="J651" s="15">
        <f t="shared" si="112"/>
        <v>0</v>
      </c>
    </row>
    <row r="652" spans="1:10" x14ac:dyDescent="0.25">
      <c r="A652" s="12" t="s">
        <v>1144</v>
      </c>
      <c r="B652" s="13" t="s">
        <v>18</v>
      </c>
      <c r="C652" s="13" t="s">
        <v>19</v>
      </c>
      <c r="D652" s="31" t="s">
        <v>1145</v>
      </c>
      <c r="E652" s="14">
        <v>1</v>
      </c>
      <c r="F652" s="14">
        <v>124.08</v>
      </c>
      <c r="G652" s="15">
        <f t="shared" si="111"/>
        <v>124.08</v>
      </c>
      <c r="H652" s="14">
        <v>1</v>
      </c>
      <c r="I652" s="69">
        <v>0</v>
      </c>
      <c r="J652" s="15">
        <f t="shared" si="112"/>
        <v>0</v>
      </c>
    </row>
    <row r="653" spans="1:10" x14ac:dyDescent="0.25">
      <c r="A653" s="12" t="s">
        <v>1146</v>
      </c>
      <c r="B653" s="13" t="s">
        <v>18</v>
      </c>
      <c r="C653" s="13" t="s">
        <v>19</v>
      </c>
      <c r="D653" s="31" t="s">
        <v>1147</v>
      </c>
      <c r="E653" s="14">
        <v>1</v>
      </c>
      <c r="F653" s="14">
        <v>6902.07</v>
      </c>
      <c r="G653" s="15">
        <f t="shared" si="111"/>
        <v>6902.07</v>
      </c>
      <c r="H653" s="14">
        <v>1</v>
      </c>
      <c r="I653" s="69">
        <v>0</v>
      </c>
      <c r="J653" s="15">
        <f t="shared" si="112"/>
        <v>0</v>
      </c>
    </row>
    <row r="654" spans="1:10" ht="22.5" x14ac:dyDescent="0.25">
      <c r="A654" s="12" t="s">
        <v>1148</v>
      </c>
      <c r="B654" s="22" t="s">
        <v>18</v>
      </c>
      <c r="C654" s="13" t="s">
        <v>19</v>
      </c>
      <c r="D654" s="31" t="s">
        <v>1149</v>
      </c>
      <c r="E654" s="14">
        <v>1</v>
      </c>
      <c r="F654" s="14">
        <v>472.5</v>
      </c>
      <c r="G654" s="15">
        <f t="shared" si="111"/>
        <v>472.5</v>
      </c>
      <c r="H654" s="14">
        <v>1</v>
      </c>
      <c r="I654" s="69">
        <v>0</v>
      </c>
      <c r="J654" s="15">
        <f t="shared" si="112"/>
        <v>0</v>
      </c>
    </row>
    <row r="655" spans="1:10" x14ac:dyDescent="0.25">
      <c r="A655" s="12" t="s">
        <v>1150</v>
      </c>
      <c r="B655" s="22" t="s">
        <v>18</v>
      </c>
      <c r="C655" s="13" t="s">
        <v>19</v>
      </c>
      <c r="D655" s="31" t="s">
        <v>1151</v>
      </c>
      <c r="E655" s="14">
        <v>1</v>
      </c>
      <c r="F655" s="14">
        <v>3545.85</v>
      </c>
      <c r="G655" s="15">
        <f t="shared" si="111"/>
        <v>3545.85</v>
      </c>
      <c r="H655" s="14">
        <v>1</v>
      </c>
      <c r="I655" s="69">
        <v>0</v>
      </c>
      <c r="J655" s="15">
        <f t="shared" si="112"/>
        <v>0</v>
      </c>
    </row>
    <row r="656" spans="1:10" x14ac:dyDescent="0.25">
      <c r="A656" s="12" t="s">
        <v>1152</v>
      </c>
      <c r="B656" s="13" t="s">
        <v>18</v>
      </c>
      <c r="C656" s="13" t="s">
        <v>19</v>
      </c>
      <c r="D656" s="31" t="s">
        <v>1153</v>
      </c>
      <c r="E656" s="14">
        <v>1</v>
      </c>
      <c r="F656" s="14">
        <v>1785</v>
      </c>
      <c r="G656" s="15">
        <f t="shared" si="111"/>
        <v>1785</v>
      </c>
      <c r="H656" s="14">
        <v>1</v>
      </c>
      <c r="I656" s="69">
        <v>0</v>
      </c>
      <c r="J656" s="15">
        <f t="shared" si="112"/>
        <v>0</v>
      </c>
    </row>
    <row r="657" spans="1:10" x14ac:dyDescent="0.25">
      <c r="A657" s="12" t="s">
        <v>1154</v>
      </c>
      <c r="B657" s="13" t="s">
        <v>18</v>
      </c>
      <c r="C657" s="13" t="s">
        <v>39</v>
      </c>
      <c r="D657" s="31" t="s">
        <v>1155</v>
      </c>
      <c r="E657" s="14">
        <v>120</v>
      </c>
      <c r="F657" s="14">
        <v>8.4</v>
      </c>
      <c r="G657" s="15">
        <f t="shared" si="111"/>
        <v>1008</v>
      </c>
      <c r="H657" s="14">
        <v>120</v>
      </c>
      <c r="I657" s="69">
        <v>0</v>
      </c>
      <c r="J657" s="15">
        <f t="shared" si="112"/>
        <v>0</v>
      </c>
    </row>
    <row r="658" spans="1:10" ht="22.5" x14ac:dyDescent="0.25">
      <c r="A658" s="12" t="s">
        <v>1156</v>
      </c>
      <c r="B658" s="13" t="s">
        <v>18</v>
      </c>
      <c r="C658" s="13" t="s">
        <v>19</v>
      </c>
      <c r="D658" s="31" t="s">
        <v>1157</v>
      </c>
      <c r="E658" s="14">
        <v>1</v>
      </c>
      <c r="F658" s="14">
        <v>1522.5</v>
      </c>
      <c r="G658" s="15">
        <f t="shared" si="111"/>
        <v>1522.5</v>
      </c>
      <c r="H658" s="14">
        <v>1</v>
      </c>
      <c r="I658" s="69">
        <v>0</v>
      </c>
      <c r="J658" s="15">
        <f t="shared" si="112"/>
        <v>0</v>
      </c>
    </row>
    <row r="659" spans="1:10" x14ac:dyDescent="0.25">
      <c r="A659" s="12" t="s">
        <v>1158</v>
      </c>
      <c r="B659" s="22" t="s">
        <v>18</v>
      </c>
      <c r="C659" s="13" t="s">
        <v>19</v>
      </c>
      <c r="D659" s="31" t="s">
        <v>1159</v>
      </c>
      <c r="E659" s="14">
        <v>1</v>
      </c>
      <c r="F659" s="14">
        <v>1155</v>
      </c>
      <c r="G659" s="15">
        <f t="shared" si="111"/>
        <v>1155</v>
      </c>
      <c r="H659" s="14">
        <v>1</v>
      </c>
      <c r="I659" s="69">
        <v>0</v>
      </c>
      <c r="J659" s="15">
        <f t="shared" si="112"/>
        <v>0</v>
      </c>
    </row>
    <row r="660" spans="1:10" x14ac:dyDescent="0.25">
      <c r="A660" s="12" t="s">
        <v>1160</v>
      </c>
      <c r="B660" s="13" t="s">
        <v>18</v>
      </c>
      <c r="C660" s="13" t="s">
        <v>19</v>
      </c>
      <c r="D660" s="31" t="s">
        <v>1161</v>
      </c>
      <c r="E660" s="14">
        <v>1</v>
      </c>
      <c r="F660" s="14">
        <v>262.5</v>
      </c>
      <c r="G660" s="15">
        <f t="shared" si="111"/>
        <v>262.5</v>
      </c>
      <c r="H660" s="14">
        <v>1</v>
      </c>
      <c r="I660" s="69">
        <v>0</v>
      </c>
      <c r="J660" s="15">
        <f t="shared" si="112"/>
        <v>0</v>
      </c>
    </row>
    <row r="661" spans="1:10" x14ac:dyDescent="0.25">
      <c r="A661" s="16"/>
      <c r="B661" s="16"/>
      <c r="C661" s="16"/>
      <c r="D661" s="32" t="s">
        <v>1162</v>
      </c>
      <c r="E661" s="14">
        <v>1</v>
      </c>
      <c r="F661" s="17">
        <f>SUM(G645:G660)</f>
        <v>27384.48</v>
      </c>
      <c r="G661" s="17">
        <f t="shared" si="111"/>
        <v>27384.48</v>
      </c>
      <c r="H661" s="14">
        <v>1</v>
      </c>
      <c r="I661" s="17">
        <f>SUM(J645:J660)</f>
        <v>0</v>
      </c>
      <c r="J661" s="17">
        <f t="shared" si="112"/>
        <v>0</v>
      </c>
    </row>
    <row r="662" spans="1:10" ht="0.95" customHeight="1" x14ac:dyDescent="0.25">
      <c r="A662" s="18"/>
      <c r="B662" s="18"/>
      <c r="C662" s="18"/>
      <c r="D662" s="33"/>
      <c r="E662" s="18"/>
      <c r="F662" s="18"/>
      <c r="G662" s="18"/>
      <c r="H662" s="18"/>
      <c r="I662" s="18"/>
      <c r="J662" s="18"/>
    </row>
    <row r="663" spans="1:10" x14ac:dyDescent="0.25">
      <c r="A663" s="19" t="s">
        <v>1163</v>
      </c>
      <c r="B663" s="21" t="s">
        <v>10</v>
      </c>
      <c r="C663" s="19" t="s">
        <v>11</v>
      </c>
      <c r="D663" s="34" t="s">
        <v>1164</v>
      </c>
      <c r="E663" s="20">
        <f t="shared" ref="E663:J663" si="113">E669</f>
        <v>1</v>
      </c>
      <c r="F663" s="20">
        <f t="shared" si="113"/>
        <v>8941.1</v>
      </c>
      <c r="G663" s="20">
        <f t="shared" si="113"/>
        <v>8941.1</v>
      </c>
      <c r="H663" s="20">
        <f t="shared" si="113"/>
        <v>1</v>
      </c>
      <c r="I663" s="20">
        <f t="shared" si="113"/>
        <v>0</v>
      </c>
      <c r="J663" s="20">
        <f t="shared" si="113"/>
        <v>0</v>
      </c>
    </row>
    <row r="664" spans="1:10" ht="22.5" x14ac:dyDescent="0.25">
      <c r="A664" s="12" t="s">
        <v>1165</v>
      </c>
      <c r="B664" s="13" t="s">
        <v>18</v>
      </c>
      <c r="C664" s="13" t="s">
        <v>19</v>
      </c>
      <c r="D664" s="31" t="s">
        <v>1166</v>
      </c>
      <c r="E664" s="14">
        <v>1</v>
      </c>
      <c r="F664" s="14">
        <v>2453.33</v>
      </c>
      <c r="G664" s="15">
        <f t="shared" ref="G664:G669" si="114">ROUND(E664*F664,2)</f>
        <v>2453.33</v>
      </c>
      <c r="H664" s="14">
        <v>1</v>
      </c>
      <c r="I664" s="69">
        <v>0</v>
      </c>
      <c r="J664" s="15">
        <f t="shared" ref="J664:J669" si="115">ROUND(H664*I664,2)</f>
        <v>0</v>
      </c>
    </row>
    <row r="665" spans="1:10" ht="22.5" x14ac:dyDescent="0.25">
      <c r="A665" s="12" t="s">
        <v>1167</v>
      </c>
      <c r="B665" s="13" t="s">
        <v>18</v>
      </c>
      <c r="C665" s="13" t="s">
        <v>19</v>
      </c>
      <c r="D665" s="31" t="s">
        <v>1168</v>
      </c>
      <c r="E665" s="14">
        <v>6</v>
      </c>
      <c r="F665" s="14">
        <v>543.16999999999996</v>
      </c>
      <c r="G665" s="15">
        <f t="shared" si="114"/>
        <v>3259.02</v>
      </c>
      <c r="H665" s="14">
        <v>6</v>
      </c>
      <c r="I665" s="69">
        <v>0</v>
      </c>
      <c r="J665" s="15">
        <f t="shared" si="115"/>
        <v>0</v>
      </c>
    </row>
    <row r="666" spans="1:10" ht="22.5" x14ac:dyDescent="0.25">
      <c r="A666" s="12" t="s">
        <v>1169</v>
      </c>
      <c r="B666" s="13" t="s">
        <v>18</v>
      </c>
      <c r="C666" s="13" t="s">
        <v>19</v>
      </c>
      <c r="D666" s="31" t="s">
        <v>1170</v>
      </c>
      <c r="E666" s="14">
        <v>1</v>
      </c>
      <c r="F666" s="14">
        <v>787.5</v>
      </c>
      <c r="G666" s="15">
        <f t="shared" si="114"/>
        <v>787.5</v>
      </c>
      <c r="H666" s="14">
        <v>1</v>
      </c>
      <c r="I666" s="69">
        <v>0</v>
      </c>
      <c r="J666" s="15">
        <f t="shared" si="115"/>
        <v>0</v>
      </c>
    </row>
    <row r="667" spans="1:10" x14ac:dyDescent="0.25">
      <c r="A667" s="12" t="s">
        <v>1171</v>
      </c>
      <c r="B667" s="13" t="s">
        <v>18</v>
      </c>
      <c r="C667" s="13" t="s">
        <v>19</v>
      </c>
      <c r="D667" s="31" t="s">
        <v>1172</v>
      </c>
      <c r="E667" s="14">
        <v>1</v>
      </c>
      <c r="F667" s="14">
        <v>787.5</v>
      </c>
      <c r="G667" s="15">
        <f t="shared" si="114"/>
        <v>787.5</v>
      </c>
      <c r="H667" s="14">
        <v>1</v>
      </c>
      <c r="I667" s="69">
        <v>0</v>
      </c>
      <c r="J667" s="15">
        <f t="shared" si="115"/>
        <v>0</v>
      </c>
    </row>
    <row r="668" spans="1:10" ht="22.5" x14ac:dyDescent="0.25">
      <c r="A668" s="12" t="s">
        <v>1173</v>
      </c>
      <c r="B668" s="13" t="s">
        <v>18</v>
      </c>
      <c r="C668" s="13" t="s">
        <v>19</v>
      </c>
      <c r="D668" s="31" t="s">
        <v>1174</v>
      </c>
      <c r="E668" s="14">
        <v>1</v>
      </c>
      <c r="F668" s="14">
        <v>1653.75</v>
      </c>
      <c r="G668" s="15">
        <f t="shared" si="114"/>
        <v>1653.75</v>
      </c>
      <c r="H668" s="14">
        <v>1</v>
      </c>
      <c r="I668" s="69">
        <v>0</v>
      </c>
      <c r="J668" s="15">
        <f t="shared" si="115"/>
        <v>0</v>
      </c>
    </row>
    <row r="669" spans="1:10" x14ac:dyDescent="0.25">
      <c r="A669" s="16"/>
      <c r="B669" s="16"/>
      <c r="C669" s="16"/>
      <c r="D669" s="32" t="s">
        <v>1175</v>
      </c>
      <c r="E669" s="14">
        <v>1</v>
      </c>
      <c r="F669" s="17">
        <f>SUM(G664:G668)</f>
        <v>8941.1</v>
      </c>
      <c r="G669" s="17">
        <f t="shared" si="114"/>
        <v>8941.1</v>
      </c>
      <c r="H669" s="14">
        <v>1</v>
      </c>
      <c r="I669" s="17">
        <f>SUM(J664:J668)</f>
        <v>0</v>
      </c>
      <c r="J669" s="17">
        <f t="shared" si="115"/>
        <v>0</v>
      </c>
    </row>
    <row r="670" spans="1:10" ht="0.95" customHeight="1" x14ac:dyDescent="0.25">
      <c r="A670" s="18"/>
      <c r="B670" s="18"/>
      <c r="C670" s="18"/>
      <c r="D670" s="33"/>
      <c r="E670" s="18"/>
      <c r="F670" s="18"/>
      <c r="G670" s="18"/>
      <c r="H670" s="18"/>
      <c r="I670" s="18"/>
      <c r="J670" s="18"/>
    </row>
    <row r="671" spans="1:10" ht="22.5" x14ac:dyDescent="0.25">
      <c r="A671" s="19" t="s">
        <v>1176</v>
      </c>
      <c r="B671" s="21" t="s">
        <v>10</v>
      </c>
      <c r="C671" s="19" t="s">
        <v>11</v>
      </c>
      <c r="D671" s="34" t="s">
        <v>1177</v>
      </c>
      <c r="E671" s="20">
        <f t="shared" ref="E671:J671" si="116">E691</f>
        <v>1</v>
      </c>
      <c r="F671" s="20">
        <f t="shared" si="116"/>
        <v>38312.410000000003</v>
      </c>
      <c r="G671" s="20">
        <f t="shared" si="116"/>
        <v>38312.410000000003</v>
      </c>
      <c r="H671" s="20">
        <f t="shared" si="116"/>
        <v>1</v>
      </c>
      <c r="I671" s="20">
        <f t="shared" si="116"/>
        <v>0</v>
      </c>
      <c r="J671" s="20">
        <f t="shared" si="116"/>
        <v>0</v>
      </c>
    </row>
    <row r="672" spans="1:10" x14ac:dyDescent="0.25">
      <c r="A672" s="23" t="s">
        <v>1178</v>
      </c>
      <c r="B672" s="23" t="s">
        <v>10</v>
      </c>
      <c r="C672" s="23" t="s">
        <v>11</v>
      </c>
      <c r="D672" s="35" t="s">
        <v>1179</v>
      </c>
      <c r="E672" s="24">
        <f t="shared" ref="E672:J672" si="117">E683</f>
        <v>1</v>
      </c>
      <c r="F672" s="24">
        <f t="shared" si="117"/>
        <v>28462.02</v>
      </c>
      <c r="G672" s="24">
        <f t="shared" si="117"/>
        <v>28462.02</v>
      </c>
      <c r="H672" s="24">
        <f t="shared" si="117"/>
        <v>1</v>
      </c>
      <c r="I672" s="24">
        <f t="shared" si="117"/>
        <v>0</v>
      </c>
      <c r="J672" s="24">
        <f t="shared" si="117"/>
        <v>0</v>
      </c>
    </row>
    <row r="673" spans="1:10" ht="22.5" x14ac:dyDescent="0.25">
      <c r="A673" s="12" t="s">
        <v>1180</v>
      </c>
      <c r="B673" s="13" t="s">
        <v>18</v>
      </c>
      <c r="C673" s="13" t="s">
        <v>19</v>
      </c>
      <c r="D673" s="31" t="s">
        <v>1181</v>
      </c>
      <c r="E673" s="14">
        <v>3</v>
      </c>
      <c r="F673" s="14">
        <v>630.89</v>
      </c>
      <c r="G673" s="15">
        <f t="shared" ref="G673:G683" si="118">ROUND(E673*F673,2)</f>
        <v>1892.67</v>
      </c>
      <c r="H673" s="14">
        <v>3</v>
      </c>
      <c r="I673" s="69">
        <v>0</v>
      </c>
      <c r="J673" s="15">
        <f t="shared" ref="J673:J683" si="119">ROUND(H673*I673,2)</f>
        <v>0</v>
      </c>
    </row>
    <row r="674" spans="1:10" ht="22.5" x14ac:dyDescent="0.25">
      <c r="A674" s="12" t="s">
        <v>1182</v>
      </c>
      <c r="B674" s="13" t="s">
        <v>18</v>
      </c>
      <c r="C674" s="13" t="s">
        <v>19</v>
      </c>
      <c r="D674" s="31" t="s">
        <v>1183</v>
      </c>
      <c r="E674" s="14">
        <v>1</v>
      </c>
      <c r="F674" s="14">
        <v>203.97</v>
      </c>
      <c r="G674" s="15">
        <f t="shared" si="118"/>
        <v>203.97</v>
      </c>
      <c r="H674" s="14">
        <v>1</v>
      </c>
      <c r="I674" s="69">
        <v>0</v>
      </c>
      <c r="J674" s="15">
        <f t="shared" si="119"/>
        <v>0</v>
      </c>
    </row>
    <row r="675" spans="1:10" x14ac:dyDescent="0.25">
      <c r="A675" s="12" t="s">
        <v>1184</v>
      </c>
      <c r="B675" s="13" t="s">
        <v>18</v>
      </c>
      <c r="C675" s="13" t="s">
        <v>19</v>
      </c>
      <c r="D675" s="31" t="s">
        <v>1185</v>
      </c>
      <c r="E675" s="14">
        <v>4</v>
      </c>
      <c r="F675" s="14">
        <v>2981.98</v>
      </c>
      <c r="G675" s="15">
        <f t="shared" si="118"/>
        <v>11927.92</v>
      </c>
      <c r="H675" s="14">
        <v>4</v>
      </c>
      <c r="I675" s="69">
        <v>0</v>
      </c>
      <c r="J675" s="15">
        <f t="shared" si="119"/>
        <v>0</v>
      </c>
    </row>
    <row r="676" spans="1:10" x14ac:dyDescent="0.25">
      <c r="A676" s="12" t="s">
        <v>1186</v>
      </c>
      <c r="B676" s="13" t="s">
        <v>18</v>
      </c>
      <c r="C676" s="13" t="s">
        <v>19</v>
      </c>
      <c r="D676" s="31" t="s">
        <v>1187</v>
      </c>
      <c r="E676" s="14">
        <v>4</v>
      </c>
      <c r="F676" s="14">
        <v>515.77</v>
      </c>
      <c r="G676" s="15">
        <f t="shared" si="118"/>
        <v>2063.08</v>
      </c>
      <c r="H676" s="14">
        <v>4</v>
      </c>
      <c r="I676" s="69">
        <v>0</v>
      </c>
      <c r="J676" s="15">
        <f t="shared" si="119"/>
        <v>0</v>
      </c>
    </row>
    <row r="677" spans="1:10" x14ac:dyDescent="0.25">
      <c r="A677" s="12" t="s">
        <v>1188</v>
      </c>
      <c r="B677" s="13" t="s">
        <v>18</v>
      </c>
      <c r="C677" s="13" t="s">
        <v>19</v>
      </c>
      <c r="D677" s="31" t="s">
        <v>1189</v>
      </c>
      <c r="E677" s="14">
        <v>4</v>
      </c>
      <c r="F677" s="14">
        <v>47.66</v>
      </c>
      <c r="G677" s="15">
        <f t="shared" si="118"/>
        <v>190.64</v>
      </c>
      <c r="H677" s="14">
        <v>4</v>
      </c>
      <c r="I677" s="69">
        <v>0</v>
      </c>
      <c r="J677" s="15">
        <f t="shared" si="119"/>
        <v>0</v>
      </c>
    </row>
    <row r="678" spans="1:10" ht="22.5" x14ac:dyDescent="0.25">
      <c r="A678" s="12" t="s">
        <v>1190</v>
      </c>
      <c r="B678" s="13" t="s">
        <v>18</v>
      </c>
      <c r="C678" s="13" t="s">
        <v>19</v>
      </c>
      <c r="D678" s="31" t="s">
        <v>1191</v>
      </c>
      <c r="E678" s="14">
        <v>4</v>
      </c>
      <c r="F678" s="14">
        <v>917.06</v>
      </c>
      <c r="G678" s="15">
        <f t="shared" si="118"/>
        <v>3668.24</v>
      </c>
      <c r="H678" s="14">
        <v>4</v>
      </c>
      <c r="I678" s="69">
        <v>0</v>
      </c>
      <c r="J678" s="15">
        <f t="shared" si="119"/>
        <v>0</v>
      </c>
    </row>
    <row r="679" spans="1:10" x14ac:dyDescent="0.25">
      <c r="A679" s="12" t="s">
        <v>1192</v>
      </c>
      <c r="B679" s="13" t="s">
        <v>18</v>
      </c>
      <c r="C679" s="13" t="s">
        <v>19</v>
      </c>
      <c r="D679" s="31" t="s">
        <v>1193</v>
      </c>
      <c r="E679" s="14">
        <v>4</v>
      </c>
      <c r="F679" s="14">
        <v>498.75</v>
      </c>
      <c r="G679" s="15">
        <f t="shared" si="118"/>
        <v>1995</v>
      </c>
      <c r="H679" s="14">
        <v>4</v>
      </c>
      <c r="I679" s="69">
        <v>0</v>
      </c>
      <c r="J679" s="15">
        <f t="shared" si="119"/>
        <v>0</v>
      </c>
    </row>
    <row r="680" spans="1:10" x14ac:dyDescent="0.25">
      <c r="A680" s="12" t="s">
        <v>1194</v>
      </c>
      <c r="B680" s="13" t="s">
        <v>18</v>
      </c>
      <c r="C680" s="13" t="s">
        <v>19</v>
      </c>
      <c r="D680" s="31" t="s">
        <v>1195</v>
      </c>
      <c r="E680" s="14">
        <v>4</v>
      </c>
      <c r="F680" s="14">
        <v>367.5</v>
      </c>
      <c r="G680" s="15">
        <f t="shared" si="118"/>
        <v>1470</v>
      </c>
      <c r="H680" s="14">
        <v>4</v>
      </c>
      <c r="I680" s="69">
        <v>0</v>
      </c>
      <c r="J680" s="15">
        <f t="shared" si="119"/>
        <v>0</v>
      </c>
    </row>
    <row r="681" spans="1:10" x14ac:dyDescent="0.25">
      <c r="A681" s="12" t="s">
        <v>1196</v>
      </c>
      <c r="B681" s="13" t="s">
        <v>18</v>
      </c>
      <c r="C681" s="13" t="s">
        <v>19</v>
      </c>
      <c r="D681" s="31" t="s">
        <v>1197</v>
      </c>
      <c r="E681" s="14">
        <v>4</v>
      </c>
      <c r="F681" s="14">
        <v>1181.25</v>
      </c>
      <c r="G681" s="15">
        <f t="shared" si="118"/>
        <v>4725</v>
      </c>
      <c r="H681" s="14">
        <v>4</v>
      </c>
      <c r="I681" s="69">
        <v>0</v>
      </c>
      <c r="J681" s="15">
        <f t="shared" si="119"/>
        <v>0</v>
      </c>
    </row>
    <row r="682" spans="1:10" x14ac:dyDescent="0.25">
      <c r="A682" s="12" t="s">
        <v>1198</v>
      </c>
      <c r="B682" s="13" t="s">
        <v>18</v>
      </c>
      <c r="C682" s="13" t="s">
        <v>19</v>
      </c>
      <c r="D682" s="31" t="s">
        <v>1199</v>
      </c>
      <c r="E682" s="14">
        <v>1</v>
      </c>
      <c r="F682" s="14">
        <v>325.5</v>
      </c>
      <c r="G682" s="15">
        <f t="shared" si="118"/>
        <v>325.5</v>
      </c>
      <c r="H682" s="14">
        <v>1</v>
      </c>
      <c r="I682" s="69">
        <v>0</v>
      </c>
      <c r="J682" s="15">
        <f t="shared" si="119"/>
        <v>0</v>
      </c>
    </row>
    <row r="683" spans="1:10" x14ac:dyDescent="0.25">
      <c r="A683" s="16"/>
      <c r="B683" s="16"/>
      <c r="C683" s="16"/>
      <c r="D683" s="32" t="s">
        <v>1200</v>
      </c>
      <c r="E683" s="14">
        <v>1</v>
      </c>
      <c r="F683" s="17">
        <f>SUM(G673:G682)</f>
        <v>28462.02</v>
      </c>
      <c r="G683" s="17">
        <f t="shared" si="118"/>
        <v>28462.02</v>
      </c>
      <c r="H683" s="14">
        <v>1</v>
      </c>
      <c r="I683" s="17">
        <f>SUM(J673:J682)</f>
        <v>0</v>
      </c>
      <c r="J683" s="17">
        <f t="shared" si="119"/>
        <v>0</v>
      </c>
    </row>
    <row r="684" spans="1:10" ht="0.95" customHeight="1" x14ac:dyDescent="0.25">
      <c r="A684" s="18"/>
      <c r="B684" s="18"/>
      <c r="C684" s="18"/>
      <c r="D684" s="33"/>
      <c r="E684" s="18"/>
      <c r="F684" s="18"/>
      <c r="G684" s="18"/>
      <c r="H684" s="18"/>
      <c r="I684" s="18"/>
      <c r="J684" s="18"/>
    </row>
    <row r="685" spans="1:10" x14ac:dyDescent="0.25">
      <c r="A685" s="23" t="s">
        <v>1201</v>
      </c>
      <c r="B685" s="23" t="s">
        <v>10</v>
      </c>
      <c r="C685" s="23" t="s">
        <v>11</v>
      </c>
      <c r="D685" s="35" t="s">
        <v>1202</v>
      </c>
      <c r="E685" s="24">
        <f t="shared" ref="E685:J685" si="120">E689</f>
        <v>1</v>
      </c>
      <c r="F685" s="24">
        <f t="shared" si="120"/>
        <v>9850.39</v>
      </c>
      <c r="G685" s="24">
        <f t="shared" si="120"/>
        <v>9850.39</v>
      </c>
      <c r="H685" s="24">
        <f t="shared" si="120"/>
        <v>1</v>
      </c>
      <c r="I685" s="24">
        <f t="shared" si="120"/>
        <v>0</v>
      </c>
      <c r="J685" s="24">
        <f t="shared" si="120"/>
        <v>0</v>
      </c>
    </row>
    <row r="686" spans="1:10" x14ac:dyDescent="0.25">
      <c r="A686" s="12" t="s">
        <v>1203</v>
      </c>
      <c r="B686" s="13" t="s">
        <v>18</v>
      </c>
      <c r="C686" s="13" t="s">
        <v>19</v>
      </c>
      <c r="D686" s="31" t="s">
        <v>1204</v>
      </c>
      <c r="E686" s="14">
        <v>1</v>
      </c>
      <c r="F686" s="14">
        <v>8800.0499999999993</v>
      </c>
      <c r="G686" s="15">
        <f>ROUND(E686*F686,2)</f>
        <v>8800.0499999999993</v>
      </c>
      <c r="H686" s="14">
        <v>1</v>
      </c>
      <c r="I686" s="69">
        <v>0</v>
      </c>
      <c r="J686" s="15">
        <f>ROUND(H686*I686,2)</f>
        <v>0</v>
      </c>
    </row>
    <row r="687" spans="1:10" x14ac:dyDescent="0.25">
      <c r="A687" s="12" t="s">
        <v>1205</v>
      </c>
      <c r="B687" s="13" t="s">
        <v>18</v>
      </c>
      <c r="C687" s="13" t="s">
        <v>19</v>
      </c>
      <c r="D687" s="31" t="s">
        <v>1195</v>
      </c>
      <c r="E687" s="14">
        <v>1</v>
      </c>
      <c r="F687" s="14">
        <v>797.5</v>
      </c>
      <c r="G687" s="15">
        <f>ROUND(E687*F687,2)</f>
        <v>797.5</v>
      </c>
      <c r="H687" s="14">
        <v>1</v>
      </c>
      <c r="I687" s="69">
        <v>0</v>
      </c>
      <c r="J687" s="15">
        <f>ROUND(H687*I687,2)</f>
        <v>0</v>
      </c>
    </row>
    <row r="688" spans="1:10" x14ac:dyDescent="0.25">
      <c r="A688" s="12" t="s">
        <v>1206</v>
      </c>
      <c r="B688" s="13" t="s">
        <v>18</v>
      </c>
      <c r="C688" s="13" t="s">
        <v>19</v>
      </c>
      <c r="D688" s="31" t="s">
        <v>1199</v>
      </c>
      <c r="E688" s="14">
        <v>1</v>
      </c>
      <c r="F688" s="14">
        <v>252.84</v>
      </c>
      <c r="G688" s="15">
        <f>ROUND(E688*F688,2)</f>
        <v>252.84</v>
      </c>
      <c r="H688" s="14">
        <v>1</v>
      </c>
      <c r="I688" s="69">
        <v>0</v>
      </c>
      <c r="J688" s="15">
        <f>ROUND(H688*I688,2)</f>
        <v>0</v>
      </c>
    </row>
    <row r="689" spans="1:10" x14ac:dyDescent="0.25">
      <c r="A689" s="16"/>
      <c r="B689" s="16"/>
      <c r="C689" s="16"/>
      <c r="D689" s="32" t="s">
        <v>1207</v>
      </c>
      <c r="E689" s="14">
        <v>1</v>
      </c>
      <c r="F689" s="17">
        <f>SUM(G686:G688)</f>
        <v>9850.39</v>
      </c>
      <c r="G689" s="17">
        <f>ROUND(E689*F689,2)</f>
        <v>9850.39</v>
      </c>
      <c r="H689" s="14">
        <v>1</v>
      </c>
      <c r="I689" s="17">
        <f>SUM(J686:J688)</f>
        <v>0</v>
      </c>
      <c r="J689" s="17">
        <f>ROUND(H689*I689,2)</f>
        <v>0</v>
      </c>
    </row>
    <row r="690" spans="1:10" ht="0.95" customHeight="1" x14ac:dyDescent="0.25">
      <c r="A690" s="18"/>
      <c r="B690" s="18"/>
      <c r="C690" s="18"/>
      <c r="D690" s="33"/>
      <c r="E690" s="18"/>
      <c r="F690" s="18"/>
      <c r="G690" s="18"/>
      <c r="H690" s="18"/>
      <c r="I690" s="18"/>
      <c r="J690" s="18"/>
    </row>
    <row r="691" spans="1:10" x14ac:dyDescent="0.25">
      <c r="A691" s="16"/>
      <c r="B691" s="16"/>
      <c r="C691" s="16"/>
      <c r="D691" s="32" t="s">
        <v>1208</v>
      </c>
      <c r="E691" s="14">
        <v>1</v>
      </c>
      <c r="F691" s="17">
        <f>G672+G685</f>
        <v>38312.410000000003</v>
      </c>
      <c r="G691" s="17">
        <f>ROUND(E691*F691,2)</f>
        <v>38312.410000000003</v>
      </c>
      <c r="H691" s="14">
        <v>1</v>
      </c>
      <c r="I691" s="17">
        <f>J672+J685</f>
        <v>0</v>
      </c>
      <c r="J691" s="17">
        <f>ROUND(H691*I691,2)</f>
        <v>0</v>
      </c>
    </row>
    <row r="692" spans="1:10" ht="0.95" customHeight="1" x14ac:dyDescent="0.25">
      <c r="A692" s="18"/>
      <c r="B692" s="18"/>
      <c r="C692" s="18"/>
      <c r="D692" s="33"/>
      <c r="E692" s="18"/>
      <c r="F692" s="18"/>
      <c r="G692" s="18"/>
      <c r="H692" s="18"/>
      <c r="I692" s="18"/>
      <c r="J692" s="18"/>
    </row>
    <row r="693" spans="1:10" x14ac:dyDescent="0.25">
      <c r="A693" s="19" t="s">
        <v>1209</v>
      </c>
      <c r="B693" s="21" t="s">
        <v>10</v>
      </c>
      <c r="C693" s="19" t="s">
        <v>11</v>
      </c>
      <c r="D693" s="34" t="s">
        <v>1210</v>
      </c>
      <c r="E693" s="20">
        <f t="shared" ref="E693:J693" si="121">E702</f>
        <v>1</v>
      </c>
      <c r="F693" s="20">
        <f t="shared" si="121"/>
        <v>36715.33</v>
      </c>
      <c r="G693" s="20">
        <f t="shared" si="121"/>
        <v>36715.33</v>
      </c>
      <c r="H693" s="20">
        <f t="shared" si="121"/>
        <v>1</v>
      </c>
      <c r="I693" s="20">
        <f t="shared" si="121"/>
        <v>0</v>
      </c>
      <c r="J693" s="20">
        <f t="shared" si="121"/>
        <v>0</v>
      </c>
    </row>
    <row r="694" spans="1:10" x14ac:dyDescent="0.25">
      <c r="A694" s="12" t="s">
        <v>1211</v>
      </c>
      <c r="B694" s="13" t="s">
        <v>18</v>
      </c>
      <c r="C694" s="13" t="s">
        <v>19</v>
      </c>
      <c r="D694" s="31" t="s">
        <v>1212</v>
      </c>
      <c r="E694" s="14">
        <v>5</v>
      </c>
      <c r="F694" s="14">
        <v>803.71</v>
      </c>
      <c r="G694" s="15">
        <f t="shared" ref="G694:G702" si="122">ROUND(E694*F694,2)</f>
        <v>4018.55</v>
      </c>
      <c r="H694" s="14">
        <v>5</v>
      </c>
      <c r="I694" s="69">
        <v>0</v>
      </c>
      <c r="J694" s="15">
        <f t="shared" ref="J694:J702" si="123">ROUND(H694*I694,2)</f>
        <v>0</v>
      </c>
    </row>
    <row r="695" spans="1:10" x14ac:dyDescent="0.25">
      <c r="A695" s="12" t="s">
        <v>1213</v>
      </c>
      <c r="B695" s="13" t="s">
        <v>18</v>
      </c>
      <c r="C695" s="13" t="s">
        <v>19</v>
      </c>
      <c r="D695" s="31" t="s">
        <v>1214</v>
      </c>
      <c r="E695" s="14">
        <v>1</v>
      </c>
      <c r="F695" s="14">
        <v>188.74</v>
      </c>
      <c r="G695" s="15">
        <f t="shared" si="122"/>
        <v>188.74</v>
      </c>
      <c r="H695" s="14">
        <v>1</v>
      </c>
      <c r="I695" s="69">
        <v>0</v>
      </c>
      <c r="J695" s="15">
        <f t="shared" si="123"/>
        <v>0</v>
      </c>
    </row>
    <row r="696" spans="1:10" x14ac:dyDescent="0.25">
      <c r="A696" s="12" t="s">
        <v>1215</v>
      </c>
      <c r="B696" s="13" t="s">
        <v>18</v>
      </c>
      <c r="C696" s="13" t="s">
        <v>19</v>
      </c>
      <c r="D696" s="31" t="s">
        <v>1216</v>
      </c>
      <c r="E696" s="14">
        <v>1</v>
      </c>
      <c r="F696" s="14">
        <v>5066.6499999999996</v>
      </c>
      <c r="G696" s="15">
        <f t="shared" si="122"/>
        <v>5066.6499999999996</v>
      </c>
      <c r="H696" s="14">
        <v>1</v>
      </c>
      <c r="I696" s="69">
        <v>0</v>
      </c>
      <c r="J696" s="15">
        <f t="shared" si="123"/>
        <v>0</v>
      </c>
    </row>
    <row r="697" spans="1:10" x14ac:dyDescent="0.25">
      <c r="A697" s="12" t="s">
        <v>1217</v>
      </c>
      <c r="B697" s="13" t="s">
        <v>18</v>
      </c>
      <c r="C697" s="13" t="s">
        <v>19</v>
      </c>
      <c r="D697" s="31" t="s">
        <v>1218</v>
      </c>
      <c r="E697" s="14">
        <v>4</v>
      </c>
      <c r="F697" s="14">
        <v>3739.95</v>
      </c>
      <c r="G697" s="15">
        <f t="shared" si="122"/>
        <v>14959.8</v>
      </c>
      <c r="H697" s="14">
        <v>4</v>
      </c>
      <c r="I697" s="69">
        <v>0</v>
      </c>
      <c r="J697" s="15">
        <f t="shared" si="123"/>
        <v>0</v>
      </c>
    </row>
    <row r="698" spans="1:10" x14ac:dyDescent="0.25">
      <c r="A698" s="12" t="s">
        <v>1219</v>
      </c>
      <c r="B698" s="13" t="s">
        <v>18</v>
      </c>
      <c r="C698" s="13" t="s">
        <v>39</v>
      </c>
      <c r="D698" s="31" t="s">
        <v>1220</v>
      </c>
      <c r="E698" s="14">
        <v>1125</v>
      </c>
      <c r="F698" s="14">
        <v>5.48</v>
      </c>
      <c r="G698" s="15">
        <f t="shared" si="122"/>
        <v>6165</v>
      </c>
      <c r="H698" s="14">
        <v>1125</v>
      </c>
      <c r="I698" s="69">
        <v>0</v>
      </c>
      <c r="J698" s="15">
        <f t="shared" si="123"/>
        <v>0</v>
      </c>
    </row>
    <row r="699" spans="1:10" x14ac:dyDescent="0.25">
      <c r="A699" s="12" t="s">
        <v>1221</v>
      </c>
      <c r="B699" s="13" t="s">
        <v>18</v>
      </c>
      <c r="C699" s="13" t="s">
        <v>39</v>
      </c>
      <c r="D699" s="31" t="s">
        <v>1222</v>
      </c>
      <c r="E699" s="14">
        <v>1125</v>
      </c>
      <c r="F699" s="14">
        <v>4.6900000000000004</v>
      </c>
      <c r="G699" s="15">
        <f t="shared" si="122"/>
        <v>5276.25</v>
      </c>
      <c r="H699" s="14">
        <v>1125</v>
      </c>
      <c r="I699" s="69">
        <v>0</v>
      </c>
      <c r="J699" s="15">
        <f t="shared" si="123"/>
        <v>0</v>
      </c>
    </row>
    <row r="700" spans="1:10" ht="22.5" x14ac:dyDescent="0.25">
      <c r="A700" s="12" t="s">
        <v>1223</v>
      </c>
      <c r="B700" s="13" t="s">
        <v>18</v>
      </c>
      <c r="C700" s="13" t="s">
        <v>19</v>
      </c>
      <c r="D700" s="31" t="s">
        <v>1224</v>
      </c>
      <c r="E700" s="14">
        <v>1</v>
      </c>
      <c r="F700" s="14">
        <v>787.5</v>
      </c>
      <c r="G700" s="15">
        <f t="shared" si="122"/>
        <v>787.5</v>
      </c>
      <c r="H700" s="14">
        <v>1</v>
      </c>
      <c r="I700" s="69">
        <v>0</v>
      </c>
      <c r="J700" s="15">
        <f t="shared" si="123"/>
        <v>0</v>
      </c>
    </row>
    <row r="701" spans="1:10" ht="22.5" x14ac:dyDescent="0.25">
      <c r="A701" s="12" t="s">
        <v>1225</v>
      </c>
      <c r="B701" s="13" t="s">
        <v>18</v>
      </c>
      <c r="C701" s="13" t="s">
        <v>19</v>
      </c>
      <c r="D701" s="31" t="s">
        <v>1226</v>
      </c>
      <c r="E701" s="14">
        <v>1</v>
      </c>
      <c r="F701" s="14">
        <v>252.84</v>
      </c>
      <c r="G701" s="15">
        <f t="shared" si="122"/>
        <v>252.84</v>
      </c>
      <c r="H701" s="14">
        <v>1</v>
      </c>
      <c r="I701" s="69">
        <v>0</v>
      </c>
      <c r="J701" s="15">
        <f t="shared" si="123"/>
        <v>0</v>
      </c>
    </row>
    <row r="702" spans="1:10" x14ac:dyDescent="0.25">
      <c r="A702" s="16"/>
      <c r="B702" s="16"/>
      <c r="C702" s="16"/>
      <c r="D702" s="32" t="s">
        <v>1227</v>
      </c>
      <c r="E702" s="14">
        <v>1</v>
      </c>
      <c r="F702" s="17">
        <f>SUM(G694:G701)</f>
        <v>36715.33</v>
      </c>
      <c r="G702" s="17">
        <f t="shared" si="122"/>
        <v>36715.33</v>
      </c>
      <c r="H702" s="14">
        <v>1</v>
      </c>
      <c r="I702" s="17">
        <f>SUM(J694:J701)</f>
        <v>0</v>
      </c>
      <c r="J702" s="17">
        <f t="shared" si="123"/>
        <v>0</v>
      </c>
    </row>
    <row r="703" spans="1:10" ht="0.95" customHeight="1" x14ac:dyDescent="0.25">
      <c r="A703" s="18"/>
      <c r="B703" s="18"/>
      <c r="C703" s="18"/>
      <c r="D703" s="33"/>
      <c r="E703" s="18"/>
      <c r="F703" s="18"/>
      <c r="G703" s="18"/>
      <c r="H703" s="18"/>
      <c r="I703" s="18"/>
      <c r="J703" s="18"/>
    </row>
    <row r="704" spans="1:10" x14ac:dyDescent="0.25">
      <c r="A704" s="19" t="s">
        <v>1228</v>
      </c>
      <c r="B704" s="19" t="s">
        <v>10</v>
      </c>
      <c r="C704" s="19" t="s">
        <v>11</v>
      </c>
      <c r="D704" s="34" t="s">
        <v>1229</v>
      </c>
      <c r="E704" s="20">
        <f t="shared" ref="E704:J704" si="124">E707</f>
        <v>1</v>
      </c>
      <c r="F704" s="20">
        <f t="shared" si="124"/>
        <v>2920.51</v>
      </c>
      <c r="G704" s="20">
        <f t="shared" si="124"/>
        <v>2920.51</v>
      </c>
      <c r="H704" s="20">
        <f t="shared" si="124"/>
        <v>1</v>
      </c>
      <c r="I704" s="20">
        <f t="shared" si="124"/>
        <v>0</v>
      </c>
      <c r="J704" s="20">
        <f t="shared" si="124"/>
        <v>0</v>
      </c>
    </row>
    <row r="705" spans="1:10" x14ac:dyDescent="0.25">
      <c r="A705" s="12" t="s">
        <v>1230</v>
      </c>
      <c r="B705" s="13" t="s">
        <v>18</v>
      </c>
      <c r="C705" s="13" t="s">
        <v>19</v>
      </c>
      <c r="D705" s="31" t="s">
        <v>1231</v>
      </c>
      <c r="E705" s="14">
        <v>1</v>
      </c>
      <c r="F705" s="14">
        <v>2555.11</v>
      </c>
      <c r="G705" s="15">
        <f>ROUND(E705*F705,2)</f>
        <v>2555.11</v>
      </c>
      <c r="H705" s="14">
        <v>1</v>
      </c>
      <c r="I705" s="69">
        <v>0</v>
      </c>
      <c r="J705" s="15">
        <f>ROUND(H705*I705,2)</f>
        <v>0</v>
      </c>
    </row>
    <row r="706" spans="1:10" x14ac:dyDescent="0.25">
      <c r="A706" s="12" t="s">
        <v>1232</v>
      </c>
      <c r="B706" s="13" t="s">
        <v>18</v>
      </c>
      <c r="C706" s="13" t="s">
        <v>19</v>
      </c>
      <c r="D706" s="31" t="s">
        <v>1233</v>
      </c>
      <c r="E706" s="14">
        <v>1</v>
      </c>
      <c r="F706" s="14">
        <v>365.4</v>
      </c>
      <c r="G706" s="15">
        <f>ROUND(E706*F706,2)</f>
        <v>365.4</v>
      </c>
      <c r="H706" s="14">
        <v>1</v>
      </c>
      <c r="I706" s="69">
        <v>0</v>
      </c>
      <c r="J706" s="15">
        <f>ROUND(H706*I706,2)</f>
        <v>0</v>
      </c>
    </row>
    <row r="707" spans="1:10" x14ac:dyDescent="0.25">
      <c r="A707" s="16"/>
      <c r="B707" s="16"/>
      <c r="C707" s="16"/>
      <c r="D707" s="32" t="s">
        <v>1234</v>
      </c>
      <c r="E707" s="14">
        <v>1</v>
      </c>
      <c r="F707" s="17">
        <f>SUM(G705:G706)</f>
        <v>2920.51</v>
      </c>
      <c r="G707" s="17">
        <f>ROUND(E707*F707,2)</f>
        <v>2920.51</v>
      </c>
      <c r="H707" s="14">
        <v>1</v>
      </c>
      <c r="I707" s="17">
        <f>SUM(J705:J706)</f>
        <v>0</v>
      </c>
      <c r="J707" s="17">
        <f>ROUND(H707*I707,2)</f>
        <v>0</v>
      </c>
    </row>
    <row r="708" spans="1:10" ht="0.95" customHeight="1" x14ac:dyDescent="0.25">
      <c r="A708" s="18"/>
      <c r="B708" s="18"/>
      <c r="C708" s="18"/>
      <c r="D708" s="33"/>
      <c r="E708" s="18"/>
      <c r="F708" s="18"/>
      <c r="G708" s="18"/>
      <c r="H708" s="18"/>
      <c r="I708" s="18"/>
      <c r="J708" s="18"/>
    </row>
    <row r="709" spans="1:10" x14ac:dyDescent="0.25">
      <c r="A709" s="19" t="s">
        <v>1235</v>
      </c>
      <c r="B709" s="21" t="s">
        <v>10</v>
      </c>
      <c r="C709" s="19" t="s">
        <v>11</v>
      </c>
      <c r="D709" s="34" t="s">
        <v>1236</v>
      </c>
      <c r="E709" s="20">
        <f t="shared" ref="E709:J709" si="125">E715</f>
        <v>1</v>
      </c>
      <c r="F709" s="20">
        <f t="shared" si="125"/>
        <v>30708.75</v>
      </c>
      <c r="G709" s="20">
        <f t="shared" si="125"/>
        <v>30708.75</v>
      </c>
      <c r="H709" s="20">
        <f t="shared" si="125"/>
        <v>1</v>
      </c>
      <c r="I709" s="20">
        <f t="shared" si="125"/>
        <v>0</v>
      </c>
      <c r="J709" s="20">
        <f t="shared" si="125"/>
        <v>0</v>
      </c>
    </row>
    <row r="710" spans="1:10" x14ac:dyDescent="0.25">
      <c r="A710" s="12" t="s">
        <v>1237</v>
      </c>
      <c r="B710" s="13" t="s">
        <v>18</v>
      </c>
      <c r="C710" s="13" t="s">
        <v>19</v>
      </c>
      <c r="D710" s="31" t="s">
        <v>1238</v>
      </c>
      <c r="E710" s="14">
        <v>1</v>
      </c>
      <c r="F710" s="14">
        <v>2362.5</v>
      </c>
      <c r="G710" s="15">
        <f t="shared" ref="G710:G715" si="126">ROUND(E710*F710,2)</f>
        <v>2362.5</v>
      </c>
      <c r="H710" s="14">
        <v>1</v>
      </c>
      <c r="I710" s="69">
        <v>0</v>
      </c>
      <c r="J710" s="15">
        <f t="shared" ref="J710:J715" si="127">ROUND(H710*I710,2)</f>
        <v>0</v>
      </c>
    </row>
    <row r="711" spans="1:10" x14ac:dyDescent="0.25">
      <c r="A711" s="12" t="s">
        <v>1239</v>
      </c>
      <c r="B711" s="13" t="s">
        <v>18</v>
      </c>
      <c r="C711" s="13" t="s">
        <v>39</v>
      </c>
      <c r="D711" s="31" t="s">
        <v>1240</v>
      </c>
      <c r="E711" s="14">
        <v>625</v>
      </c>
      <c r="F711" s="14">
        <v>37.5</v>
      </c>
      <c r="G711" s="15">
        <f t="shared" si="126"/>
        <v>23437.5</v>
      </c>
      <c r="H711" s="14">
        <v>625</v>
      </c>
      <c r="I711" s="69">
        <v>0</v>
      </c>
      <c r="J711" s="15">
        <f t="shared" si="127"/>
        <v>0</v>
      </c>
    </row>
    <row r="712" spans="1:10" x14ac:dyDescent="0.25">
      <c r="A712" s="12" t="s">
        <v>1241</v>
      </c>
      <c r="B712" s="13" t="s">
        <v>18</v>
      </c>
      <c r="C712" s="13" t="s">
        <v>19</v>
      </c>
      <c r="D712" s="31" t="s">
        <v>1242</v>
      </c>
      <c r="E712" s="14">
        <v>1</v>
      </c>
      <c r="F712" s="14">
        <v>2572.5</v>
      </c>
      <c r="G712" s="15">
        <f t="shared" si="126"/>
        <v>2572.5</v>
      </c>
      <c r="H712" s="14">
        <v>1</v>
      </c>
      <c r="I712" s="69">
        <v>0</v>
      </c>
      <c r="J712" s="15">
        <f t="shared" si="127"/>
        <v>0</v>
      </c>
    </row>
    <row r="713" spans="1:10" x14ac:dyDescent="0.25">
      <c r="A713" s="12" t="s">
        <v>1243</v>
      </c>
      <c r="B713" s="13" t="s">
        <v>18</v>
      </c>
      <c r="C713" s="13" t="s">
        <v>19</v>
      </c>
      <c r="D713" s="31" t="s">
        <v>1244</v>
      </c>
      <c r="E713" s="14">
        <v>1</v>
      </c>
      <c r="F713" s="14">
        <v>2073.75</v>
      </c>
      <c r="G713" s="15">
        <f t="shared" si="126"/>
        <v>2073.75</v>
      </c>
      <c r="H713" s="14">
        <v>1</v>
      </c>
      <c r="I713" s="69">
        <v>0</v>
      </c>
      <c r="J713" s="15">
        <f t="shared" si="127"/>
        <v>0</v>
      </c>
    </row>
    <row r="714" spans="1:10" ht="22.5" x14ac:dyDescent="0.25">
      <c r="A714" s="12" t="s">
        <v>1245</v>
      </c>
      <c r="B714" s="13" t="s">
        <v>18</v>
      </c>
      <c r="C714" s="13" t="s">
        <v>19</v>
      </c>
      <c r="D714" s="31" t="s">
        <v>1246</v>
      </c>
      <c r="E714" s="14">
        <v>1</v>
      </c>
      <c r="F714" s="14">
        <v>262.5</v>
      </c>
      <c r="G714" s="15">
        <f t="shared" si="126"/>
        <v>262.5</v>
      </c>
      <c r="H714" s="14">
        <v>1</v>
      </c>
      <c r="I714" s="69">
        <v>0</v>
      </c>
      <c r="J714" s="15">
        <f t="shared" si="127"/>
        <v>0</v>
      </c>
    </row>
    <row r="715" spans="1:10" x14ac:dyDescent="0.25">
      <c r="A715" s="16"/>
      <c r="B715" s="16"/>
      <c r="C715" s="16"/>
      <c r="D715" s="32" t="s">
        <v>1247</v>
      </c>
      <c r="E715" s="14">
        <v>1</v>
      </c>
      <c r="F715" s="17">
        <f>SUM(G710:G714)</f>
        <v>30708.75</v>
      </c>
      <c r="G715" s="17">
        <f t="shared" si="126"/>
        <v>30708.75</v>
      </c>
      <c r="H715" s="14">
        <v>1</v>
      </c>
      <c r="I715" s="17">
        <f>SUM(J710:J714)</f>
        <v>0</v>
      </c>
      <c r="J715" s="17">
        <f t="shared" si="127"/>
        <v>0</v>
      </c>
    </row>
    <row r="716" spans="1:10" ht="0.95" customHeight="1" x14ac:dyDescent="0.25">
      <c r="A716" s="18"/>
      <c r="B716" s="18"/>
      <c r="C716" s="18"/>
      <c r="D716" s="33"/>
      <c r="E716" s="18"/>
      <c r="F716" s="18"/>
      <c r="G716" s="18"/>
      <c r="H716" s="18"/>
      <c r="I716" s="18"/>
      <c r="J716" s="18"/>
    </row>
    <row r="717" spans="1:10" x14ac:dyDescent="0.25">
      <c r="A717" s="19" t="s">
        <v>1248</v>
      </c>
      <c r="B717" s="21" t="s">
        <v>10</v>
      </c>
      <c r="C717" s="19" t="s">
        <v>11</v>
      </c>
      <c r="D717" s="34" t="s">
        <v>1249</v>
      </c>
      <c r="E717" s="20">
        <f t="shared" ref="E717:J717" si="128">E724</f>
        <v>1</v>
      </c>
      <c r="F717" s="20">
        <f t="shared" si="128"/>
        <v>13837.69</v>
      </c>
      <c r="G717" s="20">
        <f t="shared" si="128"/>
        <v>13837.69</v>
      </c>
      <c r="H717" s="20">
        <f t="shared" si="128"/>
        <v>1</v>
      </c>
      <c r="I717" s="20">
        <f t="shared" si="128"/>
        <v>0</v>
      </c>
      <c r="J717" s="20">
        <f t="shared" si="128"/>
        <v>0</v>
      </c>
    </row>
    <row r="718" spans="1:10" ht="22.5" x14ac:dyDescent="0.25">
      <c r="A718" s="12" t="s">
        <v>1250</v>
      </c>
      <c r="B718" s="13" t="s">
        <v>18</v>
      </c>
      <c r="C718" s="13" t="s">
        <v>19</v>
      </c>
      <c r="D718" s="31" t="s">
        <v>1251</v>
      </c>
      <c r="E718" s="14">
        <v>1</v>
      </c>
      <c r="F718" s="14">
        <v>2572.5</v>
      </c>
      <c r="G718" s="15">
        <f t="shared" ref="G718:G724" si="129">ROUND(E718*F718,2)</f>
        <v>2572.5</v>
      </c>
      <c r="H718" s="14">
        <v>1</v>
      </c>
      <c r="I718" s="69">
        <v>0</v>
      </c>
      <c r="J718" s="15">
        <f t="shared" ref="J718:J724" si="130">ROUND(H718*I718,2)</f>
        <v>0</v>
      </c>
    </row>
    <row r="719" spans="1:10" x14ac:dyDescent="0.25">
      <c r="A719" s="12" t="s">
        <v>1252</v>
      </c>
      <c r="B719" s="13" t="s">
        <v>18</v>
      </c>
      <c r="C719" s="13" t="s">
        <v>39</v>
      </c>
      <c r="D719" s="31" t="s">
        <v>1253</v>
      </c>
      <c r="E719" s="14">
        <v>1050</v>
      </c>
      <c r="F719" s="14">
        <v>5.46</v>
      </c>
      <c r="G719" s="15">
        <f t="shared" si="129"/>
        <v>5733</v>
      </c>
      <c r="H719" s="14">
        <v>1050</v>
      </c>
      <c r="I719" s="69">
        <v>0</v>
      </c>
      <c r="J719" s="15">
        <f t="shared" si="130"/>
        <v>0</v>
      </c>
    </row>
    <row r="720" spans="1:10" x14ac:dyDescent="0.25">
      <c r="A720" s="12" t="s">
        <v>1254</v>
      </c>
      <c r="B720" s="13" t="s">
        <v>18</v>
      </c>
      <c r="C720" s="13" t="s">
        <v>1255</v>
      </c>
      <c r="D720" s="31" t="s">
        <v>1256</v>
      </c>
      <c r="E720" s="14">
        <v>2</v>
      </c>
      <c r="F720" s="14">
        <v>1332.45</v>
      </c>
      <c r="G720" s="15">
        <f t="shared" si="129"/>
        <v>2664.9</v>
      </c>
      <c r="H720" s="14">
        <v>2</v>
      </c>
      <c r="I720" s="69">
        <v>0</v>
      </c>
      <c r="J720" s="15">
        <f t="shared" si="130"/>
        <v>0</v>
      </c>
    </row>
    <row r="721" spans="1:10" x14ac:dyDescent="0.25">
      <c r="A721" s="12" t="s">
        <v>1257</v>
      </c>
      <c r="B721" s="13" t="s">
        <v>18</v>
      </c>
      <c r="C721" s="13" t="s">
        <v>19</v>
      </c>
      <c r="D721" s="31" t="s">
        <v>1258</v>
      </c>
      <c r="E721" s="14">
        <v>2</v>
      </c>
      <c r="F721" s="14">
        <v>685.52</v>
      </c>
      <c r="G721" s="15">
        <f t="shared" si="129"/>
        <v>1371.04</v>
      </c>
      <c r="H721" s="14">
        <v>2</v>
      </c>
      <c r="I721" s="69">
        <v>0</v>
      </c>
      <c r="J721" s="15">
        <f t="shared" si="130"/>
        <v>0</v>
      </c>
    </row>
    <row r="722" spans="1:10" x14ac:dyDescent="0.25">
      <c r="A722" s="12" t="s">
        <v>1259</v>
      </c>
      <c r="B722" s="13" t="s">
        <v>18</v>
      </c>
      <c r="C722" s="13" t="s">
        <v>19</v>
      </c>
      <c r="D722" s="31" t="s">
        <v>1260</v>
      </c>
      <c r="E722" s="14">
        <v>1</v>
      </c>
      <c r="F722" s="14">
        <v>1207.5</v>
      </c>
      <c r="G722" s="15">
        <f t="shared" si="129"/>
        <v>1207.5</v>
      </c>
      <c r="H722" s="14">
        <v>1</v>
      </c>
      <c r="I722" s="69">
        <v>0</v>
      </c>
      <c r="J722" s="15">
        <f t="shared" si="130"/>
        <v>0</v>
      </c>
    </row>
    <row r="723" spans="1:10" x14ac:dyDescent="0.25">
      <c r="A723" s="12" t="s">
        <v>1261</v>
      </c>
      <c r="B723" s="13" t="s">
        <v>18</v>
      </c>
      <c r="C723" s="13" t="s">
        <v>19</v>
      </c>
      <c r="D723" s="31" t="s">
        <v>1262</v>
      </c>
      <c r="E723" s="14">
        <v>1</v>
      </c>
      <c r="F723" s="14">
        <v>288.75</v>
      </c>
      <c r="G723" s="15">
        <f t="shared" si="129"/>
        <v>288.75</v>
      </c>
      <c r="H723" s="14">
        <v>1</v>
      </c>
      <c r="I723" s="69">
        <v>0</v>
      </c>
      <c r="J723" s="15">
        <f t="shared" si="130"/>
        <v>0</v>
      </c>
    </row>
    <row r="724" spans="1:10" x14ac:dyDescent="0.25">
      <c r="A724" s="16"/>
      <c r="B724" s="16"/>
      <c r="C724" s="16"/>
      <c r="D724" s="32" t="s">
        <v>1263</v>
      </c>
      <c r="E724" s="14">
        <v>1</v>
      </c>
      <c r="F724" s="17">
        <f>SUM(G718:G723)</f>
        <v>13837.69</v>
      </c>
      <c r="G724" s="17">
        <f t="shared" si="129"/>
        <v>13837.69</v>
      </c>
      <c r="H724" s="14">
        <v>1</v>
      </c>
      <c r="I724" s="17">
        <f>SUM(J718:J723)</f>
        <v>0</v>
      </c>
      <c r="J724" s="17">
        <f t="shared" si="130"/>
        <v>0</v>
      </c>
    </row>
    <row r="725" spans="1:10" ht="0.95" customHeight="1" x14ac:dyDescent="0.25">
      <c r="A725" s="18"/>
      <c r="B725" s="18"/>
      <c r="C725" s="18"/>
      <c r="D725" s="33"/>
      <c r="E725" s="18"/>
      <c r="F725" s="18"/>
      <c r="G725" s="18"/>
      <c r="H725" s="18"/>
      <c r="I725" s="18"/>
      <c r="J725" s="18"/>
    </row>
    <row r="726" spans="1:10" ht="22.5" x14ac:dyDescent="0.25">
      <c r="A726" s="19" t="s">
        <v>1264</v>
      </c>
      <c r="B726" s="21" t="s">
        <v>10</v>
      </c>
      <c r="C726" s="19" t="s">
        <v>11</v>
      </c>
      <c r="D726" s="34" t="s">
        <v>1265</v>
      </c>
      <c r="E726" s="20">
        <f t="shared" ref="E726:J726" si="131">E736</f>
        <v>1</v>
      </c>
      <c r="F726" s="20">
        <f t="shared" si="131"/>
        <v>29978</v>
      </c>
      <c r="G726" s="20">
        <f t="shared" si="131"/>
        <v>29978</v>
      </c>
      <c r="H726" s="20">
        <f t="shared" si="131"/>
        <v>1</v>
      </c>
      <c r="I726" s="20">
        <f t="shared" si="131"/>
        <v>0</v>
      </c>
      <c r="J726" s="20">
        <f t="shared" si="131"/>
        <v>0</v>
      </c>
    </row>
    <row r="727" spans="1:10" ht="33.75" x14ac:dyDescent="0.25">
      <c r="A727" s="12" t="s">
        <v>1266</v>
      </c>
      <c r="B727" s="13" t="s">
        <v>18</v>
      </c>
      <c r="C727" s="13" t="s">
        <v>19</v>
      </c>
      <c r="D727" s="31" t="s">
        <v>1267</v>
      </c>
      <c r="E727" s="14">
        <v>1</v>
      </c>
      <c r="F727" s="14">
        <v>2887.5</v>
      </c>
      <c r="G727" s="15">
        <f t="shared" ref="G727:G736" si="132">ROUND(E727*F727,2)</f>
        <v>2887.5</v>
      </c>
      <c r="H727" s="14">
        <v>1</v>
      </c>
      <c r="I727" s="69">
        <v>0</v>
      </c>
      <c r="J727" s="15">
        <f t="shared" ref="J727:J736" si="133">ROUND(H727*I727,2)</f>
        <v>0</v>
      </c>
    </row>
    <row r="728" spans="1:10" ht="22.5" x14ac:dyDescent="0.25">
      <c r="A728" s="12" t="s">
        <v>1268</v>
      </c>
      <c r="B728" s="13" t="s">
        <v>18</v>
      </c>
      <c r="C728" s="13" t="s">
        <v>19</v>
      </c>
      <c r="D728" s="31" t="s">
        <v>1269</v>
      </c>
      <c r="E728" s="14">
        <v>1</v>
      </c>
      <c r="F728" s="14">
        <v>3276</v>
      </c>
      <c r="G728" s="15">
        <f t="shared" si="132"/>
        <v>3276</v>
      </c>
      <c r="H728" s="14">
        <v>1</v>
      </c>
      <c r="I728" s="69">
        <v>0</v>
      </c>
      <c r="J728" s="15">
        <f t="shared" si="133"/>
        <v>0</v>
      </c>
    </row>
    <row r="729" spans="1:10" x14ac:dyDescent="0.25">
      <c r="A729" s="12" t="s">
        <v>1270</v>
      </c>
      <c r="B729" s="13" t="s">
        <v>18</v>
      </c>
      <c r="C729" s="13" t="s">
        <v>39</v>
      </c>
      <c r="D729" s="31" t="s">
        <v>1271</v>
      </c>
      <c r="E729" s="14">
        <v>50</v>
      </c>
      <c r="F729" s="14">
        <v>53.07</v>
      </c>
      <c r="G729" s="15">
        <f t="shared" si="132"/>
        <v>2653.5</v>
      </c>
      <c r="H729" s="14">
        <v>50</v>
      </c>
      <c r="I729" s="69">
        <v>0</v>
      </c>
      <c r="J729" s="15">
        <f t="shared" si="133"/>
        <v>0</v>
      </c>
    </row>
    <row r="730" spans="1:10" x14ac:dyDescent="0.25">
      <c r="A730" s="12" t="s">
        <v>1272</v>
      </c>
      <c r="B730" s="13" t="s">
        <v>18</v>
      </c>
      <c r="C730" s="13" t="s">
        <v>39</v>
      </c>
      <c r="D730" s="31" t="s">
        <v>1273</v>
      </c>
      <c r="E730" s="14">
        <v>50</v>
      </c>
      <c r="F730" s="14">
        <v>16.98</v>
      </c>
      <c r="G730" s="15">
        <f t="shared" si="132"/>
        <v>849</v>
      </c>
      <c r="H730" s="14">
        <v>50</v>
      </c>
      <c r="I730" s="69">
        <v>0</v>
      </c>
      <c r="J730" s="15">
        <f t="shared" si="133"/>
        <v>0</v>
      </c>
    </row>
    <row r="731" spans="1:10" ht="22.5" x14ac:dyDescent="0.25">
      <c r="A731" s="12" t="s">
        <v>1274</v>
      </c>
      <c r="B731" s="13" t="s">
        <v>18</v>
      </c>
      <c r="C731" s="13" t="s">
        <v>39</v>
      </c>
      <c r="D731" s="31" t="s">
        <v>1275</v>
      </c>
      <c r="E731" s="14">
        <v>250</v>
      </c>
      <c r="F731" s="14">
        <v>7.6</v>
      </c>
      <c r="G731" s="15">
        <f t="shared" si="132"/>
        <v>1900</v>
      </c>
      <c r="H731" s="14">
        <v>250</v>
      </c>
      <c r="I731" s="69">
        <v>0</v>
      </c>
      <c r="J731" s="15">
        <f t="shared" si="133"/>
        <v>0</v>
      </c>
    </row>
    <row r="732" spans="1:10" ht="22.5" x14ac:dyDescent="0.25">
      <c r="A732" s="12" t="s">
        <v>1276</v>
      </c>
      <c r="B732" s="13" t="s">
        <v>18</v>
      </c>
      <c r="C732" s="13" t="s">
        <v>39</v>
      </c>
      <c r="D732" s="31" t="s">
        <v>1277</v>
      </c>
      <c r="E732" s="14">
        <v>275</v>
      </c>
      <c r="F732" s="14">
        <v>9.82</v>
      </c>
      <c r="G732" s="15">
        <f t="shared" si="132"/>
        <v>2700.5</v>
      </c>
      <c r="H732" s="14">
        <v>275</v>
      </c>
      <c r="I732" s="69">
        <v>0</v>
      </c>
      <c r="J732" s="15">
        <f t="shared" si="133"/>
        <v>0</v>
      </c>
    </row>
    <row r="733" spans="1:10" ht="22.5" x14ac:dyDescent="0.25">
      <c r="A733" s="12" t="s">
        <v>1278</v>
      </c>
      <c r="B733" s="13" t="s">
        <v>18</v>
      </c>
      <c r="C733" s="13" t="s">
        <v>39</v>
      </c>
      <c r="D733" s="31" t="s">
        <v>1279</v>
      </c>
      <c r="E733" s="14">
        <v>950</v>
      </c>
      <c r="F733" s="14">
        <v>10.75</v>
      </c>
      <c r="G733" s="15">
        <f t="shared" si="132"/>
        <v>10212.5</v>
      </c>
      <c r="H733" s="14">
        <v>950</v>
      </c>
      <c r="I733" s="69">
        <v>0</v>
      </c>
      <c r="J733" s="15">
        <f t="shared" si="133"/>
        <v>0</v>
      </c>
    </row>
    <row r="734" spans="1:10" x14ac:dyDescent="0.25">
      <c r="A734" s="12" t="s">
        <v>1280</v>
      </c>
      <c r="B734" s="13" t="s">
        <v>18</v>
      </c>
      <c r="C734" s="13" t="s">
        <v>39</v>
      </c>
      <c r="D734" s="31" t="s">
        <v>1281</v>
      </c>
      <c r="E734" s="14">
        <v>225</v>
      </c>
      <c r="F734" s="14">
        <v>11.54</v>
      </c>
      <c r="G734" s="15">
        <f t="shared" si="132"/>
        <v>2596.5</v>
      </c>
      <c r="H734" s="14">
        <v>225</v>
      </c>
      <c r="I734" s="69">
        <v>0</v>
      </c>
      <c r="J734" s="15">
        <f t="shared" si="133"/>
        <v>0</v>
      </c>
    </row>
    <row r="735" spans="1:10" x14ac:dyDescent="0.25">
      <c r="A735" s="12" t="s">
        <v>1079</v>
      </c>
      <c r="B735" s="13" t="s">
        <v>18</v>
      </c>
      <c r="C735" s="13" t="s">
        <v>39</v>
      </c>
      <c r="D735" s="31" t="s">
        <v>1080</v>
      </c>
      <c r="E735" s="14">
        <v>750</v>
      </c>
      <c r="F735" s="14">
        <v>3.87</v>
      </c>
      <c r="G735" s="15">
        <f t="shared" si="132"/>
        <v>2902.5</v>
      </c>
      <c r="H735" s="14">
        <v>750</v>
      </c>
      <c r="I735" s="69">
        <v>0</v>
      </c>
      <c r="J735" s="15">
        <f t="shared" si="133"/>
        <v>0</v>
      </c>
    </row>
    <row r="736" spans="1:10" x14ac:dyDescent="0.25">
      <c r="A736" s="16"/>
      <c r="B736" s="16"/>
      <c r="C736" s="16"/>
      <c r="D736" s="32" t="s">
        <v>1282</v>
      </c>
      <c r="E736" s="14">
        <v>1</v>
      </c>
      <c r="F736" s="17">
        <f>SUM(G727:G735)</f>
        <v>29978</v>
      </c>
      <c r="G736" s="17">
        <f t="shared" si="132"/>
        <v>29978</v>
      </c>
      <c r="H736" s="14">
        <v>1</v>
      </c>
      <c r="I736" s="17">
        <f>SUM(J727:J735)</f>
        <v>0</v>
      </c>
      <c r="J736" s="17">
        <f t="shared" si="133"/>
        <v>0</v>
      </c>
    </row>
    <row r="737" spans="1:10" ht="0.95" customHeight="1" x14ac:dyDescent="0.25">
      <c r="A737" s="18"/>
      <c r="B737" s="18"/>
      <c r="C737" s="18"/>
      <c r="D737" s="33"/>
      <c r="E737" s="18"/>
      <c r="F737" s="18"/>
      <c r="G737" s="18"/>
      <c r="H737" s="18"/>
      <c r="I737" s="18"/>
      <c r="J737" s="18"/>
    </row>
    <row r="738" spans="1:10" x14ac:dyDescent="0.25">
      <c r="A738" s="19" t="s">
        <v>1283</v>
      </c>
      <c r="B738" s="21" t="s">
        <v>10</v>
      </c>
      <c r="C738" s="19" t="s">
        <v>11</v>
      </c>
      <c r="D738" s="34" t="s">
        <v>1284</v>
      </c>
      <c r="E738" s="20">
        <f t="shared" ref="E738:J738" si="134">E741</f>
        <v>1</v>
      </c>
      <c r="F738" s="20">
        <f t="shared" si="134"/>
        <v>2607.62</v>
      </c>
      <c r="G738" s="20">
        <f t="shared" si="134"/>
        <v>2607.62</v>
      </c>
      <c r="H738" s="20">
        <f t="shared" si="134"/>
        <v>1</v>
      </c>
      <c r="I738" s="20">
        <f t="shared" si="134"/>
        <v>0</v>
      </c>
      <c r="J738" s="20">
        <f t="shared" si="134"/>
        <v>0</v>
      </c>
    </row>
    <row r="739" spans="1:10" ht="22.5" x14ac:dyDescent="0.25">
      <c r="A739" s="12" t="s">
        <v>1285</v>
      </c>
      <c r="B739" s="13" t="s">
        <v>18</v>
      </c>
      <c r="C739" s="13" t="s">
        <v>19</v>
      </c>
      <c r="D739" s="31" t="s">
        <v>1286</v>
      </c>
      <c r="E739" s="14">
        <v>1</v>
      </c>
      <c r="F739" s="14">
        <v>1280.8699999999999</v>
      </c>
      <c r="G739" s="15">
        <f>ROUND(E739*F739,2)</f>
        <v>1280.8699999999999</v>
      </c>
      <c r="H739" s="14">
        <v>1</v>
      </c>
      <c r="I739" s="69">
        <v>0</v>
      </c>
      <c r="J739" s="15">
        <f>ROUND(H739*I739,2)</f>
        <v>0</v>
      </c>
    </row>
    <row r="740" spans="1:10" x14ac:dyDescent="0.25">
      <c r="A740" s="12" t="s">
        <v>1270</v>
      </c>
      <c r="B740" s="13" t="s">
        <v>18</v>
      </c>
      <c r="C740" s="13" t="s">
        <v>39</v>
      </c>
      <c r="D740" s="31" t="s">
        <v>1271</v>
      </c>
      <c r="E740" s="14">
        <v>25</v>
      </c>
      <c r="F740" s="14">
        <v>53.07</v>
      </c>
      <c r="G740" s="15">
        <f>ROUND(E740*F740,2)</f>
        <v>1326.75</v>
      </c>
      <c r="H740" s="14">
        <v>25</v>
      </c>
      <c r="I740" s="69">
        <v>0</v>
      </c>
      <c r="J740" s="15">
        <f>ROUND(H740*I740,2)</f>
        <v>0</v>
      </c>
    </row>
    <row r="741" spans="1:10" x14ac:dyDescent="0.25">
      <c r="A741" s="16"/>
      <c r="B741" s="16"/>
      <c r="C741" s="16"/>
      <c r="D741" s="32" t="s">
        <v>1287</v>
      </c>
      <c r="E741" s="14">
        <v>1</v>
      </c>
      <c r="F741" s="17">
        <f>SUM(G739:G740)</f>
        <v>2607.62</v>
      </c>
      <c r="G741" s="17">
        <f>ROUND(E741*F741,2)</f>
        <v>2607.62</v>
      </c>
      <c r="H741" s="14">
        <v>1</v>
      </c>
      <c r="I741" s="17">
        <f>SUM(J739:J740)</f>
        <v>0</v>
      </c>
      <c r="J741" s="17">
        <f>ROUND(H741*I741,2)</f>
        <v>0</v>
      </c>
    </row>
    <row r="742" spans="1:10" ht="0.95" customHeight="1" x14ac:dyDescent="0.25">
      <c r="A742" s="18"/>
      <c r="B742" s="18"/>
      <c r="C742" s="18"/>
      <c r="D742" s="33"/>
      <c r="E742" s="18"/>
      <c r="F742" s="18"/>
      <c r="G742" s="18"/>
      <c r="H742" s="18"/>
      <c r="I742" s="18"/>
      <c r="J742" s="18"/>
    </row>
    <row r="743" spans="1:10" ht="22.5" x14ac:dyDescent="0.25">
      <c r="A743" s="19" t="s">
        <v>1288</v>
      </c>
      <c r="B743" s="19" t="s">
        <v>10</v>
      </c>
      <c r="C743" s="19" t="s">
        <v>11</v>
      </c>
      <c r="D743" s="34" t="s">
        <v>1289</v>
      </c>
      <c r="E743" s="20">
        <f t="shared" ref="E743:J743" si="135">E760</f>
        <v>1</v>
      </c>
      <c r="F743" s="20">
        <f t="shared" si="135"/>
        <v>50124.68</v>
      </c>
      <c r="G743" s="20">
        <f t="shared" si="135"/>
        <v>50124.68</v>
      </c>
      <c r="H743" s="20">
        <f t="shared" si="135"/>
        <v>1</v>
      </c>
      <c r="I743" s="20">
        <f t="shared" si="135"/>
        <v>0</v>
      </c>
      <c r="J743" s="20">
        <f t="shared" si="135"/>
        <v>0</v>
      </c>
    </row>
    <row r="744" spans="1:10" ht="45" x14ac:dyDescent="0.25">
      <c r="A744" s="12" t="s">
        <v>1290</v>
      </c>
      <c r="B744" s="13" t="s">
        <v>18</v>
      </c>
      <c r="C744" s="13" t="s">
        <v>19</v>
      </c>
      <c r="D744" s="31" t="s">
        <v>1291</v>
      </c>
      <c r="E744" s="14">
        <v>1</v>
      </c>
      <c r="F744" s="14">
        <v>813.75</v>
      </c>
      <c r="G744" s="15">
        <f t="shared" ref="G744:G760" si="136">ROUND(E744*F744,2)</f>
        <v>813.75</v>
      </c>
      <c r="H744" s="14">
        <v>1</v>
      </c>
      <c r="I744" s="69">
        <v>0</v>
      </c>
      <c r="J744" s="15">
        <f t="shared" ref="J744:J760" si="137">ROUND(H744*I744,2)</f>
        <v>0</v>
      </c>
    </row>
    <row r="745" spans="1:10" ht="22.5" x14ac:dyDescent="0.25">
      <c r="A745" s="12" t="s">
        <v>1292</v>
      </c>
      <c r="B745" s="13" t="s">
        <v>18</v>
      </c>
      <c r="C745" s="13" t="s">
        <v>19</v>
      </c>
      <c r="D745" s="31" t="s">
        <v>1293</v>
      </c>
      <c r="E745" s="14">
        <v>1</v>
      </c>
      <c r="F745" s="14">
        <v>10237.5</v>
      </c>
      <c r="G745" s="15">
        <f t="shared" si="136"/>
        <v>10237.5</v>
      </c>
      <c r="H745" s="14">
        <v>1</v>
      </c>
      <c r="I745" s="69">
        <v>0</v>
      </c>
      <c r="J745" s="15">
        <f t="shared" si="137"/>
        <v>0</v>
      </c>
    </row>
    <row r="746" spans="1:10" ht="22.5" x14ac:dyDescent="0.25">
      <c r="A746" s="12" t="s">
        <v>1294</v>
      </c>
      <c r="B746" s="13" t="s">
        <v>18</v>
      </c>
      <c r="C746" s="13" t="s">
        <v>19</v>
      </c>
      <c r="D746" s="31" t="s">
        <v>1295</v>
      </c>
      <c r="E746" s="14">
        <v>1</v>
      </c>
      <c r="F746" s="14">
        <v>3307.5</v>
      </c>
      <c r="G746" s="15">
        <f t="shared" si="136"/>
        <v>3307.5</v>
      </c>
      <c r="H746" s="14">
        <v>1</v>
      </c>
      <c r="I746" s="69">
        <v>0</v>
      </c>
      <c r="J746" s="15">
        <f t="shared" si="137"/>
        <v>0</v>
      </c>
    </row>
    <row r="747" spans="1:10" ht="22.5" x14ac:dyDescent="0.25">
      <c r="A747" s="12" t="s">
        <v>1296</v>
      </c>
      <c r="B747" s="13" t="s">
        <v>18</v>
      </c>
      <c r="C747" s="13" t="s">
        <v>19</v>
      </c>
      <c r="D747" s="31" t="s">
        <v>1297</v>
      </c>
      <c r="E747" s="14">
        <v>1</v>
      </c>
      <c r="F747" s="14">
        <v>2644.53</v>
      </c>
      <c r="G747" s="15">
        <f t="shared" si="136"/>
        <v>2644.53</v>
      </c>
      <c r="H747" s="14">
        <v>1</v>
      </c>
      <c r="I747" s="69">
        <v>0</v>
      </c>
      <c r="J747" s="15">
        <f t="shared" si="137"/>
        <v>0</v>
      </c>
    </row>
    <row r="748" spans="1:10" ht="22.5" x14ac:dyDescent="0.25">
      <c r="A748" s="12" t="s">
        <v>1298</v>
      </c>
      <c r="B748" s="13" t="s">
        <v>18</v>
      </c>
      <c r="C748" s="13" t="s">
        <v>19</v>
      </c>
      <c r="D748" s="31" t="s">
        <v>1299</v>
      </c>
      <c r="E748" s="14">
        <v>1</v>
      </c>
      <c r="F748" s="14">
        <v>1343.92</v>
      </c>
      <c r="G748" s="15">
        <f t="shared" si="136"/>
        <v>1343.92</v>
      </c>
      <c r="H748" s="14">
        <v>1</v>
      </c>
      <c r="I748" s="69">
        <v>0</v>
      </c>
      <c r="J748" s="15">
        <f t="shared" si="137"/>
        <v>0</v>
      </c>
    </row>
    <row r="749" spans="1:10" ht="22.5" x14ac:dyDescent="0.25">
      <c r="A749" s="12" t="s">
        <v>1300</v>
      </c>
      <c r="B749" s="13" t="s">
        <v>18</v>
      </c>
      <c r="C749" s="13" t="s">
        <v>19</v>
      </c>
      <c r="D749" s="31" t="s">
        <v>1301</v>
      </c>
      <c r="E749" s="14">
        <v>1</v>
      </c>
      <c r="F749" s="14">
        <v>2269.42</v>
      </c>
      <c r="G749" s="15">
        <f t="shared" si="136"/>
        <v>2269.42</v>
      </c>
      <c r="H749" s="14">
        <v>1</v>
      </c>
      <c r="I749" s="69">
        <v>0</v>
      </c>
      <c r="J749" s="15">
        <f t="shared" si="137"/>
        <v>0</v>
      </c>
    </row>
    <row r="750" spans="1:10" x14ac:dyDescent="0.25">
      <c r="A750" s="12" t="s">
        <v>1302</v>
      </c>
      <c r="B750" s="13" t="s">
        <v>18</v>
      </c>
      <c r="C750" s="13" t="s">
        <v>19</v>
      </c>
      <c r="D750" s="31" t="s">
        <v>1303</v>
      </c>
      <c r="E750" s="14">
        <v>3</v>
      </c>
      <c r="F750" s="14">
        <v>1565.92</v>
      </c>
      <c r="G750" s="15">
        <f t="shared" si="136"/>
        <v>4697.76</v>
      </c>
      <c r="H750" s="14">
        <v>3</v>
      </c>
      <c r="I750" s="69">
        <v>0</v>
      </c>
      <c r="J750" s="15">
        <f t="shared" si="137"/>
        <v>0</v>
      </c>
    </row>
    <row r="751" spans="1:10" ht="22.5" x14ac:dyDescent="0.25">
      <c r="A751" s="12" t="s">
        <v>1304</v>
      </c>
      <c r="B751" s="13" t="s">
        <v>18</v>
      </c>
      <c r="C751" s="13" t="s">
        <v>19</v>
      </c>
      <c r="D751" s="31" t="s">
        <v>1305</v>
      </c>
      <c r="E751" s="14">
        <v>1</v>
      </c>
      <c r="F751" s="14">
        <v>630.89</v>
      </c>
      <c r="G751" s="15">
        <f t="shared" si="136"/>
        <v>630.89</v>
      </c>
      <c r="H751" s="14">
        <v>1</v>
      </c>
      <c r="I751" s="69">
        <v>0</v>
      </c>
      <c r="J751" s="15">
        <f t="shared" si="137"/>
        <v>0</v>
      </c>
    </row>
    <row r="752" spans="1:10" x14ac:dyDescent="0.25">
      <c r="A752" s="12" t="s">
        <v>1186</v>
      </c>
      <c r="B752" s="13" t="s">
        <v>18</v>
      </c>
      <c r="C752" s="13" t="s">
        <v>19</v>
      </c>
      <c r="D752" s="31" t="s">
        <v>1187</v>
      </c>
      <c r="E752" s="14">
        <v>1</v>
      </c>
      <c r="F752" s="14">
        <v>515.77</v>
      </c>
      <c r="G752" s="15">
        <f t="shared" si="136"/>
        <v>515.77</v>
      </c>
      <c r="H752" s="14">
        <v>1</v>
      </c>
      <c r="I752" s="69">
        <v>0</v>
      </c>
      <c r="J752" s="15">
        <f t="shared" si="137"/>
        <v>0</v>
      </c>
    </row>
    <row r="753" spans="1:10" x14ac:dyDescent="0.25">
      <c r="A753" s="12" t="s">
        <v>1306</v>
      </c>
      <c r="B753" s="13" t="s">
        <v>18</v>
      </c>
      <c r="C753" s="13" t="s">
        <v>32</v>
      </c>
      <c r="D753" s="31" t="s">
        <v>1307</v>
      </c>
      <c r="E753" s="14">
        <v>20</v>
      </c>
      <c r="F753" s="14">
        <v>107.69</v>
      </c>
      <c r="G753" s="15">
        <f t="shared" si="136"/>
        <v>2153.8000000000002</v>
      </c>
      <c r="H753" s="14">
        <v>20</v>
      </c>
      <c r="I753" s="69">
        <v>0</v>
      </c>
      <c r="J753" s="15">
        <f t="shared" si="137"/>
        <v>0</v>
      </c>
    </row>
    <row r="754" spans="1:10" x14ac:dyDescent="0.25">
      <c r="A754" s="12" t="s">
        <v>1270</v>
      </c>
      <c r="B754" s="13" t="s">
        <v>18</v>
      </c>
      <c r="C754" s="13" t="s">
        <v>39</v>
      </c>
      <c r="D754" s="31" t="s">
        <v>1271</v>
      </c>
      <c r="E754" s="14">
        <v>25</v>
      </c>
      <c r="F754" s="14">
        <v>53.07</v>
      </c>
      <c r="G754" s="15">
        <f t="shared" si="136"/>
        <v>1326.75</v>
      </c>
      <c r="H754" s="14">
        <v>25</v>
      </c>
      <c r="I754" s="69">
        <v>0</v>
      </c>
      <c r="J754" s="15">
        <f t="shared" si="137"/>
        <v>0</v>
      </c>
    </row>
    <row r="755" spans="1:10" x14ac:dyDescent="0.25">
      <c r="A755" s="12" t="s">
        <v>1308</v>
      </c>
      <c r="B755" s="13" t="s">
        <v>18</v>
      </c>
      <c r="C755" s="13" t="s">
        <v>19</v>
      </c>
      <c r="D755" s="31" t="s">
        <v>1309</v>
      </c>
      <c r="E755" s="14">
        <v>1</v>
      </c>
      <c r="F755" s="14">
        <v>11769.91</v>
      </c>
      <c r="G755" s="15">
        <f t="shared" si="136"/>
        <v>11769.91</v>
      </c>
      <c r="H755" s="14">
        <v>1</v>
      </c>
      <c r="I755" s="69">
        <v>0</v>
      </c>
      <c r="J755" s="15">
        <f t="shared" si="137"/>
        <v>0</v>
      </c>
    </row>
    <row r="756" spans="1:10" x14ac:dyDescent="0.25">
      <c r="A756" s="12" t="s">
        <v>1310</v>
      </c>
      <c r="B756" s="13" t="s">
        <v>18</v>
      </c>
      <c r="C756" s="13" t="s">
        <v>19</v>
      </c>
      <c r="D756" s="31" t="s">
        <v>1311</v>
      </c>
      <c r="E756" s="14">
        <v>1</v>
      </c>
      <c r="F756" s="14">
        <v>5223.4399999999996</v>
      </c>
      <c r="G756" s="15">
        <f t="shared" si="136"/>
        <v>5223.4399999999996</v>
      </c>
      <c r="H756" s="14">
        <v>1</v>
      </c>
      <c r="I756" s="69">
        <v>0</v>
      </c>
      <c r="J756" s="15">
        <f t="shared" si="137"/>
        <v>0</v>
      </c>
    </row>
    <row r="757" spans="1:10" ht="22.5" x14ac:dyDescent="0.25">
      <c r="A757" s="12" t="s">
        <v>1312</v>
      </c>
      <c r="B757" s="13" t="s">
        <v>18</v>
      </c>
      <c r="C757" s="13" t="s">
        <v>19</v>
      </c>
      <c r="D757" s="31" t="s">
        <v>1313</v>
      </c>
      <c r="E757" s="14">
        <v>1</v>
      </c>
      <c r="F757" s="14">
        <v>2126.04</v>
      </c>
      <c r="G757" s="15">
        <f t="shared" si="136"/>
        <v>2126.04</v>
      </c>
      <c r="H757" s="14">
        <v>1</v>
      </c>
      <c r="I757" s="69">
        <v>0</v>
      </c>
      <c r="J757" s="15">
        <f t="shared" si="137"/>
        <v>0</v>
      </c>
    </row>
    <row r="758" spans="1:10" x14ac:dyDescent="0.25">
      <c r="A758" s="12" t="s">
        <v>1314</v>
      </c>
      <c r="B758" s="13" t="s">
        <v>18</v>
      </c>
      <c r="C758" s="13" t="s">
        <v>19</v>
      </c>
      <c r="D758" s="31" t="s">
        <v>1315</v>
      </c>
      <c r="E758" s="14">
        <v>1</v>
      </c>
      <c r="F758" s="14">
        <v>747.65</v>
      </c>
      <c r="G758" s="15">
        <f t="shared" si="136"/>
        <v>747.65</v>
      </c>
      <c r="H758" s="14">
        <v>1</v>
      </c>
      <c r="I758" s="69">
        <v>0</v>
      </c>
      <c r="J758" s="15">
        <f t="shared" si="137"/>
        <v>0</v>
      </c>
    </row>
    <row r="759" spans="1:10" ht="22.5" x14ac:dyDescent="0.25">
      <c r="A759" s="12" t="s">
        <v>1316</v>
      </c>
      <c r="B759" s="13" t="s">
        <v>18</v>
      </c>
      <c r="C759" s="13" t="s">
        <v>19</v>
      </c>
      <c r="D759" s="31" t="s">
        <v>1317</v>
      </c>
      <c r="E759" s="14">
        <v>1</v>
      </c>
      <c r="F759" s="14">
        <v>316.05</v>
      </c>
      <c r="G759" s="15">
        <f t="shared" si="136"/>
        <v>316.05</v>
      </c>
      <c r="H759" s="14">
        <v>1</v>
      </c>
      <c r="I759" s="69">
        <v>0</v>
      </c>
      <c r="J759" s="15">
        <f t="shared" si="137"/>
        <v>0</v>
      </c>
    </row>
    <row r="760" spans="1:10" x14ac:dyDescent="0.25">
      <c r="A760" s="16"/>
      <c r="B760" s="16"/>
      <c r="C760" s="16"/>
      <c r="D760" s="32" t="s">
        <v>1318</v>
      </c>
      <c r="E760" s="14">
        <v>1</v>
      </c>
      <c r="F760" s="17">
        <f>SUM(G744:G759)</f>
        <v>50124.68</v>
      </c>
      <c r="G760" s="17">
        <f t="shared" si="136"/>
        <v>50124.68</v>
      </c>
      <c r="H760" s="14">
        <v>1</v>
      </c>
      <c r="I760" s="17">
        <f>SUM(J744:J759)</f>
        <v>0</v>
      </c>
      <c r="J760" s="17">
        <f t="shared" si="137"/>
        <v>0</v>
      </c>
    </row>
    <row r="761" spans="1:10" ht="0.95" customHeight="1" x14ac:dyDescent="0.25">
      <c r="A761" s="18"/>
      <c r="B761" s="18"/>
      <c r="C761" s="18"/>
      <c r="D761" s="33"/>
      <c r="E761" s="18"/>
      <c r="F761" s="18"/>
      <c r="G761" s="18"/>
      <c r="H761" s="18"/>
      <c r="I761" s="18"/>
      <c r="J761" s="18"/>
    </row>
    <row r="762" spans="1:10" x14ac:dyDescent="0.25">
      <c r="A762" s="19" t="s">
        <v>1319</v>
      </c>
      <c r="B762" s="19" t="s">
        <v>10</v>
      </c>
      <c r="C762" s="19" t="s">
        <v>11</v>
      </c>
      <c r="D762" s="34" t="s">
        <v>1320</v>
      </c>
      <c r="E762" s="20">
        <f t="shared" ref="E762:J762" si="138">E764</f>
        <v>1</v>
      </c>
      <c r="F762" s="20">
        <f t="shared" si="138"/>
        <v>1394.82</v>
      </c>
      <c r="G762" s="20">
        <f t="shared" si="138"/>
        <v>1394.82</v>
      </c>
      <c r="H762" s="20">
        <f t="shared" si="138"/>
        <v>1</v>
      </c>
      <c r="I762" s="20">
        <f t="shared" si="138"/>
        <v>0</v>
      </c>
      <c r="J762" s="20">
        <f t="shared" si="138"/>
        <v>0</v>
      </c>
    </row>
    <row r="763" spans="1:10" x14ac:dyDescent="0.25">
      <c r="A763" s="12" t="s">
        <v>1321</v>
      </c>
      <c r="B763" s="13" t="s">
        <v>18</v>
      </c>
      <c r="C763" s="13" t="s">
        <v>19</v>
      </c>
      <c r="D763" s="31" t="s">
        <v>1322</v>
      </c>
      <c r="E763" s="14">
        <v>2</v>
      </c>
      <c r="F763" s="14">
        <v>697.41</v>
      </c>
      <c r="G763" s="15">
        <f>ROUND(E763*F763,2)</f>
        <v>1394.82</v>
      </c>
      <c r="H763" s="14">
        <v>2</v>
      </c>
      <c r="I763" s="69">
        <v>0</v>
      </c>
      <c r="J763" s="15">
        <f>ROUND(H763*I763,2)</f>
        <v>0</v>
      </c>
    </row>
    <row r="764" spans="1:10" x14ac:dyDescent="0.25">
      <c r="A764" s="16"/>
      <c r="B764" s="16"/>
      <c r="C764" s="16"/>
      <c r="D764" s="32" t="s">
        <v>1323</v>
      </c>
      <c r="E764" s="14">
        <v>1</v>
      </c>
      <c r="F764" s="17">
        <f>G763</f>
        <v>1394.82</v>
      </c>
      <c r="G764" s="17">
        <f>ROUND(E764*F764,2)</f>
        <v>1394.82</v>
      </c>
      <c r="H764" s="14">
        <v>1</v>
      </c>
      <c r="I764" s="17">
        <f>J763</f>
        <v>0</v>
      </c>
      <c r="J764" s="17">
        <f>ROUND(H764*I764,2)</f>
        <v>0</v>
      </c>
    </row>
    <row r="765" spans="1:10" ht="0.95" customHeight="1" x14ac:dyDescent="0.25">
      <c r="A765" s="18"/>
      <c r="B765" s="18"/>
      <c r="C765" s="18"/>
      <c r="D765" s="33"/>
      <c r="E765" s="18"/>
      <c r="F765" s="18"/>
      <c r="G765" s="18"/>
      <c r="H765" s="18"/>
      <c r="I765" s="18"/>
      <c r="J765" s="18"/>
    </row>
    <row r="766" spans="1:10" x14ac:dyDescent="0.25">
      <c r="A766" s="16"/>
      <c r="B766" s="16"/>
      <c r="C766" s="16"/>
      <c r="D766" s="32" t="s">
        <v>1324</v>
      </c>
      <c r="E766" s="14">
        <v>1</v>
      </c>
      <c r="F766" s="17">
        <f>G609+G622+G633+G644+G663+G671+G693+G704+G709+G717+G726+G738+G743+G762</f>
        <v>307461.09000000003</v>
      </c>
      <c r="G766" s="17">
        <f>ROUND(E766*F766,2)</f>
        <v>307461.09000000003</v>
      </c>
      <c r="H766" s="14">
        <v>1</v>
      </c>
      <c r="I766" s="17">
        <f>J609+J622+J633+J644+J663+J671+J693+J704+J709+J717+J726+J738+J743+J762</f>
        <v>0</v>
      </c>
      <c r="J766" s="17">
        <f>ROUND(H766*I766,2)</f>
        <v>0</v>
      </c>
    </row>
    <row r="767" spans="1:10" ht="0.95" customHeight="1" x14ac:dyDescent="0.25">
      <c r="A767" s="18"/>
      <c r="B767" s="18"/>
      <c r="C767" s="18"/>
      <c r="D767" s="33"/>
      <c r="E767" s="18"/>
      <c r="F767" s="18"/>
      <c r="G767" s="18"/>
      <c r="H767" s="18"/>
      <c r="I767" s="18"/>
      <c r="J767" s="18"/>
    </row>
    <row r="768" spans="1:10" x14ac:dyDescent="0.25">
      <c r="A768" s="10" t="s">
        <v>1325</v>
      </c>
      <c r="B768" s="10" t="s">
        <v>10</v>
      </c>
      <c r="C768" s="10" t="s">
        <v>11</v>
      </c>
      <c r="D768" s="30" t="s">
        <v>1326</v>
      </c>
      <c r="E768" s="11">
        <f t="shared" ref="E768:J768" si="139">E785</f>
        <v>1</v>
      </c>
      <c r="F768" s="11">
        <f t="shared" si="139"/>
        <v>21150.36</v>
      </c>
      <c r="G768" s="11">
        <f t="shared" si="139"/>
        <v>21150.36</v>
      </c>
      <c r="H768" s="11">
        <f t="shared" si="139"/>
        <v>1</v>
      </c>
      <c r="I768" s="11">
        <f t="shared" si="139"/>
        <v>0</v>
      </c>
      <c r="J768" s="11">
        <f t="shared" si="139"/>
        <v>0</v>
      </c>
    </row>
    <row r="769" spans="1:10" x14ac:dyDescent="0.25">
      <c r="A769" s="19" t="s">
        <v>1327</v>
      </c>
      <c r="B769" s="19" t="s">
        <v>10</v>
      </c>
      <c r="C769" s="19" t="s">
        <v>11</v>
      </c>
      <c r="D769" s="34" t="s">
        <v>1328</v>
      </c>
      <c r="E769" s="20">
        <f t="shared" ref="E769:J769" si="140">E773</f>
        <v>1</v>
      </c>
      <c r="F769" s="20">
        <f t="shared" si="140"/>
        <v>10692.99</v>
      </c>
      <c r="G769" s="20">
        <f t="shared" si="140"/>
        <v>10692.99</v>
      </c>
      <c r="H769" s="20">
        <f t="shared" si="140"/>
        <v>1</v>
      </c>
      <c r="I769" s="20">
        <f t="shared" si="140"/>
        <v>0</v>
      </c>
      <c r="J769" s="20">
        <f t="shared" si="140"/>
        <v>0</v>
      </c>
    </row>
    <row r="770" spans="1:10" x14ac:dyDescent="0.25">
      <c r="A770" s="12" t="s">
        <v>1329</v>
      </c>
      <c r="B770" s="13" t="s">
        <v>18</v>
      </c>
      <c r="C770" s="13" t="s">
        <v>25</v>
      </c>
      <c r="D770" s="31" t="s">
        <v>1330</v>
      </c>
      <c r="E770" s="14">
        <v>6</v>
      </c>
      <c r="F770" s="14">
        <v>1198.3</v>
      </c>
      <c r="G770" s="15">
        <f>ROUND(E770*F770,2)</f>
        <v>7189.8</v>
      </c>
      <c r="H770" s="14">
        <v>6</v>
      </c>
      <c r="I770" s="69">
        <v>0</v>
      </c>
      <c r="J770" s="15">
        <f>ROUND(H770*I770,2)</f>
        <v>0</v>
      </c>
    </row>
    <row r="771" spans="1:10" ht="22.5" x14ac:dyDescent="0.25">
      <c r="A771" s="12" t="s">
        <v>1331</v>
      </c>
      <c r="B771" s="13" t="s">
        <v>18</v>
      </c>
      <c r="C771" s="13" t="s">
        <v>25</v>
      </c>
      <c r="D771" s="31" t="s">
        <v>1332</v>
      </c>
      <c r="E771" s="14">
        <v>6</v>
      </c>
      <c r="F771" s="14">
        <v>223.99</v>
      </c>
      <c r="G771" s="15">
        <f>ROUND(E771*F771,2)</f>
        <v>1343.94</v>
      </c>
      <c r="H771" s="14">
        <v>6</v>
      </c>
      <c r="I771" s="69">
        <v>0</v>
      </c>
      <c r="J771" s="15">
        <f>ROUND(H771*I771,2)</f>
        <v>0</v>
      </c>
    </row>
    <row r="772" spans="1:10" ht="22.5" x14ac:dyDescent="0.25">
      <c r="A772" s="12" t="s">
        <v>1333</v>
      </c>
      <c r="B772" s="13" t="s">
        <v>18</v>
      </c>
      <c r="C772" s="13" t="s">
        <v>25</v>
      </c>
      <c r="D772" s="31" t="s">
        <v>1334</v>
      </c>
      <c r="E772" s="14">
        <v>3</v>
      </c>
      <c r="F772" s="14">
        <v>719.75</v>
      </c>
      <c r="G772" s="15">
        <f>ROUND(E772*F772,2)</f>
        <v>2159.25</v>
      </c>
      <c r="H772" s="14">
        <v>3</v>
      </c>
      <c r="I772" s="69">
        <v>0</v>
      </c>
      <c r="J772" s="15">
        <f>ROUND(H772*I772,2)</f>
        <v>0</v>
      </c>
    </row>
    <row r="773" spans="1:10" x14ac:dyDescent="0.25">
      <c r="A773" s="16"/>
      <c r="B773" s="16"/>
      <c r="C773" s="16"/>
      <c r="D773" s="32" t="s">
        <v>1335</v>
      </c>
      <c r="E773" s="14">
        <v>1</v>
      </c>
      <c r="F773" s="17">
        <f>SUM(G770:G772)</f>
        <v>10692.99</v>
      </c>
      <c r="G773" s="17">
        <f>ROUND(E773*F773,2)</f>
        <v>10692.99</v>
      </c>
      <c r="H773" s="14">
        <v>1</v>
      </c>
      <c r="I773" s="17">
        <f>SUM(J770:J772)</f>
        <v>0</v>
      </c>
      <c r="J773" s="17">
        <f>ROUND(H773*I773,2)</f>
        <v>0</v>
      </c>
    </row>
    <row r="774" spans="1:10" ht="0.95" customHeight="1" x14ac:dyDescent="0.25">
      <c r="A774" s="18"/>
      <c r="B774" s="18"/>
      <c r="C774" s="18"/>
      <c r="D774" s="33"/>
      <c r="E774" s="18"/>
      <c r="F774" s="18"/>
      <c r="G774" s="18"/>
      <c r="H774" s="18"/>
      <c r="I774" s="18"/>
      <c r="J774" s="18"/>
    </row>
    <row r="775" spans="1:10" x14ac:dyDescent="0.25">
      <c r="A775" s="19" t="s">
        <v>1336</v>
      </c>
      <c r="B775" s="19" t="s">
        <v>10</v>
      </c>
      <c r="C775" s="19" t="s">
        <v>11</v>
      </c>
      <c r="D775" s="34" t="s">
        <v>1337</v>
      </c>
      <c r="E775" s="20">
        <f t="shared" ref="E775:J775" si="141">E783</f>
        <v>1</v>
      </c>
      <c r="F775" s="20">
        <f t="shared" si="141"/>
        <v>10457.370000000001</v>
      </c>
      <c r="G775" s="20">
        <f t="shared" si="141"/>
        <v>10457.370000000001</v>
      </c>
      <c r="H775" s="20">
        <f t="shared" si="141"/>
        <v>1</v>
      </c>
      <c r="I775" s="20">
        <f t="shared" si="141"/>
        <v>0</v>
      </c>
      <c r="J775" s="20">
        <f t="shared" si="141"/>
        <v>0</v>
      </c>
    </row>
    <row r="776" spans="1:10" ht="33.75" x14ac:dyDescent="0.25">
      <c r="A776" s="12" t="s">
        <v>1338</v>
      </c>
      <c r="B776" s="13" t="s">
        <v>18</v>
      </c>
      <c r="C776" s="13" t="s">
        <v>25</v>
      </c>
      <c r="D776" s="31" t="s">
        <v>1339</v>
      </c>
      <c r="E776" s="14">
        <v>6</v>
      </c>
      <c r="F776" s="14">
        <v>202</v>
      </c>
      <c r="G776" s="15">
        <f t="shared" ref="G776:G783" si="142">ROUND(E776*F776,2)</f>
        <v>1212</v>
      </c>
      <c r="H776" s="14">
        <v>6</v>
      </c>
      <c r="I776" s="69">
        <v>0</v>
      </c>
      <c r="J776" s="15">
        <f t="shared" ref="J776:J783" si="143">ROUND(H776*I776,2)</f>
        <v>0</v>
      </c>
    </row>
    <row r="777" spans="1:10" ht="22.5" x14ac:dyDescent="0.25">
      <c r="A777" s="12" t="s">
        <v>1340</v>
      </c>
      <c r="B777" s="13" t="s">
        <v>18</v>
      </c>
      <c r="C777" s="13" t="s">
        <v>25</v>
      </c>
      <c r="D777" s="31" t="s">
        <v>1341</v>
      </c>
      <c r="E777" s="14">
        <v>2</v>
      </c>
      <c r="F777" s="14">
        <v>274.05</v>
      </c>
      <c r="G777" s="15">
        <f t="shared" si="142"/>
        <v>548.1</v>
      </c>
      <c r="H777" s="14">
        <v>2</v>
      </c>
      <c r="I777" s="69">
        <v>0</v>
      </c>
      <c r="J777" s="15">
        <f t="shared" si="143"/>
        <v>0</v>
      </c>
    </row>
    <row r="778" spans="1:10" ht="22.5" x14ac:dyDescent="0.25">
      <c r="A778" s="12" t="s">
        <v>1342</v>
      </c>
      <c r="B778" s="13" t="s">
        <v>18</v>
      </c>
      <c r="C778" s="13" t="s">
        <v>25</v>
      </c>
      <c r="D778" s="31" t="s">
        <v>1343</v>
      </c>
      <c r="E778" s="14">
        <v>3</v>
      </c>
      <c r="F778" s="14">
        <v>202</v>
      </c>
      <c r="G778" s="15">
        <f t="shared" si="142"/>
        <v>606</v>
      </c>
      <c r="H778" s="14">
        <v>3</v>
      </c>
      <c r="I778" s="69">
        <v>0</v>
      </c>
      <c r="J778" s="15">
        <f t="shared" si="143"/>
        <v>0</v>
      </c>
    </row>
    <row r="779" spans="1:10" ht="22.5" x14ac:dyDescent="0.25">
      <c r="A779" s="12" t="s">
        <v>1344</v>
      </c>
      <c r="B779" s="13" t="s">
        <v>18</v>
      </c>
      <c r="C779" s="13" t="s">
        <v>25</v>
      </c>
      <c r="D779" s="31" t="s">
        <v>1345</v>
      </c>
      <c r="E779" s="14">
        <v>1</v>
      </c>
      <c r="F779" s="14">
        <v>274.05</v>
      </c>
      <c r="G779" s="15">
        <f t="shared" si="142"/>
        <v>274.05</v>
      </c>
      <c r="H779" s="14">
        <v>1</v>
      </c>
      <c r="I779" s="69">
        <v>0</v>
      </c>
      <c r="J779" s="15">
        <f t="shared" si="143"/>
        <v>0</v>
      </c>
    </row>
    <row r="780" spans="1:10" ht="22.5" x14ac:dyDescent="0.25">
      <c r="A780" s="12" t="s">
        <v>1346</v>
      </c>
      <c r="B780" s="13" t="s">
        <v>18</v>
      </c>
      <c r="C780" s="13" t="s">
        <v>25</v>
      </c>
      <c r="D780" s="31" t="s">
        <v>1347</v>
      </c>
      <c r="E780" s="14">
        <v>3</v>
      </c>
      <c r="F780" s="14">
        <v>800</v>
      </c>
      <c r="G780" s="15">
        <f t="shared" si="142"/>
        <v>2400</v>
      </c>
      <c r="H780" s="14">
        <v>3</v>
      </c>
      <c r="I780" s="69">
        <v>0</v>
      </c>
      <c r="J780" s="15">
        <f t="shared" si="143"/>
        <v>0</v>
      </c>
    </row>
    <row r="781" spans="1:10" x14ac:dyDescent="0.25">
      <c r="A781" s="12" t="s">
        <v>1348</v>
      </c>
      <c r="B781" s="13" t="s">
        <v>18</v>
      </c>
      <c r="C781" s="13" t="s">
        <v>25</v>
      </c>
      <c r="D781" s="31" t="s">
        <v>1349</v>
      </c>
      <c r="E781" s="14">
        <v>1</v>
      </c>
      <c r="F781" s="14">
        <v>2307.2199999999998</v>
      </c>
      <c r="G781" s="15">
        <f t="shared" si="142"/>
        <v>2307.2199999999998</v>
      </c>
      <c r="H781" s="14">
        <v>1</v>
      </c>
      <c r="I781" s="69">
        <v>0</v>
      </c>
      <c r="J781" s="15">
        <f t="shared" si="143"/>
        <v>0</v>
      </c>
    </row>
    <row r="782" spans="1:10" ht="22.5" x14ac:dyDescent="0.25">
      <c r="A782" s="12" t="s">
        <v>1350</v>
      </c>
      <c r="B782" s="13" t="s">
        <v>18</v>
      </c>
      <c r="C782" s="13" t="s">
        <v>25</v>
      </c>
      <c r="D782" s="31" t="s">
        <v>1351</v>
      </c>
      <c r="E782" s="14">
        <v>1</v>
      </c>
      <c r="F782" s="14">
        <v>3110</v>
      </c>
      <c r="G782" s="15">
        <f t="shared" si="142"/>
        <v>3110</v>
      </c>
      <c r="H782" s="14">
        <v>1</v>
      </c>
      <c r="I782" s="69">
        <v>0</v>
      </c>
      <c r="J782" s="15">
        <f t="shared" si="143"/>
        <v>0</v>
      </c>
    </row>
    <row r="783" spans="1:10" x14ac:dyDescent="0.25">
      <c r="A783" s="16"/>
      <c r="B783" s="16"/>
      <c r="C783" s="16"/>
      <c r="D783" s="32" t="s">
        <v>1352</v>
      </c>
      <c r="E783" s="14">
        <v>1</v>
      </c>
      <c r="F783" s="17">
        <f>SUM(G776:G782)</f>
        <v>10457.370000000001</v>
      </c>
      <c r="G783" s="17">
        <f t="shared" si="142"/>
        <v>10457.370000000001</v>
      </c>
      <c r="H783" s="14">
        <v>1</v>
      </c>
      <c r="I783" s="17">
        <f>SUM(J776:J782)</f>
        <v>0</v>
      </c>
      <c r="J783" s="17">
        <f t="shared" si="143"/>
        <v>0</v>
      </c>
    </row>
    <row r="784" spans="1:10" ht="0.95" customHeight="1" x14ac:dyDescent="0.25">
      <c r="A784" s="18"/>
      <c r="B784" s="18"/>
      <c r="C784" s="18"/>
      <c r="D784" s="33"/>
      <c r="E784" s="18"/>
      <c r="F784" s="18"/>
      <c r="G784" s="18"/>
      <c r="H784" s="18"/>
      <c r="I784" s="18"/>
      <c r="J784" s="18"/>
    </row>
    <row r="785" spans="1:10" x14ac:dyDescent="0.25">
      <c r="A785" s="16"/>
      <c r="B785" s="16"/>
      <c r="C785" s="16"/>
      <c r="D785" s="32" t="s">
        <v>1353</v>
      </c>
      <c r="E785" s="14">
        <v>1</v>
      </c>
      <c r="F785" s="17">
        <f>G769+G775</f>
        <v>21150.36</v>
      </c>
      <c r="G785" s="17">
        <f>ROUND(E785*F785,2)</f>
        <v>21150.36</v>
      </c>
      <c r="H785" s="14">
        <v>1</v>
      </c>
      <c r="I785" s="17">
        <f>J769+J775</f>
        <v>0</v>
      </c>
      <c r="J785" s="17">
        <f>ROUND(H785*I785,2)</f>
        <v>0</v>
      </c>
    </row>
    <row r="786" spans="1:10" ht="0.95" customHeight="1" x14ac:dyDescent="0.25">
      <c r="A786" s="18"/>
      <c r="B786" s="18"/>
      <c r="C786" s="18"/>
      <c r="D786" s="33"/>
      <c r="E786" s="18"/>
      <c r="F786" s="18"/>
      <c r="G786" s="18"/>
      <c r="H786" s="18"/>
      <c r="I786" s="18"/>
      <c r="J786" s="18"/>
    </row>
    <row r="787" spans="1:10" x14ac:dyDescent="0.25">
      <c r="A787" s="10" t="s">
        <v>1354</v>
      </c>
      <c r="B787" s="10" t="s">
        <v>10</v>
      </c>
      <c r="C787" s="10" t="s">
        <v>11</v>
      </c>
      <c r="D787" s="30" t="s">
        <v>1355</v>
      </c>
      <c r="E787" s="11">
        <f t="shared" ref="E787:J787" si="144">E928</f>
        <v>1</v>
      </c>
      <c r="F787" s="11">
        <f t="shared" si="144"/>
        <v>791878.66</v>
      </c>
      <c r="G787" s="11">
        <f t="shared" si="144"/>
        <v>791878.66</v>
      </c>
      <c r="H787" s="11">
        <f t="shared" si="144"/>
        <v>1</v>
      </c>
      <c r="I787" s="11">
        <f t="shared" si="144"/>
        <v>0</v>
      </c>
      <c r="J787" s="11">
        <f t="shared" si="144"/>
        <v>0</v>
      </c>
    </row>
    <row r="788" spans="1:10" x14ac:dyDescent="0.25">
      <c r="A788" s="19" t="s">
        <v>1356</v>
      </c>
      <c r="B788" s="19" t="s">
        <v>10</v>
      </c>
      <c r="C788" s="19" t="s">
        <v>11</v>
      </c>
      <c r="D788" s="34" t="s">
        <v>1357</v>
      </c>
      <c r="E788" s="20">
        <f t="shared" ref="E788:J788" si="145">E811</f>
        <v>1</v>
      </c>
      <c r="F788" s="20">
        <f t="shared" si="145"/>
        <v>62625.87</v>
      </c>
      <c r="G788" s="20">
        <f t="shared" si="145"/>
        <v>62625.87</v>
      </c>
      <c r="H788" s="20">
        <f t="shared" si="145"/>
        <v>1</v>
      </c>
      <c r="I788" s="20">
        <f t="shared" si="145"/>
        <v>0</v>
      </c>
      <c r="J788" s="20">
        <f t="shared" si="145"/>
        <v>0</v>
      </c>
    </row>
    <row r="789" spans="1:10" x14ac:dyDescent="0.25">
      <c r="A789" s="23" t="s">
        <v>1358</v>
      </c>
      <c r="B789" s="23" t="s">
        <v>10</v>
      </c>
      <c r="C789" s="23" t="s">
        <v>11</v>
      </c>
      <c r="D789" s="35" t="s">
        <v>1359</v>
      </c>
      <c r="E789" s="24">
        <f t="shared" ref="E789:J789" si="146">E795</f>
        <v>1</v>
      </c>
      <c r="F789" s="24">
        <f t="shared" si="146"/>
        <v>25531.5</v>
      </c>
      <c r="G789" s="24">
        <f t="shared" si="146"/>
        <v>25531.5</v>
      </c>
      <c r="H789" s="24">
        <f t="shared" si="146"/>
        <v>1</v>
      </c>
      <c r="I789" s="24">
        <f t="shared" si="146"/>
        <v>0</v>
      </c>
      <c r="J789" s="24">
        <f t="shared" si="146"/>
        <v>0</v>
      </c>
    </row>
    <row r="790" spans="1:10" ht="22.5" x14ac:dyDescent="0.25">
      <c r="A790" s="12" t="s">
        <v>1360</v>
      </c>
      <c r="B790" s="13" t="s">
        <v>18</v>
      </c>
      <c r="C790" s="13" t="s">
        <v>39</v>
      </c>
      <c r="D790" s="31" t="s">
        <v>1361</v>
      </c>
      <c r="E790" s="14">
        <v>180</v>
      </c>
      <c r="F790" s="14">
        <v>26.46</v>
      </c>
      <c r="G790" s="15">
        <f t="shared" ref="G790:G795" si="147">ROUND(E790*F790,2)</f>
        <v>4762.8</v>
      </c>
      <c r="H790" s="14">
        <v>180</v>
      </c>
      <c r="I790" s="69">
        <v>0</v>
      </c>
      <c r="J790" s="15">
        <f t="shared" ref="J790:J795" si="148">ROUND(H790*I790,2)</f>
        <v>0</v>
      </c>
    </row>
    <row r="791" spans="1:10" ht="22.5" x14ac:dyDescent="0.25">
      <c r="A791" s="12" t="s">
        <v>1362</v>
      </c>
      <c r="B791" s="13" t="s">
        <v>18</v>
      </c>
      <c r="C791" s="13" t="s">
        <v>39</v>
      </c>
      <c r="D791" s="31" t="s">
        <v>1363</v>
      </c>
      <c r="E791" s="14">
        <v>180</v>
      </c>
      <c r="F791" s="14">
        <v>26.91</v>
      </c>
      <c r="G791" s="15">
        <f t="shared" si="147"/>
        <v>4843.8</v>
      </c>
      <c r="H791" s="14">
        <v>180</v>
      </c>
      <c r="I791" s="69">
        <v>0</v>
      </c>
      <c r="J791" s="15">
        <f t="shared" si="148"/>
        <v>0</v>
      </c>
    </row>
    <row r="792" spans="1:10" x14ac:dyDescent="0.25">
      <c r="A792" s="12" t="s">
        <v>1364</v>
      </c>
      <c r="B792" s="13" t="s">
        <v>18</v>
      </c>
      <c r="C792" s="13" t="s">
        <v>39</v>
      </c>
      <c r="D792" s="31" t="s">
        <v>1365</v>
      </c>
      <c r="E792" s="14">
        <v>225</v>
      </c>
      <c r="F792" s="14">
        <v>59.14</v>
      </c>
      <c r="G792" s="15">
        <f t="shared" si="147"/>
        <v>13306.5</v>
      </c>
      <c r="H792" s="14">
        <v>225</v>
      </c>
      <c r="I792" s="69">
        <v>0</v>
      </c>
      <c r="J792" s="15">
        <f t="shared" si="148"/>
        <v>0</v>
      </c>
    </row>
    <row r="793" spans="1:10" ht="22.5" x14ac:dyDescent="0.25">
      <c r="A793" s="12" t="s">
        <v>1366</v>
      </c>
      <c r="B793" s="13" t="s">
        <v>18</v>
      </c>
      <c r="C793" s="13" t="s">
        <v>39</v>
      </c>
      <c r="D793" s="31" t="s">
        <v>1367</v>
      </c>
      <c r="E793" s="14">
        <v>40</v>
      </c>
      <c r="F793" s="14">
        <v>10.25</v>
      </c>
      <c r="G793" s="15">
        <f t="shared" si="147"/>
        <v>410</v>
      </c>
      <c r="H793" s="14">
        <v>40</v>
      </c>
      <c r="I793" s="69">
        <v>0</v>
      </c>
      <c r="J793" s="15">
        <f t="shared" si="148"/>
        <v>0</v>
      </c>
    </row>
    <row r="794" spans="1:10" ht="22.5" x14ac:dyDescent="0.25">
      <c r="A794" s="12" t="s">
        <v>1368</v>
      </c>
      <c r="B794" s="13" t="s">
        <v>18</v>
      </c>
      <c r="C794" s="13" t="s">
        <v>19</v>
      </c>
      <c r="D794" s="31" t="s">
        <v>1369</v>
      </c>
      <c r="E794" s="14">
        <v>20</v>
      </c>
      <c r="F794" s="14">
        <v>110.42</v>
      </c>
      <c r="G794" s="15">
        <f t="shared" si="147"/>
        <v>2208.4</v>
      </c>
      <c r="H794" s="14">
        <v>20</v>
      </c>
      <c r="I794" s="69">
        <v>0</v>
      </c>
      <c r="J794" s="15">
        <f t="shared" si="148"/>
        <v>0</v>
      </c>
    </row>
    <row r="795" spans="1:10" x14ac:dyDescent="0.25">
      <c r="A795" s="16"/>
      <c r="B795" s="16"/>
      <c r="C795" s="16"/>
      <c r="D795" s="32" t="s">
        <v>1370</v>
      </c>
      <c r="E795" s="14">
        <v>1</v>
      </c>
      <c r="F795" s="17">
        <f>SUM(G790:G794)</f>
        <v>25531.5</v>
      </c>
      <c r="G795" s="17">
        <f t="shared" si="147"/>
        <v>25531.5</v>
      </c>
      <c r="H795" s="14">
        <v>1</v>
      </c>
      <c r="I795" s="17">
        <f>SUM(J790:J794)</f>
        <v>0</v>
      </c>
      <c r="J795" s="17">
        <f t="shared" si="148"/>
        <v>0</v>
      </c>
    </row>
    <row r="796" spans="1:10" ht="0.95" customHeight="1" x14ac:dyDescent="0.25">
      <c r="A796" s="18"/>
      <c r="B796" s="18"/>
      <c r="C796" s="18"/>
      <c r="D796" s="33"/>
      <c r="E796" s="18"/>
      <c r="F796" s="18"/>
      <c r="G796" s="18"/>
      <c r="H796" s="18"/>
      <c r="I796" s="18"/>
      <c r="J796" s="18"/>
    </row>
    <row r="797" spans="1:10" ht="22.5" x14ac:dyDescent="0.25">
      <c r="A797" s="23" t="s">
        <v>1371</v>
      </c>
      <c r="B797" s="23" t="s">
        <v>10</v>
      </c>
      <c r="C797" s="23" t="s">
        <v>11</v>
      </c>
      <c r="D797" s="35" t="s">
        <v>1372</v>
      </c>
      <c r="E797" s="24">
        <f t="shared" ref="E797:J797" si="149">E804</f>
        <v>1</v>
      </c>
      <c r="F797" s="24">
        <f t="shared" si="149"/>
        <v>34637.67</v>
      </c>
      <c r="G797" s="24">
        <f t="shared" si="149"/>
        <v>34637.67</v>
      </c>
      <c r="H797" s="24">
        <f t="shared" si="149"/>
        <v>1</v>
      </c>
      <c r="I797" s="24">
        <f t="shared" si="149"/>
        <v>0</v>
      </c>
      <c r="J797" s="24">
        <f t="shared" si="149"/>
        <v>0</v>
      </c>
    </row>
    <row r="798" spans="1:10" x14ac:dyDescent="0.25">
      <c r="A798" s="12" t="s">
        <v>1373</v>
      </c>
      <c r="B798" s="13" t="s">
        <v>18</v>
      </c>
      <c r="C798" s="13" t="s">
        <v>25</v>
      </c>
      <c r="D798" s="31" t="s">
        <v>1374</v>
      </c>
      <c r="E798" s="14">
        <v>2</v>
      </c>
      <c r="F798" s="14">
        <v>864.96</v>
      </c>
      <c r="G798" s="15">
        <f t="shared" ref="G798:G804" si="150">ROUND(E798*F798,2)</f>
        <v>1729.92</v>
      </c>
      <c r="H798" s="14">
        <v>2</v>
      </c>
      <c r="I798" s="69">
        <v>0</v>
      </c>
      <c r="J798" s="15">
        <f t="shared" ref="J798:J804" si="151">ROUND(H798*I798,2)</f>
        <v>0</v>
      </c>
    </row>
    <row r="799" spans="1:10" x14ac:dyDescent="0.25">
      <c r="A799" s="12" t="s">
        <v>1375</v>
      </c>
      <c r="B799" s="13" t="s">
        <v>18</v>
      </c>
      <c r="C799" s="13" t="s">
        <v>19</v>
      </c>
      <c r="D799" s="31" t="s">
        <v>1376</v>
      </c>
      <c r="E799" s="14">
        <v>1</v>
      </c>
      <c r="F799" s="14">
        <v>1591.87</v>
      </c>
      <c r="G799" s="15">
        <f t="shared" si="150"/>
        <v>1591.87</v>
      </c>
      <c r="H799" s="14">
        <v>1</v>
      </c>
      <c r="I799" s="69">
        <v>0</v>
      </c>
      <c r="J799" s="15">
        <f t="shared" si="151"/>
        <v>0</v>
      </c>
    </row>
    <row r="800" spans="1:10" x14ac:dyDescent="0.25">
      <c r="A800" s="12" t="s">
        <v>1377</v>
      </c>
      <c r="B800" s="13" t="s">
        <v>18</v>
      </c>
      <c r="C800" s="13" t="s">
        <v>19</v>
      </c>
      <c r="D800" s="31" t="s">
        <v>1378</v>
      </c>
      <c r="E800" s="14">
        <v>1</v>
      </c>
      <c r="F800" s="14">
        <v>1712.05</v>
      </c>
      <c r="G800" s="15">
        <f t="shared" si="150"/>
        <v>1712.05</v>
      </c>
      <c r="H800" s="14">
        <v>1</v>
      </c>
      <c r="I800" s="69">
        <v>0</v>
      </c>
      <c r="J800" s="15">
        <f t="shared" si="151"/>
        <v>0</v>
      </c>
    </row>
    <row r="801" spans="1:10" ht="22.5" x14ac:dyDescent="0.25">
      <c r="A801" s="12" t="s">
        <v>1379</v>
      </c>
      <c r="B801" s="13" t="s">
        <v>18</v>
      </c>
      <c r="C801" s="13" t="s">
        <v>19</v>
      </c>
      <c r="D801" s="31" t="s">
        <v>1380</v>
      </c>
      <c r="E801" s="14">
        <v>1</v>
      </c>
      <c r="F801" s="14">
        <v>28892.13</v>
      </c>
      <c r="G801" s="15">
        <f t="shared" si="150"/>
        <v>28892.13</v>
      </c>
      <c r="H801" s="14">
        <v>1</v>
      </c>
      <c r="I801" s="69">
        <v>0</v>
      </c>
      <c r="J801" s="15">
        <f t="shared" si="151"/>
        <v>0</v>
      </c>
    </row>
    <row r="802" spans="1:10" x14ac:dyDescent="0.25">
      <c r="A802" s="12" t="s">
        <v>1381</v>
      </c>
      <c r="B802" s="13" t="s">
        <v>18</v>
      </c>
      <c r="C802" s="13" t="s">
        <v>25</v>
      </c>
      <c r="D802" s="31" t="s">
        <v>1382</v>
      </c>
      <c r="E802" s="14">
        <v>8</v>
      </c>
      <c r="F802" s="14">
        <v>14.66</v>
      </c>
      <c r="G802" s="15">
        <f t="shared" si="150"/>
        <v>117.28</v>
      </c>
      <c r="H802" s="14">
        <v>8</v>
      </c>
      <c r="I802" s="69">
        <v>0</v>
      </c>
      <c r="J802" s="15">
        <f t="shared" si="151"/>
        <v>0</v>
      </c>
    </row>
    <row r="803" spans="1:10" x14ac:dyDescent="0.25">
      <c r="A803" s="12" t="s">
        <v>1383</v>
      </c>
      <c r="B803" s="13" t="s">
        <v>18</v>
      </c>
      <c r="C803" s="13" t="s">
        <v>19</v>
      </c>
      <c r="D803" s="31" t="s">
        <v>1384</v>
      </c>
      <c r="E803" s="14">
        <v>2</v>
      </c>
      <c r="F803" s="14">
        <v>297.20999999999998</v>
      </c>
      <c r="G803" s="15">
        <f t="shared" si="150"/>
        <v>594.41999999999996</v>
      </c>
      <c r="H803" s="14">
        <v>2</v>
      </c>
      <c r="I803" s="69">
        <v>0</v>
      </c>
      <c r="J803" s="15">
        <f t="shared" si="151"/>
        <v>0</v>
      </c>
    </row>
    <row r="804" spans="1:10" x14ac:dyDescent="0.25">
      <c r="A804" s="16"/>
      <c r="B804" s="16"/>
      <c r="C804" s="16"/>
      <c r="D804" s="32" t="s">
        <v>1385</v>
      </c>
      <c r="E804" s="14">
        <v>1</v>
      </c>
      <c r="F804" s="17">
        <f>SUM(G798:G803)</f>
        <v>34637.67</v>
      </c>
      <c r="G804" s="17">
        <f t="shared" si="150"/>
        <v>34637.67</v>
      </c>
      <c r="H804" s="14">
        <v>1</v>
      </c>
      <c r="I804" s="17">
        <f>SUM(J798:J803)</f>
        <v>0</v>
      </c>
      <c r="J804" s="17">
        <f t="shared" si="151"/>
        <v>0</v>
      </c>
    </row>
    <row r="805" spans="1:10" ht="0.95" customHeight="1" x14ac:dyDescent="0.25">
      <c r="A805" s="18"/>
      <c r="B805" s="18"/>
      <c r="C805" s="18"/>
      <c r="D805" s="33"/>
      <c r="E805" s="18"/>
      <c r="F805" s="18"/>
      <c r="G805" s="18"/>
      <c r="H805" s="18"/>
      <c r="I805" s="18"/>
      <c r="J805" s="18"/>
    </row>
    <row r="806" spans="1:10" x14ac:dyDescent="0.25">
      <c r="A806" s="23" t="s">
        <v>1386</v>
      </c>
      <c r="B806" s="23" t="s">
        <v>10</v>
      </c>
      <c r="C806" s="23" t="s">
        <v>11</v>
      </c>
      <c r="D806" s="35" t="s">
        <v>1387</v>
      </c>
      <c r="E806" s="24">
        <f t="shared" ref="E806:J806" si="152">E809</f>
        <v>1</v>
      </c>
      <c r="F806" s="24">
        <f t="shared" si="152"/>
        <v>2456.6999999999998</v>
      </c>
      <c r="G806" s="24">
        <f t="shared" si="152"/>
        <v>2456.6999999999998</v>
      </c>
      <c r="H806" s="24">
        <f t="shared" si="152"/>
        <v>1</v>
      </c>
      <c r="I806" s="24">
        <f t="shared" si="152"/>
        <v>0</v>
      </c>
      <c r="J806" s="24">
        <f t="shared" si="152"/>
        <v>0</v>
      </c>
    </row>
    <row r="807" spans="1:10" x14ac:dyDescent="0.25">
      <c r="A807" s="12" t="s">
        <v>1388</v>
      </c>
      <c r="B807" s="13" t="s">
        <v>18</v>
      </c>
      <c r="C807" s="13" t="s">
        <v>25</v>
      </c>
      <c r="D807" s="31" t="s">
        <v>1389</v>
      </c>
      <c r="E807" s="14">
        <v>10</v>
      </c>
      <c r="F807" s="14">
        <v>2.31</v>
      </c>
      <c r="G807" s="15">
        <f>ROUND(E807*F807,2)</f>
        <v>23.1</v>
      </c>
      <c r="H807" s="14">
        <v>10</v>
      </c>
      <c r="I807" s="69">
        <v>0</v>
      </c>
      <c r="J807" s="15">
        <f>ROUND(H807*I807,2)</f>
        <v>0</v>
      </c>
    </row>
    <row r="808" spans="1:10" x14ac:dyDescent="0.25">
      <c r="A808" s="12" t="s">
        <v>1390</v>
      </c>
      <c r="B808" s="13" t="s">
        <v>18</v>
      </c>
      <c r="C808" s="13" t="s">
        <v>19</v>
      </c>
      <c r="D808" s="31" t="s">
        <v>1391</v>
      </c>
      <c r="E808" s="14">
        <v>30</v>
      </c>
      <c r="F808" s="14">
        <v>81.12</v>
      </c>
      <c r="G808" s="15">
        <f>ROUND(E808*F808,2)</f>
        <v>2433.6</v>
      </c>
      <c r="H808" s="14">
        <v>30</v>
      </c>
      <c r="I808" s="69">
        <v>0</v>
      </c>
      <c r="J808" s="15">
        <f>ROUND(H808*I808,2)</f>
        <v>0</v>
      </c>
    </row>
    <row r="809" spans="1:10" x14ac:dyDescent="0.25">
      <c r="A809" s="16"/>
      <c r="B809" s="16"/>
      <c r="C809" s="16"/>
      <c r="D809" s="32" t="s">
        <v>1392</v>
      </c>
      <c r="E809" s="14">
        <v>1</v>
      </c>
      <c r="F809" s="17">
        <f>SUM(G807:G808)</f>
        <v>2456.6999999999998</v>
      </c>
      <c r="G809" s="17">
        <f>ROUND(E809*F809,2)</f>
        <v>2456.6999999999998</v>
      </c>
      <c r="H809" s="14">
        <v>1</v>
      </c>
      <c r="I809" s="17">
        <f>SUM(J807:J808)</f>
        <v>0</v>
      </c>
      <c r="J809" s="17">
        <f>ROUND(H809*I809,2)</f>
        <v>0</v>
      </c>
    </row>
    <row r="810" spans="1:10" ht="0.95" customHeight="1" x14ac:dyDescent="0.25">
      <c r="A810" s="18"/>
      <c r="B810" s="18"/>
      <c r="C810" s="18"/>
      <c r="D810" s="33"/>
      <c r="E810" s="18"/>
      <c r="F810" s="18"/>
      <c r="G810" s="18"/>
      <c r="H810" s="18"/>
      <c r="I810" s="18"/>
      <c r="J810" s="18"/>
    </row>
    <row r="811" spans="1:10" x14ac:dyDescent="0.25">
      <c r="A811" s="16"/>
      <c r="B811" s="16"/>
      <c r="C811" s="16"/>
      <c r="D811" s="32" t="s">
        <v>1393</v>
      </c>
      <c r="E811" s="14">
        <v>1</v>
      </c>
      <c r="F811" s="17">
        <f>G789+G797+G806</f>
        <v>62625.87</v>
      </c>
      <c r="G811" s="17">
        <f>ROUND(E811*F811,2)</f>
        <v>62625.87</v>
      </c>
      <c r="H811" s="14">
        <v>1</v>
      </c>
      <c r="I811" s="17">
        <f>J789+J797+J806</f>
        <v>0</v>
      </c>
      <c r="J811" s="17">
        <f>ROUND(H811*I811,2)</f>
        <v>0</v>
      </c>
    </row>
    <row r="812" spans="1:10" ht="0.95" customHeight="1" x14ac:dyDescent="0.25">
      <c r="A812" s="18"/>
      <c r="B812" s="18"/>
      <c r="C812" s="18"/>
      <c r="D812" s="33"/>
      <c r="E812" s="18"/>
      <c r="F812" s="18"/>
      <c r="G812" s="18"/>
      <c r="H812" s="18"/>
      <c r="I812" s="18"/>
      <c r="J812" s="18"/>
    </row>
    <row r="813" spans="1:10" x14ac:dyDescent="0.25">
      <c r="A813" s="19" t="s">
        <v>1394</v>
      </c>
      <c r="B813" s="19" t="s">
        <v>10</v>
      </c>
      <c r="C813" s="19" t="s">
        <v>11</v>
      </c>
      <c r="D813" s="34" t="s">
        <v>1395</v>
      </c>
      <c r="E813" s="20">
        <f t="shared" ref="E813:J813" si="153">E919</f>
        <v>1</v>
      </c>
      <c r="F813" s="20">
        <f t="shared" si="153"/>
        <v>722160.92</v>
      </c>
      <c r="G813" s="20">
        <f t="shared" si="153"/>
        <v>722160.92</v>
      </c>
      <c r="H813" s="20">
        <f t="shared" si="153"/>
        <v>1</v>
      </c>
      <c r="I813" s="20">
        <f t="shared" si="153"/>
        <v>0</v>
      </c>
      <c r="J813" s="20">
        <f t="shared" si="153"/>
        <v>0</v>
      </c>
    </row>
    <row r="814" spans="1:10" x14ac:dyDescent="0.25">
      <c r="A814" s="23" t="s">
        <v>1396</v>
      </c>
      <c r="B814" s="23" t="s">
        <v>10</v>
      </c>
      <c r="C814" s="23" t="s">
        <v>11</v>
      </c>
      <c r="D814" s="35" t="s">
        <v>149</v>
      </c>
      <c r="E814" s="24">
        <f t="shared" ref="E814:J814" si="154">E820</f>
        <v>1</v>
      </c>
      <c r="F814" s="24">
        <f t="shared" si="154"/>
        <v>43721.19</v>
      </c>
      <c r="G814" s="24">
        <f t="shared" si="154"/>
        <v>43721.19</v>
      </c>
      <c r="H814" s="24">
        <f t="shared" si="154"/>
        <v>1</v>
      </c>
      <c r="I814" s="24">
        <f t="shared" si="154"/>
        <v>0</v>
      </c>
      <c r="J814" s="24">
        <f t="shared" si="154"/>
        <v>0</v>
      </c>
    </row>
    <row r="815" spans="1:10" x14ac:dyDescent="0.25">
      <c r="A815" s="12" t="s">
        <v>1397</v>
      </c>
      <c r="B815" s="13" t="s">
        <v>18</v>
      </c>
      <c r="C815" s="13" t="s">
        <v>25</v>
      </c>
      <c r="D815" s="31" t="s">
        <v>1398</v>
      </c>
      <c r="E815" s="14">
        <v>1</v>
      </c>
      <c r="F815" s="14">
        <v>3140.26</v>
      </c>
      <c r="G815" s="15">
        <f t="shared" ref="G815:G820" si="155">ROUND(E815*F815,2)</f>
        <v>3140.26</v>
      </c>
      <c r="H815" s="14">
        <v>1</v>
      </c>
      <c r="I815" s="69">
        <v>0</v>
      </c>
      <c r="J815" s="15">
        <f t="shared" ref="J815:J820" si="156">ROUND(H815*I815,2)</f>
        <v>0</v>
      </c>
    </row>
    <row r="816" spans="1:10" ht="22.5" x14ac:dyDescent="0.25">
      <c r="A816" s="12" t="s">
        <v>1399</v>
      </c>
      <c r="B816" s="13" t="s">
        <v>18</v>
      </c>
      <c r="C816" s="13" t="s">
        <v>25</v>
      </c>
      <c r="D816" s="31" t="s">
        <v>1400</v>
      </c>
      <c r="E816" s="14">
        <v>1</v>
      </c>
      <c r="F816" s="14">
        <v>2943.99</v>
      </c>
      <c r="G816" s="15">
        <f t="shared" si="155"/>
        <v>2943.99</v>
      </c>
      <c r="H816" s="14">
        <v>1</v>
      </c>
      <c r="I816" s="69">
        <v>0</v>
      </c>
      <c r="J816" s="15">
        <f t="shared" si="156"/>
        <v>0</v>
      </c>
    </row>
    <row r="817" spans="1:10" x14ac:dyDescent="0.25">
      <c r="A817" s="12" t="s">
        <v>1401</v>
      </c>
      <c r="B817" s="13" t="s">
        <v>18</v>
      </c>
      <c r="C817" s="13" t="s">
        <v>19</v>
      </c>
      <c r="D817" s="31" t="s">
        <v>1402</v>
      </c>
      <c r="E817" s="14">
        <v>1</v>
      </c>
      <c r="F817" s="14">
        <v>7611.98</v>
      </c>
      <c r="G817" s="15">
        <f t="shared" si="155"/>
        <v>7611.98</v>
      </c>
      <c r="H817" s="14">
        <v>1</v>
      </c>
      <c r="I817" s="69">
        <v>0</v>
      </c>
      <c r="J817" s="15">
        <f t="shared" si="156"/>
        <v>0</v>
      </c>
    </row>
    <row r="818" spans="1:10" x14ac:dyDescent="0.25">
      <c r="A818" s="12" t="s">
        <v>1403</v>
      </c>
      <c r="B818" s="13" t="s">
        <v>18</v>
      </c>
      <c r="C818" s="13" t="s">
        <v>25</v>
      </c>
      <c r="D818" s="31" t="s">
        <v>1404</v>
      </c>
      <c r="E818" s="14">
        <v>3</v>
      </c>
      <c r="F818" s="14">
        <v>3925.32</v>
      </c>
      <c r="G818" s="15">
        <f t="shared" si="155"/>
        <v>11775.96</v>
      </c>
      <c r="H818" s="14">
        <v>3</v>
      </c>
      <c r="I818" s="69">
        <v>0</v>
      </c>
      <c r="J818" s="15">
        <f t="shared" si="156"/>
        <v>0</v>
      </c>
    </row>
    <row r="819" spans="1:10" x14ac:dyDescent="0.25">
      <c r="A819" s="12" t="s">
        <v>1405</v>
      </c>
      <c r="B819" s="13" t="s">
        <v>18</v>
      </c>
      <c r="C819" s="13" t="s">
        <v>39</v>
      </c>
      <c r="D819" s="31" t="s">
        <v>1406</v>
      </c>
      <c r="E819" s="14">
        <v>7700</v>
      </c>
      <c r="F819" s="14">
        <v>2.37</v>
      </c>
      <c r="G819" s="15">
        <f t="shared" si="155"/>
        <v>18249</v>
      </c>
      <c r="H819" s="14">
        <v>7700</v>
      </c>
      <c r="I819" s="69">
        <v>0</v>
      </c>
      <c r="J819" s="15">
        <f t="shared" si="156"/>
        <v>0</v>
      </c>
    </row>
    <row r="820" spans="1:10" x14ac:dyDescent="0.25">
      <c r="A820" s="16"/>
      <c r="B820" s="16"/>
      <c r="C820" s="16"/>
      <c r="D820" s="32" t="s">
        <v>1407</v>
      </c>
      <c r="E820" s="14">
        <v>1</v>
      </c>
      <c r="F820" s="17">
        <f>SUM(G815:G819)</f>
        <v>43721.19</v>
      </c>
      <c r="G820" s="17">
        <f t="shared" si="155"/>
        <v>43721.19</v>
      </c>
      <c r="H820" s="14">
        <v>1</v>
      </c>
      <c r="I820" s="17">
        <f>SUM(J815:J819)</f>
        <v>0</v>
      </c>
      <c r="J820" s="17">
        <f t="shared" si="156"/>
        <v>0</v>
      </c>
    </row>
    <row r="821" spans="1:10" ht="0.95" customHeight="1" x14ac:dyDescent="0.25">
      <c r="A821" s="18"/>
      <c r="B821" s="18"/>
      <c r="C821" s="18"/>
      <c r="D821" s="33"/>
      <c r="E821" s="18"/>
      <c r="F821" s="18"/>
      <c r="G821" s="18"/>
      <c r="H821" s="18"/>
      <c r="I821" s="18"/>
      <c r="J821" s="18"/>
    </row>
    <row r="822" spans="1:10" x14ac:dyDescent="0.25">
      <c r="A822" s="23" t="s">
        <v>1408</v>
      </c>
      <c r="B822" s="23" t="s">
        <v>10</v>
      </c>
      <c r="C822" s="23" t="s">
        <v>11</v>
      </c>
      <c r="D822" s="35" t="s">
        <v>1409</v>
      </c>
      <c r="E822" s="24">
        <f t="shared" ref="E822:J822" si="157">E825</f>
        <v>1</v>
      </c>
      <c r="F822" s="24">
        <f t="shared" si="157"/>
        <v>4359.5600000000004</v>
      </c>
      <c r="G822" s="24">
        <f t="shared" si="157"/>
        <v>4359.5600000000004</v>
      </c>
      <c r="H822" s="24">
        <f t="shared" si="157"/>
        <v>1</v>
      </c>
      <c r="I822" s="24">
        <f t="shared" si="157"/>
        <v>0</v>
      </c>
      <c r="J822" s="24">
        <f t="shared" si="157"/>
        <v>0</v>
      </c>
    </row>
    <row r="823" spans="1:10" ht="22.5" x14ac:dyDescent="0.25">
      <c r="A823" s="12" t="s">
        <v>1410</v>
      </c>
      <c r="B823" s="13" t="s">
        <v>18</v>
      </c>
      <c r="C823" s="13" t="s">
        <v>39</v>
      </c>
      <c r="D823" s="31" t="s">
        <v>1411</v>
      </c>
      <c r="E823" s="14">
        <v>1</v>
      </c>
      <c r="F823" s="14">
        <v>3790.92</v>
      </c>
      <c r="G823" s="15">
        <f>ROUND(E823*F823,2)</f>
        <v>3790.92</v>
      </c>
      <c r="H823" s="14">
        <v>1</v>
      </c>
      <c r="I823" s="69">
        <v>0</v>
      </c>
      <c r="J823" s="15">
        <f>ROUND(H823*I823,2)</f>
        <v>0</v>
      </c>
    </row>
    <row r="824" spans="1:10" ht="22.5" x14ac:dyDescent="0.25">
      <c r="A824" s="12" t="s">
        <v>1412</v>
      </c>
      <c r="B824" s="13" t="s">
        <v>18</v>
      </c>
      <c r="C824" s="13" t="s">
        <v>19</v>
      </c>
      <c r="D824" s="31" t="s">
        <v>1413</v>
      </c>
      <c r="E824" s="14">
        <v>1</v>
      </c>
      <c r="F824" s="14">
        <v>568.64</v>
      </c>
      <c r="G824" s="15">
        <f>ROUND(E824*F824,2)</f>
        <v>568.64</v>
      </c>
      <c r="H824" s="14">
        <v>1</v>
      </c>
      <c r="I824" s="69">
        <v>0</v>
      </c>
      <c r="J824" s="15">
        <f>ROUND(H824*I824,2)</f>
        <v>0</v>
      </c>
    </row>
    <row r="825" spans="1:10" x14ac:dyDescent="0.25">
      <c r="A825" s="16"/>
      <c r="B825" s="16"/>
      <c r="C825" s="16"/>
      <c r="D825" s="32" t="s">
        <v>1414</v>
      </c>
      <c r="E825" s="14">
        <v>1</v>
      </c>
      <c r="F825" s="17">
        <f>SUM(G823:G824)</f>
        <v>4359.5600000000004</v>
      </c>
      <c r="G825" s="17">
        <f>ROUND(E825*F825,2)</f>
        <v>4359.5600000000004</v>
      </c>
      <c r="H825" s="14">
        <v>1</v>
      </c>
      <c r="I825" s="17">
        <f>SUM(J823:J824)</f>
        <v>0</v>
      </c>
      <c r="J825" s="17">
        <f>ROUND(H825*I825,2)</f>
        <v>0</v>
      </c>
    </row>
    <row r="826" spans="1:10" ht="0.95" customHeight="1" x14ac:dyDescent="0.25">
      <c r="A826" s="18"/>
      <c r="B826" s="18"/>
      <c r="C826" s="18"/>
      <c r="D826" s="33"/>
      <c r="E826" s="18"/>
      <c r="F826" s="18"/>
      <c r="G826" s="18"/>
      <c r="H826" s="18"/>
      <c r="I826" s="18"/>
      <c r="J826" s="18"/>
    </row>
    <row r="827" spans="1:10" x14ac:dyDescent="0.25">
      <c r="A827" s="23" t="s">
        <v>1415</v>
      </c>
      <c r="B827" s="23" t="s">
        <v>10</v>
      </c>
      <c r="C827" s="23" t="s">
        <v>11</v>
      </c>
      <c r="D827" s="35" t="s">
        <v>1416</v>
      </c>
      <c r="E827" s="24">
        <f t="shared" ref="E827:J827" si="158">E863</f>
        <v>1</v>
      </c>
      <c r="F827" s="24">
        <f t="shared" si="158"/>
        <v>257365.7</v>
      </c>
      <c r="G827" s="24">
        <f t="shared" si="158"/>
        <v>257365.7</v>
      </c>
      <c r="H827" s="24">
        <f t="shared" si="158"/>
        <v>1</v>
      </c>
      <c r="I827" s="24">
        <f t="shared" si="158"/>
        <v>0</v>
      </c>
      <c r="J827" s="24">
        <f t="shared" si="158"/>
        <v>0</v>
      </c>
    </row>
    <row r="828" spans="1:10" ht="22.5" x14ac:dyDescent="0.25">
      <c r="A828" s="12" t="s">
        <v>1417</v>
      </c>
      <c r="B828" s="13" t="s">
        <v>18</v>
      </c>
      <c r="C828" s="13" t="s">
        <v>39</v>
      </c>
      <c r="D828" s="31" t="s">
        <v>1418</v>
      </c>
      <c r="E828" s="14">
        <v>320</v>
      </c>
      <c r="F828" s="14">
        <v>36.200000000000003</v>
      </c>
      <c r="G828" s="15">
        <f t="shared" ref="G828:G863" si="159">ROUND(E828*F828,2)</f>
        <v>11584</v>
      </c>
      <c r="H828" s="14">
        <v>320</v>
      </c>
      <c r="I828" s="69">
        <v>0</v>
      </c>
      <c r="J828" s="15">
        <f t="shared" ref="J828:J863" si="160">ROUND(H828*I828,2)</f>
        <v>0</v>
      </c>
    </row>
    <row r="829" spans="1:10" ht="22.5" x14ac:dyDescent="0.25">
      <c r="A829" s="12" t="s">
        <v>1419</v>
      </c>
      <c r="B829" s="13" t="s">
        <v>18</v>
      </c>
      <c r="C829" s="13" t="s">
        <v>39</v>
      </c>
      <c r="D829" s="31" t="s">
        <v>1420</v>
      </c>
      <c r="E829" s="14">
        <v>65</v>
      </c>
      <c r="F829" s="14">
        <v>46.6</v>
      </c>
      <c r="G829" s="15">
        <f t="shared" si="159"/>
        <v>3029</v>
      </c>
      <c r="H829" s="14">
        <v>65</v>
      </c>
      <c r="I829" s="69">
        <v>0</v>
      </c>
      <c r="J829" s="15">
        <f t="shared" si="160"/>
        <v>0</v>
      </c>
    </row>
    <row r="830" spans="1:10" ht="22.5" x14ac:dyDescent="0.25">
      <c r="A830" s="12" t="s">
        <v>1421</v>
      </c>
      <c r="B830" s="13" t="s">
        <v>18</v>
      </c>
      <c r="C830" s="13" t="s">
        <v>39</v>
      </c>
      <c r="D830" s="31" t="s">
        <v>1422</v>
      </c>
      <c r="E830" s="14">
        <v>60</v>
      </c>
      <c r="F830" s="14">
        <v>66.56</v>
      </c>
      <c r="G830" s="15">
        <f t="shared" si="159"/>
        <v>3993.6</v>
      </c>
      <c r="H830" s="14">
        <v>60</v>
      </c>
      <c r="I830" s="69">
        <v>0</v>
      </c>
      <c r="J830" s="15">
        <f t="shared" si="160"/>
        <v>0</v>
      </c>
    </row>
    <row r="831" spans="1:10" ht="22.5" x14ac:dyDescent="0.25">
      <c r="A831" s="12" t="s">
        <v>1423</v>
      </c>
      <c r="B831" s="13" t="s">
        <v>18</v>
      </c>
      <c r="C831" s="13" t="s">
        <v>39</v>
      </c>
      <c r="D831" s="31" t="s">
        <v>1424</v>
      </c>
      <c r="E831" s="14">
        <v>45</v>
      </c>
      <c r="F831" s="14">
        <v>85.88</v>
      </c>
      <c r="G831" s="15">
        <f t="shared" si="159"/>
        <v>3864.6</v>
      </c>
      <c r="H831" s="14">
        <v>45</v>
      </c>
      <c r="I831" s="69">
        <v>0</v>
      </c>
      <c r="J831" s="15">
        <f t="shared" si="160"/>
        <v>0</v>
      </c>
    </row>
    <row r="832" spans="1:10" ht="22.5" x14ac:dyDescent="0.25">
      <c r="A832" s="12" t="s">
        <v>1425</v>
      </c>
      <c r="B832" s="13" t="s">
        <v>18</v>
      </c>
      <c r="C832" s="13" t="s">
        <v>39</v>
      </c>
      <c r="D832" s="31" t="s">
        <v>1426</v>
      </c>
      <c r="E832" s="14">
        <v>360</v>
      </c>
      <c r="F832" s="14">
        <v>7.11</v>
      </c>
      <c r="G832" s="15">
        <f t="shared" si="159"/>
        <v>2559.6</v>
      </c>
      <c r="H832" s="14">
        <v>360</v>
      </c>
      <c r="I832" s="69">
        <v>0</v>
      </c>
      <c r="J832" s="15">
        <f t="shared" si="160"/>
        <v>0</v>
      </c>
    </row>
    <row r="833" spans="1:10" ht="22.5" x14ac:dyDescent="0.25">
      <c r="A833" s="12" t="s">
        <v>1427</v>
      </c>
      <c r="B833" s="13" t="s">
        <v>18</v>
      </c>
      <c r="C833" s="13" t="s">
        <v>39</v>
      </c>
      <c r="D833" s="31" t="s">
        <v>1428</v>
      </c>
      <c r="E833" s="14">
        <v>90</v>
      </c>
      <c r="F833" s="14">
        <v>7.42</v>
      </c>
      <c r="G833" s="15">
        <f t="shared" si="159"/>
        <v>667.8</v>
      </c>
      <c r="H833" s="14">
        <v>90</v>
      </c>
      <c r="I833" s="69">
        <v>0</v>
      </c>
      <c r="J833" s="15">
        <f t="shared" si="160"/>
        <v>0</v>
      </c>
    </row>
    <row r="834" spans="1:10" ht="22.5" x14ac:dyDescent="0.25">
      <c r="A834" s="12" t="s">
        <v>1429</v>
      </c>
      <c r="B834" s="13" t="s">
        <v>18</v>
      </c>
      <c r="C834" s="13" t="s">
        <v>39</v>
      </c>
      <c r="D834" s="31" t="s">
        <v>1430</v>
      </c>
      <c r="E834" s="14">
        <v>45</v>
      </c>
      <c r="F834" s="14">
        <v>7.63</v>
      </c>
      <c r="G834" s="15">
        <f t="shared" si="159"/>
        <v>343.35</v>
      </c>
      <c r="H834" s="14">
        <v>45</v>
      </c>
      <c r="I834" s="69">
        <v>0</v>
      </c>
      <c r="J834" s="15">
        <f t="shared" si="160"/>
        <v>0</v>
      </c>
    </row>
    <row r="835" spans="1:10" ht="22.5" x14ac:dyDescent="0.25">
      <c r="A835" s="12" t="s">
        <v>1431</v>
      </c>
      <c r="B835" s="13" t="s">
        <v>18</v>
      </c>
      <c r="C835" s="13" t="s">
        <v>39</v>
      </c>
      <c r="D835" s="31" t="s">
        <v>1432</v>
      </c>
      <c r="E835" s="14">
        <v>45</v>
      </c>
      <c r="F835" s="14">
        <v>7.95</v>
      </c>
      <c r="G835" s="15">
        <f t="shared" si="159"/>
        <v>357.75</v>
      </c>
      <c r="H835" s="14">
        <v>45</v>
      </c>
      <c r="I835" s="69">
        <v>0</v>
      </c>
      <c r="J835" s="15">
        <f t="shared" si="160"/>
        <v>0</v>
      </c>
    </row>
    <row r="836" spans="1:10" ht="22.5" x14ac:dyDescent="0.25">
      <c r="A836" s="12" t="s">
        <v>1433</v>
      </c>
      <c r="B836" s="13" t="s">
        <v>18</v>
      </c>
      <c r="C836" s="13" t="s">
        <v>39</v>
      </c>
      <c r="D836" s="31" t="s">
        <v>1434</v>
      </c>
      <c r="E836" s="14">
        <v>100</v>
      </c>
      <c r="F836" s="14">
        <v>6</v>
      </c>
      <c r="G836" s="15">
        <f t="shared" si="159"/>
        <v>600</v>
      </c>
      <c r="H836" s="14">
        <v>100</v>
      </c>
      <c r="I836" s="69">
        <v>0</v>
      </c>
      <c r="J836" s="15">
        <f t="shared" si="160"/>
        <v>0</v>
      </c>
    </row>
    <row r="837" spans="1:10" ht="22.5" x14ac:dyDescent="0.25">
      <c r="A837" s="12" t="s">
        <v>1435</v>
      </c>
      <c r="B837" s="13" t="s">
        <v>18</v>
      </c>
      <c r="C837" s="13" t="s">
        <v>39</v>
      </c>
      <c r="D837" s="31" t="s">
        <v>1436</v>
      </c>
      <c r="E837" s="14">
        <v>75</v>
      </c>
      <c r="F837" s="14">
        <v>6.16</v>
      </c>
      <c r="G837" s="15">
        <f t="shared" si="159"/>
        <v>462</v>
      </c>
      <c r="H837" s="14">
        <v>75</v>
      </c>
      <c r="I837" s="69">
        <v>0</v>
      </c>
      <c r="J837" s="15">
        <f t="shared" si="160"/>
        <v>0</v>
      </c>
    </row>
    <row r="838" spans="1:10" ht="22.5" x14ac:dyDescent="0.25">
      <c r="A838" s="12" t="s">
        <v>1437</v>
      </c>
      <c r="B838" s="13" t="s">
        <v>18</v>
      </c>
      <c r="C838" s="13" t="s">
        <v>39</v>
      </c>
      <c r="D838" s="31" t="s">
        <v>1438</v>
      </c>
      <c r="E838" s="14">
        <v>75</v>
      </c>
      <c r="F838" s="14">
        <v>6.63</v>
      </c>
      <c r="G838" s="15">
        <f t="shared" si="159"/>
        <v>497.25</v>
      </c>
      <c r="H838" s="14">
        <v>75</v>
      </c>
      <c r="I838" s="69">
        <v>0</v>
      </c>
      <c r="J838" s="15">
        <f t="shared" si="160"/>
        <v>0</v>
      </c>
    </row>
    <row r="839" spans="1:10" ht="22.5" x14ac:dyDescent="0.25">
      <c r="A839" s="12" t="s">
        <v>1439</v>
      </c>
      <c r="B839" s="13" t="s">
        <v>18</v>
      </c>
      <c r="C839" s="13" t="s">
        <v>39</v>
      </c>
      <c r="D839" s="31" t="s">
        <v>1440</v>
      </c>
      <c r="E839" s="14">
        <v>75</v>
      </c>
      <c r="F839" s="14">
        <v>6.78</v>
      </c>
      <c r="G839" s="15">
        <f t="shared" si="159"/>
        <v>508.5</v>
      </c>
      <c r="H839" s="14">
        <v>75</v>
      </c>
      <c r="I839" s="69">
        <v>0</v>
      </c>
      <c r="J839" s="15">
        <f t="shared" si="160"/>
        <v>0</v>
      </c>
    </row>
    <row r="840" spans="1:10" x14ac:dyDescent="0.25">
      <c r="A840" s="12" t="s">
        <v>1441</v>
      </c>
      <c r="B840" s="13" t="s">
        <v>18</v>
      </c>
      <c r="C840" s="13" t="s">
        <v>39</v>
      </c>
      <c r="D840" s="31" t="s">
        <v>1442</v>
      </c>
      <c r="E840" s="14">
        <v>740</v>
      </c>
      <c r="F840" s="14">
        <v>4.6399999999999997</v>
      </c>
      <c r="G840" s="15">
        <f t="shared" si="159"/>
        <v>3433.6</v>
      </c>
      <c r="H840" s="14">
        <v>740</v>
      </c>
      <c r="I840" s="69">
        <v>0</v>
      </c>
      <c r="J840" s="15">
        <f t="shared" si="160"/>
        <v>0</v>
      </c>
    </row>
    <row r="841" spans="1:10" x14ac:dyDescent="0.25">
      <c r="A841" s="12" t="s">
        <v>1443</v>
      </c>
      <c r="B841" s="13" t="s">
        <v>18</v>
      </c>
      <c r="C841" s="13" t="s">
        <v>39</v>
      </c>
      <c r="D841" s="31" t="s">
        <v>1444</v>
      </c>
      <c r="E841" s="14">
        <v>50</v>
      </c>
      <c r="F841" s="14">
        <v>6.74</v>
      </c>
      <c r="G841" s="15">
        <f t="shared" si="159"/>
        <v>337</v>
      </c>
      <c r="H841" s="14">
        <v>50</v>
      </c>
      <c r="I841" s="69">
        <v>0</v>
      </c>
      <c r="J841" s="15">
        <f t="shared" si="160"/>
        <v>0</v>
      </c>
    </row>
    <row r="842" spans="1:10" x14ac:dyDescent="0.25">
      <c r="A842" s="12" t="s">
        <v>1445</v>
      </c>
      <c r="B842" s="13" t="s">
        <v>18</v>
      </c>
      <c r="C842" s="13" t="s">
        <v>39</v>
      </c>
      <c r="D842" s="31" t="s">
        <v>1446</v>
      </c>
      <c r="E842" s="14">
        <v>1260</v>
      </c>
      <c r="F842" s="14">
        <v>8.43</v>
      </c>
      <c r="G842" s="15">
        <f t="shared" si="159"/>
        <v>10621.8</v>
      </c>
      <c r="H842" s="14">
        <v>1260</v>
      </c>
      <c r="I842" s="69">
        <v>0</v>
      </c>
      <c r="J842" s="15">
        <f t="shared" si="160"/>
        <v>0</v>
      </c>
    </row>
    <row r="843" spans="1:10" x14ac:dyDescent="0.25">
      <c r="A843" s="12" t="s">
        <v>1447</v>
      </c>
      <c r="B843" s="13" t="s">
        <v>18</v>
      </c>
      <c r="C843" s="13" t="s">
        <v>39</v>
      </c>
      <c r="D843" s="31" t="s">
        <v>1448</v>
      </c>
      <c r="E843" s="14">
        <v>1070</v>
      </c>
      <c r="F843" s="14">
        <v>10.8</v>
      </c>
      <c r="G843" s="15">
        <f t="shared" si="159"/>
        <v>11556</v>
      </c>
      <c r="H843" s="14">
        <v>1070</v>
      </c>
      <c r="I843" s="69">
        <v>0</v>
      </c>
      <c r="J843" s="15">
        <f t="shared" si="160"/>
        <v>0</v>
      </c>
    </row>
    <row r="844" spans="1:10" x14ac:dyDescent="0.25">
      <c r="A844" s="12" t="s">
        <v>1449</v>
      </c>
      <c r="B844" s="13" t="s">
        <v>18</v>
      </c>
      <c r="C844" s="13" t="s">
        <v>39</v>
      </c>
      <c r="D844" s="31" t="s">
        <v>1450</v>
      </c>
      <c r="E844" s="14">
        <v>550</v>
      </c>
      <c r="F844" s="14">
        <v>14.44</v>
      </c>
      <c r="G844" s="15">
        <f t="shared" si="159"/>
        <v>7942</v>
      </c>
      <c r="H844" s="14">
        <v>550</v>
      </c>
      <c r="I844" s="69">
        <v>0</v>
      </c>
      <c r="J844" s="15">
        <f t="shared" si="160"/>
        <v>0</v>
      </c>
    </row>
    <row r="845" spans="1:10" ht="22.5" x14ac:dyDescent="0.25">
      <c r="A845" s="12" t="s">
        <v>1451</v>
      </c>
      <c r="B845" s="13" t="s">
        <v>18</v>
      </c>
      <c r="C845" s="13" t="s">
        <v>39</v>
      </c>
      <c r="D845" s="31" t="s">
        <v>1452</v>
      </c>
      <c r="E845" s="14">
        <v>370</v>
      </c>
      <c r="F845" s="14">
        <v>24.16</v>
      </c>
      <c r="G845" s="15">
        <f t="shared" si="159"/>
        <v>8939.2000000000007</v>
      </c>
      <c r="H845" s="14">
        <v>370</v>
      </c>
      <c r="I845" s="69">
        <v>0</v>
      </c>
      <c r="J845" s="15">
        <f t="shared" si="160"/>
        <v>0</v>
      </c>
    </row>
    <row r="846" spans="1:10" ht="22.5" x14ac:dyDescent="0.25">
      <c r="A846" s="12" t="s">
        <v>1453</v>
      </c>
      <c r="B846" s="13" t="s">
        <v>18</v>
      </c>
      <c r="C846" s="13" t="s">
        <v>39</v>
      </c>
      <c r="D846" s="31" t="s">
        <v>1454</v>
      </c>
      <c r="E846" s="14">
        <v>40</v>
      </c>
      <c r="F846" s="14">
        <v>5.4</v>
      </c>
      <c r="G846" s="15">
        <f t="shared" si="159"/>
        <v>216</v>
      </c>
      <c r="H846" s="14">
        <v>40</v>
      </c>
      <c r="I846" s="69">
        <v>0</v>
      </c>
      <c r="J846" s="15">
        <f t="shared" si="160"/>
        <v>0</v>
      </c>
    </row>
    <row r="847" spans="1:10" ht="22.5" x14ac:dyDescent="0.25">
      <c r="A847" s="12" t="s">
        <v>1455</v>
      </c>
      <c r="B847" s="13" t="s">
        <v>18</v>
      </c>
      <c r="C847" s="13" t="s">
        <v>39</v>
      </c>
      <c r="D847" s="31" t="s">
        <v>1456</v>
      </c>
      <c r="E847" s="14">
        <v>15</v>
      </c>
      <c r="F847" s="14">
        <v>8.09</v>
      </c>
      <c r="G847" s="15">
        <f t="shared" si="159"/>
        <v>121.35</v>
      </c>
      <c r="H847" s="14">
        <v>15</v>
      </c>
      <c r="I847" s="69">
        <v>0</v>
      </c>
      <c r="J847" s="15">
        <f t="shared" si="160"/>
        <v>0</v>
      </c>
    </row>
    <row r="848" spans="1:10" ht="22.5" x14ac:dyDescent="0.25">
      <c r="A848" s="12" t="s">
        <v>1366</v>
      </c>
      <c r="B848" s="13" t="s">
        <v>18</v>
      </c>
      <c r="C848" s="13" t="s">
        <v>39</v>
      </c>
      <c r="D848" s="31" t="s">
        <v>1367</v>
      </c>
      <c r="E848" s="14">
        <v>195</v>
      </c>
      <c r="F848" s="14">
        <v>10.25</v>
      </c>
      <c r="G848" s="15">
        <f t="shared" si="159"/>
        <v>1998.75</v>
      </c>
      <c r="H848" s="14">
        <v>195</v>
      </c>
      <c r="I848" s="69">
        <v>0</v>
      </c>
      <c r="J848" s="15">
        <f t="shared" si="160"/>
        <v>0</v>
      </c>
    </row>
    <row r="849" spans="1:10" ht="22.5" x14ac:dyDescent="0.25">
      <c r="A849" s="12" t="s">
        <v>1457</v>
      </c>
      <c r="B849" s="13" t="s">
        <v>18</v>
      </c>
      <c r="C849" s="13" t="s">
        <v>39</v>
      </c>
      <c r="D849" s="31" t="s">
        <v>1458</v>
      </c>
      <c r="E849" s="14">
        <v>925</v>
      </c>
      <c r="F849" s="14">
        <v>14.68</v>
      </c>
      <c r="G849" s="15">
        <f t="shared" si="159"/>
        <v>13579</v>
      </c>
      <c r="H849" s="14">
        <v>925</v>
      </c>
      <c r="I849" s="69">
        <v>0</v>
      </c>
      <c r="J849" s="15">
        <f t="shared" si="160"/>
        <v>0</v>
      </c>
    </row>
    <row r="850" spans="1:10" ht="22.5" x14ac:dyDescent="0.25">
      <c r="A850" s="12" t="s">
        <v>1459</v>
      </c>
      <c r="B850" s="13" t="s">
        <v>18</v>
      </c>
      <c r="C850" s="13" t="s">
        <v>39</v>
      </c>
      <c r="D850" s="31" t="s">
        <v>1460</v>
      </c>
      <c r="E850" s="14">
        <v>960</v>
      </c>
      <c r="F850" s="14">
        <v>19.18</v>
      </c>
      <c r="G850" s="15">
        <f t="shared" si="159"/>
        <v>18412.8</v>
      </c>
      <c r="H850" s="14">
        <v>960</v>
      </c>
      <c r="I850" s="69">
        <v>0</v>
      </c>
      <c r="J850" s="15">
        <f t="shared" si="160"/>
        <v>0</v>
      </c>
    </row>
    <row r="851" spans="1:10" ht="22.5" x14ac:dyDescent="0.25">
      <c r="A851" s="12" t="s">
        <v>1360</v>
      </c>
      <c r="B851" s="13" t="s">
        <v>18</v>
      </c>
      <c r="C851" s="13" t="s">
        <v>39</v>
      </c>
      <c r="D851" s="31" t="s">
        <v>1361</v>
      </c>
      <c r="E851" s="14">
        <v>300</v>
      </c>
      <c r="F851" s="14">
        <v>26.46</v>
      </c>
      <c r="G851" s="15">
        <f t="shared" si="159"/>
        <v>7938</v>
      </c>
      <c r="H851" s="14">
        <v>300</v>
      </c>
      <c r="I851" s="69">
        <v>0</v>
      </c>
      <c r="J851" s="15">
        <f t="shared" si="160"/>
        <v>0</v>
      </c>
    </row>
    <row r="852" spans="1:10" ht="22.5" x14ac:dyDescent="0.25">
      <c r="A852" s="12" t="s">
        <v>1362</v>
      </c>
      <c r="B852" s="13" t="s">
        <v>18</v>
      </c>
      <c r="C852" s="13" t="s">
        <v>39</v>
      </c>
      <c r="D852" s="31" t="s">
        <v>1363</v>
      </c>
      <c r="E852" s="14">
        <v>755</v>
      </c>
      <c r="F852" s="14">
        <v>26.91</v>
      </c>
      <c r="G852" s="15">
        <f t="shared" si="159"/>
        <v>20317.05</v>
      </c>
      <c r="H852" s="14">
        <v>755</v>
      </c>
      <c r="I852" s="69">
        <v>0</v>
      </c>
      <c r="J852" s="15">
        <f t="shared" si="160"/>
        <v>0</v>
      </c>
    </row>
    <row r="853" spans="1:10" ht="22.5" x14ac:dyDescent="0.25">
      <c r="A853" s="12" t="s">
        <v>1461</v>
      </c>
      <c r="B853" s="13" t="s">
        <v>18</v>
      </c>
      <c r="C853" s="13" t="s">
        <v>39</v>
      </c>
      <c r="D853" s="31" t="s">
        <v>1462</v>
      </c>
      <c r="E853" s="14">
        <v>295</v>
      </c>
      <c r="F853" s="14">
        <v>35.450000000000003</v>
      </c>
      <c r="G853" s="15">
        <f t="shared" si="159"/>
        <v>10457.75</v>
      </c>
      <c r="H853" s="14">
        <v>295</v>
      </c>
      <c r="I853" s="69">
        <v>0</v>
      </c>
      <c r="J853" s="15">
        <f t="shared" si="160"/>
        <v>0</v>
      </c>
    </row>
    <row r="854" spans="1:10" x14ac:dyDescent="0.25">
      <c r="A854" s="12" t="s">
        <v>1463</v>
      </c>
      <c r="B854" s="13" t="s">
        <v>18</v>
      </c>
      <c r="C854" s="13" t="s">
        <v>39</v>
      </c>
      <c r="D854" s="31" t="s">
        <v>1464</v>
      </c>
      <c r="E854" s="14">
        <v>100</v>
      </c>
      <c r="F854" s="14">
        <v>18.32</v>
      </c>
      <c r="G854" s="15">
        <f t="shared" si="159"/>
        <v>1832</v>
      </c>
      <c r="H854" s="14">
        <v>100</v>
      </c>
      <c r="I854" s="69">
        <v>0</v>
      </c>
      <c r="J854" s="15">
        <f t="shared" si="160"/>
        <v>0</v>
      </c>
    </row>
    <row r="855" spans="1:10" x14ac:dyDescent="0.25">
      <c r="A855" s="12" t="s">
        <v>1465</v>
      </c>
      <c r="B855" s="13" t="s">
        <v>18</v>
      </c>
      <c r="C855" s="13" t="s">
        <v>39</v>
      </c>
      <c r="D855" s="31" t="s">
        <v>1466</v>
      </c>
      <c r="E855" s="14">
        <v>750</v>
      </c>
      <c r="F855" s="14">
        <v>25.59</v>
      </c>
      <c r="G855" s="15">
        <f t="shared" si="159"/>
        <v>19192.5</v>
      </c>
      <c r="H855" s="14">
        <v>750</v>
      </c>
      <c r="I855" s="69">
        <v>0</v>
      </c>
      <c r="J855" s="15">
        <f t="shared" si="160"/>
        <v>0</v>
      </c>
    </row>
    <row r="856" spans="1:10" x14ac:dyDescent="0.25">
      <c r="A856" s="12" t="s">
        <v>1467</v>
      </c>
      <c r="B856" s="13" t="s">
        <v>18</v>
      </c>
      <c r="C856" s="13" t="s">
        <v>39</v>
      </c>
      <c r="D856" s="31" t="s">
        <v>1468</v>
      </c>
      <c r="E856" s="14">
        <v>830</v>
      </c>
      <c r="F856" s="14">
        <v>40.96</v>
      </c>
      <c r="G856" s="15">
        <f t="shared" si="159"/>
        <v>33996.800000000003</v>
      </c>
      <c r="H856" s="14">
        <v>830</v>
      </c>
      <c r="I856" s="69">
        <v>0</v>
      </c>
      <c r="J856" s="15">
        <f t="shared" si="160"/>
        <v>0</v>
      </c>
    </row>
    <row r="857" spans="1:10" x14ac:dyDescent="0.25">
      <c r="A857" s="12" t="s">
        <v>1364</v>
      </c>
      <c r="B857" s="13" t="s">
        <v>18</v>
      </c>
      <c r="C857" s="13" t="s">
        <v>39</v>
      </c>
      <c r="D857" s="31" t="s">
        <v>1365</v>
      </c>
      <c r="E857" s="14">
        <v>320</v>
      </c>
      <c r="F857" s="14">
        <v>59.14</v>
      </c>
      <c r="G857" s="15">
        <f t="shared" si="159"/>
        <v>18924.8</v>
      </c>
      <c r="H857" s="14">
        <v>320</v>
      </c>
      <c r="I857" s="69">
        <v>0</v>
      </c>
      <c r="J857" s="15">
        <f t="shared" si="160"/>
        <v>0</v>
      </c>
    </row>
    <row r="858" spans="1:10" ht="22.5" x14ac:dyDescent="0.25">
      <c r="A858" s="12" t="s">
        <v>1469</v>
      </c>
      <c r="B858" s="13" t="s">
        <v>18</v>
      </c>
      <c r="C858" s="13" t="s">
        <v>39</v>
      </c>
      <c r="D858" s="31" t="s">
        <v>1470</v>
      </c>
      <c r="E858" s="14">
        <v>40</v>
      </c>
      <c r="F858" s="14">
        <v>4.8899999999999997</v>
      </c>
      <c r="G858" s="15">
        <f t="shared" si="159"/>
        <v>195.6</v>
      </c>
      <c r="H858" s="14">
        <v>40</v>
      </c>
      <c r="I858" s="69">
        <v>0</v>
      </c>
      <c r="J858" s="15">
        <f t="shared" si="160"/>
        <v>0</v>
      </c>
    </row>
    <row r="859" spans="1:10" ht="22.5" x14ac:dyDescent="0.25">
      <c r="A859" s="12" t="s">
        <v>1471</v>
      </c>
      <c r="B859" s="13" t="s">
        <v>18</v>
      </c>
      <c r="C859" s="13" t="s">
        <v>39</v>
      </c>
      <c r="D859" s="31" t="s">
        <v>1472</v>
      </c>
      <c r="E859" s="14">
        <v>100</v>
      </c>
      <c r="F859" s="14">
        <v>8.0299999999999994</v>
      </c>
      <c r="G859" s="15">
        <f t="shared" si="159"/>
        <v>803</v>
      </c>
      <c r="H859" s="14">
        <v>100</v>
      </c>
      <c r="I859" s="69">
        <v>0</v>
      </c>
      <c r="J859" s="15">
        <f t="shared" si="160"/>
        <v>0</v>
      </c>
    </row>
    <row r="860" spans="1:10" ht="22.5" x14ac:dyDescent="0.25">
      <c r="A860" s="12" t="s">
        <v>1473</v>
      </c>
      <c r="B860" s="13" t="s">
        <v>18</v>
      </c>
      <c r="C860" s="13" t="s">
        <v>39</v>
      </c>
      <c r="D860" s="31" t="s">
        <v>1474</v>
      </c>
      <c r="E860" s="14">
        <v>40</v>
      </c>
      <c r="F860" s="14">
        <v>21.85</v>
      </c>
      <c r="G860" s="15">
        <f t="shared" si="159"/>
        <v>874</v>
      </c>
      <c r="H860" s="14">
        <v>40</v>
      </c>
      <c r="I860" s="69">
        <v>0</v>
      </c>
      <c r="J860" s="15">
        <f t="shared" si="160"/>
        <v>0</v>
      </c>
    </row>
    <row r="861" spans="1:10" ht="22.5" x14ac:dyDescent="0.25">
      <c r="A861" s="12" t="s">
        <v>1475</v>
      </c>
      <c r="B861" s="13" t="s">
        <v>18</v>
      </c>
      <c r="C861" s="13" t="s">
        <v>39</v>
      </c>
      <c r="D861" s="31" t="s">
        <v>1476</v>
      </c>
      <c r="E861" s="14">
        <v>75</v>
      </c>
      <c r="F861" s="14">
        <v>27.03</v>
      </c>
      <c r="G861" s="15">
        <f t="shared" si="159"/>
        <v>2027.25</v>
      </c>
      <c r="H861" s="14">
        <v>75</v>
      </c>
      <c r="I861" s="69">
        <v>0</v>
      </c>
      <c r="J861" s="15">
        <f t="shared" si="160"/>
        <v>0</v>
      </c>
    </row>
    <row r="862" spans="1:10" ht="22.5" x14ac:dyDescent="0.25">
      <c r="A862" s="12" t="s">
        <v>1477</v>
      </c>
      <c r="B862" s="13" t="s">
        <v>18</v>
      </c>
      <c r="C862" s="13" t="s">
        <v>39</v>
      </c>
      <c r="D862" s="31" t="s">
        <v>1478</v>
      </c>
      <c r="E862" s="14">
        <v>1225</v>
      </c>
      <c r="F862" s="14">
        <v>28.72</v>
      </c>
      <c r="G862" s="15">
        <f t="shared" si="159"/>
        <v>35182</v>
      </c>
      <c r="H862" s="14">
        <v>1225</v>
      </c>
      <c r="I862" s="69">
        <v>0</v>
      </c>
      <c r="J862" s="15">
        <f t="shared" si="160"/>
        <v>0</v>
      </c>
    </row>
    <row r="863" spans="1:10" x14ac:dyDescent="0.25">
      <c r="A863" s="16"/>
      <c r="B863" s="16"/>
      <c r="C863" s="16"/>
      <c r="D863" s="32" t="s">
        <v>1479</v>
      </c>
      <c r="E863" s="14">
        <v>1</v>
      </c>
      <c r="F863" s="17">
        <f>SUM(G828:G862)</f>
        <v>257365.7</v>
      </c>
      <c r="G863" s="17">
        <f t="shared" si="159"/>
        <v>257365.7</v>
      </c>
      <c r="H863" s="14">
        <v>1</v>
      </c>
      <c r="I863" s="17">
        <f>SUM(J828:J862)</f>
        <v>0</v>
      </c>
      <c r="J863" s="17">
        <f t="shared" si="160"/>
        <v>0</v>
      </c>
    </row>
    <row r="864" spans="1:10" ht="0.95" customHeight="1" x14ac:dyDescent="0.25">
      <c r="A864" s="18"/>
      <c r="B864" s="18"/>
      <c r="C864" s="18"/>
      <c r="D864" s="33"/>
      <c r="E864" s="18"/>
      <c r="F864" s="18"/>
      <c r="G864" s="18"/>
      <c r="H864" s="18"/>
      <c r="I864" s="18"/>
      <c r="J864" s="18"/>
    </row>
    <row r="865" spans="1:10" x14ac:dyDescent="0.25">
      <c r="A865" s="23" t="s">
        <v>1480</v>
      </c>
      <c r="B865" s="23" t="s">
        <v>10</v>
      </c>
      <c r="C865" s="23" t="s">
        <v>11</v>
      </c>
      <c r="D865" s="35" t="s">
        <v>1481</v>
      </c>
      <c r="E865" s="24">
        <f t="shared" ref="E865:J865" si="161">E875</f>
        <v>1</v>
      </c>
      <c r="F865" s="24">
        <f t="shared" si="161"/>
        <v>192922.89</v>
      </c>
      <c r="G865" s="24">
        <f t="shared" si="161"/>
        <v>192922.89</v>
      </c>
      <c r="H865" s="24">
        <f t="shared" si="161"/>
        <v>1</v>
      </c>
      <c r="I865" s="24">
        <f t="shared" si="161"/>
        <v>0</v>
      </c>
      <c r="J865" s="24">
        <f t="shared" si="161"/>
        <v>0</v>
      </c>
    </row>
    <row r="866" spans="1:10" x14ac:dyDescent="0.25">
      <c r="A866" s="12" t="s">
        <v>1482</v>
      </c>
      <c r="B866" s="13" t="s">
        <v>18</v>
      </c>
      <c r="C866" s="13" t="s">
        <v>19</v>
      </c>
      <c r="D866" s="31" t="s">
        <v>1483</v>
      </c>
      <c r="E866" s="14">
        <v>75</v>
      </c>
      <c r="F866" s="14">
        <v>99.59</v>
      </c>
      <c r="G866" s="15">
        <f t="shared" ref="G866:G875" si="162">ROUND(E866*F866,2)</f>
        <v>7469.25</v>
      </c>
      <c r="H866" s="14">
        <v>75</v>
      </c>
      <c r="I866" s="69">
        <v>0</v>
      </c>
      <c r="J866" s="15">
        <f t="shared" ref="J866:J875" si="163">ROUND(H866*I866,2)</f>
        <v>0</v>
      </c>
    </row>
    <row r="867" spans="1:10" ht="33.75" x14ac:dyDescent="0.25">
      <c r="A867" s="12" t="s">
        <v>1484</v>
      </c>
      <c r="B867" s="13" t="s">
        <v>18</v>
      </c>
      <c r="C867" s="13" t="s">
        <v>39</v>
      </c>
      <c r="D867" s="31" t="s">
        <v>1485</v>
      </c>
      <c r="E867" s="14">
        <v>540</v>
      </c>
      <c r="F867" s="14">
        <v>265.82</v>
      </c>
      <c r="G867" s="15">
        <f t="shared" si="162"/>
        <v>143542.79999999999</v>
      </c>
      <c r="H867" s="14">
        <v>540</v>
      </c>
      <c r="I867" s="69">
        <v>0</v>
      </c>
      <c r="J867" s="15">
        <f t="shared" si="163"/>
        <v>0</v>
      </c>
    </row>
    <row r="868" spans="1:10" ht="33.75" x14ac:dyDescent="0.25">
      <c r="A868" s="12" t="s">
        <v>1486</v>
      </c>
      <c r="B868" s="13" t="s">
        <v>18</v>
      </c>
      <c r="C868" s="13" t="s">
        <v>19</v>
      </c>
      <c r="D868" s="31" t="s">
        <v>1487</v>
      </c>
      <c r="E868" s="14">
        <v>265</v>
      </c>
      <c r="F868" s="14">
        <v>121.57</v>
      </c>
      <c r="G868" s="15">
        <f t="shared" si="162"/>
        <v>32216.05</v>
      </c>
      <c r="H868" s="14">
        <v>265</v>
      </c>
      <c r="I868" s="69">
        <v>0</v>
      </c>
      <c r="J868" s="15">
        <f t="shared" si="163"/>
        <v>0</v>
      </c>
    </row>
    <row r="869" spans="1:10" x14ac:dyDescent="0.25">
      <c r="A869" s="12" t="s">
        <v>1488</v>
      </c>
      <c r="B869" s="13" t="s">
        <v>18</v>
      </c>
      <c r="C869" s="13" t="s">
        <v>19</v>
      </c>
      <c r="D869" s="31" t="s">
        <v>1489</v>
      </c>
      <c r="E869" s="14">
        <v>5</v>
      </c>
      <c r="F869" s="14">
        <v>57.34</v>
      </c>
      <c r="G869" s="15">
        <f t="shared" si="162"/>
        <v>286.7</v>
      </c>
      <c r="H869" s="14">
        <v>5</v>
      </c>
      <c r="I869" s="69">
        <v>0</v>
      </c>
      <c r="J869" s="15">
        <f t="shared" si="163"/>
        <v>0</v>
      </c>
    </row>
    <row r="870" spans="1:10" x14ac:dyDescent="0.25">
      <c r="A870" s="12" t="s">
        <v>1490</v>
      </c>
      <c r="B870" s="13" t="s">
        <v>18</v>
      </c>
      <c r="C870" s="13" t="s">
        <v>19</v>
      </c>
      <c r="D870" s="31" t="s">
        <v>1491</v>
      </c>
      <c r="E870" s="14">
        <v>28</v>
      </c>
      <c r="F870" s="14">
        <v>68.63</v>
      </c>
      <c r="G870" s="15">
        <f t="shared" si="162"/>
        <v>1921.64</v>
      </c>
      <c r="H870" s="14">
        <v>28</v>
      </c>
      <c r="I870" s="69">
        <v>0</v>
      </c>
      <c r="J870" s="15">
        <f t="shared" si="163"/>
        <v>0</v>
      </c>
    </row>
    <row r="871" spans="1:10" x14ac:dyDescent="0.25">
      <c r="A871" s="12" t="s">
        <v>1492</v>
      </c>
      <c r="B871" s="13" t="s">
        <v>18</v>
      </c>
      <c r="C871" s="13" t="s">
        <v>19</v>
      </c>
      <c r="D871" s="31" t="s">
        <v>1493</v>
      </c>
      <c r="E871" s="14">
        <v>3</v>
      </c>
      <c r="F871" s="14">
        <v>54.98</v>
      </c>
      <c r="G871" s="15">
        <f t="shared" si="162"/>
        <v>164.94</v>
      </c>
      <c r="H871" s="14">
        <v>3</v>
      </c>
      <c r="I871" s="69">
        <v>0</v>
      </c>
      <c r="J871" s="15">
        <f t="shared" si="163"/>
        <v>0</v>
      </c>
    </row>
    <row r="872" spans="1:10" x14ac:dyDescent="0.25">
      <c r="A872" s="12" t="s">
        <v>1494</v>
      </c>
      <c r="B872" s="13" t="s">
        <v>18</v>
      </c>
      <c r="C872" s="13" t="s">
        <v>19</v>
      </c>
      <c r="D872" s="31" t="s">
        <v>1495</v>
      </c>
      <c r="E872" s="14">
        <v>18</v>
      </c>
      <c r="F872" s="14">
        <v>56.94</v>
      </c>
      <c r="G872" s="15">
        <f t="shared" si="162"/>
        <v>1024.92</v>
      </c>
      <c r="H872" s="14">
        <v>18</v>
      </c>
      <c r="I872" s="69">
        <v>0</v>
      </c>
      <c r="J872" s="15">
        <f t="shared" si="163"/>
        <v>0</v>
      </c>
    </row>
    <row r="873" spans="1:10" x14ac:dyDescent="0.25">
      <c r="A873" s="12" t="s">
        <v>1496</v>
      </c>
      <c r="B873" s="13" t="s">
        <v>18</v>
      </c>
      <c r="C873" s="13" t="s">
        <v>19</v>
      </c>
      <c r="D873" s="31" t="s">
        <v>1497</v>
      </c>
      <c r="E873" s="14">
        <v>1</v>
      </c>
      <c r="F873" s="14">
        <v>3044.79</v>
      </c>
      <c r="G873" s="15">
        <f t="shared" si="162"/>
        <v>3044.79</v>
      </c>
      <c r="H873" s="14">
        <v>1</v>
      </c>
      <c r="I873" s="69">
        <v>0</v>
      </c>
      <c r="J873" s="15">
        <f t="shared" si="163"/>
        <v>0</v>
      </c>
    </row>
    <row r="874" spans="1:10" x14ac:dyDescent="0.25">
      <c r="A874" s="12" t="s">
        <v>1498</v>
      </c>
      <c r="B874" s="13" t="s">
        <v>18</v>
      </c>
      <c r="C874" s="13" t="s">
        <v>19</v>
      </c>
      <c r="D874" s="31" t="s">
        <v>1499</v>
      </c>
      <c r="E874" s="14">
        <v>1</v>
      </c>
      <c r="F874" s="14">
        <v>3251.8</v>
      </c>
      <c r="G874" s="15">
        <f t="shared" si="162"/>
        <v>3251.8</v>
      </c>
      <c r="H874" s="14">
        <v>1</v>
      </c>
      <c r="I874" s="69">
        <v>0</v>
      </c>
      <c r="J874" s="15">
        <f t="shared" si="163"/>
        <v>0</v>
      </c>
    </row>
    <row r="875" spans="1:10" x14ac:dyDescent="0.25">
      <c r="A875" s="16"/>
      <c r="B875" s="16"/>
      <c r="C875" s="16"/>
      <c r="D875" s="32" t="s">
        <v>1500</v>
      </c>
      <c r="E875" s="14">
        <v>1</v>
      </c>
      <c r="F875" s="17">
        <f>SUM(G866:G874)</f>
        <v>192922.89</v>
      </c>
      <c r="G875" s="17">
        <f t="shared" si="162"/>
        <v>192922.89</v>
      </c>
      <c r="H875" s="14">
        <v>1</v>
      </c>
      <c r="I875" s="17">
        <f>SUM(J866:J874)</f>
        <v>0</v>
      </c>
      <c r="J875" s="17">
        <f t="shared" si="163"/>
        <v>0</v>
      </c>
    </row>
    <row r="876" spans="1:10" ht="0.95" customHeight="1" x14ac:dyDescent="0.25">
      <c r="A876" s="18"/>
      <c r="B876" s="18"/>
      <c r="C876" s="18"/>
      <c r="D876" s="33"/>
      <c r="E876" s="18"/>
      <c r="F876" s="18"/>
      <c r="G876" s="18"/>
      <c r="H876" s="18"/>
      <c r="I876" s="18"/>
      <c r="J876" s="18"/>
    </row>
    <row r="877" spans="1:10" x14ac:dyDescent="0.25">
      <c r="A877" s="23" t="s">
        <v>1501</v>
      </c>
      <c r="B877" s="23" t="s">
        <v>10</v>
      </c>
      <c r="C877" s="23" t="s">
        <v>11</v>
      </c>
      <c r="D877" s="35" t="s">
        <v>1502</v>
      </c>
      <c r="E877" s="24">
        <f t="shared" ref="E877:J877" si="164">E880</f>
        <v>1</v>
      </c>
      <c r="F877" s="24">
        <f t="shared" si="164"/>
        <v>2240.84</v>
      </c>
      <c r="G877" s="24">
        <f t="shared" si="164"/>
        <v>2240.84</v>
      </c>
      <c r="H877" s="24">
        <f t="shared" si="164"/>
        <v>1</v>
      </c>
      <c r="I877" s="24">
        <f t="shared" si="164"/>
        <v>0</v>
      </c>
      <c r="J877" s="24">
        <f t="shared" si="164"/>
        <v>0</v>
      </c>
    </row>
    <row r="878" spans="1:10" x14ac:dyDescent="0.25">
      <c r="A878" s="12" t="s">
        <v>1503</v>
      </c>
      <c r="B878" s="13" t="s">
        <v>18</v>
      </c>
      <c r="C878" s="13" t="s">
        <v>19</v>
      </c>
      <c r="D878" s="31" t="s">
        <v>1504</v>
      </c>
      <c r="E878" s="14">
        <v>22</v>
      </c>
      <c r="F878" s="14">
        <v>77.84</v>
      </c>
      <c r="G878" s="15">
        <f>ROUND(E878*F878,2)</f>
        <v>1712.48</v>
      </c>
      <c r="H878" s="14">
        <v>22</v>
      </c>
      <c r="I878" s="69">
        <v>0</v>
      </c>
      <c r="J878" s="15">
        <f>ROUND(H878*I878,2)</f>
        <v>0</v>
      </c>
    </row>
    <row r="879" spans="1:10" ht="33.75" x14ac:dyDescent="0.25">
      <c r="A879" s="12" t="s">
        <v>1505</v>
      </c>
      <c r="B879" s="13" t="s">
        <v>18</v>
      </c>
      <c r="C879" s="13" t="s">
        <v>25</v>
      </c>
      <c r="D879" s="31" t="s">
        <v>1506</v>
      </c>
      <c r="E879" s="14">
        <v>17</v>
      </c>
      <c r="F879" s="14">
        <v>31.08</v>
      </c>
      <c r="G879" s="15">
        <f>ROUND(E879*F879,2)</f>
        <v>528.36</v>
      </c>
      <c r="H879" s="14">
        <v>17</v>
      </c>
      <c r="I879" s="69">
        <v>0</v>
      </c>
      <c r="J879" s="15">
        <f>ROUND(H879*I879,2)</f>
        <v>0</v>
      </c>
    </row>
    <row r="880" spans="1:10" x14ac:dyDescent="0.25">
      <c r="A880" s="16"/>
      <c r="B880" s="16"/>
      <c r="C880" s="16"/>
      <c r="D880" s="32" t="s">
        <v>1507</v>
      </c>
      <c r="E880" s="14">
        <v>1</v>
      </c>
      <c r="F880" s="17">
        <f>SUM(G878:G879)</f>
        <v>2240.84</v>
      </c>
      <c r="G880" s="17">
        <f>ROUND(E880*F880,2)</f>
        <v>2240.84</v>
      </c>
      <c r="H880" s="14">
        <v>1</v>
      </c>
      <c r="I880" s="17">
        <f>SUM(J878:J879)</f>
        <v>0</v>
      </c>
      <c r="J880" s="17">
        <f>ROUND(H880*I880,2)</f>
        <v>0</v>
      </c>
    </row>
    <row r="881" spans="1:10" ht="0.95" customHeight="1" x14ac:dyDescent="0.25">
      <c r="A881" s="18"/>
      <c r="B881" s="18"/>
      <c r="C881" s="18"/>
      <c r="D881" s="33"/>
      <c r="E881" s="18"/>
      <c r="F881" s="18"/>
      <c r="G881" s="18"/>
      <c r="H881" s="18"/>
      <c r="I881" s="18"/>
      <c r="J881" s="18"/>
    </row>
    <row r="882" spans="1:10" x14ac:dyDescent="0.25">
      <c r="A882" s="23" t="s">
        <v>1508</v>
      </c>
      <c r="B882" s="23" t="s">
        <v>10</v>
      </c>
      <c r="C882" s="23" t="s">
        <v>11</v>
      </c>
      <c r="D882" s="35" t="s">
        <v>1509</v>
      </c>
      <c r="E882" s="24">
        <f t="shared" ref="E882:J882" si="165">E904</f>
        <v>1</v>
      </c>
      <c r="F882" s="24">
        <f t="shared" si="165"/>
        <v>160504.35</v>
      </c>
      <c r="G882" s="24">
        <f t="shared" si="165"/>
        <v>160504.35</v>
      </c>
      <c r="H882" s="24">
        <f t="shared" si="165"/>
        <v>1</v>
      </c>
      <c r="I882" s="24">
        <f t="shared" si="165"/>
        <v>0</v>
      </c>
      <c r="J882" s="24">
        <f t="shared" si="165"/>
        <v>0</v>
      </c>
    </row>
    <row r="883" spans="1:10" ht="33.75" x14ac:dyDescent="0.25">
      <c r="A883" s="12" t="s">
        <v>1510</v>
      </c>
      <c r="B883" s="13" t="s">
        <v>18</v>
      </c>
      <c r="C883" s="13" t="s">
        <v>25</v>
      </c>
      <c r="D883" s="31" t="s">
        <v>1511</v>
      </c>
      <c r="E883" s="14">
        <v>1</v>
      </c>
      <c r="F883" s="14">
        <v>1217.92</v>
      </c>
      <c r="G883" s="15">
        <f t="shared" ref="G883:G904" si="166">ROUND(E883*F883,2)</f>
        <v>1217.92</v>
      </c>
      <c r="H883" s="14">
        <v>1</v>
      </c>
      <c r="I883" s="69">
        <v>0</v>
      </c>
      <c r="J883" s="15">
        <f t="shared" ref="J883:J904" si="167">ROUND(H883*I883,2)</f>
        <v>0</v>
      </c>
    </row>
    <row r="884" spans="1:10" ht="22.5" x14ac:dyDescent="0.25">
      <c r="A884" s="12" t="s">
        <v>1512</v>
      </c>
      <c r="B884" s="13" t="s">
        <v>18</v>
      </c>
      <c r="C884" s="13" t="s">
        <v>19</v>
      </c>
      <c r="D884" s="31" t="s">
        <v>1513</v>
      </c>
      <c r="E884" s="14">
        <v>1</v>
      </c>
      <c r="F884" s="14">
        <v>17492.349999999999</v>
      </c>
      <c r="G884" s="15">
        <f t="shared" si="166"/>
        <v>17492.349999999999</v>
      </c>
      <c r="H884" s="14">
        <v>1</v>
      </c>
      <c r="I884" s="69">
        <v>0</v>
      </c>
      <c r="J884" s="15">
        <f t="shared" si="167"/>
        <v>0</v>
      </c>
    </row>
    <row r="885" spans="1:10" x14ac:dyDescent="0.25">
      <c r="A885" s="12" t="s">
        <v>1514</v>
      </c>
      <c r="B885" s="13" t="s">
        <v>18</v>
      </c>
      <c r="C885" s="13" t="s">
        <v>19</v>
      </c>
      <c r="D885" s="31" t="s">
        <v>1515</v>
      </c>
      <c r="E885" s="14">
        <v>1</v>
      </c>
      <c r="F885" s="14">
        <v>66755.38</v>
      </c>
      <c r="G885" s="15">
        <f t="shared" si="166"/>
        <v>66755.38</v>
      </c>
      <c r="H885" s="14">
        <v>1</v>
      </c>
      <c r="I885" s="69">
        <v>0</v>
      </c>
      <c r="J885" s="15">
        <f t="shared" si="167"/>
        <v>0</v>
      </c>
    </row>
    <row r="886" spans="1:10" ht="22.5" x14ac:dyDescent="0.25">
      <c r="A886" s="12" t="s">
        <v>1516</v>
      </c>
      <c r="B886" s="13" t="s">
        <v>18</v>
      </c>
      <c r="C886" s="13" t="s">
        <v>25</v>
      </c>
      <c r="D886" s="31" t="s">
        <v>1517</v>
      </c>
      <c r="E886" s="14">
        <v>1</v>
      </c>
      <c r="F886" s="14">
        <v>376.26</v>
      </c>
      <c r="G886" s="15">
        <f t="shared" si="166"/>
        <v>376.26</v>
      </c>
      <c r="H886" s="14">
        <v>1</v>
      </c>
      <c r="I886" s="69">
        <v>0</v>
      </c>
      <c r="J886" s="15">
        <f t="shared" si="167"/>
        <v>0</v>
      </c>
    </row>
    <row r="887" spans="1:10" ht="22.5" x14ac:dyDescent="0.25">
      <c r="A887" s="12" t="s">
        <v>1518</v>
      </c>
      <c r="B887" s="13" t="s">
        <v>18</v>
      </c>
      <c r="C887" s="13" t="s">
        <v>25</v>
      </c>
      <c r="D887" s="31" t="s">
        <v>1519</v>
      </c>
      <c r="E887" s="14">
        <v>1</v>
      </c>
      <c r="F887" s="14">
        <v>17564.990000000002</v>
      </c>
      <c r="G887" s="15">
        <f t="shared" si="166"/>
        <v>17564.990000000002</v>
      </c>
      <c r="H887" s="14">
        <v>1</v>
      </c>
      <c r="I887" s="69">
        <v>0</v>
      </c>
      <c r="J887" s="15">
        <f t="shared" si="167"/>
        <v>0</v>
      </c>
    </row>
    <row r="888" spans="1:10" ht="33.75" x14ac:dyDescent="0.25">
      <c r="A888" s="12" t="s">
        <v>1520</v>
      </c>
      <c r="B888" s="13" t="s">
        <v>18</v>
      </c>
      <c r="C888" s="13" t="s">
        <v>25</v>
      </c>
      <c r="D888" s="31" t="s">
        <v>1521</v>
      </c>
      <c r="E888" s="14">
        <v>1</v>
      </c>
      <c r="F888" s="14">
        <v>8379.6299999999992</v>
      </c>
      <c r="G888" s="15">
        <f t="shared" si="166"/>
        <v>8379.6299999999992</v>
      </c>
      <c r="H888" s="14">
        <v>1</v>
      </c>
      <c r="I888" s="69">
        <v>0</v>
      </c>
      <c r="J888" s="15">
        <f t="shared" si="167"/>
        <v>0</v>
      </c>
    </row>
    <row r="889" spans="1:10" x14ac:dyDescent="0.25">
      <c r="A889" s="12" t="s">
        <v>1522</v>
      </c>
      <c r="B889" s="13" t="s">
        <v>18</v>
      </c>
      <c r="C889" s="13" t="s">
        <v>25</v>
      </c>
      <c r="D889" s="31" t="s">
        <v>1523</v>
      </c>
      <c r="E889" s="14">
        <v>1</v>
      </c>
      <c r="F889" s="14">
        <v>4376.3999999999996</v>
      </c>
      <c r="G889" s="15">
        <f t="shared" si="166"/>
        <v>4376.3999999999996</v>
      </c>
      <c r="H889" s="14">
        <v>1</v>
      </c>
      <c r="I889" s="69">
        <v>0</v>
      </c>
      <c r="J889" s="15">
        <f t="shared" si="167"/>
        <v>0</v>
      </c>
    </row>
    <row r="890" spans="1:10" ht="22.5" x14ac:dyDescent="0.25">
      <c r="A890" s="12" t="s">
        <v>1524</v>
      </c>
      <c r="B890" s="13" t="s">
        <v>18</v>
      </c>
      <c r="C890" s="13" t="s">
        <v>25</v>
      </c>
      <c r="D890" s="31" t="s">
        <v>1525</v>
      </c>
      <c r="E890" s="14">
        <v>1</v>
      </c>
      <c r="F890" s="14">
        <v>8469.49</v>
      </c>
      <c r="G890" s="15">
        <f t="shared" si="166"/>
        <v>8469.49</v>
      </c>
      <c r="H890" s="14">
        <v>1</v>
      </c>
      <c r="I890" s="69">
        <v>0</v>
      </c>
      <c r="J890" s="15">
        <f t="shared" si="167"/>
        <v>0</v>
      </c>
    </row>
    <row r="891" spans="1:10" ht="22.5" x14ac:dyDescent="0.25">
      <c r="A891" s="12" t="s">
        <v>1526</v>
      </c>
      <c r="B891" s="13" t="s">
        <v>18</v>
      </c>
      <c r="C891" s="13" t="s">
        <v>25</v>
      </c>
      <c r="D891" s="31" t="s">
        <v>1527</v>
      </c>
      <c r="E891" s="14">
        <v>1</v>
      </c>
      <c r="F891" s="14">
        <v>3552.26</v>
      </c>
      <c r="G891" s="15">
        <f t="shared" si="166"/>
        <v>3552.26</v>
      </c>
      <c r="H891" s="14">
        <v>1</v>
      </c>
      <c r="I891" s="69">
        <v>0</v>
      </c>
      <c r="J891" s="15">
        <f t="shared" si="167"/>
        <v>0</v>
      </c>
    </row>
    <row r="892" spans="1:10" ht="22.5" x14ac:dyDescent="0.25">
      <c r="A892" s="12" t="s">
        <v>1528</v>
      </c>
      <c r="B892" s="13" t="s">
        <v>18</v>
      </c>
      <c r="C892" s="13" t="s">
        <v>19</v>
      </c>
      <c r="D892" s="31" t="s">
        <v>1529</v>
      </c>
      <c r="E892" s="14">
        <v>10</v>
      </c>
      <c r="F892" s="14">
        <v>424.81</v>
      </c>
      <c r="G892" s="15">
        <f t="shared" si="166"/>
        <v>4248.1000000000004</v>
      </c>
      <c r="H892" s="14">
        <v>10</v>
      </c>
      <c r="I892" s="69">
        <v>0</v>
      </c>
      <c r="J892" s="15">
        <f t="shared" si="167"/>
        <v>0</v>
      </c>
    </row>
    <row r="893" spans="1:10" ht="22.5" x14ac:dyDescent="0.25">
      <c r="A893" s="12" t="s">
        <v>1530</v>
      </c>
      <c r="B893" s="13" t="s">
        <v>18</v>
      </c>
      <c r="C893" s="13" t="s">
        <v>19</v>
      </c>
      <c r="D893" s="31" t="s">
        <v>1531</v>
      </c>
      <c r="E893" s="14">
        <v>3</v>
      </c>
      <c r="F893" s="14">
        <v>352.47</v>
      </c>
      <c r="G893" s="15">
        <f t="shared" si="166"/>
        <v>1057.4100000000001</v>
      </c>
      <c r="H893" s="14">
        <v>3</v>
      </c>
      <c r="I893" s="69">
        <v>0</v>
      </c>
      <c r="J893" s="15">
        <f t="shared" si="167"/>
        <v>0</v>
      </c>
    </row>
    <row r="894" spans="1:10" x14ac:dyDescent="0.25">
      <c r="A894" s="12" t="s">
        <v>1532</v>
      </c>
      <c r="B894" s="13" t="s">
        <v>18</v>
      </c>
      <c r="C894" s="13" t="s">
        <v>19</v>
      </c>
      <c r="D894" s="31" t="s">
        <v>1533</v>
      </c>
      <c r="E894" s="14">
        <v>2</v>
      </c>
      <c r="F894" s="14">
        <v>504.39</v>
      </c>
      <c r="G894" s="15">
        <f t="shared" si="166"/>
        <v>1008.78</v>
      </c>
      <c r="H894" s="14">
        <v>2</v>
      </c>
      <c r="I894" s="69">
        <v>0</v>
      </c>
      <c r="J894" s="15">
        <f t="shared" si="167"/>
        <v>0</v>
      </c>
    </row>
    <row r="895" spans="1:10" x14ac:dyDescent="0.25">
      <c r="A895" s="12" t="s">
        <v>1534</v>
      </c>
      <c r="B895" s="13" t="s">
        <v>18</v>
      </c>
      <c r="C895" s="13" t="s">
        <v>19</v>
      </c>
      <c r="D895" s="31" t="s">
        <v>1535</v>
      </c>
      <c r="E895" s="14">
        <v>2</v>
      </c>
      <c r="F895" s="14">
        <v>938.54</v>
      </c>
      <c r="G895" s="15">
        <f t="shared" si="166"/>
        <v>1877.08</v>
      </c>
      <c r="H895" s="14">
        <v>2</v>
      </c>
      <c r="I895" s="69">
        <v>0</v>
      </c>
      <c r="J895" s="15">
        <f t="shared" si="167"/>
        <v>0</v>
      </c>
    </row>
    <row r="896" spans="1:10" x14ac:dyDescent="0.25">
      <c r="A896" s="12" t="s">
        <v>1536</v>
      </c>
      <c r="B896" s="13" t="s">
        <v>18</v>
      </c>
      <c r="C896" s="13" t="s">
        <v>19</v>
      </c>
      <c r="D896" s="31" t="s">
        <v>1537</v>
      </c>
      <c r="E896" s="14">
        <v>1</v>
      </c>
      <c r="F896" s="14">
        <v>1106.23</v>
      </c>
      <c r="G896" s="15">
        <f t="shared" si="166"/>
        <v>1106.23</v>
      </c>
      <c r="H896" s="14">
        <v>1</v>
      </c>
      <c r="I896" s="69">
        <v>0</v>
      </c>
      <c r="J896" s="15">
        <f t="shared" si="167"/>
        <v>0</v>
      </c>
    </row>
    <row r="897" spans="1:10" ht="22.5" x14ac:dyDescent="0.25">
      <c r="A897" s="12" t="s">
        <v>1538</v>
      </c>
      <c r="B897" s="13" t="s">
        <v>18</v>
      </c>
      <c r="C897" s="13" t="s">
        <v>19</v>
      </c>
      <c r="D897" s="31" t="s">
        <v>1539</v>
      </c>
      <c r="E897" s="14">
        <v>1</v>
      </c>
      <c r="F897" s="14">
        <v>355.43</v>
      </c>
      <c r="G897" s="15">
        <f t="shared" si="166"/>
        <v>355.43</v>
      </c>
      <c r="H897" s="14">
        <v>1</v>
      </c>
      <c r="I897" s="69">
        <v>0</v>
      </c>
      <c r="J897" s="15">
        <f t="shared" si="167"/>
        <v>0</v>
      </c>
    </row>
    <row r="898" spans="1:10" ht="22.5" x14ac:dyDescent="0.25">
      <c r="A898" s="12" t="s">
        <v>1540</v>
      </c>
      <c r="B898" s="13" t="s">
        <v>18</v>
      </c>
      <c r="C898" s="13" t="s">
        <v>19</v>
      </c>
      <c r="D898" s="31" t="s">
        <v>1541</v>
      </c>
      <c r="E898" s="14">
        <v>2</v>
      </c>
      <c r="F898" s="14">
        <v>322.88</v>
      </c>
      <c r="G898" s="15">
        <f t="shared" si="166"/>
        <v>645.76</v>
      </c>
      <c r="H898" s="14">
        <v>2</v>
      </c>
      <c r="I898" s="69">
        <v>0</v>
      </c>
      <c r="J898" s="15">
        <f t="shared" si="167"/>
        <v>0</v>
      </c>
    </row>
    <row r="899" spans="1:10" ht="22.5" x14ac:dyDescent="0.25">
      <c r="A899" s="12" t="s">
        <v>1542</v>
      </c>
      <c r="B899" s="13" t="s">
        <v>18</v>
      </c>
      <c r="C899" s="13" t="s">
        <v>19</v>
      </c>
      <c r="D899" s="31" t="s">
        <v>1543</v>
      </c>
      <c r="E899" s="14">
        <v>2</v>
      </c>
      <c r="F899" s="14">
        <v>304.33</v>
      </c>
      <c r="G899" s="15">
        <f t="shared" si="166"/>
        <v>608.66</v>
      </c>
      <c r="H899" s="14">
        <v>2</v>
      </c>
      <c r="I899" s="69">
        <v>0</v>
      </c>
      <c r="J899" s="15">
        <f t="shared" si="167"/>
        <v>0</v>
      </c>
    </row>
    <row r="900" spans="1:10" ht="22.5" x14ac:dyDescent="0.25">
      <c r="A900" s="12" t="s">
        <v>1544</v>
      </c>
      <c r="B900" s="13" t="s">
        <v>18</v>
      </c>
      <c r="C900" s="13" t="s">
        <v>19</v>
      </c>
      <c r="D900" s="31" t="s">
        <v>1545</v>
      </c>
      <c r="E900" s="14">
        <v>1</v>
      </c>
      <c r="F900" s="14">
        <v>9397.77</v>
      </c>
      <c r="G900" s="15">
        <f t="shared" si="166"/>
        <v>9397.77</v>
      </c>
      <c r="H900" s="14">
        <v>1</v>
      </c>
      <c r="I900" s="69">
        <v>0</v>
      </c>
      <c r="J900" s="15">
        <f t="shared" si="167"/>
        <v>0</v>
      </c>
    </row>
    <row r="901" spans="1:10" x14ac:dyDescent="0.25">
      <c r="A901" s="12" t="s">
        <v>1546</v>
      </c>
      <c r="B901" s="13" t="s">
        <v>18</v>
      </c>
      <c r="C901" s="13" t="s">
        <v>19</v>
      </c>
      <c r="D901" s="31" t="s">
        <v>1547</v>
      </c>
      <c r="E901" s="14">
        <v>1</v>
      </c>
      <c r="F901" s="14">
        <v>9376.85</v>
      </c>
      <c r="G901" s="15">
        <f t="shared" si="166"/>
        <v>9376.85</v>
      </c>
      <c r="H901" s="14">
        <v>1</v>
      </c>
      <c r="I901" s="69">
        <v>0</v>
      </c>
      <c r="J901" s="15">
        <f t="shared" si="167"/>
        <v>0</v>
      </c>
    </row>
    <row r="902" spans="1:10" x14ac:dyDescent="0.25">
      <c r="A902" s="12" t="s">
        <v>1548</v>
      </c>
      <c r="B902" s="13" t="s">
        <v>18</v>
      </c>
      <c r="C902" s="13" t="s">
        <v>19</v>
      </c>
      <c r="D902" s="31" t="s">
        <v>1549</v>
      </c>
      <c r="E902" s="14">
        <v>1</v>
      </c>
      <c r="F902" s="14">
        <v>537.6</v>
      </c>
      <c r="G902" s="15">
        <f t="shared" si="166"/>
        <v>537.6</v>
      </c>
      <c r="H902" s="14">
        <v>1</v>
      </c>
      <c r="I902" s="69">
        <v>0</v>
      </c>
      <c r="J902" s="15">
        <f t="shared" si="167"/>
        <v>0</v>
      </c>
    </row>
    <row r="903" spans="1:10" ht="22.5" x14ac:dyDescent="0.25">
      <c r="A903" s="12" t="s">
        <v>1550</v>
      </c>
      <c r="B903" s="13" t="s">
        <v>18</v>
      </c>
      <c r="C903" s="13" t="s">
        <v>25</v>
      </c>
      <c r="D903" s="31" t="s">
        <v>1551</v>
      </c>
      <c r="E903" s="14">
        <v>1</v>
      </c>
      <c r="F903" s="14">
        <v>2100</v>
      </c>
      <c r="G903" s="15">
        <f t="shared" si="166"/>
        <v>2100</v>
      </c>
      <c r="H903" s="14">
        <v>1</v>
      </c>
      <c r="I903" s="69">
        <v>0</v>
      </c>
      <c r="J903" s="15">
        <f t="shared" si="167"/>
        <v>0</v>
      </c>
    </row>
    <row r="904" spans="1:10" x14ac:dyDescent="0.25">
      <c r="A904" s="16"/>
      <c r="B904" s="16"/>
      <c r="C904" s="16"/>
      <c r="D904" s="32" t="s">
        <v>1552</v>
      </c>
      <c r="E904" s="14">
        <v>1</v>
      </c>
      <c r="F904" s="17">
        <f>SUM(G883:G903)</f>
        <v>160504.35</v>
      </c>
      <c r="G904" s="17">
        <f t="shared" si="166"/>
        <v>160504.35</v>
      </c>
      <c r="H904" s="14">
        <v>1</v>
      </c>
      <c r="I904" s="17">
        <f>SUM(J883:J903)</f>
        <v>0</v>
      </c>
      <c r="J904" s="17">
        <f t="shared" si="167"/>
        <v>0</v>
      </c>
    </row>
    <row r="905" spans="1:10" ht="0.95" customHeight="1" x14ac:dyDescent="0.25">
      <c r="A905" s="18"/>
      <c r="B905" s="18"/>
      <c r="C905" s="18"/>
      <c r="D905" s="33"/>
      <c r="E905" s="18"/>
      <c r="F905" s="18"/>
      <c r="G905" s="18"/>
      <c r="H905" s="18"/>
      <c r="I905" s="18"/>
      <c r="J905" s="18"/>
    </row>
    <row r="906" spans="1:10" x14ac:dyDescent="0.25">
      <c r="A906" s="23" t="s">
        <v>1553</v>
      </c>
      <c r="B906" s="23" t="s">
        <v>10</v>
      </c>
      <c r="C906" s="23" t="s">
        <v>11</v>
      </c>
      <c r="D906" s="35" t="s">
        <v>1554</v>
      </c>
      <c r="E906" s="24">
        <f t="shared" ref="E906:J906" si="168">E910</f>
        <v>1</v>
      </c>
      <c r="F906" s="24">
        <f t="shared" si="168"/>
        <v>8578.5</v>
      </c>
      <c r="G906" s="24">
        <f t="shared" si="168"/>
        <v>8578.5</v>
      </c>
      <c r="H906" s="24">
        <f t="shared" si="168"/>
        <v>1</v>
      </c>
      <c r="I906" s="24">
        <f t="shared" si="168"/>
        <v>0</v>
      </c>
      <c r="J906" s="24">
        <f t="shared" si="168"/>
        <v>0</v>
      </c>
    </row>
    <row r="907" spans="1:10" ht="22.5" x14ac:dyDescent="0.25">
      <c r="A907" s="12" t="s">
        <v>1555</v>
      </c>
      <c r="B907" s="13" t="s">
        <v>18</v>
      </c>
      <c r="C907" s="13" t="s">
        <v>19</v>
      </c>
      <c r="D907" s="31" t="s">
        <v>1556</v>
      </c>
      <c r="E907" s="14">
        <v>1</v>
      </c>
      <c r="F907" s="14">
        <v>2878.56</v>
      </c>
      <c r="G907" s="15">
        <f>ROUND(E907*F907,2)</f>
        <v>2878.56</v>
      </c>
      <c r="H907" s="14">
        <v>1</v>
      </c>
      <c r="I907" s="69">
        <v>0</v>
      </c>
      <c r="J907" s="15">
        <f>ROUND(H907*I907,2)</f>
        <v>0</v>
      </c>
    </row>
    <row r="908" spans="1:10" ht="33.75" x14ac:dyDescent="0.25">
      <c r="A908" s="12" t="s">
        <v>1557</v>
      </c>
      <c r="B908" s="13" t="s">
        <v>18</v>
      </c>
      <c r="C908" s="13" t="s">
        <v>19</v>
      </c>
      <c r="D908" s="31" t="s">
        <v>1558</v>
      </c>
      <c r="E908" s="14">
        <v>1</v>
      </c>
      <c r="F908" s="14">
        <v>763.27</v>
      </c>
      <c r="G908" s="15">
        <f>ROUND(E908*F908,2)</f>
        <v>763.27</v>
      </c>
      <c r="H908" s="14">
        <v>1</v>
      </c>
      <c r="I908" s="69">
        <v>0</v>
      </c>
      <c r="J908" s="15">
        <f>ROUND(H908*I908,2)</f>
        <v>0</v>
      </c>
    </row>
    <row r="909" spans="1:10" x14ac:dyDescent="0.25">
      <c r="A909" s="12" t="s">
        <v>1559</v>
      </c>
      <c r="B909" s="13" t="s">
        <v>18</v>
      </c>
      <c r="C909" s="13" t="s">
        <v>19</v>
      </c>
      <c r="D909" s="31" t="s">
        <v>1560</v>
      </c>
      <c r="E909" s="14">
        <v>1</v>
      </c>
      <c r="F909" s="14">
        <v>4936.67</v>
      </c>
      <c r="G909" s="15">
        <f>ROUND(E909*F909,2)</f>
        <v>4936.67</v>
      </c>
      <c r="H909" s="14">
        <v>1</v>
      </c>
      <c r="I909" s="69">
        <v>0</v>
      </c>
      <c r="J909" s="15">
        <f>ROUND(H909*I909,2)</f>
        <v>0</v>
      </c>
    </row>
    <row r="910" spans="1:10" x14ac:dyDescent="0.25">
      <c r="A910" s="16"/>
      <c r="B910" s="16"/>
      <c r="C910" s="16"/>
      <c r="D910" s="32" t="s">
        <v>1561</v>
      </c>
      <c r="E910" s="14">
        <v>1</v>
      </c>
      <c r="F910" s="17">
        <f>SUM(G907:G909)</f>
        <v>8578.5</v>
      </c>
      <c r="G910" s="17">
        <f>ROUND(E910*F910,2)</f>
        <v>8578.5</v>
      </c>
      <c r="H910" s="14">
        <v>1</v>
      </c>
      <c r="I910" s="17">
        <f>SUM(J907:J909)</f>
        <v>0</v>
      </c>
      <c r="J910" s="17">
        <f>ROUND(H910*I910,2)</f>
        <v>0</v>
      </c>
    </row>
    <row r="911" spans="1:10" ht="0.95" customHeight="1" x14ac:dyDescent="0.25">
      <c r="A911" s="18"/>
      <c r="B911" s="18"/>
      <c r="C911" s="18"/>
      <c r="D911" s="33"/>
      <c r="E911" s="18"/>
      <c r="F911" s="18"/>
      <c r="G911" s="18"/>
      <c r="H911" s="18"/>
      <c r="I911" s="18"/>
      <c r="J911" s="18"/>
    </row>
    <row r="912" spans="1:10" x14ac:dyDescent="0.25">
      <c r="A912" s="23" t="s">
        <v>1562</v>
      </c>
      <c r="B912" s="23" t="s">
        <v>10</v>
      </c>
      <c r="C912" s="23" t="s">
        <v>11</v>
      </c>
      <c r="D912" s="35" t="s">
        <v>1320</v>
      </c>
      <c r="E912" s="24">
        <f t="shared" ref="E912:J912" si="169">E917</f>
        <v>1</v>
      </c>
      <c r="F912" s="24">
        <f t="shared" si="169"/>
        <v>52467.89</v>
      </c>
      <c r="G912" s="24">
        <f t="shared" si="169"/>
        <v>52467.89</v>
      </c>
      <c r="H912" s="24">
        <f t="shared" si="169"/>
        <v>1</v>
      </c>
      <c r="I912" s="24">
        <f t="shared" si="169"/>
        <v>0</v>
      </c>
      <c r="J912" s="24">
        <f t="shared" si="169"/>
        <v>0</v>
      </c>
    </row>
    <row r="913" spans="1:10" x14ac:dyDescent="0.25">
      <c r="A913" s="12" t="s">
        <v>1563</v>
      </c>
      <c r="B913" s="13" t="s">
        <v>18</v>
      </c>
      <c r="C913" s="13" t="s">
        <v>11</v>
      </c>
      <c r="D913" s="31" t="s">
        <v>1564</v>
      </c>
      <c r="E913" s="14">
        <v>1</v>
      </c>
      <c r="F913" s="14">
        <v>39253.199999999997</v>
      </c>
      <c r="G913" s="15">
        <f>ROUND(E913*F913,2)</f>
        <v>39253.199999999997</v>
      </c>
      <c r="H913" s="14">
        <v>1</v>
      </c>
      <c r="I913" s="69">
        <v>0</v>
      </c>
      <c r="J913" s="15">
        <f>ROUND(H913*I913,2)</f>
        <v>0</v>
      </c>
    </row>
    <row r="914" spans="1:10" x14ac:dyDescent="0.25">
      <c r="A914" s="12" t="s">
        <v>1565</v>
      </c>
      <c r="B914" s="13" t="s">
        <v>18</v>
      </c>
      <c r="C914" s="13" t="s">
        <v>11</v>
      </c>
      <c r="D914" s="31" t="s">
        <v>1566</v>
      </c>
      <c r="E914" s="14">
        <v>1</v>
      </c>
      <c r="F914" s="14">
        <v>6872.99</v>
      </c>
      <c r="G914" s="15">
        <f>ROUND(E914*F914,2)</f>
        <v>6872.99</v>
      </c>
      <c r="H914" s="14">
        <v>1</v>
      </c>
      <c r="I914" s="69">
        <v>0</v>
      </c>
      <c r="J914" s="15">
        <f>ROUND(H914*I914,2)</f>
        <v>0</v>
      </c>
    </row>
    <row r="915" spans="1:10" x14ac:dyDescent="0.25">
      <c r="A915" s="12" t="s">
        <v>1567</v>
      </c>
      <c r="B915" s="13" t="s">
        <v>18</v>
      </c>
      <c r="C915" s="13" t="s">
        <v>25</v>
      </c>
      <c r="D915" s="31" t="s">
        <v>1568</v>
      </c>
      <c r="E915" s="14">
        <v>2</v>
      </c>
      <c r="F915" s="14">
        <v>1181.1300000000001</v>
      </c>
      <c r="G915" s="15">
        <f>ROUND(E915*F915,2)</f>
        <v>2362.2600000000002</v>
      </c>
      <c r="H915" s="14">
        <v>2</v>
      </c>
      <c r="I915" s="69">
        <v>0</v>
      </c>
      <c r="J915" s="15">
        <f>ROUND(H915*I915,2)</f>
        <v>0</v>
      </c>
    </row>
    <row r="916" spans="1:10" x14ac:dyDescent="0.25">
      <c r="A916" s="12" t="s">
        <v>1569</v>
      </c>
      <c r="B916" s="13" t="s">
        <v>18</v>
      </c>
      <c r="C916" s="13" t="s">
        <v>25</v>
      </c>
      <c r="D916" s="31" t="s">
        <v>1570</v>
      </c>
      <c r="E916" s="14">
        <v>2</v>
      </c>
      <c r="F916" s="14">
        <v>1989.72</v>
      </c>
      <c r="G916" s="15">
        <f>ROUND(E916*F916,2)</f>
        <v>3979.44</v>
      </c>
      <c r="H916" s="14">
        <v>2</v>
      </c>
      <c r="I916" s="69">
        <v>0</v>
      </c>
      <c r="J916" s="15">
        <f>ROUND(H916*I916,2)</f>
        <v>0</v>
      </c>
    </row>
    <row r="917" spans="1:10" x14ac:dyDescent="0.25">
      <c r="A917" s="16"/>
      <c r="B917" s="16"/>
      <c r="C917" s="16"/>
      <c r="D917" s="32" t="s">
        <v>1571</v>
      </c>
      <c r="E917" s="14">
        <v>1</v>
      </c>
      <c r="F917" s="17">
        <f>SUM(G913:G916)</f>
        <v>52467.89</v>
      </c>
      <c r="G917" s="17">
        <f>ROUND(E917*F917,2)</f>
        <v>52467.89</v>
      </c>
      <c r="H917" s="14">
        <v>1</v>
      </c>
      <c r="I917" s="17">
        <f>SUM(J913:J916)</f>
        <v>0</v>
      </c>
      <c r="J917" s="17">
        <f>ROUND(H917*I917,2)</f>
        <v>0</v>
      </c>
    </row>
    <row r="918" spans="1:10" ht="0.95" customHeight="1" x14ac:dyDescent="0.25">
      <c r="A918" s="18"/>
      <c r="B918" s="18"/>
      <c r="C918" s="18"/>
      <c r="D918" s="33"/>
      <c r="E918" s="18"/>
      <c r="F918" s="18"/>
      <c r="G918" s="18"/>
      <c r="H918" s="18"/>
      <c r="I918" s="18"/>
      <c r="J918" s="18"/>
    </row>
    <row r="919" spans="1:10" x14ac:dyDescent="0.25">
      <c r="A919" s="16"/>
      <c r="B919" s="16"/>
      <c r="C919" s="16"/>
      <c r="D919" s="32" t="s">
        <v>1572</v>
      </c>
      <c r="E919" s="14">
        <v>1</v>
      </c>
      <c r="F919" s="17">
        <f>G814+G822+G827+G865+G877+G882+G906+G912</f>
        <v>722160.92</v>
      </c>
      <c r="G919" s="17">
        <f>ROUND(E919*F919,2)</f>
        <v>722160.92</v>
      </c>
      <c r="H919" s="14">
        <v>1</v>
      </c>
      <c r="I919" s="17">
        <f>J814+J822+J827+J865+J877+J882+J906+J912</f>
        <v>0</v>
      </c>
      <c r="J919" s="17">
        <f>ROUND(H919*I919,2)</f>
        <v>0</v>
      </c>
    </row>
    <row r="920" spans="1:10" ht="0.95" customHeight="1" x14ac:dyDescent="0.25">
      <c r="A920" s="18"/>
      <c r="B920" s="18"/>
      <c r="C920" s="18"/>
      <c r="D920" s="33"/>
      <c r="E920" s="18"/>
      <c r="F920" s="18"/>
      <c r="G920" s="18"/>
      <c r="H920" s="18"/>
      <c r="I920" s="18"/>
      <c r="J920" s="18"/>
    </row>
    <row r="921" spans="1:10" ht="22.5" x14ac:dyDescent="0.25">
      <c r="A921" s="19" t="s">
        <v>1573</v>
      </c>
      <c r="B921" s="19" t="s">
        <v>10</v>
      </c>
      <c r="C921" s="19" t="s">
        <v>11</v>
      </c>
      <c r="D921" s="34" t="s">
        <v>1574</v>
      </c>
      <c r="E921" s="20">
        <f t="shared" ref="E921:J921" si="170">E926</f>
        <v>1</v>
      </c>
      <c r="F921" s="20">
        <f t="shared" si="170"/>
        <v>7091.87</v>
      </c>
      <c r="G921" s="20">
        <f t="shared" si="170"/>
        <v>7091.87</v>
      </c>
      <c r="H921" s="20">
        <f t="shared" si="170"/>
        <v>1</v>
      </c>
      <c r="I921" s="20">
        <f t="shared" si="170"/>
        <v>0</v>
      </c>
      <c r="J921" s="20">
        <f t="shared" si="170"/>
        <v>0</v>
      </c>
    </row>
    <row r="922" spans="1:10" ht="22.5" x14ac:dyDescent="0.25">
      <c r="A922" s="12" t="s">
        <v>1575</v>
      </c>
      <c r="B922" s="13" t="s">
        <v>18</v>
      </c>
      <c r="C922" s="13" t="s">
        <v>25</v>
      </c>
      <c r="D922" s="31" t="s">
        <v>1576</v>
      </c>
      <c r="E922" s="14">
        <v>1</v>
      </c>
      <c r="F922" s="14">
        <v>2827.65</v>
      </c>
      <c r="G922" s="15">
        <f>ROUND(E922*F922,2)</f>
        <v>2827.65</v>
      </c>
      <c r="H922" s="14">
        <v>1</v>
      </c>
      <c r="I922" s="69">
        <v>0</v>
      </c>
      <c r="J922" s="15">
        <f>ROUND(H922*I922,2)</f>
        <v>0</v>
      </c>
    </row>
    <row r="923" spans="1:10" ht="22.5" x14ac:dyDescent="0.25">
      <c r="A923" s="12" t="s">
        <v>1577</v>
      </c>
      <c r="B923" s="13" t="s">
        <v>18</v>
      </c>
      <c r="C923" s="13" t="s">
        <v>25</v>
      </c>
      <c r="D923" s="31" t="s">
        <v>1578</v>
      </c>
      <c r="E923" s="14">
        <v>1</v>
      </c>
      <c r="F923" s="14">
        <v>2093.2800000000002</v>
      </c>
      <c r="G923" s="15">
        <f>ROUND(E923*F923,2)</f>
        <v>2093.2800000000002</v>
      </c>
      <c r="H923" s="14">
        <v>1</v>
      </c>
      <c r="I923" s="69">
        <v>0</v>
      </c>
      <c r="J923" s="15">
        <f>ROUND(H923*I923,2)</f>
        <v>0</v>
      </c>
    </row>
    <row r="924" spans="1:10" ht="22.5" x14ac:dyDescent="0.25">
      <c r="A924" s="12" t="s">
        <v>1579</v>
      </c>
      <c r="B924" s="13" t="s">
        <v>18</v>
      </c>
      <c r="C924" s="13" t="s">
        <v>25</v>
      </c>
      <c r="D924" s="31" t="s">
        <v>1580</v>
      </c>
      <c r="E924" s="14">
        <v>1</v>
      </c>
      <c r="F924" s="14">
        <v>867.83</v>
      </c>
      <c r="G924" s="15">
        <f>ROUND(E924*F924,2)</f>
        <v>867.83</v>
      </c>
      <c r="H924" s="14">
        <v>1</v>
      </c>
      <c r="I924" s="69">
        <v>0</v>
      </c>
      <c r="J924" s="15">
        <f>ROUND(H924*I924,2)</f>
        <v>0</v>
      </c>
    </row>
    <row r="925" spans="1:10" ht="22.5" x14ac:dyDescent="0.25">
      <c r="A925" s="12" t="s">
        <v>1581</v>
      </c>
      <c r="B925" s="13" t="s">
        <v>18</v>
      </c>
      <c r="C925" s="13" t="s">
        <v>25</v>
      </c>
      <c r="D925" s="31" t="s">
        <v>1582</v>
      </c>
      <c r="E925" s="14">
        <v>1</v>
      </c>
      <c r="F925" s="14">
        <v>1303.1099999999999</v>
      </c>
      <c r="G925" s="15">
        <f>ROUND(E925*F925,2)</f>
        <v>1303.1099999999999</v>
      </c>
      <c r="H925" s="14">
        <v>1</v>
      </c>
      <c r="I925" s="69">
        <v>0</v>
      </c>
      <c r="J925" s="15">
        <f>ROUND(H925*I925,2)</f>
        <v>0</v>
      </c>
    </row>
    <row r="926" spans="1:10" x14ac:dyDescent="0.25">
      <c r="A926" s="16"/>
      <c r="B926" s="16"/>
      <c r="C926" s="16"/>
      <c r="D926" s="32" t="s">
        <v>1583</v>
      </c>
      <c r="E926" s="14">
        <v>1</v>
      </c>
      <c r="F926" s="17">
        <f>SUM(G922:G925)</f>
        <v>7091.87</v>
      </c>
      <c r="G926" s="17">
        <f>ROUND(E926*F926,2)</f>
        <v>7091.87</v>
      </c>
      <c r="H926" s="14">
        <v>1</v>
      </c>
      <c r="I926" s="17">
        <f>SUM(J922:J925)</f>
        <v>0</v>
      </c>
      <c r="J926" s="17">
        <f>ROUND(H926*I926,2)</f>
        <v>0</v>
      </c>
    </row>
    <row r="927" spans="1:10" ht="0.95" customHeight="1" x14ac:dyDescent="0.25">
      <c r="A927" s="18"/>
      <c r="B927" s="18"/>
      <c r="C927" s="18"/>
      <c r="D927" s="33"/>
      <c r="E927" s="18"/>
      <c r="F927" s="18"/>
      <c r="G927" s="18"/>
      <c r="H927" s="18"/>
      <c r="I927" s="18"/>
      <c r="J927" s="18"/>
    </row>
    <row r="928" spans="1:10" x14ac:dyDescent="0.25">
      <c r="A928" s="16"/>
      <c r="B928" s="16"/>
      <c r="C928" s="16"/>
      <c r="D928" s="32" t="s">
        <v>1584</v>
      </c>
      <c r="E928" s="14">
        <v>1</v>
      </c>
      <c r="F928" s="17">
        <f>G788+G813+G921</f>
        <v>791878.66</v>
      </c>
      <c r="G928" s="17">
        <f>ROUND(E928*F928,2)</f>
        <v>791878.66</v>
      </c>
      <c r="H928" s="14">
        <v>1</v>
      </c>
      <c r="I928" s="17">
        <f>J788+J813+J921</f>
        <v>0</v>
      </c>
      <c r="J928" s="17">
        <f>ROUND(H928*I928,2)</f>
        <v>0</v>
      </c>
    </row>
    <row r="929" spans="1:10" ht="0.95" customHeight="1" x14ac:dyDescent="0.25">
      <c r="A929" s="18"/>
      <c r="B929" s="18"/>
      <c r="C929" s="18"/>
      <c r="D929" s="33"/>
      <c r="E929" s="18"/>
      <c r="F929" s="18"/>
      <c r="G929" s="18"/>
      <c r="H929" s="18"/>
      <c r="I929" s="18"/>
      <c r="J929" s="18"/>
    </row>
    <row r="930" spans="1:10" x14ac:dyDescent="0.25">
      <c r="A930" s="16"/>
      <c r="B930" s="16"/>
      <c r="C930" s="16"/>
      <c r="D930" s="32" t="s">
        <v>1585</v>
      </c>
      <c r="E930" s="14">
        <v>1</v>
      </c>
      <c r="F930" s="17">
        <f>G480+G559+G608+G768+G787</f>
        <v>1417945.23</v>
      </c>
      <c r="G930" s="17">
        <f>ROUND(E930*F930,2)</f>
        <v>1417945.23</v>
      </c>
      <c r="H930" s="14">
        <v>1</v>
      </c>
      <c r="I930" s="17">
        <f>J480+J559+J608+J768+J787</f>
        <v>0</v>
      </c>
      <c r="J930" s="17">
        <f>ROUND(H930*I930,2)</f>
        <v>0</v>
      </c>
    </row>
    <row r="931" spans="1:10" ht="0.95" customHeight="1" x14ac:dyDescent="0.25">
      <c r="A931" s="18"/>
      <c r="B931" s="18"/>
      <c r="C931" s="18"/>
      <c r="D931" s="33"/>
      <c r="E931" s="18"/>
      <c r="F931" s="18"/>
      <c r="G931" s="18"/>
      <c r="H931" s="18"/>
      <c r="I931" s="18"/>
      <c r="J931" s="18"/>
    </row>
    <row r="932" spans="1:10" x14ac:dyDescent="0.25">
      <c r="A932" s="8" t="s">
        <v>1586</v>
      </c>
      <c r="B932" s="8" t="s">
        <v>10</v>
      </c>
      <c r="C932" s="8" t="s">
        <v>11</v>
      </c>
      <c r="D932" s="29" t="s">
        <v>1587</v>
      </c>
      <c r="E932" s="9">
        <f t="shared" ref="E932:J932" si="171">E1020</f>
        <v>1</v>
      </c>
      <c r="F932" s="9">
        <f t="shared" si="171"/>
        <v>23724.11</v>
      </c>
      <c r="G932" s="9">
        <f t="shared" si="171"/>
        <v>23724.11</v>
      </c>
      <c r="H932" s="9">
        <f t="shared" si="171"/>
        <v>1</v>
      </c>
      <c r="I932" s="9">
        <f t="shared" si="171"/>
        <v>0</v>
      </c>
      <c r="J932" s="9">
        <f t="shared" si="171"/>
        <v>0</v>
      </c>
    </row>
    <row r="933" spans="1:10" x14ac:dyDescent="0.25">
      <c r="A933" s="10" t="s">
        <v>1588</v>
      </c>
      <c r="B933" s="10" t="s">
        <v>10</v>
      </c>
      <c r="C933" s="10" t="s">
        <v>11</v>
      </c>
      <c r="D933" s="30" t="s">
        <v>1589</v>
      </c>
      <c r="E933" s="11">
        <f t="shared" ref="E933:J933" si="172">E1001</f>
        <v>1</v>
      </c>
      <c r="F933" s="11">
        <f t="shared" si="172"/>
        <v>16291.1</v>
      </c>
      <c r="G933" s="11">
        <f t="shared" si="172"/>
        <v>16291.1</v>
      </c>
      <c r="H933" s="11">
        <f t="shared" si="172"/>
        <v>1</v>
      </c>
      <c r="I933" s="11">
        <f t="shared" si="172"/>
        <v>0</v>
      </c>
      <c r="J933" s="11">
        <f t="shared" si="172"/>
        <v>0</v>
      </c>
    </row>
    <row r="934" spans="1:10" x14ac:dyDescent="0.25">
      <c r="A934" s="19" t="s">
        <v>1590</v>
      </c>
      <c r="B934" s="21" t="s">
        <v>10</v>
      </c>
      <c r="C934" s="19" t="s">
        <v>11</v>
      </c>
      <c r="D934" s="34" t="s">
        <v>1591</v>
      </c>
      <c r="E934" s="20">
        <f t="shared" ref="E934:J934" si="173">E938</f>
        <v>1</v>
      </c>
      <c r="F934" s="20">
        <f t="shared" si="173"/>
        <v>3261.3</v>
      </c>
      <c r="G934" s="20">
        <f t="shared" si="173"/>
        <v>3261.3</v>
      </c>
      <c r="H934" s="20">
        <f t="shared" si="173"/>
        <v>1</v>
      </c>
      <c r="I934" s="20">
        <f t="shared" si="173"/>
        <v>0</v>
      </c>
      <c r="J934" s="20">
        <f t="shared" si="173"/>
        <v>0</v>
      </c>
    </row>
    <row r="935" spans="1:10" x14ac:dyDescent="0.25">
      <c r="A935" s="12" t="s">
        <v>1592</v>
      </c>
      <c r="B935" s="25" t="s">
        <v>18</v>
      </c>
      <c r="C935" s="13" t="s">
        <v>19</v>
      </c>
      <c r="D935" s="31" t="s">
        <v>1593</v>
      </c>
      <c r="E935" s="14">
        <v>150</v>
      </c>
      <c r="F935" s="14">
        <v>16.8</v>
      </c>
      <c r="G935" s="15">
        <f>ROUND(E935*F935,2)</f>
        <v>2520</v>
      </c>
      <c r="H935" s="14">
        <v>150</v>
      </c>
      <c r="I935" s="69">
        <v>0</v>
      </c>
      <c r="J935" s="15">
        <f>ROUND(H935*I935,2)</f>
        <v>0</v>
      </c>
    </row>
    <row r="936" spans="1:10" x14ac:dyDescent="0.25">
      <c r="A936" s="12" t="s">
        <v>1594</v>
      </c>
      <c r="B936" s="25" t="s">
        <v>18</v>
      </c>
      <c r="C936" s="13" t="s">
        <v>19</v>
      </c>
      <c r="D936" s="31" t="s">
        <v>1595</v>
      </c>
      <c r="E936" s="14">
        <v>34</v>
      </c>
      <c r="F936" s="14">
        <v>19.95</v>
      </c>
      <c r="G936" s="15">
        <f>ROUND(E936*F936,2)</f>
        <v>678.3</v>
      </c>
      <c r="H936" s="14">
        <v>34</v>
      </c>
      <c r="I936" s="69">
        <v>0</v>
      </c>
      <c r="J936" s="15">
        <f>ROUND(H936*I936,2)</f>
        <v>0</v>
      </c>
    </row>
    <row r="937" spans="1:10" x14ac:dyDescent="0.25">
      <c r="A937" s="12" t="s">
        <v>1596</v>
      </c>
      <c r="B937" s="25" t="s">
        <v>18</v>
      </c>
      <c r="C937" s="13" t="s">
        <v>19</v>
      </c>
      <c r="D937" s="31" t="s">
        <v>1597</v>
      </c>
      <c r="E937" s="14">
        <v>4</v>
      </c>
      <c r="F937" s="14">
        <v>15.75</v>
      </c>
      <c r="G937" s="15">
        <f>ROUND(E937*F937,2)</f>
        <v>63</v>
      </c>
      <c r="H937" s="14">
        <v>4</v>
      </c>
      <c r="I937" s="69">
        <v>0</v>
      </c>
      <c r="J937" s="15">
        <f>ROUND(H937*I937,2)</f>
        <v>0</v>
      </c>
    </row>
    <row r="938" spans="1:10" x14ac:dyDescent="0.25">
      <c r="A938" s="16"/>
      <c r="B938" s="16"/>
      <c r="C938" s="16"/>
      <c r="D938" s="32" t="s">
        <v>1598</v>
      </c>
      <c r="E938" s="14">
        <v>1</v>
      </c>
      <c r="F938" s="17">
        <f>SUM(G935:G937)</f>
        <v>3261.3</v>
      </c>
      <c r="G938" s="17">
        <f>ROUND(E938*F938,2)</f>
        <v>3261.3</v>
      </c>
      <c r="H938" s="14">
        <v>1</v>
      </c>
      <c r="I938" s="17">
        <f>SUM(J935:J937)</f>
        <v>0</v>
      </c>
      <c r="J938" s="17">
        <f>ROUND(H938*I938,2)</f>
        <v>0</v>
      </c>
    </row>
    <row r="939" spans="1:10" ht="0.95" customHeight="1" x14ac:dyDescent="0.25">
      <c r="A939" s="18"/>
      <c r="B939" s="18"/>
      <c r="C939" s="18"/>
      <c r="D939" s="33"/>
      <c r="E939" s="18"/>
      <c r="F939" s="18"/>
      <c r="G939" s="18"/>
      <c r="H939" s="18"/>
      <c r="I939" s="18"/>
      <c r="J939" s="18"/>
    </row>
    <row r="940" spans="1:10" x14ac:dyDescent="0.25">
      <c r="A940" s="19" t="s">
        <v>1599</v>
      </c>
      <c r="B940" s="21" t="s">
        <v>10</v>
      </c>
      <c r="C940" s="19" t="s">
        <v>11</v>
      </c>
      <c r="D940" s="34" t="s">
        <v>1600</v>
      </c>
      <c r="E940" s="20">
        <f t="shared" ref="E940:J940" si="174">E951</f>
        <v>1</v>
      </c>
      <c r="F940" s="20">
        <f t="shared" si="174"/>
        <v>851.78</v>
      </c>
      <c r="G940" s="20">
        <f t="shared" si="174"/>
        <v>851.78</v>
      </c>
      <c r="H940" s="20">
        <f t="shared" si="174"/>
        <v>1</v>
      </c>
      <c r="I940" s="20">
        <f t="shared" si="174"/>
        <v>0</v>
      </c>
      <c r="J940" s="20">
        <f t="shared" si="174"/>
        <v>0</v>
      </c>
    </row>
    <row r="941" spans="1:10" x14ac:dyDescent="0.25">
      <c r="A941" s="12" t="s">
        <v>1601</v>
      </c>
      <c r="B941" s="25" t="s">
        <v>18</v>
      </c>
      <c r="C941" s="13" t="s">
        <v>19</v>
      </c>
      <c r="D941" s="31" t="s">
        <v>1602</v>
      </c>
      <c r="E941" s="14">
        <v>2</v>
      </c>
      <c r="F941" s="14">
        <v>4.2</v>
      </c>
      <c r="G941" s="15">
        <f t="shared" ref="G941:G951" si="175">ROUND(E941*F941,2)</f>
        <v>8.4</v>
      </c>
      <c r="H941" s="14">
        <v>2</v>
      </c>
      <c r="I941" s="69">
        <v>0</v>
      </c>
      <c r="J941" s="15">
        <f t="shared" ref="J941:J951" si="176">ROUND(H941*I941,2)</f>
        <v>0</v>
      </c>
    </row>
    <row r="942" spans="1:10" x14ac:dyDescent="0.25">
      <c r="A942" s="12" t="s">
        <v>1603</v>
      </c>
      <c r="B942" s="25" t="s">
        <v>18</v>
      </c>
      <c r="C942" s="13" t="s">
        <v>19</v>
      </c>
      <c r="D942" s="31" t="s">
        <v>1604</v>
      </c>
      <c r="E942" s="14">
        <v>2</v>
      </c>
      <c r="F942" s="14">
        <v>4.2</v>
      </c>
      <c r="G942" s="15">
        <f t="shared" si="175"/>
        <v>8.4</v>
      </c>
      <c r="H942" s="14">
        <v>2</v>
      </c>
      <c r="I942" s="69">
        <v>0</v>
      </c>
      <c r="J942" s="15">
        <f t="shared" si="176"/>
        <v>0</v>
      </c>
    </row>
    <row r="943" spans="1:10" x14ac:dyDescent="0.25">
      <c r="A943" s="12" t="s">
        <v>1605</v>
      </c>
      <c r="B943" s="25" t="s">
        <v>18</v>
      </c>
      <c r="C943" s="13" t="s">
        <v>19</v>
      </c>
      <c r="D943" s="31" t="s">
        <v>1606</v>
      </c>
      <c r="E943" s="14">
        <v>2</v>
      </c>
      <c r="F943" s="14">
        <v>4.2</v>
      </c>
      <c r="G943" s="15">
        <f t="shared" si="175"/>
        <v>8.4</v>
      </c>
      <c r="H943" s="14">
        <v>2</v>
      </c>
      <c r="I943" s="69">
        <v>0</v>
      </c>
      <c r="J943" s="15">
        <f t="shared" si="176"/>
        <v>0</v>
      </c>
    </row>
    <row r="944" spans="1:10" x14ac:dyDescent="0.25">
      <c r="A944" s="12" t="s">
        <v>1607</v>
      </c>
      <c r="B944" s="25" t="s">
        <v>18</v>
      </c>
      <c r="C944" s="13" t="s">
        <v>19</v>
      </c>
      <c r="D944" s="31" t="s">
        <v>1608</v>
      </c>
      <c r="E944" s="14">
        <v>4</v>
      </c>
      <c r="F944" s="14">
        <v>4.2</v>
      </c>
      <c r="G944" s="15">
        <f t="shared" si="175"/>
        <v>16.8</v>
      </c>
      <c r="H944" s="14">
        <v>4</v>
      </c>
      <c r="I944" s="69">
        <v>0</v>
      </c>
      <c r="J944" s="15">
        <f t="shared" si="176"/>
        <v>0</v>
      </c>
    </row>
    <row r="945" spans="1:10" x14ac:dyDescent="0.25">
      <c r="A945" s="12" t="s">
        <v>1609</v>
      </c>
      <c r="B945" s="25" t="s">
        <v>18</v>
      </c>
      <c r="C945" s="13" t="s">
        <v>19</v>
      </c>
      <c r="D945" s="31" t="s">
        <v>1610</v>
      </c>
      <c r="E945" s="14">
        <v>4</v>
      </c>
      <c r="F945" s="14">
        <v>4.2</v>
      </c>
      <c r="G945" s="15">
        <f t="shared" si="175"/>
        <v>16.8</v>
      </c>
      <c r="H945" s="14">
        <v>4</v>
      </c>
      <c r="I945" s="69">
        <v>0</v>
      </c>
      <c r="J945" s="15">
        <f t="shared" si="176"/>
        <v>0</v>
      </c>
    </row>
    <row r="946" spans="1:10" x14ac:dyDescent="0.25">
      <c r="A946" s="12" t="s">
        <v>1611</v>
      </c>
      <c r="B946" s="25" t="s">
        <v>18</v>
      </c>
      <c r="C946" s="13" t="s">
        <v>19</v>
      </c>
      <c r="D946" s="31" t="s">
        <v>1612</v>
      </c>
      <c r="E946" s="14">
        <v>8</v>
      </c>
      <c r="F946" s="14">
        <v>4.2</v>
      </c>
      <c r="G946" s="15">
        <f t="shared" si="175"/>
        <v>33.6</v>
      </c>
      <c r="H946" s="14">
        <v>8</v>
      </c>
      <c r="I946" s="69">
        <v>0</v>
      </c>
      <c r="J946" s="15">
        <f t="shared" si="176"/>
        <v>0</v>
      </c>
    </row>
    <row r="947" spans="1:10" x14ac:dyDescent="0.25">
      <c r="A947" s="12" t="s">
        <v>1613</v>
      </c>
      <c r="B947" s="25" t="s">
        <v>18</v>
      </c>
      <c r="C947" s="13" t="s">
        <v>19</v>
      </c>
      <c r="D947" s="31" t="s">
        <v>1614</v>
      </c>
      <c r="E947" s="14">
        <v>16</v>
      </c>
      <c r="F947" s="14">
        <v>9.4499999999999993</v>
      </c>
      <c r="G947" s="15">
        <f t="shared" si="175"/>
        <v>151.19999999999999</v>
      </c>
      <c r="H947" s="14">
        <v>16</v>
      </c>
      <c r="I947" s="69">
        <v>0</v>
      </c>
      <c r="J947" s="15">
        <f t="shared" si="176"/>
        <v>0</v>
      </c>
    </row>
    <row r="948" spans="1:10" x14ac:dyDescent="0.25">
      <c r="A948" s="12" t="s">
        <v>1615</v>
      </c>
      <c r="B948" s="25" t="s">
        <v>18</v>
      </c>
      <c r="C948" s="13" t="s">
        <v>19</v>
      </c>
      <c r="D948" s="31" t="s">
        <v>1616</v>
      </c>
      <c r="E948" s="14">
        <v>3</v>
      </c>
      <c r="F948" s="14">
        <v>88.2</v>
      </c>
      <c r="G948" s="15">
        <f t="shared" si="175"/>
        <v>264.60000000000002</v>
      </c>
      <c r="H948" s="14">
        <v>3</v>
      </c>
      <c r="I948" s="69">
        <v>0</v>
      </c>
      <c r="J948" s="15">
        <f t="shared" si="176"/>
        <v>0</v>
      </c>
    </row>
    <row r="949" spans="1:10" x14ac:dyDescent="0.25">
      <c r="A949" s="12" t="s">
        <v>1617</v>
      </c>
      <c r="B949" s="25" t="s">
        <v>18</v>
      </c>
      <c r="C949" s="13" t="s">
        <v>19</v>
      </c>
      <c r="D949" s="31" t="s">
        <v>1618</v>
      </c>
      <c r="E949" s="14">
        <v>30</v>
      </c>
      <c r="F949" s="14">
        <v>5.17</v>
      </c>
      <c r="G949" s="15">
        <f t="shared" si="175"/>
        <v>155.1</v>
      </c>
      <c r="H949" s="14">
        <v>30</v>
      </c>
      <c r="I949" s="69">
        <v>0</v>
      </c>
      <c r="J949" s="15">
        <f t="shared" si="176"/>
        <v>0</v>
      </c>
    </row>
    <row r="950" spans="1:10" ht="22.5" x14ac:dyDescent="0.25">
      <c r="A950" s="12" t="s">
        <v>1619</v>
      </c>
      <c r="B950" s="25" t="s">
        <v>18</v>
      </c>
      <c r="C950" s="13" t="s">
        <v>19</v>
      </c>
      <c r="D950" s="31" t="s">
        <v>1620</v>
      </c>
      <c r="E950" s="14">
        <v>16</v>
      </c>
      <c r="F950" s="14">
        <v>11.78</v>
      </c>
      <c r="G950" s="15">
        <f t="shared" si="175"/>
        <v>188.48</v>
      </c>
      <c r="H950" s="14">
        <v>16</v>
      </c>
      <c r="I950" s="69">
        <v>0</v>
      </c>
      <c r="J950" s="15">
        <f t="shared" si="176"/>
        <v>0</v>
      </c>
    </row>
    <row r="951" spans="1:10" x14ac:dyDescent="0.25">
      <c r="A951" s="16"/>
      <c r="B951" s="16"/>
      <c r="C951" s="16"/>
      <c r="D951" s="32" t="s">
        <v>1621</v>
      </c>
      <c r="E951" s="14">
        <v>1</v>
      </c>
      <c r="F951" s="17">
        <f>SUM(G941:G950)</f>
        <v>851.78</v>
      </c>
      <c r="G951" s="17">
        <f t="shared" si="175"/>
        <v>851.78</v>
      </c>
      <c r="H951" s="14">
        <v>1</v>
      </c>
      <c r="I951" s="17">
        <f>SUM(J941:J950)</f>
        <v>0</v>
      </c>
      <c r="J951" s="17">
        <f t="shared" si="176"/>
        <v>0</v>
      </c>
    </row>
    <row r="952" spans="1:10" ht="0.95" customHeight="1" x14ac:dyDescent="0.25">
      <c r="A952" s="18"/>
      <c r="B952" s="18"/>
      <c r="C952" s="18"/>
      <c r="D952" s="33"/>
      <c r="E952" s="18"/>
      <c r="F952" s="18"/>
      <c r="G952" s="18"/>
      <c r="H952" s="18"/>
      <c r="I952" s="18"/>
      <c r="J952" s="18"/>
    </row>
    <row r="953" spans="1:10" x14ac:dyDescent="0.25">
      <c r="A953" s="19" t="s">
        <v>1622</v>
      </c>
      <c r="B953" s="21" t="s">
        <v>10</v>
      </c>
      <c r="C953" s="19" t="s">
        <v>11</v>
      </c>
      <c r="D953" s="34" t="s">
        <v>1623</v>
      </c>
      <c r="E953" s="20">
        <f t="shared" ref="E953:J953" si="177">E957</f>
        <v>1</v>
      </c>
      <c r="F953" s="20">
        <f t="shared" si="177"/>
        <v>286.64999999999998</v>
      </c>
      <c r="G953" s="20">
        <f t="shared" si="177"/>
        <v>286.64999999999998</v>
      </c>
      <c r="H953" s="20">
        <f t="shared" si="177"/>
        <v>1</v>
      </c>
      <c r="I953" s="20">
        <f t="shared" si="177"/>
        <v>0</v>
      </c>
      <c r="J953" s="20">
        <f t="shared" si="177"/>
        <v>0</v>
      </c>
    </row>
    <row r="954" spans="1:10" x14ac:dyDescent="0.25">
      <c r="A954" s="12" t="s">
        <v>1624</v>
      </c>
      <c r="B954" s="25" t="s">
        <v>18</v>
      </c>
      <c r="C954" s="13" t="s">
        <v>19</v>
      </c>
      <c r="D954" s="31" t="s">
        <v>1625</v>
      </c>
      <c r="E954" s="14">
        <v>1</v>
      </c>
      <c r="F954" s="14">
        <v>59.85</v>
      </c>
      <c r="G954" s="15">
        <f>ROUND(E954*F954,2)</f>
        <v>59.85</v>
      </c>
      <c r="H954" s="14">
        <v>1</v>
      </c>
      <c r="I954" s="69">
        <v>0</v>
      </c>
      <c r="J954" s="15">
        <f>ROUND(H954*I954,2)</f>
        <v>0</v>
      </c>
    </row>
    <row r="955" spans="1:10" ht="22.5" x14ac:dyDescent="0.25">
      <c r="A955" s="12" t="s">
        <v>1626</v>
      </c>
      <c r="B955" s="25" t="s">
        <v>18</v>
      </c>
      <c r="C955" s="13" t="s">
        <v>19</v>
      </c>
      <c r="D955" s="31" t="s">
        <v>1627</v>
      </c>
      <c r="E955" s="14">
        <v>12</v>
      </c>
      <c r="F955" s="14">
        <v>16.8</v>
      </c>
      <c r="G955" s="15">
        <f>ROUND(E955*F955,2)</f>
        <v>201.6</v>
      </c>
      <c r="H955" s="14">
        <v>12</v>
      </c>
      <c r="I955" s="69">
        <v>0</v>
      </c>
      <c r="J955" s="15">
        <f>ROUND(H955*I955,2)</f>
        <v>0</v>
      </c>
    </row>
    <row r="956" spans="1:10" ht="22.5" x14ac:dyDescent="0.25">
      <c r="A956" s="12" t="s">
        <v>1628</v>
      </c>
      <c r="B956" s="25" t="s">
        <v>18</v>
      </c>
      <c r="C956" s="13" t="s">
        <v>19</v>
      </c>
      <c r="D956" s="31" t="s">
        <v>1629</v>
      </c>
      <c r="E956" s="14">
        <v>2</v>
      </c>
      <c r="F956" s="14">
        <v>12.6</v>
      </c>
      <c r="G956" s="15">
        <f>ROUND(E956*F956,2)</f>
        <v>25.2</v>
      </c>
      <c r="H956" s="14">
        <v>2</v>
      </c>
      <c r="I956" s="69">
        <v>0</v>
      </c>
      <c r="J956" s="15">
        <f>ROUND(H956*I956,2)</f>
        <v>0</v>
      </c>
    </row>
    <row r="957" spans="1:10" x14ac:dyDescent="0.25">
      <c r="A957" s="16"/>
      <c r="B957" s="16"/>
      <c r="C957" s="16"/>
      <c r="D957" s="32" t="s">
        <v>1630</v>
      </c>
      <c r="E957" s="14">
        <v>1</v>
      </c>
      <c r="F957" s="17">
        <f>SUM(G954:G956)</f>
        <v>286.64999999999998</v>
      </c>
      <c r="G957" s="17">
        <f>ROUND(E957*F957,2)</f>
        <v>286.64999999999998</v>
      </c>
      <c r="H957" s="14">
        <v>1</v>
      </c>
      <c r="I957" s="17">
        <f>SUM(J954:J956)</f>
        <v>0</v>
      </c>
      <c r="J957" s="17">
        <f>ROUND(H957*I957,2)</f>
        <v>0</v>
      </c>
    </row>
    <row r="958" spans="1:10" ht="0.95" customHeight="1" x14ac:dyDescent="0.25">
      <c r="A958" s="18"/>
      <c r="B958" s="18"/>
      <c r="C958" s="18"/>
      <c r="D958" s="33"/>
      <c r="E958" s="18"/>
      <c r="F958" s="18"/>
      <c r="G958" s="18"/>
      <c r="H958" s="18"/>
      <c r="I958" s="18"/>
      <c r="J958" s="18"/>
    </row>
    <row r="959" spans="1:10" x14ac:dyDescent="0.25">
      <c r="A959" s="19" t="s">
        <v>1631</v>
      </c>
      <c r="B959" s="21" t="s">
        <v>10</v>
      </c>
      <c r="C959" s="19" t="s">
        <v>11</v>
      </c>
      <c r="D959" s="34" t="s">
        <v>1632</v>
      </c>
      <c r="E959" s="20">
        <f t="shared" ref="E959:J959" si="178">E970</f>
        <v>1</v>
      </c>
      <c r="F959" s="20">
        <f t="shared" si="178"/>
        <v>1477.35</v>
      </c>
      <c r="G959" s="20">
        <f t="shared" si="178"/>
        <v>1477.35</v>
      </c>
      <c r="H959" s="20">
        <f t="shared" si="178"/>
        <v>1</v>
      </c>
      <c r="I959" s="20">
        <f t="shared" si="178"/>
        <v>0</v>
      </c>
      <c r="J959" s="20">
        <f t="shared" si="178"/>
        <v>0</v>
      </c>
    </row>
    <row r="960" spans="1:10" x14ac:dyDescent="0.25">
      <c r="A960" s="23" t="s">
        <v>1633</v>
      </c>
      <c r="B960" s="23" t="s">
        <v>10</v>
      </c>
      <c r="C960" s="23" t="s">
        <v>11</v>
      </c>
      <c r="D960" s="35" t="s">
        <v>1634</v>
      </c>
      <c r="E960" s="24">
        <f t="shared" ref="E960:J960" si="179">E964</f>
        <v>1</v>
      </c>
      <c r="F960" s="24">
        <f t="shared" si="179"/>
        <v>1052.0999999999999</v>
      </c>
      <c r="G960" s="24">
        <f t="shared" si="179"/>
        <v>1052.0999999999999</v>
      </c>
      <c r="H960" s="24">
        <f t="shared" si="179"/>
        <v>1</v>
      </c>
      <c r="I960" s="24">
        <f t="shared" si="179"/>
        <v>0</v>
      </c>
      <c r="J960" s="24">
        <f t="shared" si="179"/>
        <v>0</v>
      </c>
    </row>
    <row r="961" spans="1:10" x14ac:dyDescent="0.25">
      <c r="A961" s="12" t="s">
        <v>1635</v>
      </c>
      <c r="B961" s="25" t="s">
        <v>18</v>
      </c>
      <c r="C961" s="13" t="s">
        <v>19</v>
      </c>
      <c r="D961" s="31" t="s">
        <v>1636</v>
      </c>
      <c r="E961" s="14">
        <v>22</v>
      </c>
      <c r="F961" s="14">
        <v>38.85</v>
      </c>
      <c r="G961" s="15">
        <f>ROUND(E961*F961,2)</f>
        <v>854.7</v>
      </c>
      <c r="H961" s="14">
        <v>22</v>
      </c>
      <c r="I961" s="69">
        <v>0</v>
      </c>
      <c r="J961" s="15">
        <f>ROUND(H961*I961,2)</f>
        <v>0</v>
      </c>
    </row>
    <row r="962" spans="1:10" x14ac:dyDescent="0.25">
      <c r="A962" s="12" t="s">
        <v>1637</v>
      </c>
      <c r="B962" s="25" t="s">
        <v>18</v>
      </c>
      <c r="C962" s="13" t="s">
        <v>19</v>
      </c>
      <c r="D962" s="31" t="s">
        <v>1638</v>
      </c>
      <c r="E962" s="14">
        <v>2</v>
      </c>
      <c r="F962" s="14">
        <v>61.95</v>
      </c>
      <c r="G962" s="15">
        <f>ROUND(E962*F962,2)</f>
        <v>123.9</v>
      </c>
      <c r="H962" s="14">
        <v>2</v>
      </c>
      <c r="I962" s="69">
        <v>0</v>
      </c>
      <c r="J962" s="15">
        <f>ROUND(H962*I962,2)</f>
        <v>0</v>
      </c>
    </row>
    <row r="963" spans="1:10" x14ac:dyDescent="0.25">
      <c r="A963" s="12" t="s">
        <v>1639</v>
      </c>
      <c r="B963" s="25" t="s">
        <v>18</v>
      </c>
      <c r="C963" s="13" t="s">
        <v>19</v>
      </c>
      <c r="D963" s="31" t="s">
        <v>1640</v>
      </c>
      <c r="E963" s="14">
        <v>1</v>
      </c>
      <c r="F963" s="14">
        <v>73.5</v>
      </c>
      <c r="G963" s="15">
        <f>ROUND(E963*F963,2)</f>
        <v>73.5</v>
      </c>
      <c r="H963" s="14">
        <v>1</v>
      </c>
      <c r="I963" s="69">
        <v>0</v>
      </c>
      <c r="J963" s="15">
        <f>ROUND(H963*I963,2)</f>
        <v>0</v>
      </c>
    </row>
    <row r="964" spans="1:10" x14ac:dyDescent="0.25">
      <c r="A964" s="16"/>
      <c r="B964" s="16"/>
      <c r="C964" s="16"/>
      <c r="D964" s="32" t="s">
        <v>1641</v>
      </c>
      <c r="E964" s="14">
        <v>1</v>
      </c>
      <c r="F964" s="17">
        <f>SUM(G961:G963)</f>
        <v>1052.0999999999999</v>
      </c>
      <c r="G964" s="17">
        <f>ROUND(E964*F964,2)</f>
        <v>1052.0999999999999</v>
      </c>
      <c r="H964" s="14">
        <v>1</v>
      </c>
      <c r="I964" s="17">
        <f>SUM(J961:J963)</f>
        <v>0</v>
      </c>
      <c r="J964" s="17">
        <f>ROUND(H964*I964,2)</f>
        <v>0</v>
      </c>
    </row>
    <row r="965" spans="1:10" ht="0.95" customHeight="1" x14ac:dyDescent="0.25">
      <c r="A965" s="18"/>
      <c r="B965" s="18"/>
      <c r="C965" s="18"/>
      <c r="D965" s="33"/>
      <c r="E965" s="18"/>
      <c r="F965" s="18"/>
      <c r="G965" s="18"/>
      <c r="H965" s="18"/>
      <c r="I965" s="18"/>
      <c r="J965" s="18"/>
    </row>
    <row r="966" spans="1:10" x14ac:dyDescent="0.25">
      <c r="A966" s="23" t="s">
        <v>1642</v>
      </c>
      <c r="B966" s="23" t="s">
        <v>10</v>
      </c>
      <c r="C966" s="23" t="s">
        <v>11</v>
      </c>
      <c r="D966" s="35" t="s">
        <v>1643</v>
      </c>
      <c r="E966" s="24">
        <f t="shared" ref="E966:J966" si="180">E968</f>
        <v>1</v>
      </c>
      <c r="F966" s="24">
        <f t="shared" si="180"/>
        <v>425.25</v>
      </c>
      <c r="G966" s="24">
        <f t="shared" si="180"/>
        <v>425.25</v>
      </c>
      <c r="H966" s="24">
        <f t="shared" si="180"/>
        <v>1</v>
      </c>
      <c r="I966" s="24">
        <f t="shared" si="180"/>
        <v>0</v>
      </c>
      <c r="J966" s="24">
        <f t="shared" si="180"/>
        <v>0</v>
      </c>
    </row>
    <row r="967" spans="1:10" x14ac:dyDescent="0.25">
      <c r="A967" s="12" t="s">
        <v>1644</v>
      </c>
      <c r="B967" s="25" t="s">
        <v>18</v>
      </c>
      <c r="C967" s="13" t="s">
        <v>19</v>
      </c>
      <c r="D967" s="31" t="s">
        <v>1645</v>
      </c>
      <c r="E967" s="14">
        <v>3</v>
      </c>
      <c r="F967" s="14">
        <v>141.75</v>
      </c>
      <c r="G967" s="15">
        <f>ROUND(E967*F967,2)</f>
        <v>425.25</v>
      </c>
      <c r="H967" s="14">
        <v>3</v>
      </c>
      <c r="I967" s="69">
        <v>0</v>
      </c>
      <c r="J967" s="15">
        <f>ROUND(H967*I967,2)</f>
        <v>0</v>
      </c>
    </row>
    <row r="968" spans="1:10" x14ac:dyDescent="0.25">
      <c r="A968" s="16"/>
      <c r="B968" s="16"/>
      <c r="C968" s="16"/>
      <c r="D968" s="32" t="s">
        <v>1646</v>
      </c>
      <c r="E968" s="14">
        <v>1</v>
      </c>
      <c r="F968" s="17">
        <f>G967</f>
        <v>425.25</v>
      </c>
      <c r="G968" s="17">
        <f>ROUND(E968*F968,2)</f>
        <v>425.25</v>
      </c>
      <c r="H968" s="14">
        <v>1</v>
      </c>
      <c r="I968" s="17">
        <f>J967</f>
        <v>0</v>
      </c>
      <c r="J968" s="17">
        <f>ROUND(H968*I968,2)</f>
        <v>0</v>
      </c>
    </row>
    <row r="969" spans="1:10" ht="0.95" customHeight="1" x14ac:dyDescent="0.25">
      <c r="A969" s="18"/>
      <c r="B969" s="18"/>
      <c r="C969" s="18"/>
      <c r="D969" s="33"/>
      <c r="E969" s="18"/>
      <c r="F969" s="18"/>
      <c r="G969" s="18"/>
      <c r="H969" s="18"/>
      <c r="I969" s="18"/>
      <c r="J969" s="18"/>
    </row>
    <row r="970" spans="1:10" x14ac:dyDescent="0.25">
      <c r="A970" s="16"/>
      <c r="B970" s="16"/>
      <c r="C970" s="16"/>
      <c r="D970" s="32" t="s">
        <v>1647</v>
      </c>
      <c r="E970" s="14">
        <v>1</v>
      </c>
      <c r="F970" s="17">
        <f>G960+G966</f>
        <v>1477.35</v>
      </c>
      <c r="G970" s="17">
        <f>ROUND(E970*F970,2)</f>
        <v>1477.35</v>
      </c>
      <c r="H970" s="14">
        <v>1</v>
      </c>
      <c r="I970" s="17">
        <f>J960+J966</f>
        <v>0</v>
      </c>
      <c r="J970" s="17">
        <f>ROUND(H970*I970,2)</f>
        <v>0</v>
      </c>
    </row>
    <row r="971" spans="1:10" ht="0.95" customHeight="1" x14ac:dyDescent="0.25">
      <c r="A971" s="18"/>
      <c r="B971" s="18"/>
      <c r="C971" s="18"/>
      <c r="D971" s="33"/>
      <c r="E971" s="18"/>
      <c r="F971" s="18"/>
      <c r="G971" s="18"/>
      <c r="H971" s="18"/>
      <c r="I971" s="18"/>
      <c r="J971" s="18"/>
    </row>
    <row r="972" spans="1:10" x14ac:dyDescent="0.25">
      <c r="A972" s="19" t="s">
        <v>1648</v>
      </c>
      <c r="B972" s="21" t="s">
        <v>10</v>
      </c>
      <c r="C972" s="19" t="s">
        <v>11</v>
      </c>
      <c r="D972" s="34" t="s">
        <v>1649</v>
      </c>
      <c r="E972" s="20">
        <f t="shared" ref="E972:J972" si="181">E974</f>
        <v>1</v>
      </c>
      <c r="F972" s="20">
        <f t="shared" si="181"/>
        <v>1795.5</v>
      </c>
      <c r="G972" s="20">
        <f t="shared" si="181"/>
        <v>1795.5</v>
      </c>
      <c r="H972" s="20">
        <f t="shared" si="181"/>
        <v>1</v>
      </c>
      <c r="I972" s="20">
        <f t="shared" si="181"/>
        <v>0</v>
      </c>
      <c r="J972" s="20">
        <f t="shared" si="181"/>
        <v>0</v>
      </c>
    </row>
    <row r="973" spans="1:10" x14ac:dyDescent="0.25">
      <c r="A973" s="12" t="s">
        <v>1650</v>
      </c>
      <c r="B973" s="25" t="s">
        <v>18</v>
      </c>
      <c r="C973" s="13" t="s">
        <v>19</v>
      </c>
      <c r="D973" s="31" t="s">
        <v>1651</v>
      </c>
      <c r="E973" s="14">
        <v>15</v>
      </c>
      <c r="F973" s="14">
        <v>119.7</v>
      </c>
      <c r="G973" s="15">
        <f>ROUND(E973*F973,2)</f>
        <v>1795.5</v>
      </c>
      <c r="H973" s="14">
        <v>15</v>
      </c>
      <c r="I973" s="69">
        <v>0</v>
      </c>
      <c r="J973" s="15">
        <f>ROUND(H973*I973,2)</f>
        <v>0</v>
      </c>
    </row>
    <row r="974" spans="1:10" x14ac:dyDescent="0.25">
      <c r="A974" s="16"/>
      <c r="B974" s="16"/>
      <c r="C974" s="16"/>
      <c r="D974" s="32" t="s">
        <v>1652</v>
      </c>
      <c r="E974" s="14">
        <v>1</v>
      </c>
      <c r="F974" s="17">
        <f>G973</f>
        <v>1795.5</v>
      </c>
      <c r="G974" s="17">
        <f>ROUND(E974*F974,2)</f>
        <v>1795.5</v>
      </c>
      <c r="H974" s="14">
        <v>1</v>
      </c>
      <c r="I974" s="17">
        <f>J973</f>
        <v>0</v>
      </c>
      <c r="J974" s="17">
        <f>ROUND(H974*I974,2)</f>
        <v>0</v>
      </c>
    </row>
    <row r="975" spans="1:10" ht="0.95" customHeight="1" x14ac:dyDescent="0.25">
      <c r="A975" s="18"/>
      <c r="B975" s="18"/>
      <c r="C975" s="18"/>
      <c r="D975" s="33"/>
      <c r="E975" s="18"/>
      <c r="F975" s="18"/>
      <c r="G975" s="18"/>
      <c r="H975" s="18"/>
      <c r="I975" s="18"/>
      <c r="J975" s="18"/>
    </row>
    <row r="976" spans="1:10" x14ac:dyDescent="0.25">
      <c r="A976" s="19" t="s">
        <v>1653</v>
      </c>
      <c r="B976" s="21" t="s">
        <v>10</v>
      </c>
      <c r="C976" s="19" t="s">
        <v>11</v>
      </c>
      <c r="D976" s="34" t="s">
        <v>1654</v>
      </c>
      <c r="E976" s="20">
        <f t="shared" ref="E976:J976" si="182">E986</f>
        <v>1</v>
      </c>
      <c r="F976" s="20">
        <f t="shared" si="182"/>
        <v>4420.5</v>
      </c>
      <c r="G976" s="20">
        <f t="shared" si="182"/>
        <v>4420.5</v>
      </c>
      <c r="H976" s="20">
        <f t="shared" si="182"/>
        <v>1</v>
      </c>
      <c r="I976" s="20">
        <f t="shared" si="182"/>
        <v>0</v>
      </c>
      <c r="J976" s="20">
        <f t="shared" si="182"/>
        <v>0</v>
      </c>
    </row>
    <row r="977" spans="1:10" x14ac:dyDescent="0.25">
      <c r="A977" s="12" t="s">
        <v>1655</v>
      </c>
      <c r="B977" s="25" t="s">
        <v>18</v>
      </c>
      <c r="C977" s="13" t="s">
        <v>19</v>
      </c>
      <c r="D977" s="31" t="s">
        <v>1656</v>
      </c>
      <c r="E977" s="14">
        <v>4</v>
      </c>
      <c r="F977" s="14">
        <v>60.9</v>
      </c>
      <c r="G977" s="15">
        <f t="shared" ref="G977:G986" si="183">ROUND(E977*F977,2)</f>
        <v>243.6</v>
      </c>
      <c r="H977" s="14">
        <v>4</v>
      </c>
      <c r="I977" s="69">
        <v>0</v>
      </c>
      <c r="J977" s="15">
        <f t="shared" ref="J977:J986" si="184">ROUND(H977*I977,2)</f>
        <v>0</v>
      </c>
    </row>
    <row r="978" spans="1:10" x14ac:dyDescent="0.25">
      <c r="A978" s="12" t="s">
        <v>1657</v>
      </c>
      <c r="B978" s="25" t="s">
        <v>18</v>
      </c>
      <c r="C978" s="13" t="s">
        <v>19</v>
      </c>
      <c r="D978" s="31" t="s">
        <v>1658</v>
      </c>
      <c r="E978" s="14">
        <v>20</v>
      </c>
      <c r="F978" s="14">
        <v>42</v>
      </c>
      <c r="G978" s="15">
        <f t="shared" si="183"/>
        <v>840</v>
      </c>
      <c r="H978" s="14">
        <v>20</v>
      </c>
      <c r="I978" s="69">
        <v>0</v>
      </c>
      <c r="J978" s="15">
        <f t="shared" si="184"/>
        <v>0</v>
      </c>
    </row>
    <row r="979" spans="1:10" x14ac:dyDescent="0.25">
      <c r="A979" s="12" t="s">
        <v>1659</v>
      </c>
      <c r="B979" s="25" t="s">
        <v>18</v>
      </c>
      <c r="C979" s="13" t="s">
        <v>32</v>
      </c>
      <c r="D979" s="31" t="s">
        <v>1660</v>
      </c>
      <c r="E979" s="14">
        <v>10</v>
      </c>
      <c r="F979" s="14">
        <v>52.5</v>
      </c>
      <c r="G979" s="15">
        <f t="shared" si="183"/>
        <v>525</v>
      </c>
      <c r="H979" s="14">
        <v>10</v>
      </c>
      <c r="I979" s="69">
        <v>0</v>
      </c>
      <c r="J979" s="15">
        <f t="shared" si="184"/>
        <v>0</v>
      </c>
    </row>
    <row r="980" spans="1:10" x14ac:dyDescent="0.25">
      <c r="A980" s="12" t="s">
        <v>1661</v>
      </c>
      <c r="B980" s="25" t="s">
        <v>18</v>
      </c>
      <c r="C980" s="13" t="s">
        <v>19</v>
      </c>
      <c r="D980" s="31" t="s">
        <v>1662</v>
      </c>
      <c r="E980" s="14">
        <v>8</v>
      </c>
      <c r="F980" s="14">
        <v>14.7</v>
      </c>
      <c r="G980" s="15">
        <f t="shared" si="183"/>
        <v>117.6</v>
      </c>
      <c r="H980" s="14">
        <v>8</v>
      </c>
      <c r="I980" s="69">
        <v>0</v>
      </c>
      <c r="J980" s="15">
        <f t="shared" si="184"/>
        <v>0</v>
      </c>
    </row>
    <row r="981" spans="1:10" x14ac:dyDescent="0.25">
      <c r="A981" s="12" t="s">
        <v>1663</v>
      </c>
      <c r="B981" s="25" t="s">
        <v>18</v>
      </c>
      <c r="C981" s="13" t="s">
        <v>19</v>
      </c>
      <c r="D981" s="31" t="s">
        <v>1664</v>
      </c>
      <c r="E981" s="14">
        <v>8</v>
      </c>
      <c r="F981" s="14">
        <v>54.6</v>
      </c>
      <c r="G981" s="15">
        <f t="shared" si="183"/>
        <v>436.8</v>
      </c>
      <c r="H981" s="14">
        <v>8</v>
      </c>
      <c r="I981" s="69">
        <v>0</v>
      </c>
      <c r="J981" s="15">
        <f t="shared" si="184"/>
        <v>0</v>
      </c>
    </row>
    <row r="982" spans="1:10" x14ac:dyDescent="0.25">
      <c r="A982" s="12" t="s">
        <v>1665</v>
      </c>
      <c r="B982" s="25" t="s">
        <v>18</v>
      </c>
      <c r="C982" s="13" t="s">
        <v>19</v>
      </c>
      <c r="D982" s="31" t="s">
        <v>1666</v>
      </c>
      <c r="E982" s="14">
        <v>4</v>
      </c>
      <c r="F982" s="14">
        <v>10.5</v>
      </c>
      <c r="G982" s="15">
        <f t="shared" si="183"/>
        <v>42</v>
      </c>
      <c r="H982" s="14">
        <v>4</v>
      </c>
      <c r="I982" s="69">
        <v>0</v>
      </c>
      <c r="J982" s="15">
        <f t="shared" si="184"/>
        <v>0</v>
      </c>
    </row>
    <row r="983" spans="1:10" x14ac:dyDescent="0.25">
      <c r="A983" s="12" t="s">
        <v>1667</v>
      </c>
      <c r="B983" s="25" t="s">
        <v>18</v>
      </c>
      <c r="C983" s="13" t="s">
        <v>19</v>
      </c>
      <c r="D983" s="31" t="s">
        <v>1668</v>
      </c>
      <c r="E983" s="14">
        <v>1</v>
      </c>
      <c r="F983" s="14">
        <v>682.5</v>
      </c>
      <c r="G983" s="15">
        <f t="shared" si="183"/>
        <v>682.5</v>
      </c>
      <c r="H983" s="14">
        <v>1</v>
      </c>
      <c r="I983" s="69">
        <v>0</v>
      </c>
      <c r="J983" s="15">
        <f t="shared" si="184"/>
        <v>0</v>
      </c>
    </row>
    <row r="984" spans="1:10" x14ac:dyDescent="0.25">
      <c r="A984" s="12" t="s">
        <v>1669</v>
      </c>
      <c r="B984" s="25" t="s">
        <v>18</v>
      </c>
      <c r="C984" s="13" t="s">
        <v>19</v>
      </c>
      <c r="D984" s="31" t="s">
        <v>1670</v>
      </c>
      <c r="E984" s="14">
        <v>8</v>
      </c>
      <c r="F984" s="14">
        <v>168</v>
      </c>
      <c r="G984" s="15">
        <f t="shared" si="183"/>
        <v>1344</v>
      </c>
      <c r="H984" s="14">
        <v>8</v>
      </c>
      <c r="I984" s="69">
        <v>0</v>
      </c>
      <c r="J984" s="15">
        <f t="shared" si="184"/>
        <v>0</v>
      </c>
    </row>
    <row r="985" spans="1:10" x14ac:dyDescent="0.25">
      <c r="A985" s="12" t="s">
        <v>1671</v>
      </c>
      <c r="B985" s="25" t="s">
        <v>18</v>
      </c>
      <c r="C985" s="13" t="s">
        <v>19</v>
      </c>
      <c r="D985" s="31" t="s">
        <v>1672</v>
      </c>
      <c r="E985" s="14">
        <v>2</v>
      </c>
      <c r="F985" s="14">
        <v>94.5</v>
      </c>
      <c r="G985" s="15">
        <f t="shared" si="183"/>
        <v>189</v>
      </c>
      <c r="H985" s="14">
        <v>2</v>
      </c>
      <c r="I985" s="69">
        <v>0</v>
      </c>
      <c r="J985" s="15">
        <f t="shared" si="184"/>
        <v>0</v>
      </c>
    </row>
    <row r="986" spans="1:10" x14ac:dyDescent="0.25">
      <c r="A986" s="16"/>
      <c r="B986" s="16"/>
      <c r="C986" s="16"/>
      <c r="D986" s="32" t="s">
        <v>1673</v>
      </c>
      <c r="E986" s="14">
        <v>1</v>
      </c>
      <c r="F986" s="17">
        <f>SUM(G977:G985)</f>
        <v>4420.5</v>
      </c>
      <c r="G986" s="17">
        <f t="shared" si="183"/>
        <v>4420.5</v>
      </c>
      <c r="H986" s="14">
        <v>1</v>
      </c>
      <c r="I986" s="17">
        <f>SUM(J977:J985)</f>
        <v>0</v>
      </c>
      <c r="J986" s="17">
        <f t="shared" si="184"/>
        <v>0</v>
      </c>
    </row>
    <row r="987" spans="1:10" ht="0.95" customHeight="1" x14ac:dyDescent="0.25">
      <c r="A987" s="18"/>
      <c r="B987" s="18"/>
      <c r="C987" s="18"/>
      <c r="D987" s="33"/>
      <c r="E987" s="18"/>
      <c r="F987" s="18"/>
      <c r="G987" s="18"/>
      <c r="H987" s="18"/>
      <c r="I987" s="18"/>
      <c r="J987" s="18"/>
    </row>
    <row r="988" spans="1:10" x14ac:dyDescent="0.25">
      <c r="A988" s="19" t="s">
        <v>1674</v>
      </c>
      <c r="B988" s="21" t="s">
        <v>10</v>
      </c>
      <c r="C988" s="19" t="s">
        <v>11</v>
      </c>
      <c r="D988" s="34" t="s">
        <v>1675</v>
      </c>
      <c r="E988" s="20">
        <f t="shared" ref="E988:J988" si="185">E990</f>
        <v>1</v>
      </c>
      <c r="F988" s="20">
        <f t="shared" si="185"/>
        <v>3811.5</v>
      </c>
      <c r="G988" s="20">
        <f t="shared" si="185"/>
        <v>3811.5</v>
      </c>
      <c r="H988" s="20">
        <f t="shared" si="185"/>
        <v>1</v>
      </c>
      <c r="I988" s="20">
        <f t="shared" si="185"/>
        <v>0</v>
      </c>
      <c r="J988" s="20">
        <f t="shared" si="185"/>
        <v>0</v>
      </c>
    </row>
    <row r="989" spans="1:10" x14ac:dyDescent="0.25">
      <c r="A989" s="12" t="s">
        <v>1676</v>
      </c>
      <c r="B989" s="25" t="s">
        <v>18</v>
      </c>
      <c r="C989" s="13" t="s">
        <v>19</v>
      </c>
      <c r="D989" s="31" t="s">
        <v>1677</v>
      </c>
      <c r="E989" s="14">
        <v>22</v>
      </c>
      <c r="F989" s="14">
        <v>173.25</v>
      </c>
      <c r="G989" s="15">
        <f>ROUND(E989*F989,2)</f>
        <v>3811.5</v>
      </c>
      <c r="H989" s="14">
        <v>22</v>
      </c>
      <c r="I989" s="69">
        <v>0</v>
      </c>
      <c r="J989" s="15">
        <f>ROUND(H989*I989,2)</f>
        <v>0</v>
      </c>
    </row>
    <row r="990" spans="1:10" x14ac:dyDescent="0.25">
      <c r="A990" s="16"/>
      <c r="B990" s="16"/>
      <c r="C990" s="16"/>
      <c r="D990" s="32" t="s">
        <v>1678</v>
      </c>
      <c r="E990" s="14">
        <v>1</v>
      </c>
      <c r="F990" s="17">
        <f>G989</f>
        <v>3811.5</v>
      </c>
      <c r="G990" s="17">
        <f>ROUND(E990*F990,2)</f>
        <v>3811.5</v>
      </c>
      <c r="H990" s="14">
        <v>1</v>
      </c>
      <c r="I990" s="17">
        <f>J989</f>
        <v>0</v>
      </c>
      <c r="J990" s="17">
        <f>ROUND(H990*I990,2)</f>
        <v>0</v>
      </c>
    </row>
    <row r="991" spans="1:10" ht="0.95" customHeight="1" x14ac:dyDescent="0.25">
      <c r="A991" s="18"/>
      <c r="B991" s="18"/>
      <c r="C991" s="18"/>
      <c r="D991" s="33"/>
      <c r="E991" s="18"/>
      <c r="F991" s="18"/>
      <c r="G991" s="18"/>
      <c r="H991" s="18"/>
      <c r="I991" s="18"/>
      <c r="J991" s="18"/>
    </row>
    <row r="992" spans="1:10" x14ac:dyDescent="0.25">
      <c r="A992" s="19" t="s">
        <v>1679</v>
      </c>
      <c r="B992" s="21" t="s">
        <v>10</v>
      </c>
      <c r="C992" s="19" t="s">
        <v>11</v>
      </c>
      <c r="D992" s="34" t="s">
        <v>1680</v>
      </c>
      <c r="E992" s="20">
        <f t="shared" ref="E992:J992" si="186">E999</f>
        <v>1</v>
      </c>
      <c r="F992" s="20">
        <f t="shared" si="186"/>
        <v>386.52</v>
      </c>
      <c r="G992" s="20">
        <f t="shared" si="186"/>
        <v>386.52</v>
      </c>
      <c r="H992" s="20">
        <f t="shared" si="186"/>
        <v>1</v>
      </c>
      <c r="I992" s="20">
        <f t="shared" si="186"/>
        <v>0</v>
      </c>
      <c r="J992" s="20">
        <f t="shared" si="186"/>
        <v>0</v>
      </c>
    </row>
    <row r="993" spans="1:10" x14ac:dyDescent="0.25">
      <c r="A993" s="12" t="s">
        <v>1681</v>
      </c>
      <c r="B993" s="25" t="s">
        <v>18</v>
      </c>
      <c r="C993" s="13" t="s">
        <v>19</v>
      </c>
      <c r="D993" s="31" t="s">
        <v>1682</v>
      </c>
      <c r="E993" s="14">
        <v>6</v>
      </c>
      <c r="F993" s="14">
        <v>47.88</v>
      </c>
      <c r="G993" s="15">
        <f t="shared" ref="G993:G999" si="187">ROUND(E993*F993,2)</f>
        <v>287.27999999999997</v>
      </c>
      <c r="H993" s="14">
        <v>6</v>
      </c>
      <c r="I993" s="69">
        <v>0</v>
      </c>
      <c r="J993" s="15">
        <f t="shared" ref="J993:J999" si="188">ROUND(H993*I993,2)</f>
        <v>0</v>
      </c>
    </row>
    <row r="994" spans="1:10" x14ac:dyDescent="0.25">
      <c r="A994" s="12" t="s">
        <v>1683</v>
      </c>
      <c r="B994" s="25" t="s">
        <v>18</v>
      </c>
      <c r="C994" s="13" t="s">
        <v>19</v>
      </c>
      <c r="D994" s="31" t="s">
        <v>1684</v>
      </c>
      <c r="E994" s="14">
        <v>3</v>
      </c>
      <c r="F994" s="14">
        <v>10.5</v>
      </c>
      <c r="G994" s="15">
        <f t="shared" si="187"/>
        <v>31.5</v>
      </c>
      <c r="H994" s="14">
        <v>3</v>
      </c>
      <c r="I994" s="69">
        <v>0</v>
      </c>
      <c r="J994" s="15">
        <f t="shared" si="188"/>
        <v>0</v>
      </c>
    </row>
    <row r="995" spans="1:10" x14ac:dyDescent="0.25">
      <c r="A995" s="12" t="s">
        <v>1685</v>
      </c>
      <c r="B995" s="25" t="s">
        <v>18</v>
      </c>
      <c r="C995" s="13" t="s">
        <v>19</v>
      </c>
      <c r="D995" s="31" t="s">
        <v>1686</v>
      </c>
      <c r="E995" s="14">
        <v>3</v>
      </c>
      <c r="F995" s="14">
        <v>5.25</v>
      </c>
      <c r="G995" s="15">
        <f t="shared" si="187"/>
        <v>15.75</v>
      </c>
      <c r="H995" s="14">
        <v>3</v>
      </c>
      <c r="I995" s="69">
        <v>0</v>
      </c>
      <c r="J995" s="15">
        <f t="shared" si="188"/>
        <v>0</v>
      </c>
    </row>
    <row r="996" spans="1:10" x14ac:dyDescent="0.25">
      <c r="A996" s="12" t="s">
        <v>1687</v>
      </c>
      <c r="B996" s="25" t="s">
        <v>18</v>
      </c>
      <c r="C996" s="13" t="s">
        <v>19</v>
      </c>
      <c r="D996" s="31" t="s">
        <v>1688</v>
      </c>
      <c r="E996" s="14">
        <v>3</v>
      </c>
      <c r="F996" s="14">
        <v>1.58</v>
      </c>
      <c r="G996" s="15">
        <f t="shared" si="187"/>
        <v>4.74</v>
      </c>
      <c r="H996" s="14">
        <v>3</v>
      </c>
      <c r="I996" s="69">
        <v>0</v>
      </c>
      <c r="J996" s="15">
        <f t="shared" si="188"/>
        <v>0</v>
      </c>
    </row>
    <row r="997" spans="1:10" x14ac:dyDescent="0.25">
      <c r="A997" s="12" t="s">
        <v>1689</v>
      </c>
      <c r="B997" s="25" t="s">
        <v>18</v>
      </c>
      <c r="C997" s="13" t="s">
        <v>19</v>
      </c>
      <c r="D997" s="31" t="s">
        <v>1690</v>
      </c>
      <c r="E997" s="14">
        <v>3</v>
      </c>
      <c r="F997" s="14">
        <v>7.35</v>
      </c>
      <c r="G997" s="15">
        <f t="shared" si="187"/>
        <v>22.05</v>
      </c>
      <c r="H997" s="14">
        <v>3</v>
      </c>
      <c r="I997" s="69">
        <v>0</v>
      </c>
      <c r="J997" s="15">
        <f t="shared" si="188"/>
        <v>0</v>
      </c>
    </row>
    <row r="998" spans="1:10" x14ac:dyDescent="0.25">
      <c r="A998" s="12" t="s">
        <v>1691</v>
      </c>
      <c r="B998" s="25" t="s">
        <v>18</v>
      </c>
      <c r="C998" s="13" t="s">
        <v>19</v>
      </c>
      <c r="D998" s="31" t="s">
        <v>1692</v>
      </c>
      <c r="E998" s="14">
        <v>3</v>
      </c>
      <c r="F998" s="14">
        <v>8.4</v>
      </c>
      <c r="G998" s="15">
        <f t="shared" si="187"/>
        <v>25.2</v>
      </c>
      <c r="H998" s="14">
        <v>3</v>
      </c>
      <c r="I998" s="69">
        <v>0</v>
      </c>
      <c r="J998" s="15">
        <f t="shared" si="188"/>
        <v>0</v>
      </c>
    </row>
    <row r="999" spans="1:10" x14ac:dyDescent="0.25">
      <c r="A999" s="16"/>
      <c r="B999" s="16"/>
      <c r="C999" s="16"/>
      <c r="D999" s="32" t="s">
        <v>1693</v>
      </c>
      <c r="E999" s="14">
        <v>1</v>
      </c>
      <c r="F999" s="17">
        <f>SUM(G993:G998)</f>
        <v>386.52</v>
      </c>
      <c r="G999" s="17">
        <f t="shared" si="187"/>
        <v>386.52</v>
      </c>
      <c r="H999" s="14">
        <v>1</v>
      </c>
      <c r="I999" s="17">
        <f>SUM(J993:J998)</f>
        <v>0</v>
      </c>
      <c r="J999" s="17">
        <f t="shared" si="188"/>
        <v>0</v>
      </c>
    </row>
    <row r="1000" spans="1:10" ht="0.95" customHeight="1" x14ac:dyDescent="0.25">
      <c r="A1000" s="18"/>
      <c r="B1000" s="18"/>
      <c r="C1000" s="18"/>
      <c r="D1000" s="33"/>
      <c r="E1000" s="18"/>
      <c r="F1000" s="18"/>
      <c r="G1000" s="18"/>
      <c r="H1000" s="18"/>
      <c r="I1000" s="18"/>
      <c r="J1000" s="18"/>
    </row>
    <row r="1001" spans="1:10" x14ac:dyDescent="0.25">
      <c r="A1001" s="16"/>
      <c r="B1001" s="16"/>
      <c r="C1001" s="16"/>
      <c r="D1001" s="32" t="s">
        <v>1694</v>
      </c>
      <c r="E1001" s="14">
        <v>1</v>
      </c>
      <c r="F1001" s="17">
        <f>G934+G940+G953+G959+G972+G976+G988+G992</f>
        <v>16291.1</v>
      </c>
      <c r="G1001" s="17">
        <f>ROUND(E1001*F1001,2)</f>
        <v>16291.1</v>
      </c>
      <c r="H1001" s="14">
        <v>1</v>
      </c>
      <c r="I1001" s="17">
        <f>J934+J940+J953+J959+J972+J976+J988+J992</f>
        <v>0</v>
      </c>
      <c r="J1001" s="17">
        <f>ROUND(H1001*I1001,2)</f>
        <v>0</v>
      </c>
    </row>
    <row r="1002" spans="1:10" ht="0.95" customHeight="1" x14ac:dyDescent="0.25">
      <c r="A1002" s="18"/>
      <c r="B1002" s="18"/>
      <c r="C1002" s="18"/>
      <c r="D1002" s="33"/>
      <c r="E1002" s="18"/>
      <c r="F1002" s="18"/>
      <c r="G1002" s="18"/>
      <c r="H1002" s="18"/>
      <c r="I1002" s="18"/>
      <c r="J1002" s="18"/>
    </row>
    <row r="1003" spans="1:10" x14ac:dyDescent="0.25">
      <c r="A1003" s="10" t="s">
        <v>1695</v>
      </c>
      <c r="B1003" s="10" t="s">
        <v>10</v>
      </c>
      <c r="C1003" s="10" t="s">
        <v>11</v>
      </c>
      <c r="D1003" s="30" t="s">
        <v>1696</v>
      </c>
      <c r="E1003" s="11">
        <f t="shared" ref="E1003:J1003" si="189">E1018</f>
        <v>1</v>
      </c>
      <c r="F1003" s="11">
        <f t="shared" si="189"/>
        <v>7433.01</v>
      </c>
      <c r="G1003" s="11">
        <f t="shared" si="189"/>
        <v>7433.01</v>
      </c>
      <c r="H1003" s="11">
        <f t="shared" si="189"/>
        <v>1</v>
      </c>
      <c r="I1003" s="11">
        <f t="shared" si="189"/>
        <v>0</v>
      </c>
      <c r="J1003" s="11">
        <f t="shared" si="189"/>
        <v>0</v>
      </c>
    </row>
    <row r="1004" spans="1:10" x14ac:dyDescent="0.25">
      <c r="A1004" s="12" t="s">
        <v>1697</v>
      </c>
      <c r="B1004" s="13" t="s">
        <v>18</v>
      </c>
      <c r="C1004" s="13" t="s">
        <v>19</v>
      </c>
      <c r="D1004" s="31" t="s">
        <v>1698</v>
      </c>
      <c r="E1004" s="14">
        <v>1</v>
      </c>
      <c r="F1004" s="14">
        <v>80.58</v>
      </c>
      <c r="G1004" s="15">
        <f t="shared" ref="G1004:G1018" si="190">ROUND(E1004*F1004,2)</f>
        <v>80.58</v>
      </c>
      <c r="H1004" s="14">
        <v>1</v>
      </c>
      <c r="I1004" s="69">
        <v>0</v>
      </c>
      <c r="J1004" s="15">
        <f t="shared" ref="J1004:J1018" si="191">ROUND(H1004*I1004,2)</f>
        <v>0</v>
      </c>
    </row>
    <row r="1005" spans="1:10" x14ac:dyDescent="0.25">
      <c r="A1005" s="12" t="s">
        <v>1699</v>
      </c>
      <c r="B1005" s="13" t="s">
        <v>18</v>
      </c>
      <c r="C1005" s="13" t="s">
        <v>19</v>
      </c>
      <c r="D1005" s="31" t="s">
        <v>1700</v>
      </c>
      <c r="E1005" s="14">
        <v>8</v>
      </c>
      <c r="F1005" s="14">
        <v>20.170000000000002</v>
      </c>
      <c r="G1005" s="15">
        <f t="shared" si="190"/>
        <v>161.36000000000001</v>
      </c>
      <c r="H1005" s="14">
        <v>8</v>
      </c>
      <c r="I1005" s="69">
        <v>0</v>
      </c>
      <c r="J1005" s="15">
        <f t="shared" si="191"/>
        <v>0</v>
      </c>
    </row>
    <row r="1006" spans="1:10" ht="22.5" x14ac:dyDescent="0.25">
      <c r="A1006" s="12" t="s">
        <v>1701</v>
      </c>
      <c r="B1006" s="13" t="s">
        <v>18</v>
      </c>
      <c r="C1006" s="13" t="s">
        <v>19</v>
      </c>
      <c r="D1006" s="31" t="s">
        <v>1702</v>
      </c>
      <c r="E1006" s="14">
        <v>12</v>
      </c>
      <c r="F1006" s="14">
        <v>20.170000000000002</v>
      </c>
      <c r="G1006" s="15">
        <f t="shared" si="190"/>
        <v>242.04</v>
      </c>
      <c r="H1006" s="14">
        <v>12</v>
      </c>
      <c r="I1006" s="69">
        <v>0</v>
      </c>
      <c r="J1006" s="15">
        <f t="shared" si="191"/>
        <v>0</v>
      </c>
    </row>
    <row r="1007" spans="1:10" x14ac:dyDescent="0.25">
      <c r="A1007" s="12" t="s">
        <v>1703</v>
      </c>
      <c r="B1007" s="13" t="s">
        <v>18</v>
      </c>
      <c r="C1007" s="13" t="s">
        <v>19</v>
      </c>
      <c r="D1007" s="31" t="s">
        <v>1704</v>
      </c>
      <c r="E1007" s="14">
        <v>25</v>
      </c>
      <c r="F1007" s="14">
        <v>68.510000000000005</v>
      </c>
      <c r="G1007" s="15">
        <f t="shared" si="190"/>
        <v>1712.75</v>
      </c>
      <c r="H1007" s="14">
        <v>25</v>
      </c>
      <c r="I1007" s="69">
        <v>0</v>
      </c>
      <c r="J1007" s="15">
        <f t="shared" si="191"/>
        <v>0</v>
      </c>
    </row>
    <row r="1008" spans="1:10" x14ac:dyDescent="0.25">
      <c r="A1008" s="12" t="s">
        <v>1705</v>
      </c>
      <c r="B1008" s="13" t="s">
        <v>18</v>
      </c>
      <c r="C1008" s="13" t="s">
        <v>19</v>
      </c>
      <c r="D1008" s="31" t="s">
        <v>1706</v>
      </c>
      <c r="E1008" s="14">
        <v>3</v>
      </c>
      <c r="F1008" s="14">
        <v>76.56</v>
      </c>
      <c r="G1008" s="15">
        <f t="shared" si="190"/>
        <v>229.68</v>
      </c>
      <c r="H1008" s="14">
        <v>3</v>
      </c>
      <c r="I1008" s="69">
        <v>0</v>
      </c>
      <c r="J1008" s="15">
        <f t="shared" si="191"/>
        <v>0</v>
      </c>
    </row>
    <row r="1009" spans="1:10" x14ac:dyDescent="0.25">
      <c r="A1009" s="12" t="s">
        <v>1707</v>
      </c>
      <c r="B1009" s="13" t="s">
        <v>18</v>
      </c>
      <c r="C1009" s="13" t="s">
        <v>19</v>
      </c>
      <c r="D1009" s="31" t="s">
        <v>1708</v>
      </c>
      <c r="E1009" s="14">
        <v>8</v>
      </c>
      <c r="F1009" s="14">
        <v>23.61</v>
      </c>
      <c r="G1009" s="15">
        <f t="shared" si="190"/>
        <v>188.88</v>
      </c>
      <c r="H1009" s="14">
        <v>8</v>
      </c>
      <c r="I1009" s="69">
        <v>0</v>
      </c>
      <c r="J1009" s="15">
        <f t="shared" si="191"/>
        <v>0</v>
      </c>
    </row>
    <row r="1010" spans="1:10" x14ac:dyDescent="0.25">
      <c r="A1010" s="12" t="s">
        <v>1709</v>
      </c>
      <c r="B1010" s="13" t="s">
        <v>18</v>
      </c>
      <c r="C1010" s="13" t="s">
        <v>19</v>
      </c>
      <c r="D1010" s="31" t="s">
        <v>1710</v>
      </c>
      <c r="E1010" s="14">
        <v>15</v>
      </c>
      <c r="F1010" s="14">
        <v>67.17</v>
      </c>
      <c r="G1010" s="15">
        <f t="shared" si="190"/>
        <v>1007.55</v>
      </c>
      <c r="H1010" s="14">
        <v>15</v>
      </c>
      <c r="I1010" s="69">
        <v>0</v>
      </c>
      <c r="J1010" s="15">
        <f t="shared" si="191"/>
        <v>0</v>
      </c>
    </row>
    <row r="1011" spans="1:10" ht="22.5" x14ac:dyDescent="0.25">
      <c r="A1011" s="12" t="s">
        <v>1711</v>
      </c>
      <c r="B1011" s="13" t="s">
        <v>18</v>
      </c>
      <c r="C1011" s="13" t="s">
        <v>19</v>
      </c>
      <c r="D1011" s="31" t="s">
        <v>1712</v>
      </c>
      <c r="E1011" s="14">
        <v>3</v>
      </c>
      <c r="F1011" s="14">
        <v>80.58</v>
      </c>
      <c r="G1011" s="15">
        <f t="shared" si="190"/>
        <v>241.74</v>
      </c>
      <c r="H1011" s="14">
        <v>3</v>
      </c>
      <c r="I1011" s="69">
        <v>0</v>
      </c>
      <c r="J1011" s="15">
        <f t="shared" si="191"/>
        <v>0</v>
      </c>
    </row>
    <row r="1012" spans="1:10" x14ac:dyDescent="0.25">
      <c r="A1012" s="12" t="s">
        <v>1713</v>
      </c>
      <c r="B1012" s="13" t="s">
        <v>18</v>
      </c>
      <c r="C1012" s="13" t="s">
        <v>19</v>
      </c>
      <c r="D1012" s="31" t="s">
        <v>1714</v>
      </c>
      <c r="E1012" s="14">
        <v>40</v>
      </c>
      <c r="F1012" s="14">
        <v>20.170000000000002</v>
      </c>
      <c r="G1012" s="15">
        <f t="shared" si="190"/>
        <v>806.8</v>
      </c>
      <c r="H1012" s="14">
        <v>40</v>
      </c>
      <c r="I1012" s="69">
        <v>0</v>
      </c>
      <c r="J1012" s="15">
        <f t="shared" si="191"/>
        <v>0</v>
      </c>
    </row>
    <row r="1013" spans="1:10" x14ac:dyDescent="0.25">
      <c r="A1013" s="12" t="s">
        <v>1715</v>
      </c>
      <c r="B1013" s="13" t="s">
        <v>18</v>
      </c>
      <c r="C1013" s="13" t="s">
        <v>19</v>
      </c>
      <c r="D1013" s="31" t="s">
        <v>1716</v>
      </c>
      <c r="E1013" s="14">
        <v>1</v>
      </c>
      <c r="F1013" s="14">
        <v>100.75</v>
      </c>
      <c r="G1013" s="15">
        <f t="shared" si="190"/>
        <v>100.75</v>
      </c>
      <c r="H1013" s="14">
        <v>1</v>
      </c>
      <c r="I1013" s="69">
        <v>0</v>
      </c>
      <c r="J1013" s="15">
        <f t="shared" si="191"/>
        <v>0</v>
      </c>
    </row>
    <row r="1014" spans="1:10" ht="22.5" x14ac:dyDescent="0.25">
      <c r="A1014" s="12" t="s">
        <v>1717</v>
      </c>
      <c r="B1014" s="13" t="s">
        <v>18</v>
      </c>
      <c r="C1014" s="13" t="s">
        <v>19</v>
      </c>
      <c r="D1014" s="31" t="s">
        <v>1718</v>
      </c>
      <c r="E1014" s="14">
        <v>6</v>
      </c>
      <c r="F1014" s="14">
        <v>73.88</v>
      </c>
      <c r="G1014" s="15">
        <f t="shared" si="190"/>
        <v>443.28</v>
      </c>
      <c r="H1014" s="14">
        <v>6</v>
      </c>
      <c r="I1014" s="69">
        <v>0</v>
      </c>
      <c r="J1014" s="15">
        <f t="shared" si="191"/>
        <v>0</v>
      </c>
    </row>
    <row r="1015" spans="1:10" x14ac:dyDescent="0.25">
      <c r="A1015" s="12" t="s">
        <v>1719</v>
      </c>
      <c r="B1015" s="13" t="s">
        <v>18</v>
      </c>
      <c r="C1015" s="13" t="s">
        <v>19</v>
      </c>
      <c r="D1015" s="31" t="s">
        <v>1720</v>
      </c>
      <c r="E1015" s="14">
        <v>22</v>
      </c>
      <c r="F1015" s="14">
        <v>67.16</v>
      </c>
      <c r="G1015" s="15">
        <f t="shared" si="190"/>
        <v>1477.52</v>
      </c>
      <c r="H1015" s="14">
        <v>22</v>
      </c>
      <c r="I1015" s="69">
        <v>0</v>
      </c>
      <c r="J1015" s="15">
        <f t="shared" si="191"/>
        <v>0</v>
      </c>
    </row>
    <row r="1016" spans="1:10" ht="22.5" x14ac:dyDescent="0.25">
      <c r="A1016" s="12" t="s">
        <v>1721</v>
      </c>
      <c r="B1016" s="13" t="s">
        <v>18</v>
      </c>
      <c r="C1016" s="13" t="s">
        <v>19</v>
      </c>
      <c r="D1016" s="31" t="s">
        <v>1722</v>
      </c>
      <c r="E1016" s="14">
        <v>30</v>
      </c>
      <c r="F1016" s="14">
        <v>7.88</v>
      </c>
      <c r="G1016" s="15">
        <f t="shared" si="190"/>
        <v>236.4</v>
      </c>
      <c r="H1016" s="14">
        <v>30</v>
      </c>
      <c r="I1016" s="69">
        <v>0</v>
      </c>
      <c r="J1016" s="15">
        <f t="shared" si="191"/>
        <v>0</v>
      </c>
    </row>
    <row r="1017" spans="1:10" ht="22.5" x14ac:dyDescent="0.25">
      <c r="A1017" s="12" t="s">
        <v>1723</v>
      </c>
      <c r="B1017" s="13" t="s">
        <v>18</v>
      </c>
      <c r="C1017" s="13" t="s">
        <v>19</v>
      </c>
      <c r="D1017" s="31" t="s">
        <v>1724</v>
      </c>
      <c r="E1017" s="14">
        <v>16</v>
      </c>
      <c r="F1017" s="14">
        <v>31.48</v>
      </c>
      <c r="G1017" s="15">
        <f t="shared" si="190"/>
        <v>503.68</v>
      </c>
      <c r="H1017" s="14">
        <v>16</v>
      </c>
      <c r="I1017" s="69">
        <v>0</v>
      </c>
      <c r="J1017" s="15">
        <f t="shared" si="191"/>
        <v>0</v>
      </c>
    </row>
    <row r="1018" spans="1:10" x14ac:dyDescent="0.25">
      <c r="A1018" s="16"/>
      <c r="B1018" s="16"/>
      <c r="C1018" s="16"/>
      <c r="D1018" s="32" t="s">
        <v>1725</v>
      </c>
      <c r="E1018" s="14">
        <v>1</v>
      </c>
      <c r="F1018" s="17">
        <f>SUM(G1004:G1017)</f>
        <v>7433.01</v>
      </c>
      <c r="G1018" s="17">
        <f t="shared" si="190"/>
        <v>7433.01</v>
      </c>
      <c r="H1018" s="14">
        <v>1</v>
      </c>
      <c r="I1018" s="17">
        <f>SUM(J1004:J1017)</f>
        <v>0</v>
      </c>
      <c r="J1018" s="17">
        <f t="shared" si="191"/>
        <v>0</v>
      </c>
    </row>
    <row r="1019" spans="1:10" ht="0.95" customHeight="1" x14ac:dyDescent="0.25">
      <c r="A1019" s="18"/>
      <c r="B1019" s="18"/>
      <c r="C1019" s="18"/>
      <c r="D1019" s="33"/>
      <c r="E1019" s="18"/>
      <c r="F1019" s="18"/>
      <c r="G1019" s="18"/>
      <c r="H1019" s="18"/>
      <c r="I1019" s="18"/>
      <c r="J1019" s="18"/>
    </row>
    <row r="1020" spans="1:10" x14ac:dyDescent="0.25">
      <c r="A1020" s="16"/>
      <c r="B1020" s="16"/>
      <c r="C1020" s="16"/>
      <c r="D1020" s="32" t="s">
        <v>1726</v>
      </c>
      <c r="E1020" s="14">
        <v>1</v>
      </c>
      <c r="F1020" s="17">
        <f>G933+G1003</f>
        <v>23724.11</v>
      </c>
      <c r="G1020" s="17">
        <f>ROUND(E1020*F1020,2)</f>
        <v>23724.11</v>
      </c>
      <c r="H1020" s="14">
        <v>1</v>
      </c>
      <c r="I1020" s="17">
        <f>J933+J1003</f>
        <v>0</v>
      </c>
      <c r="J1020" s="17">
        <f>ROUND(H1020*I1020,2)</f>
        <v>0</v>
      </c>
    </row>
    <row r="1021" spans="1:10" ht="0.95" customHeight="1" x14ac:dyDescent="0.25">
      <c r="A1021" s="18"/>
      <c r="B1021" s="18"/>
      <c r="C1021" s="18"/>
      <c r="D1021" s="33"/>
      <c r="E1021" s="18"/>
      <c r="F1021" s="18"/>
      <c r="G1021" s="18"/>
      <c r="H1021" s="18"/>
      <c r="I1021" s="18"/>
      <c r="J1021" s="18"/>
    </row>
    <row r="1022" spans="1:10" x14ac:dyDescent="0.25">
      <c r="A1022" s="8" t="s">
        <v>1727</v>
      </c>
      <c r="B1022" s="8" t="s">
        <v>10</v>
      </c>
      <c r="C1022" s="8" t="s">
        <v>11</v>
      </c>
      <c r="D1022" s="29" t="s">
        <v>1728</v>
      </c>
      <c r="E1022" s="9">
        <f t="shared" ref="E1022:J1022" si="192">E1039</f>
        <v>1</v>
      </c>
      <c r="F1022" s="9">
        <f t="shared" si="192"/>
        <v>19256.560000000001</v>
      </c>
      <c r="G1022" s="9">
        <f t="shared" si="192"/>
        <v>19256.560000000001</v>
      </c>
      <c r="H1022" s="9">
        <f t="shared" si="192"/>
        <v>1</v>
      </c>
      <c r="I1022" s="9">
        <f t="shared" si="192"/>
        <v>0</v>
      </c>
      <c r="J1022" s="9">
        <f t="shared" si="192"/>
        <v>0</v>
      </c>
    </row>
    <row r="1023" spans="1:10" ht="33.75" x14ac:dyDescent="0.25">
      <c r="A1023" s="12" t="s">
        <v>1729</v>
      </c>
      <c r="B1023" s="13" t="s">
        <v>18</v>
      </c>
      <c r="C1023" s="13" t="s">
        <v>1730</v>
      </c>
      <c r="D1023" s="31" t="s">
        <v>1731</v>
      </c>
      <c r="E1023" s="14">
        <v>1</v>
      </c>
      <c r="F1023" s="14">
        <v>32.54</v>
      </c>
      <c r="G1023" s="15">
        <f t="shared" ref="G1023:G1039" si="193">ROUND(E1023*F1023,2)</f>
        <v>32.54</v>
      </c>
      <c r="H1023" s="14">
        <v>1</v>
      </c>
      <c r="I1023" s="69">
        <v>0</v>
      </c>
      <c r="J1023" s="15">
        <f t="shared" ref="J1023:J1039" si="194">ROUND(H1023*I1023,2)</f>
        <v>0</v>
      </c>
    </row>
    <row r="1024" spans="1:10" ht="22.5" x14ac:dyDescent="0.25">
      <c r="A1024" s="12" t="s">
        <v>1732</v>
      </c>
      <c r="B1024" s="13" t="s">
        <v>18</v>
      </c>
      <c r="C1024" s="13" t="s">
        <v>1730</v>
      </c>
      <c r="D1024" s="31" t="s">
        <v>1733</v>
      </c>
      <c r="E1024" s="14">
        <v>2</v>
      </c>
      <c r="F1024" s="14">
        <v>142.65</v>
      </c>
      <c r="G1024" s="15">
        <f t="shared" si="193"/>
        <v>285.3</v>
      </c>
      <c r="H1024" s="14">
        <v>2</v>
      </c>
      <c r="I1024" s="69">
        <v>0</v>
      </c>
      <c r="J1024" s="15">
        <f t="shared" si="194"/>
        <v>0</v>
      </c>
    </row>
    <row r="1025" spans="1:10" ht="22.5" x14ac:dyDescent="0.25">
      <c r="A1025" s="12" t="s">
        <v>1734</v>
      </c>
      <c r="B1025" s="13" t="s">
        <v>18</v>
      </c>
      <c r="C1025" s="13" t="s">
        <v>1735</v>
      </c>
      <c r="D1025" s="31" t="s">
        <v>1736</v>
      </c>
      <c r="E1025" s="14">
        <v>70</v>
      </c>
      <c r="F1025" s="14">
        <v>39.880000000000003</v>
      </c>
      <c r="G1025" s="15">
        <f t="shared" si="193"/>
        <v>2791.6</v>
      </c>
      <c r="H1025" s="14">
        <v>70</v>
      </c>
      <c r="I1025" s="69">
        <v>0</v>
      </c>
      <c r="J1025" s="15">
        <f t="shared" si="194"/>
        <v>0</v>
      </c>
    </row>
    <row r="1026" spans="1:10" ht="22.5" x14ac:dyDescent="0.25">
      <c r="A1026" s="12" t="s">
        <v>1737</v>
      </c>
      <c r="B1026" s="13" t="s">
        <v>18</v>
      </c>
      <c r="C1026" s="13" t="s">
        <v>1735</v>
      </c>
      <c r="D1026" s="31" t="s">
        <v>1738</v>
      </c>
      <c r="E1026" s="14">
        <v>180</v>
      </c>
      <c r="F1026" s="14">
        <v>45.09</v>
      </c>
      <c r="G1026" s="15">
        <f t="shared" si="193"/>
        <v>8116.2</v>
      </c>
      <c r="H1026" s="14">
        <v>180</v>
      </c>
      <c r="I1026" s="69">
        <v>0</v>
      </c>
      <c r="J1026" s="15">
        <f t="shared" si="194"/>
        <v>0</v>
      </c>
    </row>
    <row r="1027" spans="1:10" ht="33.75" x14ac:dyDescent="0.25">
      <c r="A1027" s="12" t="s">
        <v>1739</v>
      </c>
      <c r="B1027" s="13" t="s">
        <v>18</v>
      </c>
      <c r="C1027" s="13" t="s">
        <v>1730</v>
      </c>
      <c r="D1027" s="31" t="s">
        <v>1740</v>
      </c>
      <c r="E1027" s="14">
        <v>1</v>
      </c>
      <c r="F1027" s="14">
        <v>433.09</v>
      </c>
      <c r="G1027" s="15">
        <f t="shared" si="193"/>
        <v>433.09</v>
      </c>
      <c r="H1027" s="14">
        <v>1</v>
      </c>
      <c r="I1027" s="69">
        <v>0</v>
      </c>
      <c r="J1027" s="15">
        <f t="shared" si="194"/>
        <v>0</v>
      </c>
    </row>
    <row r="1028" spans="1:10" ht="33.75" x14ac:dyDescent="0.25">
      <c r="A1028" s="12" t="s">
        <v>1741</v>
      </c>
      <c r="B1028" s="13" t="s">
        <v>18</v>
      </c>
      <c r="C1028" s="13" t="s">
        <v>1730</v>
      </c>
      <c r="D1028" s="31" t="s">
        <v>1742</v>
      </c>
      <c r="E1028" s="14">
        <v>2</v>
      </c>
      <c r="F1028" s="14">
        <v>555.70000000000005</v>
      </c>
      <c r="G1028" s="15">
        <f t="shared" si="193"/>
        <v>1111.4000000000001</v>
      </c>
      <c r="H1028" s="14">
        <v>2</v>
      </c>
      <c r="I1028" s="69">
        <v>0</v>
      </c>
      <c r="J1028" s="15">
        <f t="shared" si="194"/>
        <v>0</v>
      </c>
    </row>
    <row r="1029" spans="1:10" ht="33.75" x14ac:dyDescent="0.25">
      <c r="A1029" s="12" t="s">
        <v>1743</v>
      </c>
      <c r="B1029" s="13" t="s">
        <v>18</v>
      </c>
      <c r="C1029" s="13" t="s">
        <v>1730</v>
      </c>
      <c r="D1029" s="31" t="s">
        <v>1744</v>
      </c>
      <c r="E1029" s="14">
        <v>1</v>
      </c>
      <c r="F1029" s="14">
        <v>613.73</v>
      </c>
      <c r="G1029" s="15">
        <f t="shared" si="193"/>
        <v>613.73</v>
      </c>
      <c r="H1029" s="14">
        <v>1</v>
      </c>
      <c r="I1029" s="69">
        <v>0</v>
      </c>
      <c r="J1029" s="15">
        <f t="shared" si="194"/>
        <v>0</v>
      </c>
    </row>
    <row r="1030" spans="1:10" ht="22.5" x14ac:dyDescent="0.25">
      <c r="A1030" s="12" t="s">
        <v>1745</v>
      </c>
      <c r="B1030" s="13" t="s">
        <v>18</v>
      </c>
      <c r="C1030" s="13" t="s">
        <v>1730</v>
      </c>
      <c r="D1030" s="31" t="s">
        <v>1746</v>
      </c>
      <c r="E1030" s="14">
        <v>1</v>
      </c>
      <c r="F1030" s="14">
        <v>41.56</v>
      </c>
      <c r="G1030" s="15">
        <f t="shared" si="193"/>
        <v>41.56</v>
      </c>
      <c r="H1030" s="14">
        <v>1</v>
      </c>
      <c r="I1030" s="69">
        <v>0</v>
      </c>
      <c r="J1030" s="15">
        <f t="shared" si="194"/>
        <v>0</v>
      </c>
    </row>
    <row r="1031" spans="1:10" ht="22.5" x14ac:dyDescent="0.25">
      <c r="A1031" s="12" t="s">
        <v>1747</v>
      </c>
      <c r="B1031" s="13" t="s">
        <v>18</v>
      </c>
      <c r="C1031" s="13" t="s">
        <v>1730</v>
      </c>
      <c r="D1031" s="31" t="s">
        <v>1748</v>
      </c>
      <c r="E1031" s="14">
        <v>1</v>
      </c>
      <c r="F1031" s="14">
        <v>96.79</v>
      </c>
      <c r="G1031" s="15">
        <f t="shared" si="193"/>
        <v>96.79</v>
      </c>
      <c r="H1031" s="14">
        <v>1</v>
      </c>
      <c r="I1031" s="69">
        <v>0</v>
      </c>
      <c r="J1031" s="15">
        <f t="shared" si="194"/>
        <v>0</v>
      </c>
    </row>
    <row r="1032" spans="1:10" ht="33.75" x14ac:dyDescent="0.25">
      <c r="A1032" s="12" t="s">
        <v>1749</v>
      </c>
      <c r="B1032" s="13" t="s">
        <v>18</v>
      </c>
      <c r="C1032" s="13" t="s">
        <v>1735</v>
      </c>
      <c r="D1032" s="31" t="s">
        <v>1750</v>
      </c>
      <c r="E1032" s="14">
        <v>10</v>
      </c>
      <c r="F1032" s="14">
        <v>22.13</v>
      </c>
      <c r="G1032" s="15">
        <f t="shared" si="193"/>
        <v>221.3</v>
      </c>
      <c r="H1032" s="14">
        <v>10</v>
      </c>
      <c r="I1032" s="69">
        <v>0</v>
      </c>
      <c r="J1032" s="15">
        <f t="shared" si="194"/>
        <v>0</v>
      </c>
    </row>
    <row r="1033" spans="1:10" ht="22.5" x14ac:dyDescent="0.25">
      <c r="A1033" s="12" t="s">
        <v>1751</v>
      </c>
      <c r="B1033" s="13" t="s">
        <v>18</v>
      </c>
      <c r="C1033" s="13" t="s">
        <v>1730</v>
      </c>
      <c r="D1033" s="31" t="s">
        <v>1752</v>
      </c>
      <c r="E1033" s="14">
        <v>1</v>
      </c>
      <c r="F1033" s="14">
        <v>112.61</v>
      </c>
      <c r="G1033" s="15">
        <f t="shared" si="193"/>
        <v>112.61</v>
      </c>
      <c r="H1033" s="14">
        <v>1</v>
      </c>
      <c r="I1033" s="69">
        <v>0</v>
      </c>
      <c r="J1033" s="15">
        <f t="shared" si="194"/>
        <v>0</v>
      </c>
    </row>
    <row r="1034" spans="1:10" x14ac:dyDescent="0.25">
      <c r="A1034" s="12" t="s">
        <v>1753</v>
      </c>
      <c r="B1034" s="13" t="s">
        <v>18</v>
      </c>
      <c r="C1034" s="13" t="s">
        <v>1730</v>
      </c>
      <c r="D1034" s="31" t="s">
        <v>1754</v>
      </c>
      <c r="E1034" s="14">
        <v>1</v>
      </c>
      <c r="F1034" s="14">
        <v>874.47</v>
      </c>
      <c r="G1034" s="15">
        <f t="shared" si="193"/>
        <v>874.47</v>
      </c>
      <c r="H1034" s="14">
        <v>1</v>
      </c>
      <c r="I1034" s="69">
        <v>0</v>
      </c>
      <c r="J1034" s="15">
        <f t="shared" si="194"/>
        <v>0</v>
      </c>
    </row>
    <row r="1035" spans="1:10" x14ac:dyDescent="0.25">
      <c r="A1035" s="12" t="s">
        <v>1755</v>
      </c>
      <c r="B1035" s="13" t="s">
        <v>18</v>
      </c>
      <c r="C1035" s="13" t="s">
        <v>1730</v>
      </c>
      <c r="D1035" s="31" t="s">
        <v>1756</v>
      </c>
      <c r="E1035" s="14">
        <v>1</v>
      </c>
      <c r="F1035" s="14">
        <v>1546.47</v>
      </c>
      <c r="G1035" s="15">
        <f t="shared" si="193"/>
        <v>1546.47</v>
      </c>
      <c r="H1035" s="14">
        <v>1</v>
      </c>
      <c r="I1035" s="69">
        <v>0</v>
      </c>
      <c r="J1035" s="15">
        <f t="shared" si="194"/>
        <v>0</v>
      </c>
    </row>
    <row r="1036" spans="1:10" ht="22.5" x14ac:dyDescent="0.25">
      <c r="A1036" s="12" t="s">
        <v>1757</v>
      </c>
      <c r="B1036" s="13" t="s">
        <v>18</v>
      </c>
      <c r="C1036" s="13" t="s">
        <v>1730</v>
      </c>
      <c r="D1036" s="31" t="s">
        <v>1758</v>
      </c>
      <c r="E1036" s="14">
        <v>1</v>
      </c>
      <c r="F1036" s="14">
        <v>1470</v>
      </c>
      <c r="G1036" s="15">
        <f t="shared" si="193"/>
        <v>1470</v>
      </c>
      <c r="H1036" s="14">
        <v>1</v>
      </c>
      <c r="I1036" s="69">
        <v>0</v>
      </c>
      <c r="J1036" s="15">
        <f t="shared" si="194"/>
        <v>0</v>
      </c>
    </row>
    <row r="1037" spans="1:10" ht="22.5" x14ac:dyDescent="0.25">
      <c r="A1037" s="12" t="s">
        <v>1759</v>
      </c>
      <c r="B1037" s="13" t="s">
        <v>18</v>
      </c>
      <c r="C1037" s="13" t="s">
        <v>39</v>
      </c>
      <c r="D1037" s="31" t="s">
        <v>297</v>
      </c>
      <c r="E1037" s="14">
        <v>10</v>
      </c>
      <c r="F1037" s="14">
        <v>24.95</v>
      </c>
      <c r="G1037" s="15">
        <f t="shared" si="193"/>
        <v>249.5</v>
      </c>
      <c r="H1037" s="14">
        <v>10</v>
      </c>
      <c r="I1037" s="69">
        <v>0</v>
      </c>
      <c r="J1037" s="15">
        <f t="shared" si="194"/>
        <v>0</v>
      </c>
    </row>
    <row r="1038" spans="1:10" ht="22.5" x14ac:dyDescent="0.25">
      <c r="A1038" s="12" t="s">
        <v>1760</v>
      </c>
      <c r="B1038" s="13" t="s">
        <v>18</v>
      </c>
      <c r="C1038" s="13" t="s">
        <v>19</v>
      </c>
      <c r="D1038" s="31" t="s">
        <v>1761</v>
      </c>
      <c r="E1038" s="14">
        <v>1</v>
      </c>
      <c r="F1038" s="14">
        <v>1260</v>
      </c>
      <c r="G1038" s="15">
        <f t="shared" si="193"/>
        <v>1260</v>
      </c>
      <c r="H1038" s="14">
        <v>1</v>
      </c>
      <c r="I1038" s="69">
        <v>0</v>
      </c>
      <c r="J1038" s="15">
        <f t="shared" si="194"/>
        <v>0</v>
      </c>
    </row>
    <row r="1039" spans="1:10" x14ac:dyDescent="0.25">
      <c r="A1039" s="16"/>
      <c r="B1039" s="16"/>
      <c r="C1039" s="16"/>
      <c r="D1039" s="32" t="s">
        <v>1762</v>
      </c>
      <c r="E1039" s="14">
        <v>1</v>
      </c>
      <c r="F1039" s="17">
        <f>SUM(G1023:G1038)</f>
        <v>19256.560000000001</v>
      </c>
      <c r="G1039" s="17">
        <f t="shared" si="193"/>
        <v>19256.560000000001</v>
      </c>
      <c r="H1039" s="14">
        <v>1</v>
      </c>
      <c r="I1039" s="17">
        <f>SUM(J1023:J1038)</f>
        <v>0</v>
      </c>
      <c r="J1039" s="17">
        <f t="shared" si="194"/>
        <v>0</v>
      </c>
    </row>
    <row r="1040" spans="1:10" ht="0.95" customHeight="1" x14ac:dyDescent="0.25">
      <c r="A1040" s="18"/>
      <c r="B1040" s="18"/>
      <c r="C1040" s="18"/>
      <c r="D1040" s="33"/>
      <c r="E1040" s="18"/>
      <c r="F1040" s="18"/>
      <c r="G1040" s="18"/>
      <c r="H1040" s="18"/>
      <c r="I1040" s="18"/>
      <c r="J1040" s="18"/>
    </row>
    <row r="1041" spans="1:10" x14ac:dyDescent="0.25">
      <c r="A1041" s="8" t="s">
        <v>1763</v>
      </c>
      <c r="B1041" s="8" t="s">
        <v>10</v>
      </c>
      <c r="C1041" s="8" t="s">
        <v>11</v>
      </c>
      <c r="D1041" s="29" t="s">
        <v>1764</v>
      </c>
      <c r="E1041" s="9">
        <f t="shared" ref="E1041:J1041" si="195">E1043</f>
        <v>1</v>
      </c>
      <c r="F1041" s="9">
        <f t="shared" si="195"/>
        <v>6148.8</v>
      </c>
      <c r="G1041" s="9">
        <f t="shared" si="195"/>
        <v>6148.8</v>
      </c>
      <c r="H1041" s="9">
        <f t="shared" si="195"/>
        <v>1</v>
      </c>
      <c r="I1041" s="9">
        <f t="shared" si="195"/>
        <v>0</v>
      </c>
      <c r="J1041" s="9">
        <f t="shared" si="195"/>
        <v>0</v>
      </c>
    </row>
    <row r="1042" spans="1:10" x14ac:dyDescent="0.25">
      <c r="A1042" s="12" t="s">
        <v>1765</v>
      </c>
      <c r="B1042" s="13" t="s">
        <v>18</v>
      </c>
      <c r="C1042" s="13" t="s">
        <v>19</v>
      </c>
      <c r="D1042" s="31" t="s">
        <v>1766</v>
      </c>
      <c r="E1042" s="14">
        <v>1</v>
      </c>
      <c r="F1042" s="14">
        <v>6148.8</v>
      </c>
      <c r="G1042" s="15">
        <f>ROUND(E1042*F1042,2)</f>
        <v>6148.8</v>
      </c>
      <c r="H1042" s="14">
        <v>1</v>
      </c>
      <c r="I1042" s="69">
        <v>0</v>
      </c>
      <c r="J1042" s="15">
        <f>ROUND(H1042*I1042,2)</f>
        <v>0</v>
      </c>
    </row>
    <row r="1043" spans="1:10" x14ac:dyDescent="0.25">
      <c r="A1043" s="16"/>
      <c r="B1043" s="16"/>
      <c r="C1043" s="16"/>
      <c r="D1043" s="32" t="s">
        <v>1767</v>
      </c>
      <c r="E1043" s="14">
        <v>1</v>
      </c>
      <c r="F1043" s="17">
        <f>G1042</f>
        <v>6148.8</v>
      </c>
      <c r="G1043" s="17">
        <f>ROUND(E1043*F1043,2)</f>
        <v>6148.8</v>
      </c>
      <c r="H1043" s="14">
        <v>1</v>
      </c>
      <c r="I1043" s="17">
        <f>J1042</f>
        <v>0</v>
      </c>
      <c r="J1043" s="17">
        <f>ROUND(H1043*I1043,2)</f>
        <v>0</v>
      </c>
    </row>
    <row r="1044" spans="1:10" ht="0.95" customHeight="1" x14ac:dyDescent="0.25">
      <c r="A1044" s="18"/>
      <c r="B1044" s="18"/>
      <c r="C1044" s="18"/>
      <c r="D1044" s="33"/>
      <c r="E1044" s="18"/>
      <c r="F1044" s="18"/>
      <c r="G1044" s="18"/>
      <c r="H1044" s="18"/>
      <c r="I1044" s="18"/>
      <c r="J1044" s="18"/>
    </row>
    <row r="1045" spans="1:10" ht="22.5" x14ac:dyDescent="0.25">
      <c r="A1045" s="8" t="s">
        <v>1768</v>
      </c>
      <c r="B1045" s="8" t="s">
        <v>10</v>
      </c>
      <c r="C1045" s="8" t="s">
        <v>11</v>
      </c>
      <c r="D1045" s="29" t="s">
        <v>1769</v>
      </c>
      <c r="E1045" s="9">
        <f t="shared" ref="E1045:J1045" si="196">E1068</f>
        <v>1</v>
      </c>
      <c r="F1045" s="9">
        <f t="shared" si="196"/>
        <v>127986.08</v>
      </c>
      <c r="G1045" s="9">
        <f t="shared" si="196"/>
        <v>127986.08</v>
      </c>
      <c r="H1045" s="9">
        <f t="shared" si="196"/>
        <v>1</v>
      </c>
      <c r="I1045" s="9">
        <f t="shared" si="196"/>
        <v>0</v>
      </c>
      <c r="J1045" s="9">
        <f t="shared" si="196"/>
        <v>0</v>
      </c>
    </row>
    <row r="1046" spans="1:10" x14ac:dyDescent="0.25">
      <c r="A1046" s="10" t="s">
        <v>1770</v>
      </c>
      <c r="B1046" s="10" t="s">
        <v>10</v>
      </c>
      <c r="C1046" s="10" t="s">
        <v>11</v>
      </c>
      <c r="D1046" s="30" t="s">
        <v>1771</v>
      </c>
      <c r="E1046" s="11">
        <f t="shared" ref="E1046:J1046" si="197">E1053</f>
        <v>1</v>
      </c>
      <c r="F1046" s="11">
        <f t="shared" si="197"/>
        <v>14263.63</v>
      </c>
      <c r="G1046" s="11">
        <f t="shared" si="197"/>
        <v>14263.63</v>
      </c>
      <c r="H1046" s="11">
        <f t="shared" si="197"/>
        <v>1</v>
      </c>
      <c r="I1046" s="11">
        <f t="shared" si="197"/>
        <v>0</v>
      </c>
      <c r="J1046" s="11">
        <f t="shared" si="197"/>
        <v>0</v>
      </c>
    </row>
    <row r="1047" spans="1:10" x14ac:dyDescent="0.25">
      <c r="A1047" s="12" t="s">
        <v>1772</v>
      </c>
      <c r="B1047" s="13" t="s">
        <v>18</v>
      </c>
      <c r="C1047" s="13" t="s">
        <v>4</v>
      </c>
      <c r="D1047" s="31" t="s">
        <v>1773</v>
      </c>
      <c r="E1047" s="14">
        <v>5</v>
      </c>
      <c r="F1047" s="14">
        <v>627.79999999999995</v>
      </c>
      <c r="G1047" s="15">
        <f t="shared" ref="G1047:G1053" si="198">ROUND(E1047*F1047,2)</f>
        <v>3139</v>
      </c>
      <c r="H1047" s="14">
        <v>5</v>
      </c>
      <c r="I1047" s="69">
        <v>0</v>
      </c>
      <c r="J1047" s="15">
        <f t="shared" ref="J1047:J1053" si="199">ROUND(H1047*I1047,2)</f>
        <v>0</v>
      </c>
    </row>
    <row r="1048" spans="1:10" x14ac:dyDescent="0.25">
      <c r="A1048" s="12" t="s">
        <v>1774</v>
      </c>
      <c r="B1048" s="13" t="s">
        <v>18</v>
      </c>
      <c r="C1048" s="13" t="s">
        <v>4</v>
      </c>
      <c r="D1048" s="31" t="s">
        <v>1775</v>
      </c>
      <c r="E1048" s="14">
        <v>30</v>
      </c>
      <c r="F1048" s="14">
        <v>83.17</v>
      </c>
      <c r="G1048" s="15">
        <f t="shared" si="198"/>
        <v>2495.1</v>
      </c>
      <c r="H1048" s="14">
        <v>30</v>
      </c>
      <c r="I1048" s="69">
        <v>0</v>
      </c>
      <c r="J1048" s="15">
        <f t="shared" si="199"/>
        <v>0</v>
      </c>
    </row>
    <row r="1049" spans="1:10" x14ac:dyDescent="0.25">
      <c r="A1049" s="12" t="s">
        <v>1776</v>
      </c>
      <c r="B1049" s="13" t="s">
        <v>18</v>
      </c>
      <c r="C1049" s="13" t="s">
        <v>4</v>
      </c>
      <c r="D1049" s="31" t="s">
        <v>1777</v>
      </c>
      <c r="E1049" s="14">
        <v>5</v>
      </c>
      <c r="F1049" s="14">
        <v>1260</v>
      </c>
      <c r="G1049" s="15">
        <f t="shared" si="198"/>
        <v>6300</v>
      </c>
      <c r="H1049" s="14">
        <v>5</v>
      </c>
      <c r="I1049" s="69">
        <v>0</v>
      </c>
      <c r="J1049" s="15">
        <f t="shared" si="199"/>
        <v>0</v>
      </c>
    </row>
    <row r="1050" spans="1:10" x14ac:dyDescent="0.25">
      <c r="A1050" s="12" t="s">
        <v>1778</v>
      </c>
      <c r="B1050" s="13" t="s">
        <v>18</v>
      </c>
      <c r="C1050" s="13" t="s">
        <v>4</v>
      </c>
      <c r="D1050" s="31" t="s">
        <v>1779</v>
      </c>
      <c r="E1050" s="14">
        <v>1</v>
      </c>
      <c r="F1050" s="14">
        <v>100.8</v>
      </c>
      <c r="G1050" s="15">
        <f t="shared" si="198"/>
        <v>100.8</v>
      </c>
      <c r="H1050" s="14">
        <v>1</v>
      </c>
      <c r="I1050" s="69">
        <v>0</v>
      </c>
      <c r="J1050" s="15">
        <f t="shared" si="199"/>
        <v>0</v>
      </c>
    </row>
    <row r="1051" spans="1:10" x14ac:dyDescent="0.25">
      <c r="A1051" s="12" t="s">
        <v>1780</v>
      </c>
      <c r="B1051" s="13" t="s">
        <v>18</v>
      </c>
      <c r="C1051" s="13" t="s">
        <v>4</v>
      </c>
      <c r="D1051" s="31" t="s">
        <v>1781</v>
      </c>
      <c r="E1051" s="14">
        <v>1</v>
      </c>
      <c r="F1051" s="14">
        <v>259.98</v>
      </c>
      <c r="G1051" s="15">
        <f t="shared" si="198"/>
        <v>259.98</v>
      </c>
      <c r="H1051" s="14">
        <v>1</v>
      </c>
      <c r="I1051" s="69">
        <v>0</v>
      </c>
      <c r="J1051" s="15">
        <f t="shared" si="199"/>
        <v>0</v>
      </c>
    </row>
    <row r="1052" spans="1:10" ht="22.5" x14ac:dyDescent="0.25">
      <c r="A1052" s="12" t="s">
        <v>1782</v>
      </c>
      <c r="B1052" s="13" t="s">
        <v>18</v>
      </c>
      <c r="C1052" s="13" t="s">
        <v>25</v>
      </c>
      <c r="D1052" s="31" t="s">
        <v>1783</v>
      </c>
      <c r="E1052" s="14">
        <v>5</v>
      </c>
      <c r="F1052" s="14">
        <v>393.75</v>
      </c>
      <c r="G1052" s="15">
        <f t="shared" si="198"/>
        <v>1968.75</v>
      </c>
      <c r="H1052" s="14">
        <v>5</v>
      </c>
      <c r="I1052" s="69">
        <v>0</v>
      </c>
      <c r="J1052" s="15">
        <f t="shared" si="199"/>
        <v>0</v>
      </c>
    </row>
    <row r="1053" spans="1:10" x14ac:dyDescent="0.25">
      <c r="A1053" s="16"/>
      <c r="B1053" s="16"/>
      <c r="C1053" s="16"/>
      <c r="D1053" s="32" t="s">
        <v>1784</v>
      </c>
      <c r="E1053" s="14">
        <v>1</v>
      </c>
      <c r="F1053" s="17">
        <f>SUM(G1047:G1052)</f>
        <v>14263.63</v>
      </c>
      <c r="G1053" s="17">
        <f t="shared" si="198"/>
        <v>14263.63</v>
      </c>
      <c r="H1053" s="14">
        <v>1</v>
      </c>
      <c r="I1053" s="17">
        <f>SUM(J1047:J1052)</f>
        <v>0</v>
      </c>
      <c r="J1053" s="17">
        <f t="shared" si="199"/>
        <v>0</v>
      </c>
    </row>
    <row r="1054" spans="1:10" ht="0.95" customHeight="1" x14ac:dyDescent="0.25">
      <c r="A1054" s="18"/>
      <c r="B1054" s="18"/>
      <c r="C1054" s="18"/>
      <c r="D1054" s="33"/>
      <c r="E1054" s="18"/>
      <c r="F1054" s="18"/>
      <c r="G1054" s="18"/>
      <c r="H1054" s="18"/>
      <c r="I1054" s="18"/>
      <c r="J1054" s="18"/>
    </row>
    <row r="1055" spans="1:10" x14ac:dyDescent="0.25">
      <c r="A1055" s="10" t="s">
        <v>1785</v>
      </c>
      <c r="B1055" s="10" t="s">
        <v>10</v>
      </c>
      <c r="C1055" s="10" t="s">
        <v>11</v>
      </c>
      <c r="D1055" s="30" t="s">
        <v>1786</v>
      </c>
      <c r="E1055" s="11">
        <f t="shared" ref="E1055:J1055" si="200">E1066</f>
        <v>1</v>
      </c>
      <c r="F1055" s="11">
        <f t="shared" si="200"/>
        <v>113722.45</v>
      </c>
      <c r="G1055" s="11">
        <f t="shared" si="200"/>
        <v>113722.45</v>
      </c>
      <c r="H1055" s="11">
        <f t="shared" si="200"/>
        <v>1</v>
      </c>
      <c r="I1055" s="11">
        <f t="shared" si="200"/>
        <v>0</v>
      </c>
      <c r="J1055" s="11">
        <f t="shared" si="200"/>
        <v>0</v>
      </c>
    </row>
    <row r="1056" spans="1:10" x14ac:dyDescent="0.25">
      <c r="A1056" s="12" t="s">
        <v>1787</v>
      </c>
      <c r="B1056" s="13" t="s">
        <v>18</v>
      </c>
      <c r="C1056" s="13" t="s">
        <v>90</v>
      </c>
      <c r="D1056" s="31" t="s">
        <v>1788</v>
      </c>
      <c r="E1056" s="14">
        <v>12</v>
      </c>
      <c r="F1056" s="14">
        <v>96.12</v>
      </c>
      <c r="G1056" s="15">
        <f t="shared" ref="G1056:G1066" si="201">ROUND(E1056*F1056,2)</f>
        <v>1153.44</v>
      </c>
      <c r="H1056" s="14">
        <v>12</v>
      </c>
      <c r="I1056" s="69">
        <v>0</v>
      </c>
      <c r="J1056" s="15">
        <f t="shared" ref="J1056:J1066" si="202">ROUND(H1056*I1056,2)</f>
        <v>0</v>
      </c>
    </row>
    <row r="1057" spans="1:10" x14ac:dyDescent="0.25">
      <c r="A1057" s="12" t="s">
        <v>1789</v>
      </c>
      <c r="B1057" s="13" t="s">
        <v>18</v>
      </c>
      <c r="C1057" s="13" t="s">
        <v>90</v>
      </c>
      <c r="D1057" s="31" t="s">
        <v>1790</v>
      </c>
      <c r="E1057" s="14">
        <v>12</v>
      </c>
      <c r="F1057" s="14">
        <v>81.14</v>
      </c>
      <c r="G1057" s="15">
        <f t="shared" si="201"/>
        <v>973.68</v>
      </c>
      <c r="H1057" s="14">
        <v>12</v>
      </c>
      <c r="I1057" s="69">
        <v>0</v>
      </c>
      <c r="J1057" s="15">
        <f t="shared" si="202"/>
        <v>0</v>
      </c>
    </row>
    <row r="1058" spans="1:10" x14ac:dyDescent="0.25">
      <c r="A1058" s="12" t="s">
        <v>1791</v>
      </c>
      <c r="B1058" s="13" t="s">
        <v>18</v>
      </c>
      <c r="C1058" s="13" t="s">
        <v>90</v>
      </c>
      <c r="D1058" s="31" t="s">
        <v>1792</v>
      </c>
      <c r="E1058" s="14">
        <v>10</v>
      </c>
      <c r="F1058" s="14">
        <v>81.13</v>
      </c>
      <c r="G1058" s="15">
        <f t="shared" si="201"/>
        <v>811.3</v>
      </c>
      <c r="H1058" s="14">
        <v>10</v>
      </c>
      <c r="I1058" s="69">
        <v>0</v>
      </c>
      <c r="J1058" s="15">
        <f t="shared" si="202"/>
        <v>0</v>
      </c>
    </row>
    <row r="1059" spans="1:10" x14ac:dyDescent="0.25">
      <c r="A1059" s="12" t="s">
        <v>1793</v>
      </c>
      <c r="B1059" s="13" t="s">
        <v>18</v>
      </c>
      <c r="C1059" s="13" t="s">
        <v>90</v>
      </c>
      <c r="D1059" s="31" t="s">
        <v>1794</v>
      </c>
      <c r="E1059" s="14">
        <v>10</v>
      </c>
      <c r="F1059" s="14">
        <v>81.14</v>
      </c>
      <c r="G1059" s="15">
        <f t="shared" si="201"/>
        <v>811.4</v>
      </c>
      <c r="H1059" s="14">
        <v>10</v>
      </c>
      <c r="I1059" s="69">
        <v>0</v>
      </c>
      <c r="J1059" s="15">
        <f t="shared" si="202"/>
        <v>0</v>
      </c>
    </row>
    <row r="1060" spans="1:10" x14ac:dyDescent="0.25">
      <c r="A1060" s="12" t="s">
        <v>1795</v>
      </c>
      <c r="B1060" s="13" t="s">
        <v>18</v>
      </c>
      <c r="C1060" s="13" t="s">
        <v>90</v>
      </c>
      <c r="D1060" s="31" t="s">
        <v>1796</v>
      </c>
      <c r="E1060" s="14">
        <v>10</v>
      </c>
      <c r="F1060" s="14">
        <v>96.12</v>
      </c>
      <c r="G1060" s="15">
        <f t="shared" si="201"/>
        <v>961.2</v>
      </c>
      <c r="H1060" s="14">
        <v>10</v>
      </c>
      <c r="I1060" s="69">
        <v>0</v>
      </c>
      <c r="J1060" s="15">
        <f t="shared" si="202"/>
        <v>0</v>
      </c>
    </row>
    <row r="1061" spans="1:10" ht="22.5" x14ac:dyDescent="0.25">
      <c r="A1061" s="12" t="s">
        <v>1797</v>
      </c>
      <c r="B1061" s="13" t="s">
        <v>18</v>
      </c>
      <c r="C1061" s="13" t="s">
        <v>1798</v>
      </c>
      <c r="D1061" s="31" t="s">
        <v>1799</v>
      </c>
      <c r="E1061" s="14">
        <v>1676</v>
      </c>
      <c r="F1061" s="14">
        <v>49.51</v>
      </c>
      <c r="G1061" s="15">
        <f t="shared" si="201"/>
        <v>82978.759999999995</v>
      </c>
      <c r="H1061" s="14">
        <v>1676</v>
      </c>
      <c r="I1061" s="69">
        <v>0</v>
      </c>
      <c r="J1061" s="15">
        <f t="shared" si="202"/>
        <v>0</v>
      </c>
    </row>
    <row r="1062" spans="1:10" ht="22.5" x14ac:dyDescent="0.25">
      <c r="A1062" s="12" t="s">
        <v>1800</v>
      </c>
      <c r="B1062" s="13" t="s">
        <v>18</v>
      </c>
      <c r="C1062" s="13" t="s">
        <v>1798</v>
      </c>
      <c r="D1062" s="31" t="s">
        <v>1801</v>
      </c>
      <c r="E1062" s="14">
        <v>1089</v>
      </c>
      <c r="F1062" s="14">
        <v>20.75</v>
      </c>
      <c r="G1062" s="15">
        <f t="shared" si="201"/>
        <v>22596.75</v>
      </c>
      <c r="H1062" s="14">
        <v>1089</v>
      </c>
      <c r="I1062" s="69">
        <v>0</v>
      </c>
      <c r="J1062" s="15">
        <f t="shared" si="202"/>
        <v>0</v>
      </c>
    </row>
    <row r="1063" spans="1:10" x14ac:dyDescent="0.25">
      <c r="A1063" s="12" t="s">
        <v>1802</v>
      </c>
      <c r="B1063" s="13" t="s">
        <v>18</v>
      </c>
      <c r="C1063" s="13" t="s">
        <v>1798</v>
      </c>
      <c r="D1063" s="31" t="s">
        <v>1803</v>
      </c>
      <c r="E1063" s="14">
        <v>1</v>
      </c>
      <c r="F1063" s="14">
        <v>-164.83</v>
      </c>
      <c r="G1063" s="15">
        <f t="shared" si="201"/>
        <v>-164.83</v>
      </c>
      <c r="H1063" s="14">
        <v>1</v>
      </c>
      <c r="I1063" s="69">
        <v>0</v>
      </c>
      <c r="J1063" s="15">
        <f t="shared" si="202"/>
        <v>0</v>
      </c>
    </row>
    <row r="1064" spans="1:10" ht="22.5" x14ac:dyDescent="0.25">
      <c r="A1064" s="12" t="s">
        <v>1804</v>
      </c>
      <c r="B1064" s="13" t="s">
        <v>18</v>
      </c>
      <c r="C1064" s="13" t="s">
        <v>838</v>
      </c>
      <c r="D1064" s="31" t="s">
        <v>1805</v>
      </c>
      <c r="E1064" s="14">
        <v>3200</v>
      </c>
      <c r="F1064" s="14">
        <v>0.51</v>
      </c>
      <c r="G1064" s="15">
        <f t="shared" si="201"/>
        <v>1632</v>
      </c>
      <c r="H1064" s="14">
        <v>3200</v>
      </c>
      <c r="I1064" s="69">
        <v>0</v>
      </c>
      <c r="J1064" s="15">
        <f t="shared" si="202"/>
        <v>0</v>
      </c>
    </row>
    <row r="1065" spans="1:10" x14ac:dyDescent="0.25">
      <c r="A1065" s="12" t="s">
        <v>1806</v>
      </c>
      <c r="B1065" s="13" t="s">
        <v>18</v>
      </c>
      <c r="C1065" s="13" t="s">
        <v>19</v>
      </c>
      <c r="D1065" s="31" t="s">
        <v>1807</v>
      </c>
      <c r="E1065" s="14">
        <v>25</v>
      </c>
      <c r="F1065" s="14">
        <v>78.75</v>
      </c>
      <c r="G1065" s="15">
        <f t="shared" si="201"/>
        <v>1968.75</v>
      </c>
      <c r="H1065" s="14">
        <v>25</v>
      </c>
      <c r="I1065" s="69">
        <v>0</v>
      </c>
      <c r="J1065" s="15">
        <f t="shared" si="202"/>
        <v>0</v>
      </c>
    </row>
    <row r="1066" spans="1:10" x14ac:dyDescent="0.25">
      <c r="A1066" s="16"/>
      <c r="B1066" s="16"/>
      <c r="C1066" s="16"/>
      <c r="D1066" s="32" t="s">
        <v>1808</v>
      </c>
      <c r="E1066" s="14">
        <v>1</v>
      </c>
      <c r="F1066" s="17">
        <f>SUM(G1056:G1065)</f>
        <v>113722.45</v>
      </c>
      <c r="G1066" s="17">
        <f t="shared" si="201"/>
        <v>113722.45</v>
      </c>
      <c r="H1066" s="14">
        <v>1</v>
      </c>
      <c r="I1066" s="17">
        <f>SUM(J1056:J1065)</f>
        <v>0</v>
      </c>
      <c r="J1066" s="17">
        <f t="shared" si="202"/>
        <v>0</v>
      </c>
    </row>
    <row r="1067" spans="1:10" ht="0.95" customHeight="1" x14ac:dyDescent="0.25">
      <c r="A1067" s="18"/>
      <c r="B1067" s="18"/>
      <c r="C1067" s="18"/>
      <c r="D1067" s="33"/>
      <c r="E1067" s="18"/>
      <c r="F1067" s="18"/>
      <c r="G1067" s="18"/>
      <c r="H1067" s="18"/>
      <c r="I1067" s="18"/>
      <c r="J1067" s="18"/>
    </row>
    <row r="1068" spans="1:10" x14ac:dyDescent="0.25">
      <c r="A1068" s="16"/>
      <c r="B1068" s="16"/>
      <c r="C1068" s="16"/>
      <c r="D1068" s="32" t="s">
        <v>1809</v>
      </c>
      <c r="E1068" s="14">
        <v>1</v>
      </c>
      <c r="F1068" s="17">
        <f>G1046+G1055</f>
        <v>127986.08</v>
      </c>
      <c r="G1068" s="17">
        <f>ROUND(E1068*F1068,2)</f>
        <v>127986.08</v>
      </c>
      <c r="H1068" s="14">
        <v>1</v>
      </c>
      <c r="I1068" s="17">
        <f>J1046+J1055</f>
        <v>0</v>
      </c>
      <c r="J1068" s="17">
        <f>ROUND(H1068*I1068,2)</f>
        <v>0</v>
      </c>
    </row>
    <row r="1069" spans="1:10" ht="0.95" customHeight="1" x14ac:dyDescent="0.25">
      <c r="A1069" s="18"/>
      <c r="B1069" s="18"/>
      <c r="C1069" s="18"/>
      <c r="D1069" s="33"/>
      <c r="E1069" s="18"/>
      <c r="F1069" s="18"/>
      <c r="G1069" s="18"/>
      <c r="H1069" s="18"/>
      <c r="I1069" s="18"/>
      <c r="J1069" s="18"/>
    </row>
    <row r="1070" spans="1:10" x14ac:dyDescent="0.25">
      <c r="A1070" s="8" t="s">
        <v>1810</v>
      </c>
      <c r="B1070" s="8" t="s">
        <v>10</v>
      </c>
      <c r="C1070" s="8" t="s">
        <v>11</v>
      </c>
      <c r="D1070" s="29" t="s">
        <v>1811</v>
      </c>
      <c r="E1070" s="9">
        <f t="shared" ref="E1070:J1070" si="203">E1147</f>
        <v>1</v>
      </c>
      <c r="F1070" s="9">
        <f t="shared" si="203"/>
        <v>49175.07</v>
      </c>
      <c r="G1070" s="9">
        <f t="shared" si="203"/>
        <v>49175.07</v>
      </c>
      <c r="H1070" s="9">
        <f t="shared" si="203"/>
        <v>1</v>
      </c>
      <c r="I1070" s="9">
        <f t="shared" si="203"/>
        <v>49175.07</v>
      </c>
      <c r="J1070" s="9">
        <f t="shared" si="203"/>
        <v>49175.07</v>
      </c>
    </row>
    <row r="1071" spans="1:10" x14ac:dyDescent="0.25">
      <c r="A1071" s="10" t="s">
        <v>1812</v>
      </c>
      <c r="B1071" s="10" t="s">
        <v>10</v>
      </c>
      <c r="C1071" s="10" t="s">
        <v>11</v>
      </c>
      <c r="D1071" s="30" t="s">
        <v>1813</v>
      </c>
      <c r="E1071" s="11">
        <f t="shared" ref="E1071:J1071" si="204">E1076</f>
        <v>1</v>
      </c>
      <c r="F1071" s="11">
        <f t="shared" si="204"/>
        <v>30105.919999999998</v>
      </c>
      <c r="G1071" s="11">
        <f t="shared" si="204"/>
        <v>30105.919999999998</v>
      </c>
      <c r="H1071" s="11">
        <f t="shared" si="204"/>
        <v>1</v>
      </c>
      <c r="I1071" s="11">
        <f t="shared" si="204"/>
        <v>30105.919999999998</v>
      </c>
      <c r="J1071" s="11">
        <f t="shared" si="204"/>
        <v>30105.919999999998</v>
      </c>
    </row>
    <row r="1072" spans="1:10" x14ac:dyDescent="0.25">
      <c r="A1072" s="12" t="s">
        <v>1814</v>
      </c>
      <c r="B1072" s="13" t="s">
        <v>18</v>
      </c>
      <c r="C1072" s="13" t="s">
        <v>19</v>
      </c>
      <c r="D1072" s="31" t="s">
        <v>1815</v>
      </c>
      <c r="E1072" s="14">
        <v>2</v>
      </c>
      <c r="F1072" s="14">
        <v>69.16</v>
      </c>
      <c r="G1072" s="15">
        <f>ROUND(E1072*F1072,2)</f>
        <v>138.32</v>
      </c>
      <c r="H1072" s="14">
        <v>2</v>
      </c>
      <c r="I1072" s="69">
        <f>F1072</f>
        <v>69.16</v>
      </c>
      <c r="J1072" s="15">
        <f>ROUND(H1072*I1072,2)</f>
        <v>138.32</v>
      </c>
    </row>
    <row r="1073" spans="1:10" x14ac:dyDescent="0.25">
      <c r="A1073" s="12" t="s">
        <v>1816</v>
      </c>
      <c r="B1073" s="13" t="s">
        <v>18</v>
      </c>
      <c r="C1073" s="13" t="s">
        <v>19</v>
      </c>
      <c r="D1073" s="31" t="s">
        <v>1817</v>
      </c>
      <c r="E1073" s="14">
        <v>24</v>
      </c>
      <c r="F1073" s="14">
        <v>17.09</v>
      </c>
      <c r="G1073" s="15">
        <f>ROUND(E1073*F1073,2)</f>
        <v>410.16</v>
      </c>
      <c r="H1073" s="14">
        <v>24</v>
      </c>
      <c r="I1073" s="69">
        <f t="shared" ref="I1073:I1075" si="205">F1073</f>
        <v>17.09</v>
      </c>
      <c r="J1073" s="15">
        <f>ROUND(H1073*I1073,2)</f>
        <v>410.16</v>
      </c>
    </row>
    <row r="1074" spans="1:10" x14ac:dyDescent="0.25">
      <c r="A1074" s="12" t="s">
        <v>1818</v>
      </c>
      <c r="B1074" s="13" t="s">
        <v>18</v>
      </c>
      <c r="C1074" s="13" t="s">
        <v>19</v>
      </c>
      <c r="D1074" s="31" t="s">
        <v>1819</v>
      </c>
      <c r="E1074" s="14">
        <v>12</v>
      </c>
      <c r="F1074" s="14">
        <v>1204.06</v>
      </c>
      <c r="G1074" s="15">
        <f>ROUND(E1074*F1074,2)</f>
        <v>14448.72</v>
      </c>
      <c r="H1074" s="14">
        <v>12</v>
      </c>
      <c r="I1074" s="69">
        <f t="shared" si="205"/>
        <v>1204.06</v>
      </c>
      <c r="J1074" s="15">
        <f>ROUND(H1074*I1074,2)</f>
        <v>14448.72</v>
      </c>
    </row>
    <row r="1075" spans="1:10" x14ac:dyDescent="0.25">
      <c r="A1075" s="12" t="s">
        <v>1820</v>
      </c>
      <c r="B1075" s="13" t="s">
        <v>18</v>
      </c>
      <c r="C1075" s="13" t="s">
        <v>19</v>
      </c>
      <c r="D1075" s="31" t="s">
        <v>1821</v>
      </c>
      <c r="E1075" s="14">
        <v>12</v>
      </c>
      <c r="F1075" s="14">
        <v>1259.06</v>
      </c>
      <c r="G1075" s="15">
        <f>ROUND(E1075*F1075,2)</f>
        <v>15108.72</v>
      </c>
      <c r="H1075" s="14">
        <v>12</v>
      </c>
      <c r="I1075" s="69">
        <f t="shared" si="205"/>
        <v>1259.06</v>
      </c>
      <c r="J1075" s="15">
        <f>ROUND(H1075*I1075,2)</f>
        <v>15108.72</v>
      </c>
    </row>
    <row r="1076" spans="1:10" x14ac:dyDescent="0.25">
      <c r="A1076" s="16"/>
      <c r="B1076" s="16"/>
      <c r="C1076" s="16"/>
      <c r="D1076" s="32" t="s">
        <v>1822</v>
      </c>
      <c r="E1076" s="14">
        <v>1</v>
      </c>
      <c r="F1076" s="17">
        <f>SUM(G1072:G1075)</f>
        <v>30105.919999999998</v>
      </c>
      <c r="G1076" s="17">
        <f>ROUND(E1076*F1076,2)</f>
        <v>30105.919999999998</v>
      </c>
      <c r="H1076" s="14">
        <v>1</v>
      </c>
      <c r="I1076" s="17">
        <f>SUM(J1072:J1075)</f>
        <v>30105.919999999998</v>
      </c>
      <c r="J1076" s="17">
        <f>ROUND(H1076*I1076,2)</f>
        <v>30105.919999999998</v>
      </c>
    </row>
    <row r="1077" spans="1:10" ht="0.95" customHeight="1" x14ac:dyDescent="0.25">
      <c r="A1077" s="18"/>
      <c r="B1077" s="18"/>
      <c r="C1077" s="18"/>
      <c r="D1077" s="33"/>
      <c r="E1077" s="18"/>
      <c r="F1077" s="18"/>
      <c r="G1077" s="18"/>
      <c r="H1077" s="18"/>
      <c r="I1077" s="18"/>
      <c r="J1077" s="18"/>
    </row>
    <row r="1078" spans="1:10" x14ac:dyDescent="0.25">
      <c r="A1078" s="10" t="s">
        <v>1823</v>
      </c>
      <c r="B1078" s="10" t="s">
        <v>10</v>
      </c>
      <c r="C1078" s="10" t="s">
        <v>11</v>
      </c>
      <c r="D1078" s="30" t="s">
        <v>1824</v>
      </c>
      <c r="E1078" s="11">
        <f t="shared" ref="E1078:J1078" si="206">E1091</f>
        <v>1</v>
      </c>
      <c r="F1078" s="11">
        <f t="shared" si="206"/>
        <v>839.69</v>
      </c>
      <c r="G1078" s="11">
        <f t="shared" si="206"/>
        <v>839.69</v>
      </c>
      <c r="H1078" s="11">
        <f t="shared" si="206"/>
        <v>1</v>
      </c>
      <c r="I1078" s="11">
        <f t="shared" si="206"/>
        <v>839.69</v>
      </c>
      <c r="J1078" s="11">
        <f t="shared" si="206"/>
        <v>839.69</v>
      </c>
    </row>
    <row r="1079" spans="1:10" x14ac:dyDescent="0.25">
      <c r="A1079" s="19" t="s">
        <v>1825</v>
      </c>
      <c r="B1079" s="19" t="s">
        <v>10</v>
      </c>
      <c r="C1079" s="19" t="s">
        <v>11</v>
      </c>
      <c r="D1079" s="34" t="s">
        <v>1826</v>
      </c>
      <c r="E1079" s="20">
        <f t="shared" ref="E1079:J1079" si="207">E1083</f>
        <v>1</v>
      </c>
      <c r="F1079" s="20">
        <f t="shared" si="207"/>
        <v>541.75</v>
      </c>
      <c r="G1079" s="20">
        <f t="shared" si="207"/>
        <v>541.75</v>
      </c>
      <c r="H1079" s="20">
        <f t="shared" si="207"/>
        <v>1</v>
      </c>
      <c r="I1079" s="20">
        <f t="shared" si="207"/>
        <v>541.75</v>
      </c>
      <c r="J1079" s="20">
        <f t="shared" si="207"/>
        <v>541.75</v>
      </c>
    </row>
    <row r="1080" spans="1:10" x14ac:dyDescent="0.25">
      <c r="A1080" s="12" t="s">
        <v>1827</v>
      </c>
      <c r="B1080" s="13" t="s">
        <v>18</v>
      </c>
      <c r="C1080" s="13" t="s">
        <v>1006</v>
      </c>
      <c r="D1080" s="31" t="s">
        <v>1828</v>
      </c>
      <c r="E1080" s="14">
        <v>250</v>
      </c>
      <c r="F1080" s="14">
        <v>0.96</v>
      </c>
      <c r="G1080" s="15">
        <f>ROUND(E1080*F1080,2)</f>
        <v>240</v>
      </c>
      <c r="H1080" s="14">
        <v>250</v>
      </c>
      <c r="I1080" s="69">
        <f>F1080</f>
        <v>0.96</v>
      </c>
      <c r="J1080" s="15">
        <f>ROUND(H1080*I1080,2)</f>
        <v>240</v>
      </c>
    </row>
    <row r="1081" spans="1:10" x14ac:dyDescent="0.25">
      <c r="A1081" s="12" t="s">
        <v>1829</v>
      </c>
      <c r="B1081" s="13" t="s">
        <v>18</v>
      </c>
      <c r="C1081" s="13" t="s">
        <v>19</v>
      </c>
      <c r="D1081" s="31" t="s">
        <v>1830</v>
      </c>
      <c r="E1081" s="14">
        <v>25</v>
      </c>
      <c r="F1081" s="14">
        <v>3.69</v>
      </c>
      <c r="G1081" s="15">
        <f>ROUND(E1081*F1081,2)</f>
        <v>92.25</v>
      </c>
      <c r="H1081" s="14">
        <v>25</v>
      </c>
      <c r="I1081" s="69">
        <f t="shared" ref="I1081:I1082" si="208">F1081</f>
        <v>3.69</v>
      </c>
      <c r="J1081" s="15">
        <f>ROUND(H1081*I1081,2)</f>
        <v>92.25</v>
      </c>
    </row>
    <row r="1082" spans="1:10" x14ac:dyDescent="0.25">
      <c r="A1082" s="12" t="s">
        <v>1831</v>
      </c>
      <c r="B1082" s="13" t="s">
        <v>18</v>
      </c>
      <c r="C1082" s="13" t="s">
        <v>19</v>
      </c>
      <c r="D1082" s="31" t="s">
        <v>1832</v>
      </c>
      <c r="E1082" s="14">
        <v>25</v>
      </c>
      <c r="F1082" s="14">
        <v>8.3800000000000008</v>
      </c>
      <c r="G1082" s="15">
        <f>ROUND(E1082*F1082,2)</f>
        <v>209.5</v>
      </c>
      <c r="H1082" s="14">
        <v>25</v>
      </c>
      <c r="I1082" s="69">
        <f t="shared" si="208"/>
        <v>8.3800000000000008</v>
      </c>
      <c r="J1082" s="15">
        <f>ROUND(H1082*I1082,2)</f>
        <v>209.5</v>
      </c>
    </row>
    <row r="1083" spans="1:10" x14ac:dyDescent="0.25">
      <c r="A1083" s="16"/>
      <c r="B1083" s="16"/>
      <c r="C1083" s="16"/>
      <c r="D1083" s="32" t="s">
        <v>1833</v>
      </c>
      <c r="E1083" s="14">
        <v>1</v>
      </c>
      <c r="F1083" s="17">
        <f>SUM(G1080:G1082)</f>
        <v>541.75</v>
      </c>
      <c r="G1083" s="17">
        <f>ROUND(E1083*F1083,2)</f>
        <v>541.75</v>
      </c>
      <c r="H1083" s="14">
        <v>1</v>
      </c>
      <c r="I1083" s="17">
        <f>SUM(J1080:J1082)</f>
        <v>541.75</v>
      </c>
      <c r="J1083" s="17">
        <f>ROUND(H1083*I1083,2)</f>
        <v>541.75</v>
      </c>
    </row>
    <row r="1084" spans="1:10" ht="0.95" customHeight="1" x14ac:dyDescent="0.25">
      <c r="A1084" s="18"/>
      <c r="B1084" s="18"/>
      <c r="C1084" s="18"/>
      <c r="D1084" s="33"/>
      <c r="E1084" s="18"/>
      <c r="F1084" s="18"/>
      <c r="G1084" s="18"/>
      <c r="H1084" s="18"/>
      <c r="I1084" s="18"/>
      <c r="J1084" s="18"/>
    </row>
    <row r="1085" spans="1:10" x14ac:dyDescent="0.25">
      <c r="A1085" s="19" t="s">
        <v>1834</v>
      </c>
      <c r="B1085" s="19" t="s">
        <v>10</v>
      </c>
      <c r="C1085" s="19" t="s">
        <v>11</v>
      </c>
      <c r="D1085" s="34" t="s">
        <v>1835</v>
      </c>
      <c r="E1085" s="20">
        <f t="shared" ref="E1085:J1085" si="209">E1089</f>
        <v>1</v>
      </c>
      <c r="F1085" s="20">
        <f t="shared" si="209"/>
        <v>297.94</v>
      </c>
      <c r="G1085" s="20">
        <f t="shared" si="209"/>
        <v>297.94</v>
      </c>
      <c r="H1085" s="20">
        <f t="shared" si="209"/>
        <v>1</v>
      </c>
      <c r="I1085" s="20">
        <f t="shared" si="209"/>
        <v>297.94</v>
      </c>
      <c r="J1085" s="20">
        <f t="shared" si="209"/>
        <v>297.94</v>
      </c>
    </row>
    <row r="1086" spans="1:10" x14ac:dyDescent="0.25">
      <c r="A1086" s="12" t="s">
        <v>1836</v>
      </c>
      <c r="B1086" s="13" t="s">
        <v>18</v>
      </c>
      <c r="C1086" s="13" t="s">
        <v>19</v>
      </c>
      <c r="D1086" s="31" t="s">
        <v>1837</v>
      </c>
      <c r="E1086" s="14">
        <v>4</v>
      </c>
      <c r="F1086" s="14">
        <v>23.17</v>
      </c>
      <c r="G1086" s="15">
        <f>ROUND(E1086*F1086,2)</f>
        <v>92.68</v>
      </c>
      <c r="H1086" s="14">
        <v>4</v>
      </c>
      <c r="I1086" s="69">
        <f>F1086</f>
        <v>23.17</v>
      </c>
      <c r="J1086" s="15">
        <f>ROUND(H1086*I1086,2)</f>
        <v>92.68</v>
      </c>
    </row>
    <row r="1087" spans="1:10" x14ac:dyDescent="0.25">
      <c r="A1087" s="12" t="s">
        <v>1838</v>
      </c>
      <c r="B1087" s="13" t="s">
        <v>18</v>
      </c>
      <c r="C1087" s="13" t="s">
        <v>19</v>
      </c>
      <c r="D1087" s="31" t="s">
        <v>1839</v>
      </c>
      <c r="E1087" s="14">
        <v>4</v>
      </c>
      <c r="F1087" s="14">
        <v>35.74</v>
      </c>
      <c r="G1087" s="15">
        <f>ROUND(E1087*F1087,2)</f>
        <v>142.96</v>
      </c>
      <c r="H1087" s="14">
        <v>4</v>
      </c>
      <c r="I1087" s="69">
        <f t="shared" ref="I1087:I1088" si="210">F1087</f>
        <v>35.74</v>
      </c>
      <c r="J1087" s="15">
        <f>ROUND(H1087*I1087,2)</f>
        <v>142.96</v>
      </c>
    </row>
    <row r="1088" spans="1:10" x14ac:dyDescent="0.25">
      <c r="A1088" s="12" t="s">
        <v>1840</v>
      </c>
      <c r="B1088" s="13" t="s">
        <v>18</v>
      </c>
      <c r="C1088" s="13" t="s">
        <v>19</v>
      </c>
      <c r="D1088" s="31" t="s">
        <v>1841</v>
      </c>
      <c r="E1088" s="14">
        <v>10</v>
      </c>
      <c r="F1088" s="14">
        <v>6.23</v>
      </c>
      <c r="G1088" s="15">
        <f>ROUND(E1088*F1088,2)</f>
        <v>62.3</v>
      </c>
      <c r="H1088" s="14">
        <v>10</v>
      </c>
      <c r="I1088" s="69">
        <f t="shared" si="210"/>
        <v>6.23</v>
      </c>
      <c r="J1088" s="15">
        <f>ROUND(H1088*I1088,2)</f>
        <v>62.3</v>
      </c>
    </row>
    <row r="1089" spans="1:10" x14ac:dyDescent="0.25">
      <c r="A1089" s="16"/>
      <c r="B1089" s="16"/>
      <c r="C1089" s="16"/>
      <c r="D1089" s="32" t="s">
        <v>1842</v>
      </c>
      <c r="E1089" s="14">
        <v>1</v>
      </c>
      <c r="F1089" s="17">
        <f>SUM(G1086:G1088)</f>
        <v>297.94</v>
      </c>
      <c r="G1089" s="17">
        <f>ROUND(E1089*F1089,2)</f>
        <v>297.94</v>
      </c>
      <c r="H1089" s="14">
        <v>1</v>
      </c>
      <c r="I1089" s="17">
        <f>SUM(J1086:J1088)</f>
        <v>297.94</v>
      </c>
      <c r="J1089" s="17">
        <f>ROUND(H1089*I1089,2)</f>
        <v>297.94</v>
      </c>
    </row>
    <row r="1090" spans="1:10" ht="0.95" customHeight="1" x14ac:dyDescent="0.25">
      <c r="A1090" s="18"/>
      <c r="B1090" s="18"/>
      <c r="C1090" s="18"/>
      <c r="D1090" s="33"/>
      <c r="E1090" s="18"/>
      <c r="F1090" s="18"/>
      <c r="G1090" s="18"/>
      <c r="H1090" s="18"/>
      <c r="I1090" s="18"/>
      <c r="J1090" s="18"/>
    </row>
    <row r="1091" spans="1:10" x14ac:dyDescent="0.25">
      <c r="A1091" s="16"/>
      <c r="B1091" s="16"/>
      <c r="C1091" s="16"/>
      <c r="D1091" s="32" t="s">
        <v>1843</v>
      </c>
      <c r="E1091" s="14">
        <v>1</v>
      </c>
      <c r="F1091" s="17">
        <f>G1079+G1085</f>
        <v>839.69</v>
      </c>
      <c r="G1091" s="17">
        <f>ROUND(E1091*F1091,2)</f>
        <v>839.69</v>
      </c>
      <c r="H1091" s="14">
        <v>1</v>
      </c>
      <c r="I1091" s="17">
        <f>J1079+J1085</f>
        <v>839.69</v>
      </c>
      <c r="J1091" s="17">
        <f>ROUND(H1091*I1091,2)</f>
        <v>839.69</v>
      </c>
    </row>
    <row r="1092" spans="1:10" ht="0.95" customHeight="1" x14ac:dyDescent="0.25">
      <c r="A1092" s="18"/>
      <c r="B1092" s="18"/>
      <c r="C1092" s="18"/>
      <c r="D1092" s="33"/>
      <c r="E1092" s="18"/>
      <c r="F1092" s="18"/>
      <c r="G1092" s="18"/>
      <c r="H1092" s="18"/>
      <c r="I1092" s="18"/>
      <c r="J1092" s="18"/>
    </row>
    <row r="1093" spans="1:10" x14ac:dyDescent="0.25">
      <c r="A1093" s="10" t="s">
        <v>1844</v>
      </c>
      <c r="B1093" s="10" t="s">
        <v>10</v>
      </c>
      <c r="C1093" s="10" t="s">
        <v>11</v>
      </c>
      <c r="D1093" s="30" t="s">
        <v>1845</v>
      </c>
      <c r="E1093" s="11">
        <f t="shared" ref="E1093:J1093" si="211">E1107</f>
        <v>1</v>
      </c>
      <c r="F1093" s="11">
        <f t="shared" si="211"/>
        <v>3116.27</v>
      </c>
      <c r="G1093" s="11">
        <f t="shared" si="211"/>
        <v>3116.27</v>
      </c>
      <c r="H1093" s="11">
        <f t="shared" si="211"/>
        <v>1</v>
      </c>
      <c r="I1093" s="11">
        <f t="shared" si="211"/>
        <v>3116.27</v>
      </c>
      <c r="J1093" s="11">
        <f t="shared" si="211"/>
        <v>3116.27</v>
      </c>
    </row>
    <row r="1094" spans="1:10" x14ac:dyDescent="0.25">
      <c r="A1094" s="19" t="s">
        <v>1846</v>
      </c>
      <c r="B1094" s="19" t="s">
        <v>10</v>
      </c>
      <c r="C1094" s="19" t="s">
        <v>11</v>
      </c>
      <c r="D1094" s="34" t="s">
        <v>1847</v>
      </c>
      <c r="E1094" s="20">
        <f t="shared" ref="E1094:J1094" si="212">E1097</f>
        <v>1</v>
      </c>
      <c r="F1094" s="20">
        <f t="shared" si="212"/>
        <v>2402.58</v>
      </c>
      <c r="G1094" s="20">
        <f t="shared" si="212"/>
        <v>2402.58</v>
      </c>
      <c r="H1094" s="20">
        <f t="shared" si="212"/>
        <v>1</v>
      </c>
      <c r="I1094" s="20">
        <f t="shared" si="212"/>
        <v>2402.58</v>
      </c>
      <c r="J1094" s="20">
        <f t="shared" si="212"/>
        <v>2402.58</v>
      </c>
    </row>
    <row r="1095" spans="1:10" x14ac:dyDescent="0.25">
      <c r="A1095" s="12" t="s">
        <v>1848</v>
      </c>
      <c r="B1095" s="13" t="s">
        <v>18</v>
      </c>
      <c r="C1095" s="13" t="s">
        <v>19</v>
      </c>
      <c r="D1095" s="31" t="s">
        <v>1849</v>
      </c>
      <c r="E1095" s="14">
        <v>1</v>
      </c>
      <c r="F1095" s="14">
        <v>381.98</v>
      </c>
      <c r="G1095" s="15">
        <f>ROUND(E1095*F1095,2)</f>
        <v>381.98</v>
      </c>
      <c r="H1095" s="14">
        <v>1</v>
      </c>
      <c r="I1095" s="69">
        <f>F1095</f>
        <v>381.98</v>
      </c>
      <c r="J1095" s="15">
        <f>ROUND(H1095*I1095,2)</f>
        <v>381.98</v>
      </c>
    </row>
    <row r="1096" spans="1:10" x14ac:dyDescent="0.25">
      <c r="A1096" s="12" t="s">
        <v>1850</v>
      </c>
      <c r="B1096" s="13" t="s">
        <v>18</v>
      </c>
      <c r="C1096" s="13" t="s">
        <v>19</v>
      </c>
      <c r="D1096" s="31" t="s">
        <v>1851</v>
      </c>
      <c r="E1096" s="14">
        <v>10</v>
      </c>
      <c r="F1096" s="14">
        <v>202.06</v>
      </c>
      <c r="G1096" s="15">
        <f>ROUND(E1096*F1096,2)</f>
        <v>2020.6</v>
      </c>
      <c r="H1096" s="14">
        <v>10</v>
      </c>
      <c r="I1096" s="69">
        <f>F1096</f>
        <v>202.06</v>
      </c>
      <c r="J1096" s="15">
        <f>ROUND(H1096*I1096,2)</f>
        <v>2020.6</v>
      </c>
    </row>
    <row r="1097" spans="1:10" x14ac:dyDescent="0.25">
      <c r="A1097" s="16"/>
      <c r="B1097" s="16"/>
      <c r="C1097" s="16"/>
      <c r="D1097" s="32" t="s">
        <v>1852</v>
      </c>
      <c r="E1097" s="14">
        <v>1</v>
      </c>
      <c r="F1097" s="17">
        <f>SUM(G1095:G1096)</f>
        <v>2402.58</v>
      </c>
      <c r="G1097" s="17">
        <f>ROUND(E1097*F1097,2)</f>
        <v>2402.58</v>
      </c>
      <c r="H1097" s="14">
        <v>1</v>
      </c>
      <c r="I1097" s="17">
        <f>SUM(J1095:J1096)</f>
        <v>2402.58</v>
      </c>
      <c r="J1097" s="17">
        <f>ROUND(H1097*I1097,2)</f>
        <v>2402.58</v>
      </c>
    </row>
    <row r="1098" spans="1:10" ht="0.95" customHeight="1" x14ac:dyDescent="0.25">
      <c r="A1098" s="18"/>
      <c r="B1098" s="18"/>
      <c r="C1098" s="18"/>
      <c r="D1098" s="33"/>
      <c r="E1098" s="18"/>
      <c r="F1098" s="18"/>
      <c r="G1098" s="18"/>
      <c r="H1098" s="18"/>
      <c r="I1098" s="18"/>
      <c r="J1098" s="18"/>
    </row>
    <row r="1099" spans="1:10" x14ac:dyDescent="0.25">
      <c r="A1099" s="19" t="s">
        <v>1853</v>
      </c>
      <c r="B1099" s="19" t="s">
        <v>10</v>
      </c>
      <c r="C1099" s="19" t="s">
        <v>11</v>
      </c>
      <c r="D1099" s="34" t="s">
        <v>1854</v>
      </c>
      <c r="E1099" s="20">
        <f t="shared" ref="E1099:J1099" si="213">E1101</f>
        <v>1</v>
      </c>
      <c r="F1099" s="20">
        <f t="shared" si="213"/>
        <v>390.69</v>
      </c>
      <c r="G1099" s="20">
        <f t="shared" si="213"/>
        <v>390.69</v>
      </c>
      <c r="H1099" s="20">
        <f t="shared" si="213"/>
        <v>1</v>
      </c>
      <c r="I1099" s="20">
        <f t="shared" si="213"/>
        <v>390.69</v>
      </c>
      <c r="J1099" s="20">
        <f t="shared" si="213"/>
        <v>390.69</v>
      </c>
    </row>
    <row r="1100" spans="1:10" x14ac:dyDescent="0.25">
      <c r="A1100" s="12" t="s">
        <v>1855</v>
      </c>
      <c r="B1100" s="13" t="s">
        <v>18</v>
      </c>
      <c r="C1100" s="13" t="s">
        <v>19</v>
      </c>
      <c r="D1100" s="31" t="s">
        <v>1856</v>
      </c>
      <c r="E1100" s="14">
        <v>3</v>
      </c>
      <c r="F1100" s="14">
        <v>130.22999999999999</v>
      </c>
      <c r="G1100" s="15">
        <f>ROUND(E1100*F1100,2)</f>
        <v>390.69</v>
      </c>
      <c r="H1100" s="14">
        <v>3</v>
      </c>
      <c r="I1100" s="69">
        <f>F1100</f>
        <v>130.22999999999999</v>
      </c>
      <c r="J1100" s="15">
        <f>ROUND(H1100*I1100,2)</f>
        <v>390.69</v>
      </c>
    </row>
    <row r="1101" spans="1:10" x14ac:dyDescent="0.25">
      <c r="A1101" s="16"/>
      <c r="B1101" s="16"/>
      <c r="C1101" s="16"/>
      <c r="D1101" s="32" t="s">
        <v>1857</v>
      </c>
      <c r="E1101" s="14">
        <v>1</v>
      </c>
      <c r="F1101" s="17">
        <f>G1100</f>
        <v>390.69</v>
      </c>
      <c r="G1101" s="17">
        <f>ROUND(E1101*F1101,2)</f>
        <v>390.69</v>
      </c>
      <c r="H1101" s="14">
        <v>1</v>
      </c>
      <c r="I1101" s="17">
        <f>J1100</f>
        <v>390.69</v>
      </c>
      <c r="J1101" s="17">
        <f>ROUND(H1101*I1101,2)</f>
        <v>390.69</v>
      </c>
    </row>
    <row r="1102" spans="1:10" ht="0.95" customHeight="1" x14ac:dyDescent="0.25">
      <c r="A1102" s="18"/>
      <c r="B1102" s="18"/>
      <c r="C1102" s="18"/>
      <c r="D1102" s="33"/>
      <c r="E1102" s="18"/>
      <c r="F1102" s="18"/>
      <c r="G1102" s="18"/>
      <c r="H1102" s="18"/>
      <c r="I1102" s="18"/>
      <c r="J1102" s="18"/>
    </row>
    <row r="1103" spans="1:10" x14ac:dyDescent="0.25">
      <c r="A1103" s="19" t="s">
        <v>1858</v>
      </c>
      <c r="B1103" s="19" t="s">
        <v>10</v>
      </c>
      <c r="C1103" s="19" t="s">
        <v>11</v>
      </c>
      <c r="D1103" s="34" t="s">
        <v>1859</v>
      </c>
      <c r="E1103" s="20">
        <f t="shared" ref="E1103:J1103" si="214">E1105</f>
        <v>1</v>
      </c>
      <c r="F1103" s="20">
        <f t="shared" si="214"/>
        <v>323</v>
      </c>
      <c r="G1103" s="20">
        <f t="shared" si="214"/>
        <v>323</v>
      </c>
      <c r="H1103" s="20">
        <f t="shared" si="214"/>
        <v>1</v>
      </c>
      <c r="I1103" s="20">
        <f t="shared" si="214"/>
        <v>323</v>
      </c>
      <c r="J1103" s="20">
        <f t="shared" si="214"/>
        <v>323</v>
      </c>
    </row>
    <row r="1104" spans="1:10" x14ac:dyDescent="0.25">
      <c r="A1104" s="12" t="s">
        <v>1860</v>
      </c>
      <c r="B1104" s="13" t="s">
        <v>18</v>
      </c>
      <c r="C1104" s="13" t="s">
        <v>19</v>
      </c>
      <c r="D1104" s="31" t="s">
        <v>1861</v>
      </c>
      <c r="E1104" s="14">
        <v>50</v>
      </c>
      <c r="F1104" s="14">
        <v>6.46</v>
      </c>
      <c r="G1104" s="15">
        <f>ROUND(E1104*F1104,2)</f>
        <v>323</v>
      </c>
      <c r="H1104" s="14">
        <v>50</v>
      </c>
      <c r="I1104" s="69">
        <f>F1104</f>
        <v>6.46</v>
      </c>
      <c r="J1104" s="15">
        <f>ROUND(H1104*I1104,2)</f>
        <v>323</v>
      </c>
    </row>
    <row r="1105" spans="1:10" x14ac:dyDescent="0.25">
      <c r="A1105" s="16"/>
      <c r="B1105" s="16"/>
      <c r="C1105" s="16"/>
      <c r="D1105" s="32" t="s">
        <v>1862</v>
      </c>
      <c r="E1105" s="14">
        <v>1</v>
      </c>
      <c r="F1105" s="17">
        <f>G1104</f>
        <v>323</v>
      </c>
      <c r="G1105" s="17">
        <f>ROUND(E1105*F1105,2)</f>
        <v>323</v>
      </c>
      <c r="H1105" s="14">
        <v>1</v>
      </c>
      <c r="I1105" s="17">
        <f>J1104</f>
        <v>323</v>
      </c>
      <c r="J1105" s="17">
        <f>ROUND(H1105*I1105,2)</f>
        <v>323</v>
      </c>
    </row>
    <row r="1106" spans="1:10" ht="0.95" customHeight="1" x14ac:dyDescent="0.25">
      <c r="A1106" s="18"/>
      <c r="B1106" s="18"/>
      <c r="C1106" s="18"/>
      <c r="D1106" s="33"/>
      <c r="E1106" s="18"/>
      <c r="F1106" s="18"/>
      <c r="G1106" s="18"/>
      <c r="H1106" s="18"/>
      <c r="I1106" s="18"/>
      <c r="J1106" s="18"/>
    </row>
    <row r="1107" spans="1:10" x14ac:dyDescent="0.25">
      <c r="A1107" s="16"/>
      <c r="B1107" s="16"/>
      <c r="C1107" s="16"/>
      <c r="D1107" s="32" t="s">
        <v>1863</v>
      </c>
      <c r="E1107" s="14">
        <v>1</v>
      </c>
      <c r="F1107" s="17">
        <f>G1094+G1099+G1103</f>
        <v>3116.27</v>
      </c>
      <c r="G1107" s="17">
        <f>ROUND(E1107*F1107,2)</f>
        <v>3116.27</v>
      </c>
      <c r="H1107" s="14">
        <v>1</v>
      </c>
      <c r="I1107" s="17">
        <f>J1094+J1099+J1103</f>
        <v>3116.27</v>
      </c>
      <c r="J1107" s="17">
        <f>ROUND(H1107*I1107,2)</f>
        <v>3116.27</v>
      </c>
    </row>
    <row r="1108" spans="1:10" ht="0.95" customHeight="1" x14ac:dyDescent="0.25">
      <c r="A1108" s="18"/>
      <c r="B1108" s="18"/>
      <c r="C1108" s="18"/>
      <c r="D1108" s="33"/>
      <c r="E1108" s="18"/>
      <c r="F1108" s="18"/>
      <c r="G1108" s="18"/>
      <c r="H1108" s="18"/>
      <c r="I1108" s="18"/>
      <c r="J1108" s="18"/>
    </row>
    <row r="1109" spans="1:10" x14ac:dyDescent="0.25">
      <c r="A1109" s="10" t="s">
        <v>1864</v>
      </c>
      <c r="B1109" s="10" t="s">
        <v>10</v>
      </c>
      <c r="C1109" s="10" t="s">
        <v>11</v>
      </c>
      <c r="D1109" s="30" t="s">
        <v>1865</v>
      </c>
      <c r="E1109" s="11">
        <f t="shared" ref="E1109:J1109" si="215">E1141</f>
        <v>1</v>
      </c>
      <c r="F1109" s="11">
        <f t="shared" si="215"/>
        <v>5702.67</v>
      </c>
      <c r="G1109" s="11">
        <f t="shared" si="215"/>
        <v>5702.67</v>
      </c>
      <c r="H1109" s="11">
        <f t="shared" si="215"/>
        <v>1</v>
      </c>
      <c r="I1109" s="11">
        <f t="shared" si="215"/>
        <v>5702.67</v>
      </c>
      <c r="J1109" s="11">
        <f t="shared" si="215"/>
        <v>5702.67</v>
      </c>
    </row>
    <row r="1110" spans="1:10" x14ac:dyDescent="0.25">
      <c r="A1110" s="19" t="s">
        <v>1866</v>
      </c>
      <c r="B1110" s="19" t="s">
        <v>10</v>
      </c>
      <c r="C1110" s="19" t="s">
        <v>11</v>
      </c>
      <c r="D1110" s="34" t="s">
        <v>1867</v>
      </c>
      <c r="E1110" s="20">
        <f t="shared" ref="E1110:J1110" si="216">E1119</f>
        <v>1</v>
      </c>
      <c r="F1110" s="20">
        <f t="shared" si="216"/>
        <v>1393.53</v>
      </c>
      <c r="G1110" s="20">
        <f t="shared" si="216"/>
        <v>1393.53</v>
      </c>
      <c r="H1110" s="20">
        <f t="shared" si="216"/>
        <v>1</v>
      </c>
      <c r="I1110" s="20">
        <f t="shared" si="216"/>
        <v>1393.53</v>
      </c>
      <c r="J1110" s="20">
        <f t="shared" si="216"/>
        <v>1393.53</v>
      </c>
    </row>
    <row r="1111" spans="1:10" x14ac:dyDescent="0.25">
      <c r="A1111" s="12" t="s">
        <v>1868</v>
      </c>
      <c r="B1111" s="13" t="s">
        <v>18</v>
      </c>
      <c r="C1111" s="13" t="s">
        <v>19</v>
      </c>
      <c r="D1111" s="31" t="s">
        <v>1869</v>
      </c>
      <c r="E1111" s="14">
        <v>27</v>
      </c>
      <c r="F1111" s="14">
        <v>5.27</v>
      </c>
      <c r="G1111" s="15">
        <f t="shared" ref="G1111:G1119" si="217">ROUND(E1111*F1111,2)</f>
        <v>142.29</v>
      </c>
      <c r="H1111" s="14">
        <v>27</v>
      </c>
      <c r="I1111" s="69">
        <f>F1111</f>
        <v>5.27</v>
      </c>
      <c r="J1111" s="15">
        <f t="shared" ref="J1111:J1119" si="218">ROUND(H1111*I1111,2)</f>
        <v>142.29</v>
      </c>
    </row>
    <row r="1112" spans="1:10" x14ac:dyDescent="0.25">
      <c r="A1112" s="12" t="s">
        <v>1870</v>
      </c>
      <c r="B1112" s="13" t="s">
        <v>18</v>
      </c>
      <c r="C1112" s="13" t="s">
        <v>19</v>
      </c>
      <c r="D1112" s="31" t="s">
        <v>1871</v>
      </c>
      <c r="E1112" s="14">
        <v>4</v>
      </c>
      <c r="F1112" s="14">
        <v>2.59</v>
      </c>
      <c r="G1112" s="15">
        <f t="shared" si="217"/>
        <v>10.36</v>
      </c>
      <c r="H1112" s="14">
        <v>4</v>
      </c>
      <c r="I1112" s="69">
        <f t="shared" ref="I1112:I1118" si="219">F1112</f>
        <v>2.59</v>
      </c>
      <c r="J1112" s="15">
        <f t="shared" si="218"/>
        <v>10.36</v>
      </c>
    </row>
    <row r="1113" spans="1:10" x14ac:dyDescent="0.25">
      <c r="A1113" s="12" t="s">
        <v>1872</v>
      </c>
      <c r="B1113" s="13" t="s">
        <v>18</v>
      </c>
      <c r="C1113" s="13" t="s">
        <v>19</v>
      </c>
      <c r="D1113" s="31" t="s">
        <v>1873</v>
      </c>
      <c r="E1113" s="14">
        <v>4</v>
      </c>
      <c r="F1113" s="14">
        <v>1.07</v>
      </c>
      <c r="G1113" s="15">
        <f t="shared" si="217"/>
        <v>4.28</v>
      </c>
      <c r="H1113" s="14">
        <v>4</v>
      </c>
      <c r="I1113" s="69">
        <f t="shared" si="219"/>
        <v>1.07</v>
      </c>
      <c r="J1113" s="15">
        <f t="shared" si="218"/>
        <v>4.28</v>
      </c>
    </row>
    <row r="1114" spans="1:10" x14ac:dyDescent="0.25">
      <c r="A1114" s="12" t="s">
        <v>1874</v>
      </c>
      <c r="B1114" s="13" t="s">
        <v>18</v>
      </c>
      <c r="C1114" s="13" t="s">
        <v>19</v>
      </c>
      <c r="D1114" s="31" t="s">
        <v>1875</v>
      </c>
      <c r="E1114" s="14">
        <v>27</v>
      </c>
      <c r="F1114" s="14">
        <v>2.81</v>
      </c>
      <c r="G1114" s="15">
        <f t="shared" si="217"/>
        <v>75.87</v>
      </c>
      <c r="H1114" s="14">
        <v>27</v>
      </c>
      <c r="I1114" s="69">
        <f t="shared" si="219"/>
        <v>2.81</v>
      </c>
      <c r="J1114" s="15">
        <f t="shared" si="218"/>
        <v>75.87</v>
      </c>
    </row>
    <row r="1115" spans="1:10" x14ac:dyDescent="0.25">
      <c r="A1115" s="12" t="s">
        <v>1876</v>
      </c>
      <c r="B1115" s="13" t="s">
        <v>18</v>
      </c>
      <c r="C1115" s="13" t="s">
        <v>19</v>
      </c>
      <c r="D1115" s="31" t="s">
        <v>1877</v>
      </c>
      <c r="E1115" s="14">
        <v>27</v>
      </c>
      <c r="F1115" s="14">
        <v>1.47</v>
      </c>
      <c r="G1115" s="15">
        <f t="shared" si="217"/>
        <v>39.69</v>
      </c>
      <c r="H1115" s="14">
        <v>27</v>
      </c>
      <c r="I1115" s="69">
        <f t="shared" si="219"/>
        <v>1.47</v>
      </c>
      <c r="J1115" s="15">
        <f t="shared" si="218"/>
        <v>39.69</v>
      </c>
    </row>
    <row r="1116" spans="1:10" x14ac:dyDescent="0.25">
      <c r="A1116" s="12" t="s">
        <v>1878</v>
      </c>
      <c r="B1116" s="13" t="s">
        <v>18</v>
      </c>
      <c r="C1116" s="13" t="s">
        <v>19</v>
      </c>
      <c r="D1116" s="31" t="s">
        <v>1879</v>
      </c>
      <c r="E1116" s="14">
        <v>27</v>
      </c>
      <c r="F1116" s="14">
        <v>3.83</v>
      </c>
      <c r="G1116" s="15">
        <f t="shared" si="217"/>
        <v>103.41</v>
      </c>
      <c r="H1116" s="14">
        <v>27</v>
      </c>
      <c r="I1116" s="69">
        <f t="shared" si="219"/>
        <v>3.83</v>
      </c>
      <c r="J1116" s="15">
        <f t="shared" si="218"/>
        <v>103.41</v>
      </c>
    </row>
    <row r="1117" spans="1:10" ht="22.5" x14ac:dyDescent="0.25">
      <c r="A1117" s="12" t="s">
        <v>1880</v>
      </c>
      <c r="B1117" s="13" t="s">
        <v>18</v>
      </c>
      <c r="C1117" s="13" t="s">
        <v>19</v>
      </c>
      <c r="D1117" s="31" t="s">
        <v>1881</v>
      </c>
      <c r="E1117" s="14">
        <v>27</v>
      </c>
      <c r="F1117" s="14">
        <v>0.43</v>
      </c>
      <c r="G1117" s="15">
        <f t="shared" si="217"/>
        <v>11.61</v>
      </c>
      <c r="H1117" s="14">
        <v>27</v>
      </c>
      <c r="I1117" s="69">
        <f t="shared" si="219"/>
        <v>0.43</v>
      </c>
      <c r="J1117" s="15">
        <f t="shared" si="218"/>
        <v>11.61</v>
      </c>
    </row>
    <row r="1118" spans="1:10" x14ac:dyDescent="0.25">
      <c r="A1118" s="12" t="s">
        <v>1882</v>
      </c>
      <c r="B1118" s="13" t="s">
        <v>18</v>
      </c>
      <c r="C1118" s="13" t="s">
        <v>19</v>
      </c>
      <c r="D1118" s="31" t="s">
        <v>1883</v>
      </c>
      <c r="E1118" s="14">
        <v>27</v>
      </c>
      <c r="F1118" s="14">
        <v>37.26</v>
      </c>
      <c r="G1118" s="15">
        <f t="shared" si="217"/>
        <v>1006.02</v>
      </c>
      <c r="H1118" s="14">
        <v>27</v>
      </c>
      <c r="I1118" s="69">
        <f t="shared" si="219"/>
        <v>37.26</v>
      </c>
      <c r="J1118" s="15">
        <f t="shared" si="218"/>
        <v>1006.02</v>
      </c>
    </row>
    <row r="1119" spans="1:10" x14ac:dyDescent="0.25">
      <c r="A1119" s="16"/>
      <c r="B1119" s="16"/>
      <c r="C1119" s="16"/>
      <c r="D1119" s="32" t="s">
        <v>1884</v>
      </c>
      <c r="E1119" s="14">
        <v>1</v>
      </c>
      <c r="F1119" s="17">
        <f>SUM(G1111:G1118)</f>
        <v>1393.53</v>
      </c>
      <c r="G1119" s="17">
        <f t="shared" si="217"/>
        <v>1393.53</v>
      </c>
      <c r="H1119" s="14">
        <v>1</v>
      </c>
      <c r="I1119" s="17">
        <f>SUM(J1111:J1118)</f>
        <v>1393.53</v>
      </c>
      <c r="J1119" s="17">
        <f t="shared" si="218"/>
        <v>1393.53</v>
      </c>
    </row>
    <row r="1120" spans="1:10" ht="0.95" customHeight="1" x14ac:dyDescent="0.25">
      <c r="A1120" s="18"/>
      <c r="B1120" s="18"/>
      <c r="C1120" s="18"/>
      <c r="D1120" s="33"/>
      <c r="E1120" s="18"/>
      <c r="F1120" s="18"/>
      <c r="G1120" s="18"/>
      <c r="H1120" s="18"/>
      <c r="I1120" s="18"/>
      <c r="J1120" s="18"/>
    </row>
    <row r="1121" spans="1:10" x14ac:dyDescent="0.25">
      <c r="A1121" s="19" t="s">
        <v>1885</v>
      </c>
      <c r="B1121" s="19" t="s">
        <v>10</v>
      </c>
      <c r="C1121" s="19" t="s">
        <v>11</v>
      </c>
      <c r="D1121" s="34" t="s">
        <v>1886</v>
      </c>
      <c r="E1121" s="20">
        <f t="shared" ref="E1121:J1121" si="220">E1126</f>
        <v>1</v>
      </c>
      <c r="F1121" s="20">
        <f t="shared" si="220"/>
        <v>3424.6</v>
      </c>
      <c r="G1121" s="20">
        <f t="shared" si="220"/>
        <v>3424.6</v>
      </c>
      <c r="H1121" s="20">
        <f t="shared" si="220"/>
        <v>1</v>
      </c>
      <c r="I1121" s="20">
        <f t="shared" si="220"/>
        <v>3424.6</v>
      </c>
      <c r="J1121" s="20">
        <f t="shared" si="220"/>
        <v>3424.6</v>
      </c>
    </row>
    <row r="1122" spans="1:10" x14ac:dyDescent="0.25">
      <c r="A1122" s="12" t="s">
        <v>1887</v>
      </c>
      <c r="B1122" s="13" t="s">
        <v>18</v>
      </c>
      <c r="C1122" s="13" t="s">
        <v>19</v>
      </c>
      <c r="D1122" s="31" t="s">
        <v>1888</v>
      </c>
      <c r="E1122" s="14">
        <v>27</v>
      </c>
      <c r="F1122" s="14">
        <v>5.87</v>
      </c>
      <c r="G1122" s="15">
        <f>ROUND(E1122*F1122,2)</f>
        <v>158.49</v>
      </c>
      <c r="H1122" s="14">
        <v>27</v>
      </c>
      <c r="I1122" s="69">
        <f>F1122</f>
        <v>5.87</v>
      </c>
      <c r="J1122" s="15">
        <f>ROUND(H1122*I1122,2)</f>
        <v>158.49</v>
      </c>
    </row>
    <row r="1123" spans="1:10" x14ac:dyDescent="0.25">
      <c r="A1123" s="12" t="s">
        <v>1889</v>
      </c>
      <c r="B1123" s="13" t="s">
        <v>18</v>
      </c>
      <c r="C1123" s="13" t="s">
        <v>19</v>
      </c>
      <c r="D1123" s="31" t="s">
        <v>1890</v>
      </c>
      <c r="E1123" s="14">
        <v>35</v>
      </c>
      <c r="F1123" s="14">
        <v>2.9</v>
      </c>
      <c r="G1123" s="15">
        <f>ROUND(E1123*F1123,2)</f>
        <v>101.5</v>
      </c>
      <c r="H1123" s="14">
        <v>35</v>
      </c>
      <c r="I1123" s="69">
        <f t="shared" ref="I1123:I1125" si="221">F1123</f>
        <v>2.9</v>
      </c>
      <c r="J1123" s="15">
        <f>ROUND(H1123*I1123,2)</f>
        <v>101.5</v>
      </c>
    </row>
    <row r="1124" spans="1:10" x14ac:dyDescent="0.25">
      <c r="A1124" s="12" t="s">
        <v>1891</v>
      </c>
      <c r="B1124" s="13" t="s">
        <v>18</v>
      </c>
      <c r="C1124" s="13" t="s">
        <v>19</v>
      </c>
      <c r="D1124" s="31" t="s">
        <v>1892</v>
      </c>
      <c r="E1124" s="14">
        <v>4</v>
      </c>
      <c r="F1124" s="14">
        <v>3.09</v>
      </c>
      <c r="G1124" s="15">
        <f>ROUND(E1124*F1124,2)</f>
        <v>12.36</v>
      </c>
      <c r="H1124" s="14">
        <v>4</v>
      </c>
      <c r="I1124" s="69">
        <f t="shared" si="221"/>
        <v>3.09</v>
      </c>
      <c r="J1124" s="15">
        <f>ROUND(H1124*I1124,2)</f>
        <v>12.36</v>
      </c>
    </row>
    <row r="1125" spans="1:10" x14ac:dyDescent="0.25">
      <c r="A1125" s="12" t="s">
        <v>1893</v>
      </c>
      <c r="B1125" s="13" t="s">
        <v>18</v>
      </c>
      <c r="C1125" s="13" t="s">
        <v>19</v>
      </c>
      <c r="D1125" s="31" t="s">
        <v>1894</v>
      </c>
      <c r="E1125" s="14">
        <v>27</v>
      </c>
      <c r="F1125" s="14">
        <v>116.75</v>
      </c>
      <c r="G1125" s="15">
        <f>ROUND(E1125*F1125,2)</f>
        <v>3152.25</v>
      </c>
      <c r="H1125" s="14">
        <v>27</v>
      </c>
      <c r="I1125" s="69">
        <f t="shared" si="221"/>
        <v>116.75</v>
      </c>
      <c r="J1125" s="15">
        <f>ROUND(H1125*I1125,2)</f>
        <v>3152.25</v>
      </c>
    </row>
    <row r="1126" spans="1:10" x14ac:dyDescent="0.25">
      <c r="A1126" s="16"/>
      <c r="B1126" s="16"/>
      <c r="C1126" s="16"/>
      <c r="D1126" s="32" t="s">
        <v>1895</v>
      </c>
      <c r="E1126" s="14">
        <v>1</v>
      </c>
      <c r="F1126" s="17">
        <f>SUM(G1122:G1125)</f>
        <v>3424.6</v>
      </c>
      <c r="G1126" s="17">
        <f>ROUND(E1126*F1126,2)</f>
        <v>3424.6</v>
      </c>
      <c r="H1126" s="14">
        <v>1</v>
      </c>
      <c r="I1126" s="17">
        <f>SUM(J1122:J1125)</f>
        <v>3424.6</v>
      </c>
      <c r="J1126" s="17">
        <f>ROUND(H1126*I1126,2)</f>
        <v>3424.6</v>
      </c>
    </row>
    <row r="1127" spans="1:10" ht="0.95" customHeight="1" x14ac:dyDescent="0.25">
      <c r="A1127" s="18"/>
      <c r="B1127" s="18"/>
      <c r="C1127" s="18"/>
      <c r="D1127" s="33"/>
      <c r="E1127" s="18"/>
      <c r="F1127" s="18"/>
      <c r="G1127" s="18"/>
      <c r="H1127" s="18"/>
      <c r="I1127" s="18"/>
      <c r="J1127" s="18"/>
    </row>
    <row r="1128" spans="1:10" x14ac:dyDescent="0.25">
      <c r="A1128" s="19" t="s">
        <v>1896</v>
      </c>
      <c r="B1128" s="19" t="s">
        <v>10</v>
      </c>
      <c r="C1128" s="19" t="s">
        <v>11</v>
      </c>
      <c r="D1128" s="34" t="s">
        <v>1897</v>
      </c>
      <c r="E1128" s="20">
        <f t="shared" ref="E1128:J1128" si="222">E1134</f>
        <v>1</v>
      </c>
      <c r="F1128" s="20">
        <f t="shared" si="222"/>
        <v>305.61</v>
      </c>
      <c r="G1128" s="20">
        <f t="shared" si="222"/>
        <v>305.61</v>
      </c>
      <c r="H1128" s="20">
        <f t="shared" si="222"/>
        <v>1</v>
      </c>
      <c r="I1128" s="20">
        <f t="shared" si="222"/>
        <v>305.61</v>
      </c>
      <c r="J1128" s="20">
        <f t="shared" si="222"/>
        <v>305.61</v>
      </c>
    </row>
    <row r="1129" spans="1:10" x14ac:dyDescent="0.25">
      <c r="A1129" s="12" t="s">
        <v>1898</v>
      </c>
      <c r="B1129" s="13" t="s">
        <v>18</v>
      </c>
      <c r="C1129" s="13" t="s">
        <v>19</v>
      </c>
      <c r="D1129" s="31" t="s">
        <v>1899</v>
      </c>
      <c r="E1129" s="14">
        <v>27</v>
      </c>
      <c r="F1129" s="14">
        <v>1.44</v>
      </c>
      <c r="G1129" s="15">
        <f t="shared" ref="G1129:G1134" si="223">ROUND(E1129*F1129,2)</f>
        <v>38.880000000000003</v>
      </c>
      <c r="H1129" s="14">
        <v>27</v>
      </c>
      <c r="I1129" s="69">
        <f>F1129</f>
        <v>1.44</v>
      </c>
      <c r="J1129" s="15">
        <f t="shared" ref="J1129:J1134" si="224">ROUND(H1129*I1129,2)</f>
        <v>38.880000000000003</v>
      </c>
    </row>
    <row r="1130" spans="1:10" x14ac:dyDescent="0.25">
      <c r="A1130" s="12" t="s">
        <v>1900</v>
      </c>
      <c r="B1130" s="13" t="s">
        <v>18</v>
      </c>
      <c r="C1130" s="13" t="s">
        <v>19</v>
      </c>
      <c r="D1130" s="31" t="s">
        <v>1901</v>
      </c>
      <c r="E1130" s="14">
        <v>27</v>
      </c>
      <c r="F1130" s="14">
        <v>2.4300000000000002</v>
      </c>
      <c r="G1130" s="15">
        <f t="shared" si="223"/>
        <v>65.61</v>
      </c>
      <c r="H1130" s="14">
        <v>27</v>
      </c>
      <c r="I1130" s="69">
        <f t="shared" ref="I1130:I1133" si="225">F1130</f>
        <v>2.4300000000000002</v>
      </c>
      <c r="J1130" s="15">
        <f t="shared" si="224"/>
        <v>65.61</v>
      </c>
    </row>
    <row r="1131" spans="1:10" x14ac:dyDescent="0.25">
      <c r="A1131" s="12" t="s">
        <v>1902</v>
      </c>
      <c r="B1131" s="13" t="s">
        <v>18</v>
      </c>
      <c r="C1131" s="13" t="s">
        <v>19</v>
      </c>
      <c r="D1131" s="31" t="s">
        <v>1903</v>
      </c>
      <c r="E1131" s="14">
        <v>27</v>
      </c>
      <c r="F1131" s="14">
        <v>5.16</v>
      </c>
      <c r="G1131" s="15">
        <f t="shared" si="223"/>
        <v>139.32</v>
      </c>
      <c r="H1131" s="14">
        <v>27</v>
      </c>
      <c r="I1131" s="69">
        <f t="shared" si="225"/>
        <v>5.16</v>
      </c>
      <c r="J1131" s="15">
        <f t="shared" si="224"/>
        <v>139.32</v>
      </c>
    </row>
    <row r="1132" spans="1:10" x14ac:dyDescent="0.25">
      <c r="A1132" s="12" t="s">
        <v>1904</v>
      </c>
      <c r="B1132" s="13" t="s">
        <v>18</v>
      </c>
      <c r="C1132" s="13" t="s">
        <v>19</v>
      </c>
      <c r="D1132" s="31" t="s">
        <v>1905</v>
      </c>
      <c r="E1132" s="14">
        <v>4</v>
      </c>
      <c r="F1132" s="14">
        <v>1.41</v>
      </c>
      <c r="G1132" s="15">
        <f t="shared" si="223"/>
        <v>5.64</v>
      </c>
      <c r="H1132" s="14">
        <v>4</v>
      </c>
      <c r="I1132" s="69">
        <f t="shared" si="225"/>
        <v>1.41</v>
      </c>
      <c r="J1132" s="15">
        <f t="shared" si="224"/>
        <v>5.64</v>
      </c>
    </row>
    <row r="1133" spans="1:10" x14ac:dyDescent="0.25">
      <c r="A1133" s="12" t="s">
        <v>1906</v>
      </c>
      <c r="B1133" s="13" t="s">
        <v>18</v>
      </c>
      <c r="C1133" s="13" t="s">
        <v>19</v>
      </c>
      <c r="D1133" s="31" t="s">
        <v>1907</v>
      </c>
      <c r="E1133" s="14">
        <v>6</v>
      </c>
      <c r="F1133" s="14">
        <v>9.36</v>
      </c>
      <c r="G1133" s="15">
        <f t="shared" si="223"/>
        <v>56.16</v>
      </c>
      <c r="H1133" s="14">
        <v>6</v>
      </c>
      <c r="I1133" s="69">
        <f t="shared" si="225"/>
        <v>9.36</v>
      </c>
      <c r="J1133" s="15">
        <f t="shared" si="224"/>
        <v>56.16</v>
      </c>
    </row>
    <row r="1134" spans="1:10" x14ac:dyDescent="0.25">
      <c r="A1134" s="16"/>
      <c r="B1134" s="16"/>
      <c r="C1134" s="16"/>
      <c r="D1134" s="32" t="s">
        <v>1908</v>
      </c>
      <c r="E1134" s="14">
        <v>1</v>
      </c>
      <c r="F1134" s="17">
        <f>SUM(G1129:G1133)</f>
        <v>305.61</v>
      </c>
      <c r="G1134" s="17">
        <f t="shared" si="223"/>
        <v>305.61</v>
      </c>
      <c r="H1134" s="14">
        <v>1</v>
      </c>
      <c r="I1134" s="17">
        <f>SUM(J1129:J1133)</f>
        <v>305.61</v>
      </c>
      <c r="J1134" s="17">
        <f t="shared" si="224"/>
        <v>305.61</v>
      </c>
    </row>
    <row r="1135" spans="1:10" ht="0.95" customHeight="1" x14ac:dyDescent="0.25">
      <c r="A1135" s="18"/>
      <c r="B1135" s="18"/>
      <c r="C1135" s="18"/>
      <c r="D1135" s="33"/>
      <c r="E1135" s="18"/>
      <c r="F1135" s="18"/>
      <c r="G1135" s="18"/>
      <c r="H1135" s="18"/>
      <c r="I1135" s="18"/>
      <c r="J1135" s="18"/>
    </row>
    <row r="1136" spans="1:10" x14ac:dyDescent="0.25">
      <c r="A1136" s="19" t="s">
        <v>1909</v>
      </c>
      <c r="B1136" s="19" t="s">
        <v>10</v>
      </c>
      <c r="C1136" s="19" t="s">
        <v>11</v>
      </c>
      <c r="D1136" s="34" t="s">
        <v>1910</v>
      </c>
      <c r="E1136" s="20">
        <f t="shared" ref="E1136:J1136" si="226">E1139</f>
        <v>1</v>
      </c>
      <c r="F1136" s="20">
        <f t="shared" si="226"/>
        <v>578.92999999999995</v>
      </c>
      <c r="G1136" s="20">
        <f t="shared" si="226"/>
        <v>578.92999999999995</v>
      </c>
      <c r="H1136" s="20">
        <f t="shared" si="226"/>
        <v>1</v>
      </c>
      <c r="I1136" s="20">
        <f t="shared" si="226"/>
        <v>578.92999999999995</v>
      </c>
      <c r="J1136" s="20">
        <f t="shared" si="226"/>
        <v>578.92999999999995</v>
      </c>
    </row>
    <row r="1137" spans="1:10" x14ac:dyDescent="0.25">
      <c r="A1137" s="12" t="s">
        <v>1911</v>
      </c>
      <c r="B1137" s="13" t="s">
        <v>18</v>
      </c>
      <c r="C1137" s="13" t="s">
        <v>19</v>
      </c>
      <c r="D1137" s="31" t="s">
        <v>1912</v>
      </c>
      <c r="E1137" s="14">
        <v>27</v>
      </c>
      <c r="F1137" s="14">
        <v>21.15</v>
      </c>
      <c r="G1137" s="15">
        <f>ROUND(E1137*F1137,2)</f>
        <v>571.04999999999995</v>
      </c>
      <c r="H1137" s="14">
        <v>27</v>
      </c>
      <c r="I1137" s="69">
        <f>F1137</f>
        <v>21.15</v>
      </c>
      <c r="J1137" s="15">
        <f>ROUND(H1137*I1137,2)</f>
        <v>571.04999999999995</v>
      </c>
    </row>
    <row r="1138" spans="1:10" x14ac:dyDescent="0.25">
      <c r="A1138" s="12" t="s">
        <v>1913</v>
      </c>
      <c r="B1138" s="13" t="s">
        <v>18</v>
      </c>
      <c r="C1138" s="13" t="s">
        <v>19</v>
      </c>
      <c r="D1138" s="31" t="s">
        <v>1914</v>
      </c>
      <c r="E1138" s="14">
        <v>4</v>
      </c>
      <c r="F1138" s="14">
        <v>1.97</v>
      </c>
      <c r="G1138" s="15">
        <f>ROUND(E1138*F1138,2)</f>
        <v>7.88</v>
      </c>
      <c r="H1138" s="14">
        <v>4</v>
      </c>
      <c r="I1138" s="69">
        <f>F1138</f>
        <v>1.97</v>
      </c>
      <c r="J1138" s="15">
        <f>ROUND(H1138*I1138,2)</f>
        <v>7.88</v>
      </c>
    </row>
    <row r="1139" spans="1:10" x14ac:dyDescent="0.25">
      <c r="A1139" s="16"/>
      <c r="B1139" s="16"/>
      <c r="C1139" s="16"/>
      <c r="D1139" s="32" t="s">
        <v>1915</v>
      </c>
      <c r="E1139" s="14">
        <v>1</v>
      </c>
      <c r="F1139" s="17">
        <f>SUM(G1137:G1138)</f>
        <v>578.92999999999995</v>
      </c>
      <c r="G1139" s="17">
        <f>ROUND(E1139*F1139,2)</f>
        <v>578.92999999999995</v>
      </c>
      <c r="H1139" s="14">
        <v>1</v>
      </c>
      <c r="I1139" s="17">
        <f>SUM(J1137:J1138)</f>
        <v>578.92999999999995</v>
      </c>
      <c r="J1139" s="17">
        <f>ROUND(H1139*I1139,2)</f>
        <v>578.92999999999995</v>
      </c>
    </row>
    <row r="1140" spans="1:10" ht="0.95" customHeight="1" x14ac:dyDescent="0.25">
      <c r="A1140" s="18"/>
      <c r="B1140" s="18"/>
      <c r="C1140" s="18"/>
      <c r="D1140" s="33"/>
      <c r="E1140" s="18"/>
      <c r="F1140" s="18"/>
      <c r="G1140" s="18"/>
      <c r="H1140" s="18"/>
      <c r="I1140" s="18"/>
      <c r="J1140" s="18"/>
    </row>
    <row r="1141" spans="1:10" x14ac:dyDescent="0.25">
      <c r="A1141" s="16"/>
      <c r="B1141" s="16"/>
      <c r="C1141" s="16"/>
      <c r="D1141" s="32" t="s">
        <v>1916</v>
      </c>
      <c r="E1141" s="14">
        <v>1</v>
      </c>
      <c r="F1141" s="17">
        <f>G1110+G1121+G1128+G1136</f>
        <v>5702.67</v>
      </c>
      <c r="G1141" s="17">
        <f>ROUND(E1141*F1141,2)</f>
        <v>5702.67</v>
      </c>
      <c r="H1141" s="14">
        <v>1</v>
      </c>
      <c r="I1141" s="17">
        <f>J1110+J1121+J1128+J1136</f>
        <v>5702.67</v>
      </c>
      <c r="J1141" s="17">
        <f>ROUND(H1141*I1141,2)</f>
        <v>5702.67</v>
      </c>
    </row>
    <row r="1142" spans="1:10" ht="0.95" customHeight="1" x14ac:dyDescent="0.25">
      <c r="A1142" s="18"/>
      <c r="B1142" s="18"/>
      <c r="C1142" s="18"/>
      <c r="D1142" s="33"/>
      <c r="E1142" s="18"/>
      <c r="F1142" s="18"/>
      <c r="G1142" s="18"/>
      <c r="H1142" s="18"/>
      <c r="I1142" s="18"/>
      <c r="J1142" s="18"/>
    </row>
    <row r="1143" spans="1:10" x14ac:dyDescent="0.25">
      <c r="A1143" s="10" t="s">
        <v>1917</v>
      </c>
      <c r="B1143" s="10" t="s">
        <v>10</v>
      </c>
      <c r="C1143" s="10" t="s">
        <v>11</v>
      </c>
      <c r="D1143" s="30" t="s">
        <v>1918</v>
      </c>
      <c r="E1143" s="11">
        <f t="shared" ref="E1143:J1143" si="227">E1145</f>
        <v>1</v>
      </c>
      <c r="F1143" s="11">
        <f t="shared" si="227"/>
        <v>9410.52</v>
      </c>
      <c r="G1143" s="11">
        <f t="shared" si="227"/>
        <v>9410.52</v>
      </c>
      <c r="H1143" s="11">
        <f t="shared" si="227"/>
        <v>1</v>
      </c>
      <c r="I1143" s="11">
        <f t="shared" si="227"/>
        <v>9410.52</v>
      </c>
      <c r="J1143" s="11">
        <f t="shared" si="227"/>
        <v>9410.52</v>
      </c>
    </row>
    <row r="1144" spans="1:10" x14ac:dyDescent="0.25">
      <c r="A1144" s="12" t="s">
        <v>1919</v>
      </c>
      <c r="B1144" s="13" t="s">
        <v>18</v>
      </c>
      <c r="C1144" s="13" t="s">
        <v>19</v>
      </c>
      <c r="D1144" s="31" t="s">
        <v>1920</v>
      </c>
      <c r="E1144" s="14">
        <v>12</v>
      </c>
      <c r="F1144" s="14">
        <v>784.21</v>
      </c>
      <c r="G1144" s="15">
        <f>ROUND(E1144*F1144,2)</f>
        <v>9410.52</v>
      </c>
      <c r="H1144" s="14">
        <v>12</v>
      </c>
      <c r="I1144" s="69">
        <f>F1144</f>
        <v>784.21</v>
      </c>
      <c r="J1144" s="15">
        <f>ROUND(H1144*I1144,2)</f>
        <v>9410.52</v>
      </c>
    </row>
    <row r="1145" spans="1:10" x14ac:dyDescent="0.25">
      <c r="A1145" s="16"/>
      <c r="B1145" s="16"/>
      <c r="C1145" s="16"/>
      <c r="D1145" s="32" t="s">
        <v>1921</v>
      </c>
      <c r="E1145" s="14">
        <v>1</v>
      </c>
      <c r="F1145" s="17">
        <f>G1144</f>
        <v>9410.52</v>
      </c>
      <c r="G1145" s="17">
        <f>ROUND(E1145*F1145,2)</f>
        <v>9410.52</v>
      </c>
      <c r="H1145" s="14">
        <v>1</v>
      </c>
      <c r="I1145" s="17">
        <f>J1144</f>
        <v>9410.52</v>
      </c>
      <c r="J1145" s="17">
        <f>ROUND(H1145*I1145,2)</f>
        <v>9410.52</v>
      </c>
    </row>
    <row r="1146" spans="1:10" ht="0.95" customHeight="1" x14ac:dyDescent="0.25">
      <c r="A1146" s="18"/>
      <c r="B1146" s="18"/>
      <c r="C1146" s="18"/>
      <c r="D1146" s="33"/>
      <c r="E1146" s="18"/>
      <c r="F1146" s="18"/>
      <c r="G1146" s="18"/>
      <c r="H1146" s="18"/>
      <c r="I1146" s="18"/>
      <c r="J1146" s="18"/>
    </row>
    <row r="1147" spans="1:10" x14ac:dyDescent="0.25">
      <c r="A1147" s="16"/>
      <c r="B1147" s="16"/>
      <c r="C1147" s="16"/>
      <c r="D1147" s="32" t="s">
        <v>1922</v>
      </c>
      <c r="E1147" s="14">
        <v>1</v>
      </c>
      <c r="F1147" s="17">
        <f>G1071+G1078+G1093+G1109+G1143</f>
        <v>49175.07</v>
      </c>
      <c r="G1147" s="17">
        <f>ROUND(E1147*F1147,2)</f>
        <v>49175.07</v>
      </c>
      <c r="H1147" s="14">
        <v>1</v>
      </c>
      <c r="I1147" s="17">
        <f>J1071+J1078+J1093+J1109+J1143</f>
        <v>49175.07</v>
      </c>
      <c r="J1147" s="17">
        <f>ROUND(H1147*I1147,2)</f>
        <v>49175.07</v>
      </c>
    </row>
    <row r="1148" spans="1:10" ht="0.95" customHeight="1" x14ac:dyDescent="0.25">
      <c r="A1148" s="18"/>
      <c r="B1148" s="18"/>
      <c r="C1148" s="18"/>
      <c r="D1148" s="33"/>
      <c r="E1148" s="18"/>
      <c r="F1148" s="18"/>
      <c r="G1148" s="18"/>
      <c r="H1148" s="18"/>
      <c r="I1148" s="18"/>
      <c r="J1148" s="18"/>
    </row>
    <row r="1149" spans="1:10" x14ac:dyDescent="0.25">
      <c r="A1149" s="8" t="s">
        <v>1923</v>
      </c>
      <c r="B1149" s="8" t="s">
        <v>10</v>
      </c>
      <c r="C1149" s="8" t="s">
        <v>11</v>
      </c>
      <c r="D1149" s="29" t="s">
        <v>1320</v>
      </c>
      <c r="E1149" s="9">
        <f t="shared" ref="E1149:J1149" si="228">E1155</f>
        <v>1</v>
      </c>
      <c r="F1149" s="9">
        <f t="shared" si="228"/>
        <v>146874.54999999999</v>
      </c>
      <c r="G1149" s="9">
        <f t="shared" si="228"/>
        <v>146874.54999999999</v>
      </c>
      <c r="H1149" s="9">
        <f t="shared" si="228"/>
        <v>1</v>
      </c>
      <c r="I1149" s="9">
        <f t="shared" si="228"/>
        <v>0</v>
      </c>
      <c r="J1149" s="9">
        <f t="shared" si="228"/>
        <v>0</v>
      </c>
    </row>
    <row r="1150" spans="1:10" ht="22.5" x14ac:dyDescent="0.25">
      <c r="A1150" s="12" t="s">
        <v>1924</v>
      </c>
      <c r="B1150" s="13" t="s">
        <v>18</v>
      </c>
      <c r="C1150" s="13" t="s">
        <v>1925</v>
      </c>
      <c r="D1150" s="31" t="s">
        <v>1926</v>
      </c>
      <c r="E1150" s="14">
        <v>200</v>
      </c>
      <c r="F1150" s="14">
        <v>428.4</v>
      </c>
      <c r="G1150" s="15">
        <f t="shared" ref="G1150:G1155" si="229">ROUND(E1150*F1150,2)</f>
        <v>85680</v>
      </c>
      <c r="H1150" s="14">
        <v>200</v>
      </c>
      <c r="I1150" s="69">
        <v>0</v>
      </c>
      <c r="J1150" s="15">
        <f t="shared" ref="J1150:J1155" si="230">ROUND(H1150*I1150,2)</f>
        <v>0</v>
      </c>
    </row>
    <row r="1151" spans="1:10" ht="22.5" x14ac:dyDescent="0.25">
      <c r="A1151" s="12" t="s">
        <v>1927</v>
      </c>
      <c r="B1151" s="13" t="s">
        <v>18</v>
      </c>
      <c r="C1151" s="13" t="s">
        <v>1928</v>
      </c>
      <c r="D1151" s="31" t="s">
        <v>1929</v>
      </c>
      <c r="E1151" s="14">
        <v>300</v>
      </c>
      <c r="F1151" s="14">
        <v>178.5</v>
      </c>
      <c r="G1151" s="15">
        <f t="shared" si="229"/>
        <v>53550</v>
      </c>
      <c r="H1151" s="14">
        <v>300</v>
      </c>
      <c r="I1151" s="69">
        <v>0</v>
      </c>
      <c r="J1151" s="15">
        <f t="shared" si="230"/>
        <v>0</v>
      </c>
    </row>
    <row r="1152" spans="1:10" x14ac:dyDescent="0.25">
      <c r="A1152" s="12" t="s">
        <v>1930</v>
      </c>
      <c r="B1152" s="13" t="s">
        <v>18</v>
      </c>
      <c r="C1152" s="13" t="s">
        <v>19</v>
      </c>
      <c r="D1152" s="31" t="s">
        <v>1931</v>
      </c>
      <c r="E1152" s="14">
        <v>1</v>
      </c>
      <c r="F1152" s="14">
        <v>138.85</v>
      </c>
      <c r="G1152" s="15">
        <f t="shared" si="229"/>
        <v>138.85</v>
      </c>
      <c r="H1152" s="14">
        <v>1</v>
      </c>
      <c r="I1152" s="69">
        <v>0</v>
      </c>
      <c r="J1152" s="15">
        <f t="shared" si="230"/>
        <v>0</v>
      </c>
    </row>
    <row r="1153" spans="1:10" ht="22.5" x14ac:dyDescent="0.25">
      <c r="A1153" s="12" t="s">
        <v>1932</v>
      </c>
      <c r="B1153" s="13" t="s">
        <v>18</v>
      </c>
      <c r="C1153" s="13" t="s">
        <v>39</v>
      </c>
      <c r="D1153" s="31" t="s">
        <v>1933</v>
      </c>
      <c r="E1153" s="14">
        <v>200</v>
      </c>
      <c r="F1153" s="14">
        <v>8.7899999999999991</v>
      </c>
      <c r="G1153" s="15">
        <f t="shared" si="229"/>
        <v>1758</v>
      </c>
      <c r="H1153" s="14">
        <v>200</v>
      </c>
      <c r="I1153" s="69">
        <v>0</v>
      </c>
      <c r="J1153" s="15">
        <f t="shared" si="230"/>
        <v>0</v>
      </c>
    </row>
    <row r="1154" spans="1:10" ht="22.5" x14ac:dyDescent="0.25">
      <c r="A1154" s="12" t="s">
        <v>1934</v>
      </c>
      <c r="B1154" s="13" t="s">
        <v>18</v>
      </c>
      <c r="C1154" s="13" t="s">
        <v>25</v>
      </c>
      <c r="D1154" s="31" t="s">
        <v>1935</v>
      </c>
      <c r="E1154" s="14">
        <v>1</v>
      </c>
      <c r="F1154" s="14">
        <v>5747.7</v>
      </c>
      <c r="G1154" s="15">
        <f t="shared" si="229"/>
        <v>5747.7</v>
      </c>
      <c r="H1154" s="14">
        <v>1</v>
      </c>
      <c r="I1154" s="69">
        <v>0</v>
      </c>
      <c r="J1154" s="15">
        <f t="shared" si="230"/>
        <v>0</v>
      </c>
    </row>
    <row r="1155" spans="1:10" x14ac:dyDescent="0.25">
      <c r="A1155" s="16"/>
      <c r="B1155" s="16"/>
      <c r="C1155" s="16"/>
      <c r="D1155" s="32" t="s">
        <v>1936</v>
      </c>
      <c r="E1155" s="14">
        <v>1</v>
      </c>
      <c r="F1155" s="17">
        <f>SUM(G1150:G1154)</f>
        <v>146874.54999999999</v>
      </c>
      <c r="G1155" s="17">
        <f t="shared" si="229"/>
        <v>146874.54999999999</v>
      </c>
      <c r="H1155" s="14">
        <v>1</v>
      </c>
      <c r="I1155" s="17">
        <f>SUM(J1150:J1154)</f>
        <v>0</v>
      </c>
      <c r="J1155" s="17">
        <f t="shared" si="230"/>
        <v>0</v>
      </c>
    </row>
    <row r="1156" spans="1:10" ht="0.95" customHeight="1" x14ac:dyDescent="0.25">
      <c r="A1156" s="18"/>
      <c r="B1156" s="18"/>
      <c r="C1156" s="18"/>
      <c r="D1156" s="33"/>
      <c r="E1156" s="18"/>
      <c r="F1156" s="18"/>
      <c r="G1156" s="18"/>
      <c r="H1156" s="18"/>
      <c r="I1156" s="18"/>
      <c r="J1156" s="18"/>
    </row>
    <row r="1157" spans="1:10" x14ac:dyDescent="0.25">
      <c r="A1157" s="16"/>
      <c r="B1157" s="16"/>
      <c r="C1157" s="16"/>
      <c r="D1157" s="32" t="s">
        <v>1937</v>
      </c>
      <c r="E1157" s="26">
        <v>1</v>
      </c>
      <c r="F1157" s="17">
        <f>G5+G80+G479+G932+G1022+G1041+G1045+G1070+G1149</f>
        <v>4905597.66</v>
      </c>
      <c r="G1157" s="17">
        <f>ROUND(E1157*F1157,2)</f>
        <v>4905597.66</v>
      </c>
      <c r="H1157" s="26">
        <v>1</v>
      </c>
      <c r="I1157" s="17">
        <f>J5+J80+J479+J932+J1022+J1041+J1045+J1070+J1149</f>
        <v>159438.72</v>
      </c>
      <c r="J1157" s="17">
        <f>ROUND(H1157*I1157,2)</f>
        <v>159438.72</v>
      </c>
    </row>
    <row r="1158" spans="1:10" ht="0.95" customHeight="1" x14ac:dyDescent="0.25">
      <c r="A1158" s="18"/>
      <c r="B1158" s="18"/>
      <c r="C1158" s="18"/>
      <c r="D1158" s="33"/>
      <c r="E1158" s="18"/>
      <c r="F1158" s="18"/>
      <c r="G1158" s="18"/>
      <c r="H1158" s="18"/>
      <c r="I1158" s="18"/>
      <c r="J1158" s="18"/>
    </row>
    <row r="1159" spans="1:10" x14ac:dyDescent="0.25">
      <c r="A1159" s="5" t="s">
        <v>1938</v>
      </c>
      <c r="B1159" s="5" t="s">
        <v>10</v>
      </c>
      <c r="C1159" s="5" t="s">
        <v>11</v>
      </c>
      <c r="D1159" s="28" t="s">
        <v>1939</v>
      </c>
      <c r="E1159" s="6">
        <f t="shared" ref="E1159:J1159" si="231">E1227</f>
        <v>1</v>
      </c>
      <c r="F1159" s="7">
        <f t="shared" si="231"/>
        <v>143078.62</v>
      </c>
      <c r="G1159" s="7">
        <f t="shared" si="231"/>
        <v>143078.62</v>
      </c>
      <c r="H1159" s="6">
        <f t="shared" si="231"/>
        <v>1</v>
      </c>
      <c r="I1159" s="7">
        <f t="shared" si="231"/>
        <v>0</v>
      </c>
      <c r="J1159" s="7">
        <f t="shared" si="231"/>
        <v>0</v>
      </c>
    </row>
    <row r="1160" spans="1:10" x14ac:dyDescent="0.25">
      <c r="A1160" s="8" t="s">
        <v>1940</v>
      </c>
      <c r="B1160" s="8" t="s">
        <v>10</v>
      </c>
      <c r="C1160" s="8" t="s">
        <v>11</v>
      </c>
      <c r="D1160" s="29" t="s">
        <v>1941</v>
      </c>
      <c r="E1160" s="9">
        <f t="shared" ref="E1160:J1160" si="232">E1225</f>
        <v>1</v>
      </c>
      <c r="F1160" s="9">
        <f t="shared" si="232"/>
        <v>143078.62</v>
      </c>
      <c r="G1160" s="9">
        <f t="shared" si="232"/>
        <v>143078.62</v>
      </c>
      <c r="H1160" s="9">
        <f t="shared" si="232"/>
        <v>1</v>
      </c>
      <c r="I1160" s="9">
        <f t="shared" si="232"/>
        <v>0</v>
      </c>
      <c r="J1160" s="9">
        <f t="shared" si="232"/>
        <v>0</v>
      </c>
    </row>
    <row r="1161" spans="1:10" x14ac:dyDescent="0.25">
      <c r="A1161" s="10" t="s">
        <v>1942</v>
      </c>
      <c r="B1161" s="10" t="s">
        <v>10</v>
      </c>
      <c r="C1161" s="10" t="s">
        <v>11</v>
      </c>
      <c r="D1161" s="30" t="s">
        <v>1943</v>
      </c>
      <c r="E1161" s="11">
        <f t="shared" ref="E1161:J1161" si="233">E1172</f>
        <v>1</v>
      </c>
      <c r="F1161" s="11">
        <f t="shared" si="233"/>
        <v>26018.62</v>
      </c>
      <c r="G1161" s="11">
        <f t="shared" si="233"/>
        <v>26018.62</v>
      </c>
      <c r="H1161" s="11">
        <f t="shared" si="233"/>
        <v>1</v>
      </c>
      <c r="I1161" s="11">
        <f t="shared" si="233"/>
        <v>0</v>
      </c>
      <c r="J1161" s="11">
        <f t="shared" si="233"/>
        <v>0</v>
      </c>
    </row>
    <row r="1162" spans="1:10" ht="22.5" x14ac:dyDescent="0.25">
      <c r="A1162" s="12" t="s">
        <v>1944</v>
      </c>
      <c r="B1162" s="13" t="s">
        <v>18</v>
      </c>
      <c r="C1162" s="13" t="s">
        <v>39</v>
      </c>
      <c r="D1162" s="31" t="s">
        <v>1945</v>
      </c>
      <c r="E1162" s="14">
        <v>1260.04</v>
      </c>
      <c r="F1162" s="14">
        <v>11.16</v>
      </c>
      <c r="G1162" s="15">
        <f t="shared" ref="G1162:G1172" si="234">ROUND(E1162*F1162,2)</f>
        <v>14062.05</v>
      </c>
      <c r="H1162" s="14">
        <v>1260.04</v>
      </c>
      <c r="I1162" s="69">
        <v>0</v>
      </c>
      <c r="J1162" s="15">
        <f t="shared" ref="J1162:J1172" si="235">ROUND(H1162*I1162,2)</f>
        <v>0</v>
      </c>
    </row>
    <row r="1163" spans="1:10" ht="22.5" x14ac:dyDescent="0.25">
      <c r="A1163" s="12" t="s">
        <v>1946</v>
      </c>
      <c r="B1163" s="13" t="s">
        <v>18</v>
      </c>
      <c r="C1163" s="13" t="s">
        <v>32</v>
      </c>
      <c r="D1163" s="31" t="s">
        <v>1947</v>
      </c>
      <c r="E1163" s="14">
        <v>284.22000000000003</v>
      </c>
      <c r="F1163" s="14">
        <v>27.12</v>
      </c>
      <c r="G1163" s="15">
        <f t="shared" si="234"/>
        <v>7708.05</v>
      </c>
      <c r="H1163" s="14">
        <v>284.22000000000003</v>
      </c>
      <c r="I1163" s="69">
        <v>0</v>
      </c>
      <c r="J1163" s="15">
        <f t="shared" si="235"/>
        <v>0</v>
      </c>
    </row>
    <row r="1164" spans="1:10" x14ac:dyDescent="0.25">
      <c r="A1164" s="12" t="s">
        <v>1948</v>
      </c>
      <c r="B1164" s="13" t="s">
        <v>18</v>
      </c>
      <c r="C1164" s="13" t="s">
        <v>39</v>
      </c>
      <c r="D1164" s="31" t="s">
        <v>1949</v>
      </c>
      <c r="E1164" s="14">
        <v>114</v>
      </c>
      <c r="F1164" s="14">
        <v>22.48</v>
      </c>
      <c r="G1164" s="15">
        <f t="shared" si="234"/>
        <v>2562.7199999999998</v>
      </c>
      <c r="H1164" s="14">
        <v>114</v>
      </c>
      <c r="I1164" s="69">
        <v>0</v>
      </c>
      <c r="J1164" s="15">
        <f t="shared" si="235"/>
        <v>0</v>
      </c>
    </row>
    <row r="1165" spans="1:10" x14ac:dyDescent="0.25">
      <c r="A1165" s="12" t="s">
        <v>1950</v>
      </c>
      <c r="B1165" s="13" t="s">
        <v>18</v>
      </c>
      <c r="C1165" s="13" t="s">
        <v>39</v>
      </c>
      <c r="D1165" s="31" t="s">
        <v>1951</v>
      </c>
      <c r="E1165" s="14">
        <v>38</v>
      </c>
      <c r="F1165" s="14">
        <v>17.989999999999998</v>
      </c>
      <c r="G1165" s="15">
        <f t="shared" si="234"/>
        <v>683.62</v>
      </c>
      <c r="H1165" s="14">
        <v>38</v>
      </c>
      <c r="I1165" s="69">
        <v>0</v>
      </c>
      <c r="J1165" s="15">
        <f t="shared" si="235"/>
        <v>0</v>
      </c>
    </row>
    <row r="1166" spans="1:10" x14ac:dyDescent="0.25">
      <c r="A1166" s="12" t="s">
        <v>1952</v>
      </c>
      <c r="B1166" s="13" t="s">
        <v>18</v>
      </c>
      <c r="C1166" s="13" t="s">
        <v>32</v>
      </c>
      <c r="D1166" s="31" t="s">
        <v>1953</v>
      </c>
      <c r="E1166" s="14">
        <v>1.44</v>
      </c>
      <c r="F1166" s="14">
        <v>24.3</v>
      </c>
      <c r="G1166" s="15">
        <f t="shared" si="234"/>
        <v>34.99</v>
      </c>
      <c r="H1166" s="14">
        <v>1.44</v>
      </c>
      <c r="I1166" s="69">
        <v>0</v>
      </c>
      <c r="J1166" s="15">
        <f t="shared" si="235"/>
        <v>0</v>
      </c>
    </row>
    <row r="1167" spans="1:10" ht="22.5" x14ac:dyDescent="0.25">
      <c r="A1167" s="12" t="s">
        <v>1954</v>
      </c>
      <c r="B1167" s="13" t="s">
        <v>18</v>
      </c>
      <c r="C1167" s="13" t="s">
        <v>25</v>
      </c>
      <c r="D1167" s="31" t="s">
        <v>1955</v>
      </c>
      <c r="E1167" s="14">
        <v>1</v>
      </c>
      <c r="F1167" s="14">
        <v>22.41</v>
      </c>
      <c r="G1167" s="15">
        <f t="shared" si="234"/>
        <v>22.41</v>
      </c>
      <c r="H1167" s="14">
        <v>1</v>
      </c>
      <c r="I1167" s="69">
        <v>0</v>
      </c>
      <c r="J1167" s="15">
        <f t="shared" si="235"/>
        <v>0</v>
      </c>
    </row>
    <row r="1168" spans="1:10" ht="22.5" x14ac:dyDescent="0.25">
      <c r="A1168" s="12" t="s">
        <v>1956</v>
      </c>
      <c r="B1168" s="13" t="s">
        <v>18</v>
      </c>
      <c r="C1168" s="13" t="s">
        <v>25</v>
      </c>
      <c r="D1168" s="31" t="s">
        <v>1957</v>
      </c>
      <c r="E1168" s="14">
        <v>5</v>
      </c>
      <c r="F1168" s="14">
        <v>176.26</v>
      </c>
      <c r="G1168" s="15">
        <f t="shared" si="234"/>
        <v>881.3</v>
      </c>
      <c r="H1168" s="14">
        <v>5</v>
      </c>
      <c r="I1168" s="69">
        <v>0</v>
      </c>
      <c r="J1168" s="15">
        <f t="shared" si="235"/>
        <v>0</v>
      </c>
    </row>
    <row r="1169" spans="1:10" ht="22.5" x14ac:dyDescent="0.25">
      <c r="A1169" s="12" t="s">
        <v>1958</v>
      </c>
      <c r="B1169" s="13" t="s">
        <v>18</v>
      </c>
      <c r="C1169" s="13" t="s">
        <v>25</v>
      </c>
      <c r="D1169" s="31" t="s">
        <v>1959</v>
      </c>
      <c r="E1169" s="14">
        <v>1</v>
      </c>
      <c r="F1169" s="14">
        <v>22.48</v>
      </c>
      <c r="G1169" s="15">
        <f t="shared" si="234"/>
        <v>22.48</v>
      </c>
      <c r="H1169" s="14">
        <v>1</v>
      </c>
      <c r="I1169" s="69">
        <v>0</v>
      </c>
      <c r="J1169" s="15">
        <f t="shared" si="235"/>
        <v>0</v>
      </c>
    </row>
    <row r="1170" spans="1:10" ht="22.5" x14ac:dyDescent="0.25">
      <c r="A1170" s="12" t="s">
        <v>1960</v>
      </c>
      <c r="B1170" s="13" t="s">
        <v>18</v>
      </c>
      <c r="C1170" s="13" t="s">
        <v>25</v>
      </c>
      <c r="D1170" s="31" t="s">
        <v>1961</v>
      </c>
      <c r="E1170" s="14">
        <v>2</v>
      </c>
      <c r="F1170" s="14">
        <v>14.86</v>
      </c>
      <c r="G1170" s="15">
        <f t="shared" si="234"/>
        <v>29.72</v>
      </c>
      <c r="H1170" s="14">
        <v>2</v>
      </c>
      <c r="I1170" s="69">
        <v>0</v>
      </c>
      <c r="J1170" s="15">
        <f t="shared" si="235"/>
        <v>0</v>
      </c>
    </row>
    <row r="1171" spans="1:10" ht="22.5" x14ac:dyDescent="0.25">
      <c r="A1171" s="12" t="s">
        <v>1962</v>
      </c>
      <c r="B1171" s="13" t="s">
        <v>18</v>
      </c>
      <c r="C1171" s="13" t="s">
        <v>25</v>
      </c>
      <c r="D1171" s="31" t="s">
        <v>1963</v>
      </c>
      <c r="E1171" s="14">
        <v>1</v>
      </c>
      <c r="F1171" s="14">
        <v>11.28</v>
      </c>
      <c r="G1171" s="15">
        <f t="shared" si="234"/>
        <v>11.28</v>
      </c>
      <c r="H1171" s="14">
        <v>1</v>
      </c>
      <c r="I1171" s="69">
        <v>0</v>
      </c>
      <c r="J1171" s="15">
        <f t="shared" si="235"/>
        <v>0</v>
      </c>
    </row>
    <row r="1172" spans="1:10" x14ac:dyDescent="0.25">
      <c r="A1172" s="16"/>
      <c r="B1172" s="16"/>
      <c r="C1172" s="16"/>
      <c r="D1172" s="32" t="s">
        <v>1964</v>
      </c>
      <c r="E1172" s="14">
        <v>1</v>
      </c>
      <c r="F1172" s="17">
        <f>SUM(G1162:G1171)</f>
        <v>26018.62</v>
      </c>
      <c r="G1172" s="17">
        <f t="shared" si="234"/>
        <v>26018.62</v>
      </c>
      <c r="H1172" s="14">
        <v>1</v>
      </c>
      <c r="I1172" s="17">
        <f>SUM(J1162:J1171)</f>
        <v>0</v>
      </c>
      <c r="J1172" s="17">
        <f t="shared" si="235"/>
        <v>0</v>
      </c>
    </row>
    <row r="1173" spans="1:10" ht="0.95" customHeight="1" x14ac:dyDescent="0.25">
      <c r="A1173" s="18"/>
      <c r="B1173" s="18"/>
      <c r="C1173" s="18"/>
      <c r="D1173" s="33"/>
      <c r="E1173" s="18"/>
      <c r="F1173" s="18"/>
      <c r="G1173" s="18"/>
      <c r="H1173" s="18"/>
      <c r="I1173" s="18"/>
      <c r="J1173" s="18"/>
    </row>
    <row r="1174" spans="1:10" x14ac:dyDescent="0.25">
      <c r="A1174" s="10" t="s">
        <v>1965</v>
      </c>
      <c r="B1174" s="10" t="s">
        <v>10</v>
      </c>
      <c r="C1174" s="10" t="s">
        <v>11</v>
      </c>
      <c r="D1174" s="30" t="s">
        <v>499</v>
      </c>
      <c r="E1174" s="11">
        <f t="shared" ref="E1174:J1174" si="236">E1181</f>
        <v>1</v>
      </c>
      <c r="F1174" s="11">
        <f t="shared" si="236"/>
        <v>30513.78</v>
      </c>
      <c r="G1174" s="11">
        <f t="shared" si="236"/>
        <v>30513.78</v>
      </c>
      <c r="H1174" s="11">
        <f t="shared" si="236"/>
        <v>1</v>
      </c>
      <c r="I1174" s="11">
        <f t="shared" si="236"/>
        <v>0</v>
      </c>
      <c r="J1174" s="11">
        <f t="shared" si="236"/>
        <v>0</v>
      </c>
    </row>
    <row r="1175" spans="1:10" ht="22.5" x14ac:dyDescent="0.25">
      <c r="A1175" s="12" t="s">
        <v>1966</v>
      </c>
      <c r="B1175" s="13" t="s">
        <v>18</v>
      </c>
      <c r="C1175" s="13" t="s">
        <v>32</v>
      </c>
      <c r="D1175" s="31" t="s">
        <v>1967</v>
      </c>
      <c r="E1175" s="14">
        <v>284.22000000000003</v>
      </c>
      <c r="F1175" s="14">
        <v>23.74</v>
      </c>
      <c r="G1175" s="15">
        <f t="shared" ref="G1175:G1181" si="237">ROUND(E1175*F1175,2)</f>
        <v>6747.38</v>
      </c>
      <c r="H1175" s="14">
        <v>284.22000000000003</v>
      </c>
      <c r="I1175" s="69">
        <v>0</v>
      </c>
      <c r="J1175" s="15">
        <f t="shared" ref="J1175:J1181" si="238">ROUND(H1175*I1175,2)</f>
        <v>0</v>
      </c>
    </row>
    <row r="1176" spans="1:10" ht="33.75" x14ac:dyDescent="0.25">
      <c r="A1176" s="12" t="s">
        <v>1968</v>
      </c>
      <c r="B1176" s="13" t="s">
        <v>18</v>
      </c>
      <c r="C1176" s="13" t="s">
        <v>32</v>
      </c>
      <c r="D1176" s="31" t="s">
        <v>1969</v>
      </c>
      <c r="E1176" s="14">
        <v>158.16</v>
      </c>
      <c r="F1176" s="14">
        <v>71.69</v>
      </c>
      <c r="G1176" s="15">
        <f t="shared" si="237"/>
        <v>11338.49</v>
      </c>
      <c r="H1176" s="14">
        <v>158.16</v>
      </c>
      <c r="I1176" s="69">
        <v>0</v>
      </c>
      <c r="J1176" s="15">
        <f t="shared" si="238"/>
        <v>0</v>
      </c>
    </row>
    <row r="1177" spans="1:10" ht="33.75" x14ac:dyDescent="0.25">
      <c r="A1177" s="12" t="s">
        <v>1970</v>
      </c>
      <c r="B1177" s="13" t="s">
        <v>18</v>
      </c>
      <c r="C1177" s="13" t="s">
        <v>32</v>
      </c>
      <c r="D1177" s="31" t="s">
        <v>1971</v>
      </c>
      <c r="E1177" s="14">
        <v>26.54</v>
      </c>
      <c r="F1177" s="14">
        <v>91.2</v>
      </c>
      <c r="G1177" s="15">
        <f t="shared" si="237"/>
        <v>2420.4499999999998</v>
      </c>
      <c r="H1177" s="14">
        <v>26.54</v>
      </c>
      <c r="I1177" s="69">
        <v>0</v>
      </c>
      <c r="J1177" s="15">
        <f t="shared" si="238"/>
        <v>0</v>
      </c>
    </row>
    <row r="1178" spans="1:10" ht="33.75" x14ac:dyDescent="0.25">
      <c r="A1178" s="12" t="s">
        <v>1972</v>
      </c>
      <c r="B1178" s="13" t="s">
        <v>18</v>
      </c>
      <c r="C1178" s="13" t="s">
        <v>32</v>
      </c>
      <c r="D1178" s="31" t="s">
        <v>1973</v>
      </c>
      <c r="E1178" s="14">
        <v>92</v>
      </c>
      <c r="F1178" s="14">
        <v>101.99</v>
      </c>
      <c r="G1178" s="15">
        <f t="shared" si="237"/>
        <v>9383.08</v>
      </c>
      <c r="H1178" s="14">
        <v>92</v>
      </c>
      <c r="I1178" s="69">
        <v>0</v>
      </c>
      <c r="J1178" s="15">
        <f t="shared" si="238"/>
        <v>0</v>
      </c>
    </row>
    <row r="1179" spans="1:10" ht="33.75" x14ac:dyDescent="0.25">
      <c r="A1179" s="12" t="s">
        <v>1974</v>
      </c>
      <c r="B1179" s="13" t="s">
        <v>18</v>
      </c>
      <c r="C1179" s="13" t="s">
        <v>32</v>
      </c>
      <c r="D1179" s="31" t="s">
        <v>1975</v>
      </c>
      <c r="E1179" s="14">
        <v>3.5</v>
      </c>
      <c r="F1179" s="14">
        <v>72.599999999999994</v>
      </c>
      <c r="G1179" s="15">
        <f t="shared" si="237"/>
        <v>254.1</v>
      </c>
      <c r="H1179" s="14">
        <v>3.5</v>
      </c>
      <c r="I1179" s="69">
        <v>0</v>
      </c>
      <c r="J1179" s="15">
        <f t="shared" si="238"/>
        <v>0</v>
      </c>
    </row>
    <row r="1180" spans="1:10" ht="33.75" x14ac:dyDescent="0.25">
      <c r="A1180" s="12" t="s">
        <v>1976</v>
      </c>
      <c r="B1180" s="13" t="s">
        <v>18</v>
      </c>
      <c r="C1180" s="13" t="s">
        <v>32</v>
      </c>
      <c r="D1180" s="31" t="s">
        <v>1977</v>
      </c>
      <c r="E1180" s="14">
        <v>4.0199999999999996</v>
      </c>
      <c r="F1180" s="14">
        <v>92.11</v>
      </c>
      <c r="G1180" s="15">
        <f t="shared" si="237"/>
        <v>370.28</v>
      </c>
      <c r="H1180" s="14">
        <v>4.0199999999999996</v>
      </c>
      <c r="I1180" s="69">
        <v>0</v>
      </c>
      <c r="J1180" s="15">
        <f t="shared" si="238"/>
        <v>0</v>
      </c>
    </row>
    <row r="1181" spans="1:10" x14ac:dyDescent="0.25">
      <c r="A1181" s="16"/>
      <c r="B1181" s="16"/>
      <c r="C1181" s="16"/>
      <c r="D1181" s="32" t="s">
        <v>1978</v>
      </c>
      <c r="E1181" s="14">
        <v>1</v>
      </c>
      <c r="F1181" s="17">
        <f>SUM(G1175:G1180)</f>
        <v>30513.78</v>
      </c>
      <c r="G1181" s="17">
        <f t="shared" si="237"/>
        <v>30513.78</v>
      </c>
      <c r="H1181" s="14">
        <v>1</v>
      </c>
      <c r="I1181" s="17">
        <f>SUM(J1175:J1180)</f>
        <v>0</v>
      </c>
      <c r="J1181" s="17">
        <f t="shared" si="238"/>
        <v>0</v>
      </c>
    </row>
    <row r="1182" spans="1:10" ht="0.95" customHeight="1" x14ac:dyDescent="0.25">
      <c r="A1182" s="18"/>
      <c r="B1182" s="18"/>
      <c r="C1182" s="18"/>
      <c r="D1182" s="33"/>
      <c r="E1182" s="18"/>
      <c r="F1182" s="18"/>
      <c r="G1182" s="18"/>
      <c r="H1182" s="18"/>
      <c r="I1182" s="18"/>
      <c r="J1182" s="18"/>
    </row>
    <row r="1183" spans="1:10" ht="22.5" x14ac:dyDescent="0.25">
      <c r="A1183" s="10" t="s">
        <v>1979</v>
      </c>
      <c r="B1183" s="10" t="s">
        <v>10</v>
      </c>
      <c r="C1183" s="10" t="s">
        <v>11</v>
      </c>
      <c r="D1183" s="30" t="s">
        <v>1980</v>
      </c>
      <c r="E1183" s="11">
        <f t="shared" ref="E1183:J1183" si="239">E1186</f>
        <v>1</v>
      </c>
      <c r="F1183" s="11">
        <f t="shared" si="239"/>
        <v>12847.77</v>
      </c>
      <c r="G1183" s="11">
        <f t="shared" si="239"/>
        <v>12847.77</v>
      </c>
      <c r="H1183" s="11">
        <f t="shared" si="239"/>
        <v>1</v>
      </c>
      <c r="I1183" s="11">
        <f t="shared" si="239"/>
        <v>0</v>
      </c>
      <c r="J1183" s="11">
        <f t="shared" si="239"/>
        <v>0</v>
      </c>
    </row>
    <row r="1184" spans="1:10" ht="22.5" x14ac:dyDescent="0.25">
      <c r="A1184" s="12" t="s">
        <v>1981</v>
      </c>
      <c r="B1184" s="13" t="s">
        <v>18</v>
      </c>
      <c r="C1184" s="13" t="s">
        <v>39</v>
      </c>
      <c r="D1184" s="31" t="s">
        <v>1982</v>
      </c>
      <c r="E1184" s="14">
        <v>356.95</v>
      </c>
      <c r="F1184" s="14">
        <v>16.73</v>
      </c>
      <c r="G1184" s="15">
        <f>ROUND(E1184*F1184,2)</f>
        <v>5971.77</v>
      </c>
      <c r="H1184" s="14">
        <v>356.95</v>
      </c>
      <c r="I1184" s="69">
        <v>0</v>
      </c>
      <c r="J1184" s="15">
        <f>ROUND(H1184*I1184,2)</f>
        <v>0</v>
      </c>
    </row>
    <row r="1185" spans="1:10" ht="22.5" x14ac:dyDescent="0.25">
      <c r="A1185" s="12" t="s">
        <v>1983</v>
      </c>
      <c r="B1185" s="13" t="s">
        <v>18</v>
      </c>
      <c r="C1185" s="13" t="s">
        <v>19</v>
      </c>
      <c r="D1185" s="31" t="s">
        <v>1984</v>
      </c>
      <c r="E1185" s="14">
        <v>6</v>
      </c>
      <c r="F1185" s="14">
        <v>1146</v>
      </c>
      <c r="G1185" s="15">
        <f>ROUND(E1185*F1185,2)</f>
        <v>6876</v>
      </c>
      <c r="H1185" s="14">
        <v>6</v>
      </c>
      <c r="I1185" s="69">
        <v>0</v>
      </c>
      <c r="J1185" s="15">
        <f>ROUND(H1185*I1185,2)</f>
        <v>0</v>
      </c>
    </row>
    <row r="1186" spans="1:10" x14ac:dyDescent="0.25">
      <c r="A1186" s="16"/>
      <c r="B1186" s="16"/>
      <c r="C1186" s="16"/>
      <c r="D1186" s="32" t="s">
        <v>1985</v>
      </c>
      <c r="E1186" s="14">
        <v>1</v>
      </c>
      <c r="F1186" s="17">
        <f>SUM(G1184:G1185)</f>
        <v>12847.77</v>
      </c>
      <c r="G1186" s="17">
        <f>ROUND(E1186*F1186,2)</f>
        <v>12847.77</v>
      </c>
      <c r="H1186" s="14">
        <v>1</v>
      </c>
      <c r="I1186" s="17">
        <f>SUM(J1184:J1185)</f>
        <v>0</v>
      </c>
      <c r="J1186" s="17">
        <f>ROUND(H1186*I1186,2)</f>
        <v>0</v>
      </c>
    </row>
    <row r="1187" spans="1:10" ht="0.95" customHeight="1" x14ac:dyDescent="0.25">
      <c r="A1187" s="18"/>
      <c r="B1187" s="18"/>
      <c r="C1187" s="18"/>
      <c r="D1187" s="33"/>
      <c r="E1187" s="18"/>
      <c r="F1187" s="18"/>
      <c r="G1187" s="18"/>
      <c r="H1187" s="18"/>
      <c r="I1187" s="18"/>
      <c r="J1187" s="18"/>
    </row>
    <row r="1188" spans="1:10" x14ac:dyDescent="0.25">
      <c r="A1188" s="10" t="s">
        <v>1986</v>
      </c>
      <c r="B1188" s="10" t="s">
        <v>10</v>
      </c>
      <c r="C1188" s="10" t="s">
        <v>11</v>
      </c>
      <c r="D1188" s="30" t="s">
        <v>1987</v>
      </c>
      <c r="E1188" s="11">
        <f t="shared" ref="E1188:J1188" si="240">E1192</f>
        <v>1</v>
      </c>
      <c r="F1188" s="11">
        <f t="shared" si="240"/>
        <v>7990.4</v>
      </c>
      <c r="G1188" s="11">
        <f t="shared" si="240"/>
        <v>7990.4</v>
      </c>
      <c r="H1188" s="11">
        <f t="shared" si="240"/>
        <v>1</v>
      </c>
      <c r="I1188" s="11">
        <f t="shared" si="240"/>
        <v>0</v>
      </c>
      <c r="J1188" s="11">
        <f t="shared" si="240"/>
        <v>0</v>
      </c>
    </row>
    <row r="1189" spans="1:10" ht="22.5" x14ac:dyDescent="0.25">
      <c r="A1189" s="12" t="s">
        <v>1988</v>
      </c>
      <c r="B1189" s="13" t="s">
        <v>18</v>
      </c>
      <c r="C1189" s="13" t="s">
        <v>39</v>
      </c>
      <c r="D1189" s="31" t="s">
        <v>1989</v>
      </c>
      <c r="E1189" s="14">
        <v>900</v>
      </c>
      <c r="F1189" s="14">
        <v>8.0399999999999991</v>
      </c>
      <c r="G1189" s="15">
        <f>ROUND(E1189*F1189,2)</f>
        <v>7236</v>
      </c>
      <c r="H1189" s="14">
        <v>900</v>
      </c>
      <c r="I1189" s="69">
        <v>0</v>
      </c>
      <c r="J1189" s="15">
        <f>ROUND(H1189*I1189,2)</f>
        <v>0</v>
      </c>
    </row>
    <row r="1190" spans="1:10" ht="22.5" x14ac:dyDescent="0.25">
      <c r="A1190" s="12" t="s">
        <v>1990</v>
      </c>
      <c r="B1190" s="13" t="s">
        <v>18</v>
      </c>
      <c r="C1190" s="13" t="s">
        <v>39</v>
      </c>
      <c r="D1190" s="31" t="s">
        <v>1991</v>
      </c>
      <c r="E1190" s="14">
        <v>50</v>
      </c>
      <c r="F1190" s="14">
        <v>13.46</v>
      </c>
      <c r="G1190" s="15">
        <f>ROUND(E1190*F1190,2)</f>
        <v>673</v>
      </c>
      <c r="H1190" s="14">
        <v>50</v>
      </c>
      <c r="I1190" s="69">
        <v>0</v>
      </c>
      <c r="J1190" s="15">
        <f>ROUND(H1190*I1190,2)</f>
        <v>0</v>
      </c>
    </row>
    <row r="1191" spans="1:10" ht="33.75" x14ac:dyDescent="0.25">
      <c r="A1191" s="12" t="s">
        <v>1992</v>
      </c>
      <c r="B1191" s="13" t="s">
        <v>18</v>
      </c>
      <c r="C1191" s="13" t="s">
        <v>25</v>
      </c>
      <c r="D1191" s="31" t="s">
        <v>1993</v>
      </c>
      <c r="E1191" s="14">
        <v>1</v>
      </c>
      <c r="F1191" s="14">
        <v>81.400000000000006</v>
      </c>
      <c r="G1191" s="15">
        <f>ROUND(E1191*F1191,2)</f>
        <v>81.400000000000006</v>
      </c>
      <c r="H1191" s="14">
        <v>1</v>
      </c>
      <c r="I1191" s="69">
        <v>0</v>
      </c>
      <c r="J1191" s="15">
        <f>ROUND(H1191*I1191,2)</f>
        <v>0</v>
      </c>
    </row>
    <row r="1192" spans="1:10" x14ac:dyDescent="0.25">
      <c r="A1192" s="16"/>
      <c r="B1192" s="16"/>
      <c r="C1192" s="16"/>
      <c r="D1192" s="32" t="s">
        <v>1994</v>
      </c>
      <c r="E1192" s="14">
        <v>1</v>
      </c>
      <c r="F1192" s="17">
        <f>SUM(G1189:G1191)</f>
        <v>7990.4</v>
      </c>
      <c r="G1192" s="17">
        <f>ROUND(E1192*F1192,2)</f>
        <v>7990.4</v>
      </c>
      <c r="H1192" s="14">
        <v>1</v>
      </c>
      <c r="I1192" s="17">
        <f>SUM(J1189:J1191)</f>
        <v>0</v>
      </c>
      <c r="J1192" s="17">
        <f>ROUND(H1192*I1192,2)</f>
        <v>0</v>
      </c>
    </row>
    <row r="1193" spans="1:10" ht="0.95" customHeight="1" x14ac:dyDescent="0.25">
      <c r="A1193" s="18"/>
      <c r="B1193" s="18"/>
      <c r="C1193" s="18"/>
      <c r="D1193" s="33"/>
      <c r="E1193" s="18"/>
      <c r="F1193" s="18"/>
      <c r="G1193" s="18"/>
      <c r="H1193" s="18"/>
      <c r="I1193" s="18"/>
      <c r="J1193" s="18"/>
    </row>
    <row r="1194" spans="1:10" x14ac:dyDescent="0.25">
      <c r="A1194" s="10" t="s">
        <v>1995</v>
      </c>
      <c r="B1194" s="10" t="s">
        <v>10</v>
      </c>
      <c r="C1194" s="10" t="s">
        <v>11</v>
      </c>
      <c r="D1194" s="30" t="s">
        <v>1824</v>
      </c>
      <c r="E1194" s="11">
        <f t="shared" ref="E1194:J1194" si="241">E1209</f>
        <v>1</v>
      </c>
      <c r="F1194" s="11">
        <f t="shared" si="241"/>
        <v>13868.57</v>
      </c>
      <c r="G1194" s="11">
        <f t="shared" si="241"/>
        <v>13868.57</v>
      </c>
      <c r="H1194" s="11">
        <f t="shared" si="241"/>
        <v>1</v>
      </c>
      <c r="I1194" s="11">
        <f t="shared" si="241"/>
        <v>0</v>
      </c>
      <c r="J1194" s="11">
        <f t="shared" si="241"/>
        <v>0</v>
      </c>
    </row>
    <row r="1195" spans="1:10" ht="22.5" x14ac:dyDescent="0.25">
      <c r="A1195" s="12" t="s">
        <v>1996</v>
      </c>
      <c r="B1195" s="13" t="s">
        <v>18</v>
      </c>
      <c r="C1195" s="13" t="s">
        <v>25</v>
      </c>
      <c r="D1195" s="31" t="s">
        <v>1997</v>
      </c>
      <c r="E1195" s="14">
        <v>24</v>
      </c>
      <c r="F1195" s="14">
        <v>30.66</v>
      </c>
      <c r="G1195" s="15">
        <f t="shared" ref="G1195:G1209" si="242">ROUND(E1195*F1195,2)</f>
        <v>735.84</v>
      </c>
      <c r="H1195" s="14">
        <v>24</v>
      </c>
      <c r="I1195" s="69">
        <v>0</v>
      </c>
      <c r="J1195" s="15">
        <f t="shared" ref="J1195:J1209" si="243">ROUND(H1195*I1195,2)</f>
        <v>0</v>
      </c>
    </row>
    <row r="1196" spans="1:10" ht="22.5" x14ac:dyDescent="0.25">
      <c r="A1196" s="12" t="s">
        <v>1998</v>
      </c>
      <c r="B1196" s="13" t="s">
        <v>18</v>
      </c>
      <c r="C1196" s="13" t="s">
        <v>25</v>
      </c>
      <c r="D1196" s="31" t="s">
        <v>1999</v>
      </c>
      <c r="E1196" s="14">
        <v>6</v>
      </c>
      <c r="F1196" s="14">
        <v>10.31</v>
      </c>
      <c r="G1196" s="15">
        <f t="shared" si="242"/>
        <v>61.86</v>
      </c>
      <c r="H1196" s="14">
        <v>6</v>
      </c>
      <c r="I1196" s="69">
        <v>0</v>
      </c>
      <c r="J1196" s="15">
        <f t="shared" si="243"/>
        <v>0</v>
      </c>
    </row>
    <row r="1197" spans="1:10" ht="22.5" x14ac:dyDescent="0.25">
      <c r="A1197" s="12" t="s">
        <v>2000</v>
      </c>
      <c r="B1197" s="13" t="s">
        <v>18</v>
      </c>
      <c r="C1197" s="13" t="s">
        <v>25</v>
      </c>
      <c r="D1197" s="31" t="s">
        <v>2001</v>
      </c>
      <c r="E1197" s="14">
        <v>4</v>
      </c>
      <c r="F1197" s="14">
        <v>156.01</v>
      </c>
      <c r="G1197" s="15">
        <f t="shared" si="242"/>
        <v>624.04</v>
      </c>
      <c r="H1197" s="14">
        <v>4</v>
      </c>
      <c r="I1197" s="69">
        <v>0</v>
      </c>
      <c r="J1197" s="15">
        <f t="shared" si="243"/>
        <v>0</v>
      </c>
    </row>
    <row r="1198" spans="1:10" ht="33.75" x14ac:dyDescent="0.25">
      <c r="A1198" s="12" t="s">
        <v>2002</v>
      </c>
      <c r="B1198" s="13" t="s">
        <v>18</v>
      </c>
      <c r="C1198" s="13" t="s">
        <v>25</v>
      </c>
      <c r="D1198" s="31" t="s">
        <v>2003</v>
      </c>
      <c r="E1198" s="14">
        <v>8</v>
      </c>
      <c r="F1198" s="14">
        <v>156.01</v>
      </c>
      <c r="G1198" s="15">
        <f t="shared" si="242"/>
        <v>1248.08</v>
      </c>
      <c r="H1198" s="14">
        <v>8</v>
      </c>
      <c r="I1198" s="69">
        <v>0</v>
      </c>
      <c r="J1198" s="15">
        <f t="shared" si="243"/>
        <v>0</v>
      </c>
    </row>
    <row r="1199" spans="1:10" ht="33.75" x14ac:dyDescent="0.25">
      <c r="A1199" s="12" t="s">
        <v>2004</v>
      </c>
      <c r="B1199" s="13" t="s">
        <v>18</v>
      </c>
      <c r="C1199" s="13" t="s">
        <v>25</v>
      </c>
      <c r="D1199" s="31" t="s">
        <v>2005</v>
      </c>
      <c r="E1199" s="14">
        <v>230</v>
      </c>
      <c r="F1199" s="14">
        <v>46.55</v>
      </c>
      <c r="G1199" s="15">
        <f t="shared" si="242"/>
        <v>10706.5</v>
      </c>
      <c r="H1199" s="14">
        <v>230</v>
      </c>
      <c r="I1199" s="69">
        <v>0</v>
      </c>
      <c r="J1199" s="15">
        <f t="shared" si="243"/>
        <v>0</v>
      </c>
    </row>
    <row r="1200" spans="1:10" ht="22.5" x14ac:dyDescent="0.25">
      <c r="A1200" s="12" t="s">
        <v>2006</v>
      </c>
      <c r="B1200" s="13" t="s">
        <v>18</v>
      </c>
      <c r="C1200" s="13" t="s">
        <v>25</v>
      </c>
      <c r="D1200" s="31" t="s">
        <v>2007</v>
      </c>
      <c r="E1200" s="14">
        <v>1</v>
      </c>
      <c r="F1200" s="14">
        <v>122.66</v>
      </c>
      <c r="G1200" s="15">
        <f t="shared" si="242"/>
        <v>122.66</v>
      </c>
      <c r="H1200" s="14">
        <v>1</v>
      </c>
      <c r="I1200" s="69">
        <v>0</v>
      </c>
      <c r="J1200" s="15">
        <f t="shared" si="243"/>
        <v>0</v>
      </c>
    </row>
    <row r="1201" spans="1:10" ht="22.5" x14ac:dyDescent="0.25">
      <c r="A1201" s="12" t="s">
        <v>2008</v>
      </c>
      <c r="B1201" s="13" t="s">
        <v>18</v>
      </c>
      <c r="C1201" s="13" t="s">
        <v>25</v>
      </c>
      <c r="D1201" s="31" t="s">
        <v>2009</v>
      </c>
      <c r="E1201" s="14">
        <v>1</v>
      </c>
      <c r="F1201" s="14">
        <v>122.66</v>
      </c>
      <c r="G1201" s="15">
        <f t="shared" si="242"/>
        <v>122.66</v>
      </c>
      <c r="H1201" s="14">
        <v>1</v>
      </c>
      <c r="I1201" s="69">
        <v>0</v>
      </c>
      <c r="J1201" s="15">
        <f t="shared" si="243"/>
        <v>0</v>
      </c>
    </row>
    <row r="1202" spans="1:10" ht="33.75" x14ac:dyDescent="0.25">
      <c r="A1202" s="12" t="s">
        <v>2010</v>
      </c>
      <c r="B1202" s="13" t="s">
        <v>18</v>
      </c>
      <c r="C1202" s="13" t="s">
        <v>25</v>
      </c>
      <c r="D1202" s="31" t="s">
        <v>2011</v>
      </c>
      <c r="E1202" s="14">
        <v>1</v>
      </c>
      <c r="F1202" s="14">
        <v>21.86</v>
      </c>
      <c r="G1202" s="15">
        <f t="shared" si="242"/>
        <v>21.86</v>
      </c>
      <c r="H1202" s="14">
        <v>1</v>
      </c>
      <c r="I1202" s="69">
        <v>0</v>
      </c>
      <c r="J1202" s="15">
        <f t="shared" si="243"/>
        <v>0</v>
      </c>
    </row>
    <row r="1203" spans="1:10" ht="22.5" x14ac:dyDescent="0.25">
      <c r="A1203" s="12" t="s">
        <v>2012</v>
      </c>
      <c r="B1203" s="13" t="s">
        <v>18</v>
      </c>
      <c r="C1203" s="13" t="s">
        <v>25</v>
      </c>
      <c r="D1203" s="31" t="s">
        <v>2013</v>
      </c>
      <c r="E1203" s="14">
        <v>1</v>
      </c>
      <c r="F1203" s="14">
        <v>20.81</v>
      </c>
      <c r="G1203" s="15">
        <f t="shared" si="242"/>
        <v>20.81</v>
      </c>
      <c r="H1203" s="14">
        <v>1</v>
      </c>
      <c r="I1203" s="69">
        <v>0</v>
      </c>
      <c r="J1203" s="15">
        <f t="shared" si="243"/>
        <v>0</v>
      </c>
    </row>
    <row r="1204" spans="1:10" ht="33.75" x14ac:dyDescent="0.25">
      <c r="A1204" s="12" t="s">
        <v>2014</v>
      </c>
      <c r="B1204" s="13" t="s">
        <v>18</v>
      </c>
      <c r="C1204" s="13" t="s">
        <v>25</v>
      </c>
      <c r="D1204" s="31" t="s">
        <v>2015</v>
      </c>
      <c r="E1204" s="14">
        <v>1</v>
      </c>
      <c r="F1204" s="14">
        <v>13.71</v>
      </c>
      <c r="G1204" s="15">
        <f t="shared" si="242"/>
        <v>13.71</v>
      </c>
      <c r="H1204" s="14">
        <v>1</v>
      </c>
      <c r="I1204" s="69">
        <v>0</v>
      </c>
      <c r="J1204" s="15">
        <f t="shared" si="243"/>
        <v>0</v>
      </c>
    </row>
    <row r="1205" spans="1:10" ht="33.75" x14ac:dyDescent="0.25">
      <c r="A1205" s="12" t="s">
        <v>2016</v>
      </c>
      <c r="B1205" s="13" t="s">
        <v>18</v>
      </c>
      <c r="C1205" s="13" t="s">
        <v>25</v>
      </c>
      <c r="D1205" s="31" t="s">
        <v>2017</v>
      </c>
      <c r="E1205" s="14">
        <v>1</v>
      </c>
      <c r="F1205" s="14">
        <v>18.079999999999998</v>
      </c>
      <c r="G1205" s="15">
        <f t="shared" si="242"/>
        <v>18.079999999999998</v>
      </c>
      <c r="H1205" s="14">
        <v>1</v>
      </c>
      <c r="I1205" s="69">
        <v>0</v>
      </c>
      <c r="J1205" s="15">
        <f t="shared" si="243"/>
        <v>0</v>
      </c>
    </row>
    <row r="1206" spans="1:10" ht="33.75" x14ac:dyDescent="0.25">
      <c r="A1206" s="12" t="s">
        <v>2018</v>
      </c>
      <c r="B1206" s="13" t="s">
        <v>18</v>
      </c>
      <c r="C1206" s="13" t="s">
        <v>25</v>
      </c>
      <c r="D1206" s="31" t="s">
        <v>2019</v>
      </c>
      <c r="E1206" s="14">
        <v>2</v>
      </c>
      <c r="F1206" s="14">
        <v>41.52</v>
      </c>
      <c r="G1206" s="15">
        <f t="shared" si="242"/>
        <v>83.04</v>
      </c>
      <c r="H1206" s="14">
        <v>2</v>
      </c>
      <c r="I1206" s="69">
        <v>0</v>
      </c>
      <c r="J1206" s="15">
        <f t="shared" si="243"/>
        <v>0</v>
      </c>
    </row>
    <row r="1207" spans="1:10" ht="33.75" x14ac:dyDescent="0.25">
      <c r="A1207" s="12" t="s">
        <v>2020</v>
      </c>
      <c r="B1207" s="13" t="s">
        <v>18</v>
      </c>
      <c r="C1207" s="13" t="s">
        <v>25</v>
      </c>
      <c r="D1207" s="31" t="s">
        <v>2021</v>
      </c>
      <c r="E1207" s="14">
        <v>1</v>
      </c>
      <c r="F1207" s="14">
        <v>13.71</v>
      </c>
      <c r="G1207" s="15">
        <f t="shared" si="242"/>
        <v>13.71</v>
      </c>
      <c r="H1207" s="14">
        <v>1</v>
      </c>
      <c r="I1207" s="69">
        <v>0</v>
      </c>
      <c r="J1207" s="15">
        <f t="shared" si="243"/>
        <v>0</v>
      </c>
    </row>
    <row r="1208" spans="1:10" ht="22.5" x14ac:dyDescent="0.25">
      <c r="A1208" s="12" t="s">
        <v>2022</v>
      </c>
      <c r="B1208" s="13" t="s">
        <v>18</v>
      </c>
      <c r="C1208" s="13" t="s">
        <v>25</v>
      </c>
      <c r="D1208" s="31" t="s">
        <v>2023</v>
      </c>
      <c r="E1208" s="14">
        <v>6</v>
      </c>
      <c r="F1208" s="14">
        <v>12.62</v>
      </c>
      <c r="G1208" s="15">
        <f t="shared" si="242"/>
        <v>75.72</v>
      </c>
      <c r="H1208" s="14">
        <v>6</v>
      </c>
      <c r="I1208" s="69">
        <v>0</v>
      </c>
      <c r="J1208" s="15">
        <f t="shared" si="243"/>
        <v>0</v>
      </c>
    </row>
    <row r="1209" spans="1:10" x14ac:dyDescent="0.25">
      <c r="A1209" s="16"/>
      <c r="B1209" s="16"/>
      <c r="C1209" s="16"/>
      <c r="D1209" s="32" t="s">
        <v>2024</v>
      </c>
      <c r="E1209" s="14">
        <v>1</v>
      </c>
      <c r="F1209" s="17">
        <f>SUM(G1195:G1208)</f>
        <v>13868.57</v>
      </c>
      <c r="G1209" s="17">
        <f t="shared" si="242"/>
        <v>13868.57</v>
      </c>
      <c r="H1209" s="14">
        <v>1</v>
      </c>
      <c r="I1209" s="17">
        <f>SUM(J1195:J1208)</f>
        <v>0</v>
      </c>
      <c r="J1209" s="17">
        <f t="shared" si="243"/>
        <v>0</v>
      </c>
    </row>
    <row r="1210" spans="1:10" ht="0.95" customHeight="1" x14ac:dyDescent="0.25">
      <c r="A1210" s="18"/>
      <c r="B1210" s="18"/>
      <c r="C1210" s="18"/>
      <c r="D1210" s="33"/>
      <c r="E1210" s="18"/>
      <c r="F1210" s="18"/>
      <c r="G1210" s="18"/>
      <c r="H1210" s="18"/>
      <c r="I1210" s="18"/>
      <c r="J1210" s="18"/>
    </row>
    <row r="1211" spans="1:10" x14ac:dyDescent="0.25">
      <c r="A1211" s="10" t="s">
        <v>2025</v>
      </c>
      <c r="B1211" s="10" t="s">
        <v>10</v>
      </c>
      <c r="C1211" s="10" t="s">
        <v>11</v>
      </c>
      <c r="D1211" s="30" t="s">
        <v>633</v>
      </c>
      <c r="E1211" s="11">
        <f t="shared" ref="E1211:J1211" si="244">E1218</f>
        <v>1</v>
      </c>
      <c r="F1211" s="11">
        <f t="shared" si="244"/>
        <v>49176.4</v>
      </c>
      <c r="G1211" s="11">
        <f t="shared" si="244"/>
        <v>49176.4</v>
      </c>
      <c r="H1211" s="11">
        <f t="shared" si="244"/>
        <v>1</v>
      </c>
      <c r="I1211" s="11">
        <f t="shared" si="244"/>
        <v>0</v>
      </c>
      <c r="J1211" s="11">
        <f t="shared" si="244"/>
        <v>0</v>
      </c>
    </row>
    <row r="1212" spans="1:10" ht="22.5" x14ac:dyDescent="0.25">
      <c r="A1212" s="12" t="s">
        <v>2026</v>
      </c>
      <c r="B1212" s="13" t="s">
        <v>18</v>
      </c>
      <c r="C1212" s="13" t="s">
        <v>39</v>
      </c>
      <c r="D1212" s="31" t="s">
        <v>2027</v>
      </c>
      <c r="E1212" s="14">
        <v>158</v>
      </c>
      <c r="F1212" s="14">
        <v>251.41</v>
      </c>
      <c r="G1212" s="15">
        <f t="shared" ref="G1212:G1218" si="245">ROUND(E1212*F1212,2)</f>
        <v>39722.78</v>
      </c>
      <c r="H1212" s="14">
        <v>158</v>
      </c>
      <c r="I1212" s="69">
        <v>0</v>
      </c>
      <c r="J1212" s="15">
        <f t="shared" ref="J1212:J1218" si="246">ROUND(H1212*I1212,2)</f>
        <v>0</v>
      </c>
    </row>
    <row r="1213" spans="1:10" ht="22.5" x14ac:dyDescent="0.25">
      <c r="A1213" s="12" t="s">
        <v>2028</v>
      </c>
      <c r="B1213" s="13" t="s">
        <v>18</v>
      </c>
      <c r="C1213" s="13" t="s">
        <v>25</v>
      </c>
      <c r="D1213" s="31" t="s">
        <v>2029</v>
      </c>
      <c r="E1213" s="14">
        <v>4</v>
      </c>
      <c r="F1213" s="14">
        <v>1637.44</v>
      </c>
      <c r="G1213" s="15">
        <f t="shared" si="245"/>
        <v>6549.76</v>
      </c>
      <c r="H1213" s="14">
        <v>4</v>
      </c>
      <c r="I1213" s="69">
        <v>0</v>
      </c>
      <c r="J1213" s="15">
        <f t="shared" si="246"/>
        <v>0</v>
      </c>
    </row>
    <row r="1214" spans="1:10" ht="22.5" x14ac:dyDescent="0.25">
      <c r="A1214" s="12" t="s">
        <v>2030</v>
      </c>
      <c r="B1214" s="13" t="s">
        <v>18</v>
      </c>
      <c r="C1214" s="13" t="s">
        <v>25</v>
      </c>
      <c r="D1214" s="31" t="s">
        <v>2031</v>
      </c>
      <c r="E1214" s="14">
        <v>1</v>
      </c>
      <c r="F1214" s="14">
        <v>955.42</v>
      </c>
      <c r="G1214" s="15">
        <f t="shared" si="245"/>
        <v>955.42</v>
      </c>
      <c r="H1214" s="14">
        <v>1</v>
      </c>
      <c r="I1214" s="69">
        <v>0</v>
      </c>
      <c r="J1214" s="15">
        <f t="shared" si="246"/>
        <v>0</v>
      </c>
    </row>
    <row r="1215" spans="1:10" ht="22.5" x14ac:dyDescent="0.25">
      <c r="A1215" s="12" t="s">
        <v>2032</v>
      </c>
      <c r="B1215" s="13" t="s">
        <v>18</v>
      </c>
      <c r="C1215" s="13" t="s">
        <v>25</v>
      </c>
      <c r="D1215" s="31" t="s">
        <v>2033</v>
      </c>
      <c r="E1215" s="14">
        <v>1</v>
      </c>
      <c r="F1215" s="14">
        <v>1473.58</v>
      </c>
      <c r="G1215" s="15">
        <f t="shared" si="245"/>
        <v>1473.58</v>
      </c>
      <c r="H1215" s="14">
        <v>1</v>
      </c>
      <c r="I1215" s="69">
        <v>0</v>
      </c>
      <c r="J1215" s="15">
        <f t="shared" si="246"/>
        <v>0</v>
      </c>
    </row>
    <row r="1216" spans="1:10" ht="22.5" x14ac:dyDescent="0.25">
      <c r="A1216" s="12" t="s">
        <v>2034</v>
      </c>
      <c r="B1216" s="13" t="s">
        <v>18</v>
      </c>
      <c r="C1216" s="13" t="s">
        <v>25</v>
      </c>
      <c r="D1216" s="31" t="s">
        <v>2035</v>
      </c>
      <c r="E1216" s="14">
        <v>2</v>
      </c>
      <c r="F1216" s="14">
        <v>183.69</v>
      </c>
      <c r="G1216" s="15">
        <f t="shared" si="245"/>
        <v>367.38</v>
      </c>
      <c r="H1216" s="14">
        <v>2</v>
      </c>
      <c r="I1216" s="69">
        <v>0</v>
      </c>
      <c r="J1216" s="15">
        <f t="shared" si="246"/>
        <v>0</v>
      </c>
    </row>
    <row r="1217" spans="1:10" ht="22.5" x14ac:dyDescent="0.25">
      <c r="A1217" s="12" t="s">
        <v>2036</v>
      </c>
      <c r="B1217" s="13" t="s">
        <v>18</v>
      </c>
      <c r="C1217" s="13" t="s">
        <v>25</v>
      </c>
      <c r="D1217" s="31" t="s">
        <v>2037</v>
      </c>
      <c r="E1217" s="14">
        <v>1</v>
      </c>
      <c r="F1217" s="14">
        <v>107.48</v>
      </c>
      <c r="G1217" s="15">
        <f t="shared" si="245"/>
        <v>107.48</v>
      </c>
      <c r="H1217" s="14">
        <v>1</v>
      </c>
      <c r="I1217" s="69">
        <v>0</v>
      </c>
      <c r="J1217" s="15">
        <f t="shared" si="246"/>
        <v>0</v>
      </c>
    </row>
    <row r="1218" spans="1:10" x14ac:dyDescent="0.25">
      <c r="A1218" s="16"/>
      <c r="B1218" s="16"/>
      <c r="C1218" s="16"/>
      <c r="D1218" s="32" t="s">
        <v>2038</v>
      </c>
      <c r="E1218" s="14">
        <v>1</v>
      </c>
      <c r="F1218" s="17">
        <f>SUM(G1212:G1217)</f>
        <v>49176.4</v>
      </c>
      <c r="G1218" s="17">
        <f t="shared" si="245"/>
        <v>49176.4</v>
      </c>
      <c r="H1218" s="14">
        <v>1</v>
      </c>
      <c r="I1218" s="17">
        <f>SUM(J1212:J1217)</f>
        <v>0</v>
      </c>
      <c r="J1218" s="17">
        <f t="shared" si="246"/>
        <v>0</v>
      </c>
    </row>
    <row r="1219" spans="1:10" ht="0.95" customHeight="1" x14ac:dyDescent="0.25">
      <c r="A1219" s="18"/>
      <c r="B1219" s="18"/>
      <c r="C1219" s="18"/>
      <c r="D1219" s="33"/>
      <c r="E1219" s="18"/>
      <c r="F1219" s="18"/>
      <c r="G1219" s="18"/>
      <c r="H1219" s="18"/>
      <c r="I1219" s="18"/>
      <c r="J1219" s="18"/>
    </row>
    <row r="1220" spans="1:10" x14ac:dyDescent="0.25">
      <c r="A1220" s="10" t="s">
        <v>2039</v>
      </c>
      <c r="B1220" s="10" t="s">
        <v>10</v>
      </c>
      <c r="C1220" s="10" t="s">
        <v>11</v>
      </c>
      <c r="D1220" s="30" t="s">
        <v>775</v>
      </c>
      <c r="E1220" s="11">
        <f t="shared" ref="E1220:J1220" si="247">E1223</f>
        <v>1</v>
      </c>
      <c r="F1220" s="11">
        <f t="shared" si="247"/>
        <v>2663.08</v>
      </c>
      <c r="G1220" s="11">
        <f t="shared" si="247"/>
        <v>2663.08</v>
      </c>
      <c r="H1220" s="11">
        <f t="shared" si="247"/>
        <v>1</v>
      </c>
      <c r="I1220" s="11">
        <f t="shared" si="247"/>
        <v>0</v>
      </c>
      <c r="J1220" s="11">
        <f t="shared" si="247"/>
        <v>0</v>
      </c>
    </row>
    <row r="1221" spans="1:10" ht="22.5" x14ac:dyDescent="0.25">
      <c r="A1221" s="12" t="s">
        <v>2040</v>
      </c>
      <c r="B1221" s="13" t="s">
        <v>18</v>
      </c>
      <c r="C1221" s="13" t="s">
        <v>32</v>
      </c>
      <c r="D1221" s="31" t="s">
        <v>2041</v>
      </c>
      <c r="E1221" s="14">
        <v>284.22000000000003</v>
      </c>
      <c r="F1221" s="14">
        <v>2.91</v>
      </c>
      <c r="G1221" s="15">
        <f>ROUND(E1221*F1221,2)</f>
        <v>827.08</v>
      </c>
      <c r="H1221" s="14">
        <v>284.22000000000003</v>
      </c>
      <c r="I1221" s="69">
        <v>0</v>
      </c>
      <c r="J1221" s="15">
        <f>ROUND(H1221*I1221,2)</f>
        <v>0</v>
      </c>
    </row>
    <row r="1222" spans="1:10" ht="22.5" x14ac:dyDescent="0.25">
      <c r="A1222" s="12" t="s">
        <v>2042</v>
      </c>
      <c r="B1222" s="13" t="s">
        <v>18</v>
      </c>
      <c r="C1222" s="13" t="s">
        <v>32</v>
      </c>
      <c r="D1222" s="31" t="s">
        <v>2043</v>
      </c>
      <c r="E1222" s="14">
        <v>50</v>
      </c>
      <c r="F1222" s="14">
        <v>36.72</v>
      </c>
      <c r="G1222" s="15">
        <f>ROUND(E1222*F1222,2)</f>
        <v>1836</v>
      </c>
      <c r="H1222" s="14">
        <v>50</v>
      </c>
      <c r="I1222" s="69">
        <v>0</v>
      </c>
      <c r="J1222" s="15">
        <f>ROUND(H1222*I1222,2)</f>
        <v>0</v>
      </c>
    </row>
    <row r="1223" spans="1:10" x14ac:dyDescent="0.25">
      <c r="A1223" s="16"/>
      <c r="B1223" s="16"/>
      <c r="C1223" s="16"/>
      <c r="D1223" s="32" t="s">
        <v>2044</v>
      </c>
      <c r="E1223" s="14">
        <v>1</v>
      </c>
      <c r="F1223" s="17">
        <f>SUM(G1221:G1222)</f>
        <v>2663.08</v>
      </c>
      <c r="G1223" s="17">
        <f>ROUND(E1223*F1223,2)</f>
        <v>2663.08</v>
      </c>
      <c r="H1223" s="14">
        <v>1</v>
      </c>
      <c r="I1223" s="17">
        <f>SUM(J1221:J1222)</f>
        <v>0</v>
      </c>
      <c r="J1223" s="17">
        <f>ROUND(H1223*I1223,2)</f>
        <v>0</v>
      </c>
    </row>
    <row r="1224" spans="1:10" ht="0.95" customHeight="1" x14ac:dyDescent="0.25">
      <c r="A1224" s="18"/>
      <c r="B1224" s="18"/>
      <c r="C1224" s="18"/>
      <c r="D1224" s="33"/>
      <c r="E1224" s="18"/>
      <c r="F1224" s="18"/>
      <c r="G1224" s="18"/>
      <c r="H1224" s="18"/>
      <c r="I1224" s="18"/>
      <c r="J1224" s="18"/>
    </row>
    <row r="1225" spans="1:10" x14ac:dyDescent="0.25">
      <c r="A1225" s="16"/>
      <c r="B1225" s="16"/>
      <c r="C1225" s="16"/>
      <c r="D1225" s="32" t="s">
        <v>2045</v>
      </c>
      <c r="E1225" s="14">
        <v>1</v>
      </c>
      <c r="F1225" s="17">
        <f>G1161+G1174+G1183+G1188+G1194+G1211+G1220</f>
        <v>143078.62</v>
      </c>
      <c r="G1225" s="17">
        <f>ROUND(E1225*F1225,2)</f>
        <v>143078.62</v>
      </c>
      <c r="H1225" s="14">
        <v>1</v>
      </c>
      <c r="I1225" s="17">
        <f>J1161+J1174+J1183+J1188+J1194+J1211+J1220</f>
        <v>0</v>
      </c>
      <c r="J1225" s="17">
        <f>ROUND(H1225*I1225,2)</f>
        <v>0</v>
      </c>
    </row>
    <row r="1226" spans="1:10" ht="0.95" customHeight="1" x14ac:dyDescent="0.25">
      <c r="A1226" s="18"/>
      <c r="B1226" s="18"/>
      <c r="C1226" s="18"/>
      <c r="D1226" s="33"/>
      <c r="E1226" s="18"/>
      <c r="F1226" s="18"/>
      <c r="G1226" s="18"/>
      <c r="H1226" s="18"/>
      <c r="I1226" s="18"/>
      <c r="J1226" s="18"/>
    </row>
    <row r="1227" spans="1:10" x14ac:dyDescent="0.25">
      <c r="A1227" s="16"/>
      <c r="B1227" s="16"/>
      <c r="C1227" s="16"/>
      <c r="D1227" s="32" t="s">
        <v>2046</v>
      </c>
      <c r="E1227" s="26">
        <v>1</v>
      </c>
      <c r="F1227" s="17">
        <f>G1160</f>
        <v>143078.62</v>
      </c>
      <c r="G1227" s="17">
        <f>ROUND(E1227*F1227,2)</f>
        <v>143078.62</v>
      </c>
      <c r="H1227" s="26">
        <v>1</v>
      </c>
      <c r="I1227" s="17">
        <f>J1160</f>
        <v>0</v>
      </c>
      <c r="J1227" s="17">
        <f>ROUND(H1227*I1227,2)</f>
        <v>0</v>
      </c>
    </row>
    <row r="1228" spans="1:10" ht="0.95" customHeight="1" x14ac:dyDescent="0.25">
      <c r="A1228" s="18"/>
      <c r="B1228" s="18"/>
      <c r="C1228" s="18"/>
      <c r="D1228" s="33"/>
      <c r="E1228" s="18"/>
      <c r="F1228" s="18"/>
      <c r="G1228" s="18"/>
      <c r="H1228" s="18"/>
      <c r="I1228" s="18"/>
      <c r="J1228" s="18"/>
    </row>
    <row r="1229" spans="1:10" x14ac:dyDescent="0.25">
      <c r="A1229" s="16"/>
      <c r="B1229" s="16"/>
      <c r="C1229" s="16"/>
      <c r="D1229" s="32" t="s">
        <v>2047</v>
      </c>
      <c r="E1229" s="26">
        <v>1</v>
      </c>
      <c r="F1229" s="17">
        <f>G4+G1159</f>
        <v>5048676.28</v>
      </c>
      <c r="G1229" s="17">
        <f>ROUND(E1229*F1229,2)</f>
        <v>5048676.28</v>
      </c>
      <c r="H1229" s="26">
        <v>1</v>
      </c>
      <c r="I1229" s="17">
        <f>J4+J1159</f>
        <v>159438.72</v>
      </c>
      <c r="J1229" s="17">
        <f>ROUND(H1229*I1229,2)</f>
        <v>159438.72</v>
      </c>
    </row>
    <row r="1230" spans="1:10" ht="0.95" customHeight="1" x14ac:dyDescent="0.25">
      <c r="A1230" s="18"/>
      <c r="B1230" s="18"/>
      <c r="C1230" s="18"/>
      <c r="D1230" s="33"/>
      <c r="E1230" s="18"/>
      <c r="F1230" s="18"/>
      <c r="G1230" s="18"/>
      <c r="H1230" s="18"/>
      <c r="I1230" s="18"/>
      <c r="J1230" s="18"/>
    </row>
    <row r="1231" spans="1:10" x14ac:dyDescent="0.25">
      <c r="A1231" s="36"/>
      <c r="B1231" s="37"/>
      <c r="C1231" s="37"/>
      <c r="D1231" s="38" t="s">
        <v>2048</v>
      </c>
      <c r="E1231" s="36"/>
      <c r="F1231" s="37"/>
      <c r="G1231" s="39">
        <f>G1229</f>
        <v>5048676.28</v>
      </c>
      <c r="H1231" s="37"/>
      <c r="I1231" s="36"/>
      <c r="J1231" s="39">
        <f>J1229</f>
        <v>159438.72</v>
      </c>
    </row>
    <row r="1232" spans="1:10" x14ac:dyDescent="0.25">
      <c r="A1232" s="40"/>
      <c r="B1232" s="41"/>
      <c r="C1232" s="41"/>
      <c r="D1232" s="42" t="s">
        <v>2049</v>
      </c>
      <c r="E1232" s="43">
        <v>0.19</v>
      </c>
      <c r="F1232" s="41"/>
      <c r="G1232" s="44">
        <f>G1231*E1232</f>
        <v>959248.49</v>
      </c>
      <c r="H1232" s="45"/>
      <c r="I1232" s="46">
        <v>0.19</v>
      </c>
      <c r="J1232" s="44">
        <f>J1231*I1232</f>
        <v>30293.360000000001</v>
      </c>
    </row>
    <row r="1233" spans="1:10" x14ac:dyDescent="0.25">
      <c r="A1233" s="40"/>
      <c r="B1233" s="41"/>
      <c r="C1233" s="41"/>
      <c r="D1233" s="42" t="s">
        <v>2050</v>
      </c>
      <c r="E1233" s="40"/>
      <c r="F1233" s="41"/>
      <c r="G1233" s="44">
        <f>G1231+G1232</f>
        <v>6007924.7699999996</v>
      </c>
      <c r="H1233" s="41"/>
      <c r="I1233" s="40"/>
      <c r="J1233" s="44">
        <f>J1231+J1232</f>
        <v>189732.08</v>
      </c>
    </row>
    <row r="1234" spans="1:10" x14ac:dyDescent="0.25">
      <c r="A1234" s="40"/>
      <c r="B1234" s="41"/>
      <c r="C1234" s="41"/>
      <c r="D1234" s="42" t="s">
        <v>2051</v>
      </c>
      <c r="E1234" s="43">
        <v>0.21</v>
      </c>
      <c r="F1234" s="41"/>
      <c r="G1234" s="44">
        <f>21*G1233%</f>
        <v>1261664.2</v>
      </c>
      <c r="H1234" s="41"/>
      <c r="I1234" s="43">
        <v>0.21</v>
      </c>
      <c r="J1234" s="44">
        <f>E1234*J1233</f>
        <v>39843.74</v>
      </c>
    </row>
    <row r="1235" spans="1:10" x14ac:dyDescent="0.25">
      <c r="A1235" s="47"/>
      <c r="B1235" s="48"/>
      <c r="C1235" s="48"/>
      <c r="D1235" s="49" t="s">
        <v>2052</v>
      </c>
      <c r="E1235" s="47"/>
      <c r="F1235" s="48"/>
      <c r="G1235" s="50">
        <f>G1233+G1234</f>
        <v>7269588.9699999997</v>
      </c>
      <c r="H1235" s="48"/>
      <c r="I1235" s="47"/>
      <c r="J1235" s="50">
        <f>J1233+J1234</f>
        <v>229575.82</v>
      </c>
    </row>
    <row r="1236" spans="1:10" x14ac:dyDescent="0.25">
      <c r="A1236" s="51"/>
      <c r="B1236" s="51"/>
      <c r="C1236" s="51"/>
      <c r="D1236" s="52"/>
      <c r="E1236" s="51"/>
      <c r="F1236" s="51"/>
      <c r="G1236" s="53"/>
      <c r="H1236" s="51"/>
      <c r="I1236" s="51"/>
      <c r="J1236" s="53"/>
    </row>
    <row r="1237" spans="1:10" ht="15.75" x14ac:dyDescent="0.25">
      <c r="A1237" s="54" t="s">
        <v>2053</v>
      </c>
      <c r="B1237" s="55"/>
      <c r="C1237" s="55"/>
      <c r="D1237" s="56"/>
      <c r="E1237" s="56"/>
      <c r="F1237" s="56"/>
      <c r="G1237" s="56"/>
      <c r="H1237" s="57"/>
      <c r="I1237" s="57"/>
      <c r="J1237" s="58"/>
    </row>
    <row r="1238" spans="1:10" ht="18.75" x14ac:dyDescent="0.25">
      <c r="A1238" s="59" t="s">
        <v>2060</v>
      </c>
      <c r="B1238" s="60"/>
      <c r="C1238" s="60"/>
      <c r="D1238" s="61"/>
      <c r="E1238" s="59"/>
      <c r="F1238" s="71"/>
      <c r="G1238" s="71"/>
      <c r="H1238" s="72"/>
      <c r="I1238" s="72"/>
      <c r="J1238" s="73"/>
    </row>
    <row r="1239" spans="1:10" ht="18.75" x14ac:dyDescent="0.25">
      <c r="A1239" s="62"/>
      <c r="B1239" s="63"/>
      <c r="C1239" s="63"/>
      <c r="D1239" s="64"/>
      <c r="E1239" s="74"/>
      <c r="F1239" s="74"/>
      <c r="G1239" s="74"/>
      <c r="H1239" s="75"/>
      <c r="I1239" s="75"/>
      <c r="J1239" s="76"/>
    </row>
    <row r="1240" spans="1:10" ht="18.75" x14ac:dyDescent="0.25">
      <c r="A1240" s="65"/>
      <c r="B1240" s="66"/>
      <c r="C1240" s="66"/>
      <c r="D1240" s="67"/>
      <c r="E1240" s="77"/>
      <c r="F1240" s="77"/>
      <c r="G1240" s="77"/>
      <c r="H1240" s="78"/>
      <c r="I1240" s="78"/>
      <c r="J1240" s="79"/>
    </row>
    <row r="1241" spans="1:10" ht="15.75" x14ac:dyDescent="0.25">
      <c r="A1241" s="68"/>
      <c r="B1241" s="55"/>
      <c r="C1241" s="55"/>
      <c r="D1241" s="56"/>
      <c r="E1241" s="56"/>
      <c r="F1241" s="56"/>
      <c r="G1241" s="56"/>
      <c r="H1241" s="57"/>
      <c r="I1241" s="57"/>
      <c r="J1241" s="58"/>
    </row>
    <row r="1243" spans="1:10" x14ac:dyDescent="0.25">
      <c r="A1243" s="81" t="s">
        <v>2054</v>
      </c>
      <c r="B1243" s="82"/>
      <c r="C1243" s="82"/>
      <c r="D1243" s="82"/>
      <c r="E1243" s="82"/>
      <c r="F1243" s="82"/>
      <c r="G1243" s="82"/>
      <c r="H1243" s="82"/>
      <c r="I1243" s="82"/>
      <c r="J1243" s="82"/>
    </row>
    <row r="1244" spans="1:10" x14ac:dyDescent="0.25">
      <c r="A1244" s="81"/>
      <c r="B1244" s="82"/>
      <c r="C1244" s="82"/>
      <c r="D1244" s="82"/>
      <c r="E1244" s="82"/>
      <c r="F1244" s="82"/>
      <c r="G1244" s="82"/>
      <c r="H1244" s="82"/>
      <c r="I1244" s="82"/>
      <c r="J1244" s="82"/>
    </row>
    <row r="1245" spans="1:10" x14ac:dyDescent="0.25">
      <c r="A1245" s="81" t="s">
        <v>2055</v>
      </c>
      <c r="B1245" s="82"/>
      <c r="C1245" s="82"/>
      <c r="D1245" s="82"/>
      <c r="E1245" s="82"/>
      <c r="F1245" s="82"/>
      <c r="G1245" s="82"/>
      <c r="H1245" s="82"/>
      <c r="I1245" s="82"/>
      <c r="J1245" s="82"/>
    </row>
    <row r="1246" spans="1:10" x14ac:dyDescent="0.25">
      <c r="A1246" s="81"/>
      <c r="B1246" s="82"/>
      <c r="C1246" s="82"/>
      <c r="D1246" s="82"/>
      <c r="E1246" s="82"/>
      <c r="F1246" s="82"/>
      <c r="G1246" s="82"/>
      <c r="H1246" s="82"/>
      <c r="I1246" s="82"/>
      <c r="J1246" s="82"/>
    </row>
    <row r="1247" spans="1:10" x14ac:dyDescent="0.25">
      <c r="A1247" s="83" t="s">
        <v>2056</v>
      </c>
      <c r="B1247" s="83"/>
      <c r="C1247" s="83"/>
      <c r="D1247" s="83" t="s">
        <v>2057</v>
      </c>
      <c r="E1247" s="83"/>
      <c r="F1247" s="83"/>
      <c r="G1247" s="83"/>
      <c r="H1247" s="83"/>
      <c r="I1247" s="83"/>
      <c r="J1247" s="83"/>
    </row>
    <row r="1248" spans="1:10" x14ac:dyDescent="0.25">
      <c r="A1248" s="83"/>
      <c r="B1248" s="83"/>
      <c r="C1248" s="83"/>
      <c r="D1248" s="83"/>
      <c r="E1248" s="83"/>
      <c r="F1248" s="83"/>
      <c r="G1248" s="83"/>
      <c r="H1248" s="83"/>
      <c r="I1248" s="83"/>
      <c r="J1248" s="83"/>
    </row>
    <row r="1249" spans="1:10" x14ac:dyDescent="0.25">
      <c r="A1249" s="80" t="s">
        <v>2058</v>
      </c>
      <c r="B1249" s="80"/>
      <c r="C1249" s="80"/>
      <c r="D1249" s="80" t="s">
        <v>2059</v>
      </c>
      <c r="E1249" s="80"/>
      <c r="F1249" s="80"/>
      <c r="G1249" s="80"/>
      <c r="H1249" s="80"/>
      <c r="I1249" s="80"/>
      <c r="J1249" s="80"/>
    </row>
    <row r="1250" spans="1:10" x14ac:dyDescent="0.25">
      <c r="A1250" s="80"/>
      <c r="B1250" s="80"/>
      <c r="C1250" s="80"/>
      <c r="D1250" s="80"/>
      <c r="E1250" s="80"/>
      <c r="F1250" s="80"/>
      <c r="G1250" s="80"/>
      <c r="H1250" s="80"/>
      <c r="I1250" s="80"/>
      <c r="J1250" s="80"/>
    </row>
    <row r="1251" spans="1:10" x14ac:dyDescent="0.25">
      <c r="A1251" s="80"/>
      <c r="B1251" s="80"/>
      <c r="C1251" s="80"/>
      <c r="D1251" s="80"/>
      <c r="E1251" s="80"/>
      <c r="F1251" s="80"/>
      <c r="G1251" s="80"/>
      <c r="H1251" s="80"/>
      <c r="I1251" s="80"/>
      <c r="J1251" s="80"/>
    </row>
    <row r="1252" spans="1:10" x14ac:dyDescent="0.25">
      <c r="A1252" s="80"/>
      <c r="B1252" s="80"/>
      <c r="C1252" s="80"/>
      <c r="D1252" s="80"/>
      <c r="E1252" s="80"/>
      <c r="F1252" s="80"/>
      <c r="G1252" s="80"/>
      <c r="H1252" s="80"/>
      <c r="I1252" s="80"/>
      <c r="J1252" s="80"/>
    </row>
  </sheetData>
  <sheetProtection algorithmName="SHA-512" hashValue="nv6Vm5JZPwtyxOnqv9tMRI5Z3yqFU1kxJlZXWSi8sIGZj1nQbdXhbQhsg1BMkKcL//hrNdHkQ/daG3qqsMtT7w==" saltValue="pGrcNf2cToXeQOpgCkjPeQ==" spinCount="100000" sheet="1" objects="1" scenarios="1" selectLockedCells="1"/>
  <mergeCells count="8">
    <mergeCell ref="A1249:C1252"/>
    <mergeCell ref="D1249:J1252"/>
    <mergeCell ref="A1243:A1244"/>
    <mergeCell ref="B1243:J1244"/>
    <mergeCell ref="A1245:A1246"/>
    <mergeCell ref="B1245:J1246"/>
    <mergeCell ref="A1247:C1248"/>
    <mergeCell ref="D1247:J1248"/>
  </mergeCells>
  <dataValidations count="6">
    <dataValidation type="list" allowBlank="1" showInputMessage="1" showErrorMessage="1" sqref="B4:B1230" xr:uid="{00000000-0002-0000-0000-000000000000}">
      <formula1>"Capítulo,Partida,Mano de obra,Maquinaria,Material,Otros,Tarea,"</formula1>
    </dataValidation>
    <dataValidation type="whole" allowBlank="1" showErrorMessage="1" errorTitle="ERROR" error="El valor debe estar comprendido entre 0 y 19%" sqref="H1232" xr:uid="{00000000-0002-0000-0000-000001000000}">
      <formula1>0</formula1>
      <formula2>19</formula2>
    </dataValidation>
    <dataValidation type="decimal" allowBlank="1" showErrorMessage="1" errorTitle="ERROR" error="El BI+GG debe estar comprendido entre el 0 y 19%" sqref="I1232" xr:uid="{00000000-0002-0000-0000-000002000000}">
      <formula1>0</formula1>
      <formula2>0.19</formula2>
    </dataValidation>
    <dataValidation type="decimal" operator="lessThanOrEqual" allowBlank="1" showErrorMessage="1" errorTitle="ERROR" error="El precio debe ser menor o igual que el de Proyecto." sqref="I7 I11:I24 I28:I33 I38:I49 I53:I57 I63:I75 I83:I152 I156:I184 I190:I247 I251:I262 I267:I283 I287:I303 I307:I315 I319:I322 I329:I342 I346:I365 I371:I374 I378:I414 I419:I423 I427:I438 I444:I457 I461:I463 I467:I470 I474 I482:I493 I497:I512 I516:I540 I544:I549 I553:I554 I561:I569 I573:I575 I579:I585 I589:I594 I598:I599 I603 I610:I619 I623:I630 I634:I641 I645:I660 I664:I668 I673:I682 I686:I688 I694:I701 I705:I706 I710:I714 I718:I723 I727:I735 I739:I740 I744:I759 I763 I770:I772 I776:I782 I790:I794 I798:I803 I807:I808 I815:I819 I823:I824 I828:I862 I866:I874 I878:I879 I883:I903 I907:I909 I913:I916 I922:I925 I935:I937 I941:I950 I954:I956 I961:I963 I967 I973 I977:I985 I989 I993:I998 I1004:I1017 I1023:I1038 I1042 I1047:I1052 I1184:I1185 I1221:I1222 I1189:I1191 I1195:I1208 I1212:I1217 I1162:I1171 I1175:I1180 I1150:I1154 I1056:I1062 I1064:I1065" xr:uid="{00000000-0002-0000-0000-000003000000}">
      <formula1>F7</formula1>
    </dataValidation>
    <dataValidation type="decimal" operator="greaterThanOrEqual" allowBlank="1" showErrorMessage="1" errorTitle="ERROR" error="El precio debe ser mayor o igual que el de Proyecto." sqref="I1072:I1075 I1080:I1082 I1086:I1088 I1095:I1096 I1100 I1104 I1111:I1118 I1122:I1125 I1129:I1133 I1137:I1138 I1144" xr:uid="{6D5A313F-2AFF-4FF1-ABBD-55F8C41AEDAB}">
      <formula1>F1072</formula1>
    </dataValidation>
    <dataValidation type="decimal" operator="lessThanOrEqual" allowBlank="1" showErrorMessage="1" errorTitle="ERROR" error="El precio debe de ser negativo" sqref="I1063" xr:uid="{BD7CEF8D-C33B-422F-BA29-CABBD3F52A7D}">
      <formula1>0</formula1>
    </dataValidation>
  </dataValidations>
  <pageMargins left="0.7" right="0.7" top="0.75" bottom="0.75" header="0.3" footer="0.3"/>
  <pageSetup paperSize="9" orientation="portrait" r:id="rId1"/>
  <ignoredErrors>
    <ignoredError sqref="I1072:I1089 I1095:I1134 I1137:I1145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Cárdaba Prada, Luis María</cp:lastModifiedBy>
  <dcterms:created xsi:type="dcterms:W3CDTF">2019-08-29T07:37:14Z</dcterms:created>
  <dcterms:modified xsi:type="dcterms:W3CDTF">2020-01-29T12:27:50Z</dcterms:modified>
</cp:coreProperties>
</file>