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. DATOS (desde mayo-14)\4. EXP. CONTRATACIÓN\2020\1 C_ADMINIST\6012000024_2000003011_ObO_MODERNIZACIÓN CUATRO CAMINOS\2. Licitacion\A_publicar\"/>
    </mc:Choice>
  </mc:AlternateContent>
  <xr:revisionPtr revIDLastSave="0" documentId="8_{89FDF1CB-E719-4C94-A440-338BE08D2499}" xr6:coauthVersionLast="36" xr6:coauthVersionMax="36" xr10:uidLastSave="{00000000-0000-0000-0000-000000000000}"/>
  <workbookProtection lockStructure="1"/>
  <bookViews>
    <workbookView xWindow="0" yWindow="0" windowWidth="17250" windowHeight="7845" xr2:uid="{DD014D78-7FA9-4A79-8E79-A366F16BEC65}"/>
  </bookViews>
  <sheets>
    <sheet name="Hoja1" sheetId="1" r:id="rId1"/>
  </sheets>
  <definedNames>
    <definedName name="_xlnm._FilterDatabase" localSheetId="0" hidden="1">Hoja1!$A$51:$J$51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37" i="1" l="1"/>
  <c r="G737" i="1"/>
  <c r="J751" i="1"/>
  <c r="J748" i="1"/>
  <c r="J747" i="1"/>
  <c r="J746" i="1"/>
  <c r="J745" i="1"/>
  <c r="J744" i="1"/>
  <c r="J743" i="1"/>
  <c r="H742" i="1"/>
  <c r="J739" i="1"/>
  <c r="J738" i="1"/>
  <c r="J736" i="1"/>
  <c r="H735" i="1"/>
  <c r="J728" i="1"/>
  <c r="J727" i="1"/>
  <c r="H726" i="1"/>
  <c r="J721" i="1"/>
  <c r="I722" i="1" s="1"/>
  <c r="H720" i="1"/>
  <c r="J717" i="1"/>
  <c r="J716" i="1"/>
  <c r="J715" i="1"/>
  <c r="J714" i="1"/>
  <c r="J713" i="1"/>
  <c r="J712" i="1"/>
  <c r="J711" i="1"/>
  <c r="H710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H690" i="1"/>
  <c r="J687" i="1"/>
  <c r="I688" i="1" s="1"/>
  <c r="H686" i="1"/>
  <c r="H685" i="1"/>
  <c r="J680" i="1"/>
  <c r="J677" i="1"/>
  <c r="J676" i="1"/>
  <c r="J675" i="1"/>
  <c r="H674" i="1"/>
  <c r="J671" i="1"/>
  <c r="J670" i="1"/>
  <c r="I672" i="1" s="1"/>
  <c r="H669" i="1"/>
  <c r="H668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H650" i="1"/>
  <c r="H649" i="1"/>
  <c r="H648" i="1"/>
  <c r="J643" i="1"/>
  <c r="J642" i="1"/>
  <c r="J641" i="1"/>
  <c r="J640" i="1"/>
  <c r="J639" i="1"/>
  <c r="J638" i="1"/>
  <c r="J637" i="1"/>
  <c r="H636" i="1"/>
  <c r="J633" i="1"/>
  <c r="J632" i="1"/>
  <c r="H631" i="1"/>
  <c r="H630" i="1"/>
  <c r="J625" i="1"/>
  <c r="I626" i="1" s="1"/>
  <c r="H624" i="1"/>
  <c r="J621" i="1"/>
  <c r="J620" i="1"/>
  <c r="J619" i="1"/>
  <c r="J618" i="1"/>
  <c r="J617" i="1"/>
  <c r="H616" i="1"/>
  <c r="J613" i="1"/>
  <c r="J612" i="1"/>
  <c r="J611" i="1"/>
  <c r="I614" i="1" s="1"/>
  <c r="H610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H592" i="1"/>
  <c r="J589" i="1"/>
  <c r="J588" i="1"/>
  <c r="J587" i="1"/>
  <c r="J586" i="1"/>
  <c r="H585" i="1"/>
  <c r="J582" i="1"/>
  <c r="J581" i="1"/>
  <c r="J580" i="1"/>
  <c r="J579" i="1"/>
  <c r="H578" i="1"/>
  <c r="J575" i="1"/>
  <c r="J574" i="1"/>
  <c r="J573" i="1"/>
  <c r="J572" i="1"/>
  <c r="J571" i="1"/>
  <c r="J570" i="1"/>
  <c r="H569" i="1"/>
  <c r="J566" i="1"/>
  <c r="J565" i="1"/>
  <c r="J564" i="1"/>
  <c r="J563" i="1"/>
  <c r="J562" i="1"/>
  <c r="I567" i="1" s="1"/>
  <c r="H561" i="1"/>
  <c r="J558" i="1"/>
  <c r="J557" i="1"/>
  <c r="J556" i="1"/>
  <c r="J555" i="1"/>
  <c r="J554" i="1"/>
  <c r="J553" i="1"/>
  <c r="J552" i="1"/>
  <c r="J551" i="1"/>
  <c r="J550" i="1"/>
  <c r="J549" i="1"/>
  <c r="J548" i="1"/>
  <c r="H547" i="1"/>
  <c r="J544" i="1"/>
  <c r="J543" i="1"/>
  <c r="J542" i="1"/>
  <c r="J541" i="1"/>
  <c r="J540" i="1"/>
  <c r="J539" i="1"/>
  <c r="J538" i="1"/>
  <c r="J537" i="1"/>
  <c r="J536" i="1"/>
  <c r="J535" i="1"/>
  <c r="H534" i="1"/>
  <c r="J529" i="1"/>
  <c r="J528" i="1"/>
  <c r="J527" i="1"/>
  <c r="H526" i="1"/>
  <c r="J523" i="1"/>
  <c r="J522" i="1"/>
  <c r="J521" i="1"/>
  <c r="J520" i="1"/>
  <c r="J519" i="1"/>
  <c r="J518" i="1"/>
  <c r="J517" i="1"/>
  <c r="J516" i="1"/>
  <c r="J515" i="1"/>
  <c r="J514" i="1"/>
  <c r="J513" i="1"/>
  <c r="H512" i="1"/>
  <c r="H511" i="1"/>
  <c r="J508" i="1"/>
  <c r="J507" i="1"/>
  <c r="J506" i="1"/>
  <c r="J505" i="1"/>
  <c r="J504" i="1"/>
  <c r="J503" i="1"/>
  <c r="J502" i="1"/>
  <c r="I509" i="1" s="1"/>
  <c r="H501" i="1"/>
  <c r="J498" i="1"/>
  <c r="J497" i="1"/>
  <c r="J496" i="1"/>
  <c r="J495" i="1"/>
  <c r="J494" i="1"/>
  <c r="H493" i="1"/>
  <c r="J490" i="1"/>
  <c r="J489" i="1"/>
  <c r="J488" i="1"/>
  <c r="J487" i="1"/>
  <c r="J486" i="1"/>
  <c r="J485" i="1"/>
  <c r="J484" i="1"/>
  <c r="J483" i="1"/>
  <c r="H482" i="1"/>
  <c r="J479" i="1"/>
  <c r="J478" i="1"/>
  <c r="J477" i="1"/>
  <c r="J476" i="1"/>
  <c r="J475" i="1"/>
  <c r="J474" i="1"/>
  <c r="J473" i="1"/>
  <c r="H472" i="1"/>
  <c r="J469" i="1"/>
  <c r="J468" i="1"/>
  <c r="J467" i="1"/>
  <c r="J466" i="1"/>
  <c r="J465" i="1"/>
  <c r="J464" i="1"/>
  <c r="J463" i="1"/>
  <c r="J462" i="1"/>
  <c r="J461" i="1"/>
  <c r="J460" i="1"/>
  <c r="J459" i="1"/>
  <c r="H458" i="1"/>
  <c r="H457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H438" i="1"/>
  <c r="J435" i="1"/>
  <c r="J434" i="1"/>
  <c r="J433" i="1"/>
  <c r="H432" i="1"/>
  <c r="J427" i="1"/>
  <c r="I428" i="1" s="1"/>
  <c r="I426" i="1" s="1"/>
  <c r="H426" i="1"/>
  <c r="J423" i="1"/>
  <c r="I424" i="1" s="1"/>
  <c r="I422" i="1" s="1"/>
  <c r="H422" i="1"/>
  <c r="J419" i="1"/>
  <c r="J418" i="1"/>
  <c r="J417" i="1"/>
  <c r="J416" i="1"/>
  <c r="J415" i="1"/>
  <c r="J414" i="1"/>
  <c r="J413" i="1"/>
  <c r="J412" i="1"/>
  <c r="J411" i="1"/>
  <c r="H410" i="1"/>
  <c r="J407" i="1"/>
  <c r="J406" i="1"/>
  <c r="J405" i="1"/>
  <c r="J404" i="1"/>
  <c r="J403" i="1"/>
  <c r="J402" i="1"/>
  <c r="J401" i="1"/>
  <c r="H400" i="1"/>
  <c r="H399" i="1"/>
  <c r="H398" i="1"/>
  <c r="J393" i="1"/>
  <c r="J392" i="1"/>
  <c r="J391" i="1"/>
  <c r="J390" i="1"/>
  <c r="J389" i="1"/>
  <c r="H388" i="1"/>
  <c r="J385" i="1"/>
  <c r="J384" i="1"/>
  <c r="J383" i="1"/>
  <c r="J382" i="1"/>
  <c r="J381" i="1"/>
  <c r="J380" i="1"/>
  <c r="H379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H361" i="1"/>
  <c r="H360" i="1"/>
  <c r="H359" i="1"/>
  <c r="J354" i="1"/>
  <c r="J353" i="1"/>
  <c r="J352" i="1"/>
  <c r="J351" i="1"/>
  <c r="J350" i="1"/>
  <c r="J349" i="1"/>
  <c r="J348" i="1"/>
  <c r="J347" i="1"/>
  <c r="H346" i="1"/>
  <c r="J341" i="1"/>
  <c r="J340" i="1"/>
  <c r="J339" i="1"/>
  <c r="J338" i="1"/>
  <c r="J337" i="1"/>
  <c r="J336" i="1"/>
  <c r="H335" i="1"/>
  <c r="J332" i="1"/>
  <c r="I333" i="1" s="1"/>
  <c r="H331" i="1"/>
  <c r="J328" i="1"/>
  <c r="J327" i="1"/>
  <c r="J326" i="1"/>
  <c r="J325" i="1"/>
  <c r="J324" i="1"/>
  <c r="J323" i="1"/>
  <c r="J322" i="1"/>
  <c r="J321" i="1"/>
  <c r="I329" i="1" s="1"/>
  <c r="J320" i="1"/>
  <c r="H319" i="1"/>
  <c r="J316" i="1"/>
  <c r="J315" i="1"/>
  <c r="J314" i="1"/>
  <c r="H313" i="1"/>
  <c r="J310" i="1"/>
  <c r="J309" i="1"/>
  <c r="H308" i="1"/>
  <c r="H307" i="1"/>
  <c r="H306" i="1"/>
  <c r="J301" i="1"/>
  <c r="J300" i="1"/>
  <c r="J299" i="1"/>
  <c r="J298" i="1"/>
  <c r="J297" i="1"/>
  <c r="J296" i="1"/>
  <c r="H295" i="1"/>
  <c r="J292" i="1"/>
  <c r="J291" i="1"/>
  <c r="H290" i="1"/>
  <c r="J287" i="1"/>
  <c r="J286" i="1"/>
  <c r="J285" i="1"/>
  <c r="H284" i="1"/>
  <c r="J281" i="1"/>
  <c r="J280" i="1"/>
  <c r="J279" i="1"/>
  <c r="I282" i="1" s="1"/>
  <c r="I278" i="1" s="1"/>
  <c r="H278" i="1"/>
  <c r="J275" i="1"/>
  <c r="J274" i="1"/>
  <c r="J273" i="1"/>
  <c r="J272" i="1"/>
  <c r="H271" i="1"/>
  <c r="J268" i="1"/>
  <c r="J267" i="1"/>
  <c r="J266" i="1"/>
  <c r="J265" i="1"/>
  <c r="J264" i="1"/>
  <c r="H263" i="1"/>
  <c r="H262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H220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H200" i="1"/>
  <c r="J195" i="1"/>
  <c r="J194" i="1"/>
  <c r="H193" i="1"/>
  <c r="J190" i="1"/>
  <c r="J189" i="1"/>
  <c r="J188" i="1"/>
  <c r="J187" i="1"/>
  <c r="J186" i="1"/>
  <c r="J185" i="1"/>
  <c r="J184" i="1"/>
  <c r="J183" i="1"/>
  <c r="J182" i="1"/>
  <c r="J181" i="1"/>
  <c r="J180" i="1"/>
  <c r="H179" i="1"/>
  <c r="J176" i="1"/>
  <c r="J175" i="1"/>
  <c r="J174" i="1"/>
  <c r="J173" i="1"/>
  <c r="J172" i="1"/>
  <c r="H171" i="1"/>
  <c r="J168" i="1"/>
  <c r="I169" i="1" s="1"/>
  <c r="J167" i="1"/>
  <c r="H166" i="1"/>
  <c r="J163" i="1"/>
  <c r="J162" i="1"/>
  <c r="J161" i="1"/>
  <c r="J160" i="1"/>
  <c r="J159" i="1"/>
  <c r="J158" i="1"/>
  <c r="J157" i="1"/>
  <c r="J156" i="1"/>
  <c r="J155" i="1"/>
  <c r="J154" i="1"/>
  <c r="J153" i="1"/>
  <c r="H152" i="1"/>
  <c r="H151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H134" i="1"/>
  <c r="J131" i="1"/>
  <c r="J130" i="1"/>
  <c r="J129" i="1"/>
  <c r="J128" i="1"/>
  <c r="J127" i="1"/>
  <c r="H126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H101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H72" i="1"/>
  <c r="J69" i="1"/>
  <c r="J68" i="1"/>
  <c r="J67" i="1"/>
  <c r="J66" i="1"/>
  <c r="J65" i="1"/>
  <c r="J64" i="1"/>
  <c r="J63" i="1"/>
  <c r="H62" i="1"/>
  <c r="J59" i="1"/>
  <c r="J58" i="1"/>
  <c r="J57" i="1"/>
  <c r="J56" i="1"/>
  <c r="J55" i="1"/>
  <c r="J54" i="1"/>
  <c r="J53" i="1"/>
  <c r="J52" i="1"/>
  <c r="H51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H5" i="1"/>
  <c r="H4" i="1"/>
  <c r="G751" i="1"/>
  <c r="E742" i="1"/>
  <c r="G748" i="1"/>
  <c r="G747" i="1"/>
  <c r="G746" i="1"/>
  <c r="G745" i="1"/>
  <c r="G744" i="1"/>
  <c r="G743" i="1"/>
  <c r="E735" i="1"/>
  <c r="G739" i="1"/>
  <c r="G738" i="1"/>
  <c r="G736" i="1"/>
  <c r="E359" i="1"/>
  <c r="E648" i="1"/>
  <c r="E726" i="1"/>
  <c r="G728" i="1"/>
  <c r="G727" i="1"/>
  <c r="F729" i="1" s="1"/>
  <c r="E685" i="1"/>
  <c r="E720" i="1"/>
  <c r="G721" i="1"/>
  <c r="F722" i="1" s="1"/>
  <c r="E710" i="1"/>
  <c r="G717" i="1"/>
  <c r="G716" i="1"/>
  <c r="G715" i="1"/>
  <c r="G714" i="1"/>
  <c r="G713" i="1"/>
  <c r="G712" i="1"/>
  <c r="G711" i="1"/>
  <c r="E690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E686" i="1"/>
  <c r="G687" i="1"/>
  <c r="F688" i="1" s="1"/>
  <c r="E649" i="1"/>
  <c r="E668" i="1"/>
  <c r="G680" i="1"/>
  <c r="E674" i="1"/>
  <c r="G677" i="1"/>
  <c r="G676" i="1"/>
  <c r="G675" i="1"/>
  <c r="E669" i="1"/>
  <c r="G671" i="1"/>
  <c r="G670" i="1"/>
  <c r="E650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E630" i="1"/>
  <c r="E636" i="1"/>
  <c r="G643" i="1"/>
  <c r="G642" i="1"/>
  <c r="G641" i="1"/>
  <c r="G640" i="1"/>
  <c r="G639" i="1"/>
  <c r="G638" i="1"/>
  <c r="G637" i="1"/>
  <c r="E631" i="1"/>
  <c r="G633" i="1"/>
  <c r="G632" i="1"/>
  <c r="F634" i="1" s="1"/>
  <c r="F631" i="1" s="1"/>
  <c r="E457" i="1"/>
  <c r="E624" i="1"/>
  <c r="G625" i="1"/>
  <c r="F626" i="1" s="1"/>
  <c r="G626" i="1" s="1"/>
  <c r="G624" i="1" s="1"/>
  <c r="E616" i="1"/>
  <c r="G621" i="1"/>
  <c r="G620" i="1"/>
  <c r="G619" i="1"/>
  <c r="G618" i="1"/>
  <c r="G617" i="1"/>
  <c r="E610" i="1"/>
  <c r="G613" i="1"/>
  <c r="G612" i="1"/>
  <c r="G611" i="1"/>
  <c r="E592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E585" i="1"/>
  <c r="G589" i="1"/>
  <c r="G588" i="1"/>
  <c r="G587" i="1"/>
  <c r="G586" i="1"/>
  <c r="E578" i="1"/>
  <c r="G582" i="1"/>
  <c r="G581" i="1"/>
  <c r="G580" i="1"/>
  <c r="G579" i="1"/>
  <c r="F583" i="1" s="1"/>
  <c r="E569" i="1"/>
  <c r="G575" i="1"/>
  <c r="G574" i="1"/>
  <c r="G573" i="1"/>
  <c r="G572" i="1"/>
  <c r="G571" i="1"/>
  <c r="G570" i="1"/>
  <c r="E561" i="1"/>
  <c r="G566" i="1"/>
  <c r="G565" i="1"/>
  <c r="G564" i="1"/>
  <c r="G563" i="1"/>
  <c r="G562" i="1"/>
  <c r="E547" i="1"/>
  <c r="G558" i="1"/>
  <c r="G557" i="1"/>
  <c r="G556" i="1"/>
  <c r="G555" i="1"/>
  <c r="G554" i="1"/>
  <c r="G553" i="1"/>
  <c r="G552" i="1"/>
  <c r="G551" i="1"/>
  <c r="G550" i="1"/>
  <c r="G549" i="1"/>
  <c r="G548" i="1"/>
  <c r="E534" i="1"/>
  <c r="G544" i="1"/>
  <c r="G543" i="1"/>
  <c r="G542" i="1"/>
  <c r="G541" i="1"/>
  <c r="G540" i="1"/>
  <c r="G539" i="1"/>
  <c r="G538" i="1"/>
  <c r="G537" i="1"/>
  <c r="G536" i="1"/>
  <c r="G535" i="1"/>
  <c r="E511" i="1"/>
  <c r="E526" i="1"/>
  <c r="G529" i="1"/>
  <c r="G528" i="1"/>
  <c r="G527" i="1"/>
  <c r="E512" i="1"/>
  <c r="G523" i="1"/>
  <c r="G522" i="1"/>
  <c r="G521" i="1"/>
  <c r="G520" i="1"/>
  <c r="G519" i="1"/>
  <c r="G518" i="1"/>
  <c r="G517" i="1"/>
  <c r="G516" i="1"/>
  <c r="G515" i="1"/>
  <c r="G514" i="1"/>
  <c r="G513" i="1"/>
  <c r="E501" i="1"/>
  <c r="G508" i="1"/>
  <c r="G507" i="1"/>
  <c r="G506" i="1"/>
  <c r="G505" i="1"/>
  <c r="G504" i="1"/>
  <c r="G503" i="1"/>
  <c r="G502" i="1"/>
  <c r="E493" i="1"/>
  <c r="G498" i="1"/>
  <c r="G497" i="1"/>
  <c r="G496" i="1"/>
  <c r="G495" i="1"/>
  <c r="G494" i="1"/>
  <c r="E482" i="1"/>
  <c r="G490" i="1"/>
  <c r="G489" i="1"/>
  <c r="G488" i="1"/>
  <c r="G487" i="1"/>
  <c r="G486" i="1"/>
  <c r="G485" i="1"/>
  <c r="G484" i="1"/>
  <c r="G483" i="1"/>
  <c r="E472" i="1"/>
  <c r="G479" i="1"/>
  <c r="G478" i="1"/>
  <c r="G477" i="1"/>
  <c r="G476" i="1"/>
  <c r="G475" i="1"/>
  <c r="G474" i="1"/>
  <c r="G473" i="1"/>
  <c r="E458" i="1"/>
  <c r="G469" i="1"/>
  <c r="G468" i="1"/>
  <c r="G467" i="1"/>
  <c r="G466" i="1"/>
  <c r="G465" i="1"/>
  <c r="G464" i="1"/>
  <c r="G463" i="1"/>
  <c r="G462" i="1"/>
  <c r="G461" i="1"/>
  <c r="G460" i="1"/>
  <c r="G459" i="1"/>
  <c r="E398" i="1"/>
  <c r="E438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E432" i="1"/>
  <c r="G435" i="1"/>
  <c r="G434" i="1"/>
  <c r="G433" i="1"/>
  <c r="E399" i="1"/>
  <c r="E426" i="1"/>
  <c r="G427" i="1"/>
  <c r="F428" i="1" s="1"/>
  <c r="E422" i="1"/>
  <c r="G423" i="1"/>
  <c r="F424" i="1" s="1"/>
  <c r="E410" i="1"/>
  <c r="G419" i="1"/>
  <c r="G418" i="1"/>
  <c r="G417" i="1"/>
  <c r="G416" i="1"/>
  <c r="G415" i="1"/>
  <c r="G414" i="1"/>
  <c r="G413" i="1"/>
  <c r="G412" i="1"/>
  <c r="G411" i="1"/>
  <c r="E400" i="1"/>
  <c r="G407" i="1"/>
  <c r="G406" i="1"/>
  <c r="G405" i="1"/>
  <c r="G404" i="1"/>
  <c r="G403" i="1"/>
  <c r="G402" i="1"/>
  <c r="G401" i="1"/>
  <c r="E360" i="1"/>
  <c r="E388" i="1"/>
  <c r="G393" i="1"/>
  <c r="G392" i="1"/>
  <c r="G391" i="1"/>
  <c r="G390" i="1"/>
  <c r="G389" i="1"/>
  <c r="E379" i="1"/>
  <c r="G385" i="1"/>
  <c r="G384" i="1"/>
  <c r="G383" i="1"/>
  <c r="G382" i="1"/>
  <c r="G381" i="1"/>
  <c r="G380" i="1"/>
  <c r="E361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E306" i="1"/>
  <c r="E346" i="1"/>
  <c r="G354" i="1"/>
  <c r="G353" i="1"/>
  <c r="G352" i="1"/>
  <c r="G351" i="1"/>
  <c r="G350" i="1"/>
  <c r="G349" i="1"/>
  <c r="G348" i="1"/>
  <c r="G347" i="1"/>
  <c r="E307" i="1"/>
  <c r="E335" i="1"/>
  <c r="G341" i="1"/>
  <c r="G340" i="1"/>
  <c r="G339" i="1"/>
  <c r="G338" i="1"/>
  <c r="G337" i="1"/>
  <c r="G336" i="1"/>
  <c r="E331" i="1"/>
  <c r="F333" i="1"/>
  <c r="F331" i="1" s="1"/>
  <c r="G332" i="1"/>
  <c r="E319" i="1"/>
  <c r="G328" i="1"/>
  <c r="G327" i="1"/>
  <c r="G326" i="1"/>
  <c r="G325" i="1"/>
  <c r="G324" i="1"/>
  <c r="G323" i="1"/>
  <c r="G322" i="1"/>
  <c r="G321" i="1"/>
  <c r="G320" i="1"/>
  <c r="E313" i="1"/>
  <c r="G316" i="1"/>
  <c r="G315" i="1"/>
  <c r="G314" i="1"/>
  <c r="F317" i="1" s="1"/>
  <c r="E308" i="1"/>
  <c r="G310" i="1"/>
  <c r="G309" i="1"/>
  <c r="E262" i="1"/>
  <c r="E295" i="1"/>
  <c r="G301" i="1"/>
  <c r="G300" i="1"/>
  <c r="G299" i="1"/>
  <c r="G298" i="1"/>
  <c r="G297" i="1"/>
  <c r="G296" i="1"/>
  <c r="E290" i="1"/>
  <c r="G292" i="1"/>
  <c r="G291" i="1"/>
  <c r="E284" i="1"/>
  <c r="G287" i="1"/>
  <c r="G286" i="1"/>
  <c r="G285" i="1"/>
  <c r="E278" i="1"/>
  <c r="G281" i="1"/>
  <c r="G280" i="1"/>
  <c r="G279" i="1"/>
  <c r="E271" i="1"/>
  <c r="G275" i="1"/>
  <c r="G274" i="1"/>
  <c r="G273" i="1"/>
  <c r="G272" i="1"/>
  <c r="E263" i="1"/>
  <c r="G268" i="1"/>
  <c r="G267" i="1"/>
  <c r="G266" i="1"/>
  <c r="G265" i="1"/>
  <c r="G264" i="1"/>
  <c r="E22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E200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E151" i="1"/>
  <c r="E193" i="1"/>
  <c r="G195" i="1"/>
  <c r="G194" i="1"/>
  <c r="F196" i="1" s="1"/>
  <c r="E179" i="1"/>
  <c r="G190" i="1"/>
  <c r="G189" i="1"/>
  <c r="G188" i="1"/>
  <c r="G187" i="1"/>
  <c r="G186" i="1"/>
  <c r="G185" i="1"/>
  <c r="G184" i="1"/>
  <c r="G183" i="1"/>
  <c r="G182" i="1"/>
  <c r="G181" i="1"/>
  <c r="G180" i="1"/>
  <c r="E171" i="1"/>
  <c r="G176" i="1"/>
  <c r="G175" i="1"/>
  <c r="G174" i="1"/>
  <c r="G173" i="1"/>
  <c r="G172" i="1"/>
  <c r="E166" i="1"/>
  <c r="G168" i="1"/>
  <c r="G167" i="1"/>
  <c r="F169" i="1" s="1"/>
  <c r="E152" i="1"/>
  <c r="G163" i="1"/>
  <c r="G162" i="1"/>
  <c r="G161" i="1"/>
  <c r="G160" i="1"/>
  <c r="G159" i="1"/>
  <c r="G158" i="1"/>
  <c r="G157" i="1"/>
  <c r="G156" i="1"/>
  <c r="G155" i="1"/>
  <c r="G154" i="1"/>
  <c r="G153" i="1"/>
  <c r="E4" i="1"/>
  <c r="E134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E126" i="1"/>
  <c r="G131" i="1"/>
  <c r="G130" i="1"/>
  <c r="G129" i="1"/>
  <c r="G128" i="1"/>
  <c r="G127" i="1"/>
  <c r="F132" i="1" s="1"/>
  <c r="E101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E72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E62" i="1"/>
  <c r="G69" i="1"/>
  <c r="G68" i="1"/>
  <c r="G67" i="1"/>
  <c r="G66" i="1"/>
  <c r="G65" i="1"/>
  <c r="G64" i="1"/>
  <c r="G63" i="1"/>
  <c r="E51" i="1"/>
  <c r="G59" i="1"/>
  <c r="G58" i="1"/>
  <c r="G57" i="1"/>
  <c r="G56" i="1"/>
  <c r="G55" i="1"/>
  <c r="G54" i="1"/>
  <c r="G53" i="1"/>
  <c r="G52" i="1"/>
  <c r="E5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386" i="1" l="1"/>
  <c r="G386" i="1" s="1"/>
  <c r="G379" i="1" s="1"/>
  <c r="F614" i="1"/>
  <c r="G614" i="1" s="1"/>
  <c r="G610" i="1" s="1"/>
  <c r="F718" i="1"/>
  <c r="G718" i="1" s="1"/>
  <c r="G710" i="1" s="1"/>
  <c r="F288" i="1"/>
  <c r="F284" i="1" s="1"/>
  <c r="F672" i="1"/>
  <c r="G672" i="1" s="1"/>
  <c r="G669" i="1" s="1"/>
  <c r="F60" i="1"/>
  <c r="G60" i="1" s="1"/>
  <c r="G51" i="1" s="1"/>
  <c r="F282" i="1"/>
  <c r="F278" i="1" s="1"/>
  <c r="F293" i="1"/>
  <c r="F622" i="1"/>
  <c r="F616" i="1" s="1"/>
  <c r="F590" i="1"/>
  <c r="F585" i="1" s="1"/>
  <c r="F678" i="1"/>
  <c r="G678" i="1" s="1"/>
  <c r="G674" i="1" s="1"/>
  <c r="F681" i="1" s="1"/>
  <c r="F276" i="1"/>
  <c r="F311" i="1"/>
  <c r="I132" i="1"/>
  <c r="I126" i="1" s="1"/>
  <c r="F740" i="1"/>
  <c r="G740" i="1" s="1"/>
  <c r="G735" i="1" s="1"/>
  <c r="I576" i="1"/>
  <c r="I569" i="1" s="1"/>
  <c r="F422" i="1"/>
  <c r="G424" i="1"/>
  <c r="G422" i="1" s="1"/>
  <c r="F470" i="1"/>
  <c r="F458" i="1" s="1"/>
  <c r="F530" i="1"/>
  <c r="F559" i="1"/>
  <c r="F666" i="1"/>
  <c r="G666" i="1" s="1"/>
  <c r="G650" i="1" s="1"/>
  <c r="I718" i="1"/>
  <c r="J718" i="1" s="1"/>
  <c r="J710" i="1" s="1"/>
  <c r="I749" i="1"/>
  <c r="I742" i="1" s="1"/>
  <c r="F576" i="1"/>
  <c r="G576" i="1" s="1"/>
  <c r="G569" i="1" s="1"/>
  <c r="F644" i="1"/>
  <c r="F636" i="1" s="1"/>
  <c r="I288" i="1"/>
  <c r="I284" i="1" s="1"/>
  <c r="I436" i="1"/>
  <c r="I432" i="1" s="1"/>
  <c r="I666" i="1"/>
  <c r="J666" i="1" s="1"/>
  <c r="J650" i="1" s="1"/>
  <c r="I729" i="1"/>
  <c r="I726" i="1" s="1"/>
  <c r="F147" i="1"/>
  <c r="F134" i="1" s="1"/>
  <c r="F453" i="1"/>
  <c r="F99" i="1"/>
  <c r="G99" i="1" s="1"/>
  <c r="G72" i="1" s="1"/>
  <c r="F355" i="1"/>
  <c r="F346" i="1" s="1"/>
  <c r="I70" i="1"/>
  <c r="J70" i="1" s="1"/>
  <c r="J62" i="1" s="1"/>
  <c r="I342" i="1"/>
  <c r="I335" i="1" s="1"/>
  <c r="F124" i="1"/>
  <c r="F191" i="1"/>
  <c r="F179" i="1" s="1"/>
  <c r="F218" i="1"/>
  <c r="F200" i="1" s="1"/>
  <c r="F408" i="1"/>
  <c r="F420" i="1"/>
  <c r="G420" i="1" s="1"/>
  <c r="G410" i="1" s="1"/>
  <c r="F749" i="1"/>
  <c r="G749" i="1" s="1"/>
  <c r="G742" i="1" s="1"/>
  <c r="I394" i="1"/>
  <c r="J394" i="1" s="1"/>
  <c r="J388" i="1" s="1"/>
  <c r="I408" i="1"/>
  <c r="I622" i="1"/>
  <c r="J622" i="1" s="1"/>
  <c r="J616" i="1" s="1"/>
  <c r="G333" i="1"/>
  <c r="G331" i="1" s="1"/>
  <c r="F329" i="1"/>
  <c r="F319" i="1" s="1"/>
  <c r="F394" i="1"/>
  <c r="F436" i="1"/>
  <c r="F480" i="1"/>
  <c r="G480" i="1" s="1"/>
  <c r="G472" i="1" s="1"/>
  <c r="F491" i="1"/>
  <c r="F482" i="1" s="1"/>
  <c r="F509" i="1"/>
  <c r="F524" i="1"/>
  <c r="F545" i="1"/>
  <c r="F534" i="1" s="1"/>
  <c r="I386" i="1"/>
  <c r="J386" i="1" s="1"/>
  <c r="J379" i="1" s="1"/>
  <c r="F302" i="1"/>
  <c r="F377" i="1"/>
  <c r="G377" i="1" s="1"/>
  <c r="G361" i="1" s="1"/>
  <c r="F499" i="1"/>
  <c r="G499" i="1" s="1"/>
  <c r="G493" i="1" s="1"/>
  <c r="F567" i="1"/>
  <c r="G567" i="1" s="1"/>
  <c r="G561" i="1" s="1"/>
  <c r="F342" i="1"/>
  <c r="F49" i="1"/>
  <c r="F5" i="1" s="1"/>
  <c r="F70" i="1"/>
  <c r="G70" i="1" s="1"/>
  <c r="G62" i="1" s="1"/>
  <c r="F164" i="1"/>
  <c r="G164" i="1" s="1"/>
  <c r="G152" i="1" s="1"/>
  <c r="F177" i="1"/>
  <c r="F260" i="1"/>
  <c r="F269" i="1"/>
  <c r="G269" i="1" s="1"/>
  <c r="G263" i="1" s="1"/>
  <c r="F608" i="1"/>
  <c r="G608" i="1" s="1"/>
  <c r="G592" i="1" s="1"/>
  <c r="F708" i="1"/>
  <c r="I276" i="1"/>
  <c r="J276" i="1" s="1"/>
  <c r="J271" i="1" s="1"/>
  <c r="I583" i="1"/>
  <c r="I578" i="1" s="1"/>
  <c r="I708" i="1"/>
  <c r="I690" i="1" s="1"/>
  <c r="I293" i="1"/>
  <c r="I290" i="1" s="1"/>
  <c r="I269" i="1"/>
  <c r="J269" i="1" s="1"/>
  <c r="J263" i="1" s="1"/>
  <c r="I196" i="1"/>
  <c r="I193" i="1" s="1"/>
  <c r="I177" i="1"/>
  <c r="J177" i="1" s="1"/>
  <c r="J171" i="1" s="1"/>
  <c r="I99" i="1"/>
  <c r="I72" i="1" s="1"/>
  <c r="I331" i="1"/>
  <c r="J333" i="1"/>
  <c r="J331" i="1" s="1"/>
  <c r="I624" i="1"/>
  <c r="J626" i="1"/>
  <c r="J624" i="1" s="1"/>
  <c r="I610" i="1"/>
  <c r="J614" i="1"/>
  <c r="J610" i="1" s="1"/>
  <c r="I271" i="1"/>
  <c r="I218" i="1"/>
  <c r="J218" i="1" s="1"/>
  <c r="J200" i="1" s="1"/>
  <c r="J282" i="1"/>
  <c r="J278" i="1" s="1"/>
  <c r="I420" i="1"/>
  <c r="J420" i="1" s="1"/>
  <c r="J410" i="1" s="1"/>
  <c r="I470" i="1"/>
  <c r="I458" i="1" s="1"/>
  <c r="I608" i="1"/>
  <c r="I592" i="1" s="1"/>
  <c r="I60" i="1"/>
  <c r="J60" i="1" s="1"/>
  <c r="J51" i="1" s="1"/>
  <c r="I147" i="1"/>
  <c r="I134" i="1" s="1"/>
  <c r="I311" i="1"/>
  <c r="I308" i="1" s="1"/>
  <c r="I164" i="1"/>
  <c r="J164" i="1" s="1"/>
  <c r="J152" i="1" s="1"/>
  <c r="I377" i="1"/>
  <c r="I361" i="1" s="1"/>
  <c r="I480" i="1"/>
  <c r="J480" i="1" s="1"/>
  <c r="J472" i="1" s="1"/>
  <c r="I491" i="1"/>
  <c r="J491" i="1" s="1"/>
  <c r="J482" i="1" s="1"/>
  <c r="I524" i="1"/>
  <c r="I512" i="1" s="1"/>
  <c r="I545" i="1"/>
  <c r="I534" i="1" s="1"/>
  <c r="I302" i="1"/>
  <c r="J302" i="1" s="1"/>
  <c r="J295" i="1" s="1"/>
  <c r="I124" i="1"/>
  <c r="J124" i="1" s="1"/>
  <c r="J101" i="1" s="1"/>
  <c r="I260" i="1"/>
  <c r="J260" i="1" s="1"/>
  <c r="J220" i="1" s="1"/>
  <c r="I317" i="1"/>
  <c r="I499" i="1"/>
  <c r="I493" i="1" s="1"/>
  <c r="I634" i="1"/>
  <c r="I631" i="1" s="1"/>
  <c r="I590" i="1"/>
  <c r="J590" i="1" s="1"/>
  <c r="J585" i="1" s="1"/>
  <c r="I678" i="1"/>
  <c r="J678" i="1" s="1"/>
  <c r="J674" i="1" s="1"/>
  <c r="I740" i="1"/>
  <c r="I735" i="1" s="1"/>
  <c r="I191" i="1"/>
  <c r="J191" i="1" s="1"/>
  <c r="J179" i="1" s="1"/>
  <c r="I559" i="1"/>
  <c r="J559" i="1" s="1"/>
  <c r="J547" i="1" s="1"/>
  <c r="I355" i="1"/>
  <c r="J355" i="1" s="1"/>
  <c r="J346" i="1" s="1"/>
  <c r="I453" i="1"/>
  <c r="I438" i="1" s="1"/>
  <c r="I530" i="1"/>
  <c r="J530" i="1" s="1"/>
  <c r="J526" i="1" s="1"/>
  <c r="I644" i="1"/>
  <c r="I636" i="1" s="1"/>
  <c r="J672" i="1"/>
  <c r="J669" i="1" s="1"/>
  <c r="I669" i="1"/>
  <c r="J722" i="1"/>
  <c r="J720" i="1" s="1"/>
  <c r="I720" i="1"/>
  <c r="I501" i="1"/>
  <c r="J509" i="1"/>
  <c r="J501" i="1" s="1"/>
  <c r="J545" i="1"/>
  <c r="J534" i="1" s="1"/>
  <c r="J688" i="1"/>
  <c r="J686" i="1" s="1"/>
  <c r="I686" i="1"/>
  <c r="I220" i="1"/>
  <c r="I313" i="1"/>
  <c r="J317" i="1"/>
  <c r="J313" i="1" s="1"/>
  <c r="J499" i="1"/>
  <c r="J493" i="1" s="1"/>
  <c r="I650" i="1"/>
  <c r="J408" i="1"/>
  <c r="J400" i="1" s="1"/>
  <c r="I400" i="1"/>
  <c r="J567" i="1"/>
  <c r="J561" i="1" s="1"/>
  <c r="I561" i="1"/>
  <c r="J377" i="1"/>
  <c r="J361" i="1" s="1"/>
  <c r="I179" i="1"/>
  <c r="I319" i="1"/>
  <c r="J329" i="1"/>
  <c r="J319" i="1" s="1"/>
  <c r="J169" i="1"/>
  <c r="J166" i="1" s="1"/>
  <c r="I166" i="1"/>
  <c r="J196" i="1"/>
  <c r="J193" i="1" s="1"/>
  <c r="J428" i="1"/>
  <c r="J426" i="1" s="1"/>
  <c r="J342" i="1"/>
  <c r="J335" i="1" s="1"/>
  <c r="J424" i="1"/>
  <c r="J422" i="1" s="1"/>
  <c r="J436" i="1"/>
  <c r="J432" i="1" s="1"/>
  <c r="J576" i="1"/>
  <c r="J569" i="1" s="1"/>
  <c r="F313" i="1"/>
  <c r="G317" i="1"/>
  <c r="G313" i="1" s="1"/>
  <c r="F547" i="1"/>
  <c r="G559" i="1"/>
  <c r="G547" i="1" s="1"/>
  <c r="F166" i="1"/>
  <c r="G169" i="1"/>
  <c r="G166" i="1" s="1"/>
  <c r="F426" i="1"/>
  <c r="G428" i="1"/>
  <c r="G426" i="1" s="1"/>
  <c r="F101" i="1"/>
  <c r="G124" i="1"/>
  <c r="G101" i="1" s="1"/>
  <c r="F271" i="1"/>
  <c r="G276" i="1"/>
  <c r="G271" i="1" s="1"/>
  <c r="F726" i="1"/>
  <c r="G729" i="1"/>
  <c r="G726" i="1" s="1"/>
  <c r="F400" i="1"/>
  <c r="G408" i="1"/>
  <c r="G400" i="1" s="1"/>
  <c r="F410" i="1"/>
  <c r="F686" i="1"/>
  <c r="G688" i="1"/>
  <c r="G686" i="1" s="1"/>
  <c r="F742" i="1"/>
  <c r="F438" i="1"/>
  <c r="G453" i="1"/>
  <c r="G438" i="1" s="1"/>
  <c r="F578" i="1"/>
  <c r="G583" i="1"/>
  <c r="G578" i="1" s="1"/>
  <c r="G622" i="1"/>
  <c r="G616" i="1" s="1"/>
  <c r="F126" i="1"/>
  <c r="G132" i="1"/>
  <c r="G126" i="1" s="1"/>
  <c r="F290" i="1"/>
  <c r="G293" i="1"/>
  <c r="G290" i="1" s="1"/>
  <c r="F569" i="1"/>
  <c r="F335" i="1"/>
  <c r="G342" i="1"/>
  <c r="G335" i="1" s="1"/>
  <c r="G355" i="1"/>
  <c r="G346" i="1" s="1"/>
  <c r="F295" i="1"/>
  <c r="G302" i="1"/>
  <c r="G295" i="1" s="1"/>
  <c r="F308" i="1"/>
  <c r="G311" i="1"/>
  <c r="G308" i="1" s="1"/>
  <c r="F388" i="1"/>
  <c r="G394" i="1"/>
  <c r="G388" i="1" s="1"/>
  <c r="F432" i="1"/>
  <c r="G436" i="1"/>
  <c r="G432" i="1" s="1"/>
  <c r="F472" i="1"/>
  <c r="F501" i="1"/>
  <c r="G509" i="1"/>
  <c r="G501" i="1" s="1"/>
  <c r="F512" i="1"/>
  <c r="G524" i="1"/>
  <c r="G512" i="1" s="1"/>
  <c r="F361" i="1"/>
  <c r="F220" i="1"/>
  <c r="G260" i="1"/>
  <c r="G220" i="1" s="1"/>
  <c r="F51" i="1"/>
  <c r="F193" i="1"/>
  <c r="G196" i="1"/>
  <c r="G193" i="1" s="1"/>
  <c r="G708" i="1"/>
  <c r="G690" i="1" s="1"/>
  <c r="F690" i="1"/>
  <c r="F710" i="1"/>
  <c r="F171" i="1"/>
  <c r="G177" i="1"/>
  <c r="G171" i="1" s="1"/>
  <c r="F720" i="1"/>
  <c r="G722" i="1"/>
  <c r="G720" i="1" s="1"/>
  <c r="F526" i="1"/>
  <c r="G530" i="1"/>
  <c r="G526" i="1" s="1"/>
  <c r="F624" i="1"/>
  <c r="F669" i="1"/>
  <c r="G282" i="1"/>
  <c r="G278" i="1" s="1"/>
  <c r="G288" i="1"/>
  <c r="G284" i="1" s="1"/>
  <c r="G634" i="1"/>
  <c r="G631" i="1" s="1"/>
  <c r="G470" i="1" l="1"/>
  <c r="G458" i="1" s="1"/>
  <c r="F592" i="1"/>
  <c r="F561" i="1"/>
  <c r="J608" i="1"/>
  <c r="J592" i="1" s="1"/>
  <c r="G491" i="1"/>
  <c r="G482" i="1" s="1"/>
  <c r="I526" i="1"/>
  <c r="F379" i="1"/>
  <c r="F263" i="1"/>
  <c r="F493" i="1"/>
  <c r="G644" i="1"/>
  <c r="G636" i="1" s="1"/>
  <c r="F646" i="1" s="1"/>
  <c r="F72" i="1"/>
  <c r="J708" i="1"/>
  <c r="J690" i="1" s="1"/>
  <c r="J453" i="1"/>
  <c r="J438" i="1" s="1"/>
  <c r="I62" i="1"/>
  <c r="J288" i="1"/>
  <c r="J284" i="1" s="1"/>
  <c r="J132" i="1"/>
  <c r="J126" i="1" s="1"/>
  <c r="F610" i="1"/>
  <c r="G590" i="1"/>
  <c r="G585" i="1" s="1"/>
  <c r="F674" i="1"/>
  <c r="J634" i="1"/>
  <c r="J631" i="1" s="1"/>
  <c r="I51" i="1"/>
  <c r="I616" i="1"/>
  <c r="I101" i="1"/>
  <c r="G49" i="1"/>
  <c r="G5" i="1" s="1"/>
  <c r="F735" i="1"/>
  <c r="J749" i="1"/>
  <c r="J742" i="1" s="1"/>
  <c r="J740" i="1"/>
  <c r="J735" i="1" s="1"/>
  <c r="J583" i="1"/>
  <c r="J578" i="1" s="1"/>
  <c r="I547" i="1"/>
  <c r="J524" i="1"/>
  <c r="J512" i="1" s="1"/>
  <c r="I532" i="1" s="1"/>
  <c r="J532" i="1" s="1"/>
  <c r="J511" i="1" s="1"/>
  <c r="I482" i="1"/>
  <c r="I472" i="1"/>
  <c r="J470" i="1"/>
  <c r="J458" i="1" s="1"/>
  <c r="I410" i="1"/>
  <c r="I388" i="1"/>
  <c r="I346" i="1"/>
  <c r="F650" i="1"/>
  <c r="F152" i="1"/>
  <c r="I379" i="1"/>
  <c r="J729" i="1"/>
  <c r="J726" i="1" s="1"/>
  <c r="I710" i="1"/>
  <c r="F396" i="1"/>
  <c r="G329" i="1"/>
  <c r="G319" i="1" s="1"/>
  <c r="F344" i="1" s="1"/>
  <c r="F307" i="1" s="1"/>
  <c r="G191" i="1"/>
  <c r="G179" i="1" s="1"/>
  <c r="F198" i="1" s="1"/>
  <c r="J293" i="1"/>
  <c r="J290" i="1" s="1"/>
  <c r="I304" i="1" s="1"/>
  <c r="J304" i="1" s="1"/>
  <c r="J262" i="1" s="1"/>
  <c r="G147" i="1"/>
  <c r="G134" i="1" s="1"/>
  <c r="I585" i="1"/>
  <c r="F62" i="1"/>
  <c r="G545" i="1"/>
  <c r="G534" i="1" s="1"/>
  <c r="G218" i="1"/>
  <c r="G200" i="1" s="1"/>
  <c r="F430" i="1"/>
  <c r="F399" i="1" s="1"/>
  <c r="J311" i="1"/>
  <c r="J308" i="1" s="1"/>
  <c r="I344" i="1" s="1"/>
  <c r="J344" i="1" s="1"/>
  <c r="J307" i="1" s="1"/>
  <c r="I357" i="1" s="1"/>
  <c r="I263" i="1"/>
  <c r="I200" i="1"/>
  <c r="I171" i="1"/>
  <c r="I152" i="1"/>
  <c r="J99" i="1"/>
  <c r="J72" i="1" s="1"/>
  <c r="I295" i="1"/>
  <c r="I396" i="1"/>
  <c r="J396" i="1" s="1"/>
  <c r="J360" i="1" s="1"/>
  <c r="J147" i="1"/>
  <c r="J134" i="1" s="1"/>
  <c r="I198" i="1"/>
  <c r="I151" i="1" s="1"/>
  <c r="J644" i="1"/>
  <c r="J636" i="1" s="1"/>
  <c r="I674" i="1"/>
  <c r="I430" i="1"/>
  <c r="I724" i="1"/>
  <c r="I681" i="1"/>
  <c r="F724" i="1"/>
  <c r="G396" i="1"/>
  <c r="G360" i="1" s="1"/>
  <c r="F360" i="1"/>
  <c r="F304" i="1"/>
  <c r="F532" i="1"/>
  <c r="F668" i="1"/>
  <c r="G681" i="1"/>
  <c r="G668" i="1" s="1"/>
  <c r="F683" i="1" s="1"/>
  <c r="F630" i="1" l="1"/>
  <c r="G646" i="1"/>
  <c r="G630" i="1" s="1"/>
  <c r="G430" i="1"/>
  <c r="G399" i="1" s="1"/>
  <c r="F455" i="1" s="1"/>
  <c r="F149" i="1"/>
  <c r="G149" i="1" s="1"/>
  <c r="G4" i="1" s="1"/>
  <c r="I646" i="1"/>
  <c r="J646" i="1" s="1"/>
  <c r="J630" i="1" s="1"/>
  <c r="F4" i="1"/>
  <c r="I511" i="1"/>
  <c r="I628" i="1"/>
  <c r="J628" i="1" s="1"/>
  <c r="J457" i="1" s="1"/>
  <c r="I360" i="1"/>
  <c r="G344" i="1"/>
  <c r="G307" i="1" s="1"/>
  <c r="F357" i="1" s="1"/>
  <c r="I307" i="1"/>
  <c r="I262" i="1"/>
  <c r="J198" i="1"/>
  <c r="J151" i="1" s="1"/>
  <c r="I630" i="1"/>
  <c r="I306" i="1"/>
  <c r="J357" i="1"/>
  <c r="J306" i="1" s="1"/>
  <c r="J724" i="1"/>
  <c r="J685" i="1" s="1"/>
  <c r="I685" i="1"/>
  <c r="I668" i="1"/>
  <c r="J681" i="1"/>
  <c r="J668" i="1" s="1"/>
  <c r="I683" i="1" s="1"/>
  <c r="I399" i="1"/>
  <c r="J430" i="1"/>
  <c r="J399" i="1" s="1"/>
  <c r="I455" i="1" s="1"/>
  <c r="F649" i="1"/>
  <c r="G683" i="1"/>
  <c r="G649" i="1" s="1"/>
  <c r="F685" i="1"/>
  <c r="G724" i="1"/>
  <c r="G685" i="1" s="1"/>
  <c r="F306" i="1"/>
  <c r="G357" i="1"/>
  <c r="G306" i="1" s="1"/>
  <c r="F511" i="1"/>
  <c r="G532" i="1"/>
  <c r="G511" i="1" s="1"/>
  <c r="F628" i="1" s="1"/>
  <c r="F262" i="1"/>
  <c r="G304" i="1"/>
  <c r="G262" i="1" s="1"/>
  <c r="G198" i="1"/>
  <c r="G151" i="1" s="1"/>
  <c r="F151" i="1"/>
  <c r="F398" i="1"/>
  <c r="G455" i="1"/>
  <c r="G398" i="1" s="1"/>
  <c r="I457" i="1" l="1"/>
  <c r="J455" i="1"/>
  <c r="J398" i="1" s="1"/>
  <c r="I398" i="1"/>
  <c r="I649" i="1"/>
  <c r="J683" i="1"/>
  <c r="J649" i="1" s="1"/>
  <c r="I731" i="1" s="1"/>
  <c r="F457" i="1"/>
  <c r="G628" i="1"/>
  <c r="G457" i="1" s="1"/>
  <c r="F731" i="1"/>
  <c r="J731" i="1" l="1"/>
  <c r="J648" i="1" s="1"/>
  <c r="I733" i="1" s="1"/>
  <c r="I648" i="1"/>
  <c r="F648" i="1"/>
  <c r="G731" i="1"/>
  <c r="G648" i="1" s="1"/>
  <c r="F733" i="1" s="1"/>
  <c r="J733" i="1" l="1"/>
  <c r="J359" i="1" s="1"/>
  <c r="I359" i="1"/>
  <c r="G733" i="1"/>
  <c r="G359" i="1" s="1"/>
  <c r="F359" i="1"/>
  <c r="F752" i="1" l="1"/>
  <c r="G752" i="1" s="1"/>
  <c r="G754" i="1" s="1"/>
  <c r="G756" i="1" l="1"/>
  <c r="G755" i="1"/>
  <c r="G757" i="1" s="1"/>
  <c r="G758" i="1" l="1"/>
  <c r="G759" i="1" s="1"/>
  <c r="J6" i="1"/>
  <c r="I49" i="1" s="1"/>
  <c r="I5" i="1" l="1"/>
  <c r="J49" i="1"/>
  <c r="J5" i="1" s="1"/>
  <c r="I149" i="1" s="1"/>
  <c r="I4" i="1" l="1"/>
  <c r="J149" i="1"/>
  <c r="J4" i="1" s="1"/>
  <c r="I752" i="1" s="1"/>
  <c r="J752" i="1" s="1"/>
  <c r="J754" i="1" s="1"/>
  <c r="J756" i="1" l="1"/>
  <c r="J755" i="1"/>
  <c r="J757" i="1" l="1"/>
  <c r="J758" i="1" s="1"/>
  <c r="J7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3" authorId="0" shapeId="0" xr:uid="{2290C6A1-D0E1-47CD-BA4E-30E3FC40435B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C7383E7-BE7F-48E8-BC67-29D0DFF18F63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CBD665D-DB3B-4BC8-B286-64184B83697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D4CE7017-5EC1-4499-877A-AC2FA3C0CDDC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AEB46125-4324-4D2E-BB54-82C4963329D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1E7CCE07-CCD7-4857-B8FB-D736DB9911D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661C222D-D8CB-43B8-A216-B34CFCFCB51A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<sst xmlns="http://schemas.openxmlformats.org/spreadsheetml/2006/main" count="2459" uniqueCount="1231">
  <si>
    <t>OB.18.047 MODERNIZACIÓN DE CUATRO CAMINOS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</si>
  <si>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</si>
  <si>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</si>
  <si>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</si>
  <si>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</si>
  <si>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</si>
  <si>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</si>
  <si>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</si>
  <si>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</si>
  <si>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CAP.1</t>
  </si>
  <si>
    <t>Capítulo</t>
  </si>
  <si>
    <t/>
  </si>
  <si>
    <t>REMODELACION VESTIBULO, CAÑONES Y ANDENES</t>
  </si>
  <si>
    <t>1.1</t>
  </si>
  <si>
    <t>DESMONTAJES Y DEMOLICIONES</t>
  </si>
  <si>
    <t>ED0113N</t>
  </si>
  <si>
    <t>Partida</t>
  </si>
  <si>
    <t>DESMONTAJE DE TAPA VITRIFICADA DE CANALETA (NOCTURNO)</t>
  </si>
  <si>
    <t>ED0112NT</t>
  </si>
  <si>
    <t>DESMONTAJE DE RECERCADO DE TUNEL (NOCTURNO C/CORTE DE TRACCION)</t>
  </si>
  <si>
    <t>ED1165N</t>
  </si>
  <si>
    <t>ud</t>
  </si>
  <si>
    <t>DESMONTAJE Y ACONDICIONAMIENTO DE LAS BOCAS DE PCI. (NOCTURNO)</t>
  </si>
  <si>
    <t>EE1010</t>
  </si>
  <si>
    <t>m2</t>
  </si>
  <si>
    <t>TECHO IGNÍFUGO RF-120 SOBRE CUARTO DE TRANSFORMACIÓN EN ANDEN.</t>
  </si>
  <si>
    <t>ED1155N</t>
  </si>
  <si>
    <t>DESMONTAJE APOYO ISQUIATICO (NOCTURNO)</t>
  </si>
  <si>
    <t>ED01CA</t>
  </si>
  <si>
    <t>m</t>
  </si>
  <si>
    <t>DESMONTAJE DE TAPA DE CANALETA DE ACERO CON LUMINARIA EMBEBIDA (NOCTURNO)</t>
  </si>
  <si>
    <t>ED01CFN</t>
  </si>
  <si>
    <t>DESMONTAJE DE CANALON DE RESINAS DE POLIESTER (NOCTURNO)</t>
  </si>
  <si>
    <t>ED1124N</t>
  </si>
  <si>
    <t>DESMONTAJE DE CANALETA DE CABLES (NOCTURNO)</t>
  </si>
  <si>
    <t>EL0953</t>
  </si>
  <si>
    <t>LIMPIEZA DE BAJO ANDENES (NOCTURNO)</t>
  </si>
  <si>
    <t>E01SES</t>
  </si>
  <si>
    <t>LIMPIEZA Y SANEO DE ESTRUCTURA METÁLICA (NOCTURNO)</t>
  </si>
  <si>
    <t>ED01VENT</t>
  </si>
  <si>
    <t>DESMONTAJE DE COSTILLAS METALICAS PARA VENTILACION DE ANDENES (NOCTURNO)</t>
  </si>
  <si>
    <t>ED02LFN</t>
  </si>
  <si>
    <t>DESMONTAJE DE LAMA DE IMPERMEABILIZACION MACHIHEMBRADA (NOCTURNO)</t>
  </si>
  <si>
    <t>ED02PL</t>
  </si>
  <si>
    <t>DESMONTAJE DE ESTRUCTURA DE SUJECION DE LUMINARIAS (NOCTURNO)</t>
  </si>
  <si>
    <t>ED0080</t>
  </si>
  <si>
    <t>DESMONTAJE DE ATRIL SITUADO EN EL VESTÍBULO. (NOCTURNO)</t>
  </si>
  <si>
    <t>ED0100</t>
  </si>
  <si>
    <t>DESMONTAJE DE BANCO DE ANDÉN METÁLICO (NOCTURNO)</t>
  </si>
  <si>
    <t>ED0105</t>
  </si>
  <si>
    <t>DESMONTAJE DE BANCO METALICO CORRIDO (NOCTURNO)</t>
  </si>
  <si>
    <t>ED0120</t>
  </si>
  <si>
    <t>DESMONTAJE DE BARANDILLA. (NOCTURNO)</t>
  </si>
  <si>
    <t>ED0142N</t>
  </si>
  <si>
    <t>DESMONTAJE DE CAJA DE TELEFONO DE PIÑON (NOCTURNO)</t>
  </si>
  <si>
    <t>ED0150N</t>
  </si>
  <si>
    <t>DESMONTAJE DE CARPINTERÍA METÁLICA ACRISTALADA (NOCTURNO)</t>
  </si>
  <si>
    <t>ED0280</t>
  </si>
  <si>
    <t>DESMONTAJE DE CARTEL FOTOLUMINISCENTE (NOCTURNO)</t>
  </si>
  <si>
    <t>ED0291</t>
  </si>
  <si>
    <t>DESMONTAJE DE CARTELES RELACIONADOS CON LA CIRCULACION (NOCTURNO)</t>
  </si>
  <si>
    <t>ED0292</t>
  </si>
  <si>
    <t>DESMONTAJE DE CIERRE DE LOCAL COMERCIAL (NOCTURNO)</t>
  </si>
  <si>
    <t>ED0310</t>
  </si>
  <si>
    <t>DESMONTAJE DE CUBO INFORMATIVO. (NOCTURNO)</t>
  </si>
  <si>
    <t>ED0330</t>
  </si>
  <si>
    <t>DESMONTAJE DE ESPEJO DE PIÑÓN. (NOCTURNO)</t>
  </si>
  <si>
    <t>ED0350</t>
  </si>
  <si>
    <t>DESMONTAJE DE EXTINTOR Y ARMARIO . (NOCTURNO)</t>
  </si>
  <si>
    <t>ED0450N</t>
  </si>
  <si>
    <t>DESMONTAJE DE MAMPARA CORTAVIENTOS.  (NOCTURNO)</t>
  </si>
  <si>
    <t>ED0660</t>
  </si>
  <si>
    <t>DESMONTAJE DE PANEL INFORMATIVO I2+I3 INCLUSO MONTAJE PROVISIONAL. (NOCTURNO)</t>
  </si>
  <si>
    <t>ED0700</t>
  </si>
  <si>
    <t>DESMONTAJE DE PANTALLA DE ENCAUZAMIENTO, PARA REUTILIZACIÓN (NOCTURNO)</t>
  </si>
  <si>
    <t>ED0840</t>
  </si>
  <si>
    <t>DESMONTAJE DE PUERTA DE CHAPA LISA DE ACERO. (NOCTURNO)</t>
  </si>
  <si>
    <t>ED0910</t>
  </si>
  <si>
    <t>DESMONTAJE DE ROMBO METÁLICO DE PIÑÓN DE ESTACIÓN. (NOCTURNO)</t>
  </si>
  <si>
    <t>ED1000</t>
  </si>
  <si>
    <t>DESMONTAJE IMPERMEABILIZACIÓN DE POLIESTER EN ANDENES. JORNADA 2:30 - 5:00 A.M.</t>
  </si>
  <si>
    <t>ED1160</t>
  </si>
  <si>
    <t>RETIRADA DE PAPELERA  (NOCTURNO)</t>
  </si>
  <si>
    <t>EL0180N</t>
  </si>
  <si>
    <t>kg</t>
  </si>
  <si>
    <t>DEMOLIC. VIGAS-PILARES METÁLICOS A MANO (NOCTURNO)</t>
  </si>
  <si>
    <t>EL0290</t>
  </si>
  <si>
    <t>DEMOLICIÓN DE CÁMARA BUFA DE ESTACIÓN  (NOCTURNO)</t>
  </si>
  <si>
    <t>EL0450</t>
  </si>
  <si>
    <t>DEMOLICIÓN DE SOLADO DE TERRAZO O CERÁMICO (NOCTURNO)</t>
  </si>
  <si>
    <t>EL0490</t>
  </si>
  <si>
    <t>DEMOLICIÓN DE SOLERA PARA FORMALIZACIÓN DE CANALÓN DE 20X20 CM (NOCTURNO)</t>
  </si>
  <si>
    <t>EL0551</t>
  </si>
  <si>
    <t>m²</t>
  </si>
  <si>
    <t>DEMOLICIÓN FÁB.LADRILLO MACIZO 1/2 PIE C/MARTILLO ELÉCTRICO (NOCTURNO)</t>
  </si>
  <si>
    <t>EL0590N</t>
  </si>
  <si>
    <t>m3</t>
  </si>
  <si>
    <t>DEMOLICIÓN MURO H.MASA CON COMPRESOR (NOCTURNO)</t>
  </si>
  <si>
    <t>EL0670NT</t>
  </si>
  <si>
    <t>DESMONTAJE DE PIEZA PREFABRICADA DE BORDE DE ANDÉN (NOCTURNO 2:30-5:00)</t>
  </si>
  <si>
    <t>EL0952</t>
  </si>
  <si>
    <t>RASCADO DE PINTURA Y REGULARIZACIÓN DE SUPERFICIES. (Nocturno 2:30-5:00)</t>
  </si>
  <si>
    <t>EL0960</t>
  </si>
  <si>
    <t>RASCADO DE PINTURA Y REGULARIZACIÓN DE SUPERFICIES. (NOCTURNO)</t>
  </si>
  <si>
    <t>EZ0130N</t>
  </si>
  <si>
    <t>DEMOLICION DE PELDAÑOS.(NOCTURNO)</t>
  </si>
  <si>
    <t>EL0020</t>
  </si>
  <si>
    <t>APERTURA DE ARQUETA DE PASO EN CANALIZACIÓN DE TORNIQUETES (NOCTURNO)</t>
  </si>
  <si>
    <t>Total 1.1</t>
  </si>
  <si>
    <t>1.3</t>
  </si>
  <si>
    <t>RED DE DRENAJE Y SANEAMIENTO</t>
  </si>
  <si>
    <t>ER0040</t>
  </si>
  <si>
    <t>ALBAÑAL ENTERRADO DE PVC LISO DE SANEAMIENTO, DE UNIÓN EN COPA L</t>
  </si>
  <si>
    <t>ES0100N</t>
  </si>
  <si>
    <t>ARQUETA LADRILLO SIFÓNICA 38X38X50 CM (NOCTURNO)</t>
  </si>
  <si>
    <t>EJE0151</t>
  </si>
  <si>
    <t>TUBERÍA PVC SANITARIA TIPO C 110 MM. (NOCTURNO)</t>
  </si>
  <si>
    <t>ER0090</t>
  </si>
  <si>
    <t>ARQUETA LADRILLO DE PASO 38X38X50 CM</t>
  </si>
  <si>
    <t>VL0121N</t>
  </si>
  <si>
    <t>LIMPIEZA DE LA RED DE DRENAJE ACTUAL. (NOCTURNO)</t>
  </si>
  <si>
    <t>ES0211</t>
  </si>
  <si>
    <t>IMBORNAL LONGITUDINAL PE-PP CON REJA DE FUNDICION</t>
  </si>
  <si>
    <t>EJ0190</t>
  </si>
  <si>
    <t>CANALÓN PVC CIRCULAR DESARROLLO 185 mm</t>
  </si>
  <si>
    <t>ER0131</t>
  </si>
  <si>
    <t>TUBO DREN PE-AD CORRUGADO DOBLE D=80mm</t>
  </si>
  <si>
    <t>Total 1.3</t>
  </si>
  <si>
    <t>1.4</t>
  </si>
  <si>
    <t>IMPERMEABILIZACION</t>
  </si>
  <si>
    <t>E06020</t>
  </si>
  <si>
    <t>MEMBRANA DRENANTE P.E.A.D. VERT.H-25 PLUS. (NOCTURNO)</t>
  </si>
  <si>
    <t>NE06120</t>
  </si>
  <si>
    <t>IMPERMEABILIZACIÓN CON LAMA EN ANDENES. (NOCTURNO)</t>
  </si>
  <si>
    <t>EI0060</t>
  </si>
  <si>
    <t>IMPERMEABILIZACIÓN CON LAMA FV Y RESINAS DE POLIESTER EN CAÑONES.(NOCTURNO)</t>
  </si>
  <si>
    <t>EI0160N</t>
  </si>
  <si>
    <t>TAPONAMIENTO DE VIAS DE AGUA (NOCTURNO)</t>
  </si>
  <si>
    <t>0202</t>
  </si>
  <si>
    <t>PREPARACION DE SUPERFICIE DE HORMIGON (NOCTURNO)</t>
  </si>
  <si>
    <t>EI0920N</t>
  </si>
  <si>
    <t>IMPERMEABILIZACION RESINAS Y FIBRA DE VIDRIO (NOCTURNO)</t>
  </si>
  <si>
    <t>0204</t>
  </si>
  <si>
    <t>MICRO MORTERO EPOXI-CUARZO (NOCTURNO)</t>
  </si>
  <si>
    <t>Total 1.4</t>
  </si>
  <si>
    <t>1.5</t>
  </si>
  <si>
    <t>ALBAÑILERIA, SOLADOS Y REVESTIMIENTOS</t>
  </si>
  <si>
    <t>EP0370</t>
  </si>
  <si>
    <t>SOLADO DE TERRAZO U/INTENSO MICROGRANO 40X40 (NOCTURNO)</t>
  </si>
  <si>
    <t>EAT0010</t>
  </si>
  <si>
    <t>TABICÓN DE LADRILLO H/D DE 24X12X8 CM,  (NOCTURNO)</t>
  </si>
  <si>
    <t>EVG0050</t>
  </si>
  <si>
    <t>ENFOSCADO MAESTREADO HIDRÓFUGO M-10 VERTICAL</t>
  </si>
  <si>
    <t>NEVB0100</t>
  </si>
  <si>
    <t>PANEL VITRIFICADO RECTO TIPO SANDWICH. (NOCTURNO)</t>
  </si>
  <si>
    <t>EVB0081</t>
  </si>
  <si>
    <t>PANEL VITRIFICADO CURVO TIPO SANDWICH (NOCTURNO)</t>
  </si>
  <si>
    <t>EVB0260</t>
  </si>
  <si>
    <t>TAPA CANALETA DE 2M X 380 MM. (Nocturno)</t>
  </si>
  <si>
    <t>EVB0261N</t>
  </si>
  <si>
    <t>TAPA CANALETA DE 2M X 380 MM. CON NOMBRE DE LA ESTACIÓN. (Nocturno)</t>
  </si>
  <si>
    <t>EAR0100</t>
  </si>
  <si>
    <t>CERRAMIENTO DE LOS DOS LATERALES DE PUERTA. (Nocturno)</t>
  </si>
  <si>
    <t>EAR0021</t>
  </si>
  <si>
    <t>FORMACION DE FUENTE, DE FABRICA.</t>
  </si>
  <si>
    <t>EAR0031</t>
  </si>
  <si>
    <t>FORMACIÓN PELDAÑO LHD 9CM MORTERO (NOCTURNO)</t>
  </si>
  <si>
    <t>EP0420</t>
  </si>
  <si>
    <t>ZANQUÍN DE GRANITO NEGRO H= 42CM, NOCTURNO</t>
  </si>
  <si>
    <t>EP0101</t>
  </si>
  <si>
    <t>PELDAÑO DE GRANITO NEGRO (NOCTURNO)</t>
  </si>
  <si>
    <t>EP0350N</t>
  </si>
  <si>
    <t>SOLADO DE GRES PORCELÁNICO 40X40 CM (NOCTURNO)</t>
  </si>
  <si>
    <t>EP0440N</t>
  </si>
  <si>
    <t>ZÓCALO CON BALDOSA CERÁMICA COMPACTA (NOCTURNO)</t>
  </si>
  <si>
    <t>EP0271N</t>
  </si>
  <si>
    <t>SOL.GRANITO GRIS  ESP=2CM APOMAZADO (NOCTURNO)</t>
  </si>
  <si>
    <t>EZ0300</t>
  </si>
  <si>
    <t>IMPRIMACION ANTICORROSIVA A BASE DE RESINAS EPOXIDICAS</t>
  </si>
  <si>
    <t>EZ0020</t>
  </si>
  <si>
    <t>APLICACION DE DOBLE CAPA DE PINTURA EPOXI BITUMINOSA</t>
  </si>
  <si>
    <t>EB0130</t>
  </si>
  <si>
    <t>PINTURA AL SILICATO EN INTERIORES</t>
  </si>
  <si>
    <t>EB0131</t>
  </si>
  <si>
    <t>RECUBRIMIENTO ANTIGRAFFITI</t>
  </si>
  <si>
    <t>EB0132N</t>
  </si>
  <si>
    <t>ESMALTE EFECTO FORJA NEGRO/COLOR EXTERIOR (NOCTURNO)</t>
  </si>
  <si>
    <t>EVA0040N</t>
  </si>
  <si>
    <t>ALICATADO CON PLAQUETA DE 10X20 CM BISELADA. (NOCTURNO)</t>
  </si>
  <si>
    <t>EVB0020</t>
  </si>
  <si>
    <t>INCREMENTO POR SERIGRAFIADO EN PANEL VITRIFICADO</t>
  </si>
  <si>
    <t>EAT011N</t>
  </si>
  <si>
    <t>PANEL CEMENTO Y FIBRAS (NOCTURNO)</t>
  </si>
  <si>
    <t>EP0040</t>
  </si>
  <si>
    <t>BORDE DE ANDEN DE GRANITO. (NOCTURNO)</t>
  </si>
  <si>
    <t>EAR0060</t>
  </si>
  <si>
    <t>RECIBIDO BARANDILLA METÁLICA  MORTERO</t>
  </si>
  <si>
    <t>ES0250</t>
  </si>
  <si>
    <t>TAPA PARA ARQUETA REGISTRABLE  DE 40X40CM</t>
  </si>
  <si>
    <t>Total 1.5</t>
  </si>
  <si>
    <t>1.6</t>
  </si>
  <si>
    <t>CARPINTERIA Y CERRAJERIA METALICA</t>
  </si>
  <si>
    <t>EHAP0190</t>
  </si>
  <si>
    <t>PUERTA METÁLICA-VITRIFICADA 1H DE 100X205 CON REJILLAS. (NOCTURNO)</t>
  </si>
  <si>
    <t>EHAP0270</t>
  </si>
  <si>
    <t>PUERTA METÁLICA-VITRIFICADA PARA FUENTE DE ANDÉN DE 90X65. (NOCTURNO)</t>
  </si>
  <si>
    <t>EHAP0230</t>
  </si>
  <si>
    <t>PUERTA METÁLICA-VITRIFICADA 2H DE 200 X 205 CON REJILLAS. (NOCTURNO)</t>
  </si>
  <si>
    <t>EHI0230A</t>
  </si>
  <si>
    <t>REMATE PIÑON DE ACERO. JORNADA 2:30 - 5:00 A.M.</t>
  </si>
  <si>
    <t>D05HTL01</t>
  </si>
  <si>
    <t>SOPORTE EN BANDERA PARA TELEINDICADOR O PROYECTOR (Nocturno)</t>
  </si>
  <si>
    <t>EHAD0060</t>
  </si>
  <si>
    <t>ESTRUCTURA DE CUELGUE DE LUMINARIA TUBO 60X100 MM.</t>
  </si>
  <si>
    <t>EHAD0070</t>
  </si>
  <si>
    <t>FIJACIÓN DE LUMINARIA A TECHO MEDIANTE CABEZALES DE POLEAS.</t>
  </si>
  <si>
    <t>EHA0011</t>
  </si>
  <si>
    <t>REMATES ESQUINAS Y ENCUENTROS EN ACERO</t>
  </si>
  <si>
    <t>EHI0200</t>
  </si>
  <si>
    <t>PUERTA DE REGISTROS DE ACERO INOXIDABLE.</t>
  </si>
  <si>
    <t>EHI0060</t>
  </si>
  <si>
    <t>BARANDILLA QUITAMIEDOS H= 1,30 M.</t>
  </si>
  <si>
    <t>EK0280</t>
  </si>
  <si>
    <t>PANEL INFORMATIVO ACERO INOX. CURVO . JORNADA 2:00 - 6:00 A.M.</t>
  </si>
  <si>
    <t>EK0300</t>
  </si>
  <si>
    <t>PANEL INFORMATIVO ACERO INOX. RECTO, NOCTURNO</t>
  </si>
  <si>
    <t>E06SOP1</t>
  </si>
  <si>
    <t>SOPORTE PROVISIONAL PANEL INFORMATIVO</t>
  </si>
  <si>
    <t>E06COB</t>
  </si>
  <si>
    <t>SOPORTE CARTEL OBRA</t>
  </si>
  <si>
    <t>E13IPN</t>
  </si>
  <si>
    <t>VIGUETAS IPN120 FORJADO</t>
  </si>
  <si>
    <t>EHI250N</t>
  </si>
  <si>
    <t>SUMINISTRO Y MONTAJE DE BATERIA DE MAMPARAS CORTAVIENTOS (NOCTURNO)</t>
  </si>
  <si>
    <t>EHI0091</t>
  </si>
  <si>
    <t>CARPINTERIA FIJA CIEGA DE ACERO INOXIDABLE EN MAMPARAS (NOCTURNO)</t>
  </si>
  <si>
    <t>EHI0231</t>
  </si>
  <si>
    <t>REPARACIÓN COSTILLAS METÁLICAS VENTILACIÓN</t>
  </si>
  <si>
    <t>EHI0161</t>
  </si>
  <si>
    <t>FRENTE DE BORDE DE ANDÉN DE ACERO INOXIDABLE (NOCTURNO 2:30-5:00)</t>
  </si>
  <si>
    <t>EHA0012</t>
  </si>
  <si>
    <t>PROTECCION ALTURA CABEZADA</t>
  </si>
  <si>
    <t>ETOT01</t>
  </si>
  <si>
    <t>PA</t>
  </si>
  <si>
    <t>COLUMNA  ORNAMENTAL</t>
  </si>
  <si>
    <t>EHA012</t>
  </si>
  <si>
    <t>u</t>
  </si>
  <si>
    <t>REJILLA VENTILACIÓN</t>
  </si>
  <si>
    <t>Total 1.6</t>
  </si>
  <si>
    <t>1.7</t>
  </si>
  <si>
    <t>AYUDAS A INSTALACIONES</t>
  </si>
  <si>
    <t>E07E100</t>
  </si>
  <si>
    <t>AYUDA DE ALBAÑILERÍA A LA INSTALACIÓN ELÉCTRICA</t>
  </si>
  <si>
    <t>ES0175</t>
  </si>
  <si>
    <t>AYUDA DE ALBAÑILERÍA A LA INSTALACIÓN DE FONTANERÍA</t>
  </si>
  <si>
    <t>E07E110</t>
  </si>
  <si>
    <t>AYUDA DE ALBAÑILERÍA A LA INSTALACIÓN DE P.C.I.</t>
  </si>
  <si>
    <t>EHAD0111</t>
  </si>
  <si>
    <t>SOPORTE PROVISIONAL PARA CABLES</t>
  </si>
  <si>
    <t>EC0140</t>
  </si>
  <si>
    <t>TUBO FLEXIBLE CORRUGADO PARA PASO DE CABLES</t>
  </si>
  <si>
    <t>Total 1.7</t>
  </si>
  <si>
    <t>1.8</t>
  </si>
  <si>
    <t>MOBILIARIO Y MONTAJES</t>
  </si>
  <si>
    <t>EK450N</t>
  </si>
  <si>
    <t>Ud.</t>
  </si>
  <si>
    <t>SUMINISTRO Y MONTAJE DE BANCO SIN RESPALDO (NOCTURNO)</t>
  </si>
  <si>
    <t>EK0050</t>
  </si>
  <si>
    <t>MONTAJE DE BANCO METÁLICO, NOCTURNO</t>
  </si>
  <si>
    <t>EK0021</t>
  </si>
  <si>
    <t>ESPEJO DE PIÑÓN TIPO METRO.(NOCTURNO)</t>
  </si>
  <si>
    <t>EK0150</t>
  </si>
  <si>
    <t>MONTAJE DE ESPEJO DE PIÑÓN, NOCTURNO</t>
  </si>
  <si>
    <t>EK0410</t>
  </si>
  <si>
    <t>REPOSICIÓN DE PAPELERA, NOCTURNO</t>
  </si>
  <si>
    <t>EK0320</t>
  </si>
  <si>
    <t>PAPELERA  PERFILES DE ALUMINIO DE TIPO THECNAL.</t>
  </si>
  <si>
    <t>EK0151N</t>
  </si>
  <si>
    <t>MONTAJE DE EXTINTOR. (Nocturno)</t>
  </si>
  <si>
    <t>EK0450N</t>
  </si>
  <si>
    <t>COLOCACIÓN DE ROMBO METÁLICO DE PIÑÓN DE ESTACIÓN. (Nocturno)</t>
  </si>
  <si>
    <t>EK0030</t>
  </si>
  <si>
    <t>MONTAJE CARTEL DE SEÑALIZACIÓN FOTOLUMINISCENTE, NOCTURNO</t>
  </si>
  <si>
    <t>EK0040</t>
  </si>
  <si>
    <t>MONTAJE DE ATRIL PROCEDENTE, NOCTURNO</t>
  </si>
  <si>
    <t>EK0081N</t>
  </si>
  <si>
    <t>MONTAJE DE CAJA DE TELEFONO DE PIÑÓN (NOCTURNO)</t>
  </si>
  <si>
    <t>EHI0232</t>
  </si>
  <si>
    <t>MONTAJE COSTILLAS METÁLICAS VENTILACIÓN (NOCTURNO)</t>
  </si>
  <si>
    <t>Total 1.8</t>
  </si>
  <si>
    <t>Total CAP.1</t>
  </si>
  <si>
    <t>CAP.2</t>
  </si>
  <si>
    <t>REMODELACION ASEOS</t>
  </si>
  <si>
    <t>10.1</t>
  </si>
  <si>
    <t>DEMOLICIONES Y DESMONTAJES</t>
  </si>
  <si>
    <t>EL0640N</t>
  </si>
  <si>
    <t>DEMOLICIÓN TABICÓN LADRILLO HUECO DOBLE  (NOCTURNO)</t>
  </si>
  <si>
    <t>EL0230</t>
  </si>
  <si>
    <t>DEMOLICIÓN DE AZULEJO CON MATERIAL DE AGARRE (NOCTURNO)</t>
  </si>
  <si>
    <t>ED0440</t>
  </si>
  <si>
    <t>DESMONTAJE DE LAVABO</t>
  </si>
  <si>
    <t>ED0430</t>
  </si>
  <si>
    <t>DESMONTAJE DE INODORO</t>
  </si>
  <si>
    <t>ED0950</t>
  </si>
  <si>
    <t>DESMONTAJE DE URINARIO</t>
  </si>
  <si>
    <t>ED0920N</t>
  </si>
  <si>
    <t>DESMONTAJE DE TERMO ELÉCTRICO EXISTENTE CON TODOS LOS ACCESORIOS  (NOCTURNO)</t>
  </si>
  <si>
    <t>E01DIE010</t>
  </si>
  <si>
    <t>LEVANTADO INSTALACIÓN ELÉCTRICA ASEOS  (NOCTURNO)</t>
  </si>
  <si>
    <t>E01DIF010</t>
  </si>
  <si>
    <t>LEVANTADO INSTALACIÓN FONTANERÍA/DESAGÜE ASEOS  (NOCTURNO)</t>
  </si>
  <si>
    <t>EL0880</t>
  </si>
  <si>
    <t>LEVANTADO CARPINTERÍA EN TABIQUES MANO</t>
  </si>
  <si>
    <t>Total 10.1</t>
  </si>
  <si>
    <t>10.2</t>
  </si>
  <si>
    <t>DRENAJE E IMPERMEABILIZACIÓN</t>
  </si>
  <si>
    <t>Total 10.2</t>
  </si>
  <si>
    <t>10.3</t>
  </si>
  <si>
    <t>ALBAÑILERÍA Y REVESTIMIENTOS</t>
  </si>
  <si>
    <t>EAF0020</t>
  </si>
  <si>
    <t>FÁB.LADRILLO PERFORADO 7CM 1/2P.INTERIOR MORTERO M-5</t>
  </si>
  <si>
    <t>EAT0020</t>
  </si>
  <si>
    <t>TABICÓN DE LADRILLO H/D DE 25X12X8 CM</t>
  </si>
  <si>
    <t>EAT0030</t>
  </si>
  <si>
    <t>TABIQUE DE 5 CM. LADR. HUECO DOBLE.</t>
  </si>
  <si>
    <t>EAR0071N</t>
  </si>
  <si>
    <t>RECIBIDO CERCO PUERTA MORTERO M-10 (NOCTURNO)</t>
  </si>
  <si>
    <t>EVA0010</t>
  </si>
  <si>
    <t>ALICATADO AZULEJO BLANCO 20X20CM REC.MORTERO</t>
  </si>
  <si>
    <t>Total 10.3</t>
  </si>
  <si>
    <t>10.4</t>
  </si>
  <si>
    <t>FONTANERÍA Y SANEAMIENTO</t>
  </si>
  <si>
    <t>ES0300N</t>
  </si>
  <si>
    <t>TUBO HM MACHIHEMBRADO D=200 MM (NOCTURNO)</t>
  </si>
  <si>
    <t>EJI0010</t>
  </si>
  <si>
    <t>INST. AGUA F.C. ASEOS/VESTUARIOS</t>
  </si>
  <si>
    <t>EJS0150</t>
  </si>
  <si>
    <t>LAVABO 52X41 C/PEDESTAL VICTORIA BLANCO O EQUIVALENTE</t>
  </si>
  <si>
    <t>E13S050</t>
  </si>
  <si>
    <t>INODORO TANQUE BAJO VICTORIA BLANCO (NOCTURNO)</t>
  </si>
  <si>
    <t>EJS0280</t>
  </si>
  <si>
    <t>URINARIO MURAL G.TEMPORIZADOR BLANCO</t>
  </si>
  <si>
    <t>EJS0210N</t>
  </si>
  <si>
    <t>PORTARROLLOS TOTALMENTE COLOCADO (NOCTURNO)</t>
  </si>
  <si>
    <t>EJS0060N</t>
  </si>
  <si>
    <t>DISPENSADOR DE PAPEL TOALLA EN ROLLOS BOXCELL (NOCTURNO)</t>
  </si>
  <si>
    <t>EJS0080</t>
  </si>
  <si>
    <t>DOSIFICADOR JABÓN LÍQUIDO ANTIGOTEO ABS</t>
  </si>
  <si>
    <t>EJS0110</t>
  </si>
  <si>
    <t>ESPEJO PLATEADO 5MM DE 0,50X1,00M</t>
  </si>
  <si>
    <t>EJS0230</t>
  </si>
  <si>
    <t>TERMO ELÉCTRICO 15 L.</t>
  </si>
  <si>
    <t>Total 10.4</t>
  </si>
  <si>
    <t>10.5</t>
  </si>
  <si>
    <t>CARPINTERÍA Y VARIOS</t>
  </si>
  <si>
    <t>EHM0040N</t>
  </si>
  <si>
    <t>PUERTA DE PASO LISA MELAMINA  725X2030. (NOCTURNO)</t>
  </si>
  <si>
    <t>E23MVD020</t>
  </si>
  <si>
    <t>EXTRACTOR ASEO 80 m3/h. c/TEMP. (NOCTURNO)</t>
  </si>
  <si>
    <t>Total 10.5</t>
  </si>
  <si>
    <t>Total CAP.2</t>
  </si>
  <si>
    <t>CAP.3</t>
  </si>
  <si>
    <t>ADECUACION ACCESOS</t>
  </si>
  <si>
    <t>EL0441N</t>
  </si>
  <si>
    <t>DEMOLICIÓN DE SOLADO DE GRANITO. (NOCTURNO)</t>
  </si>
  <si>
    <t>EL0220</t>
  </si>
  <si>
    <t>DEMOLICIÓN DE APLACADOS A MANO</t>
  </si>
  <si>
    <t>EL0900</t>
  </si>
  <si>
    <t>LEVANTADO DE PELDAÑO. (NOCTURNO)</t>
  </si>
  <si>
    <t>U04BB020</t>
  </si>
  <si>
    <t>BORD.GRANITO  12x25 cm</t>
  </si>
  <si>
    <t>EP0270</t>
  </si>
  <si>
    <t>SOL.GRANITO GRIS  ESP=3CM ABUJARDADO/FLAMEADO</t>
  </si>
  <si>
    <t>EVA0050</t>
  </si>
  <si>
    <t>CHAPADO GRANITO GRIS NACIONAL ABUJARDADO 3 CM</t>
  </si>
  <si>
    <t>EM0370</t>
  </si>
  <si>
    <t>PELDAÑO MACIZO GRANITO GRIS</t>
  </si>
  <si>
    <t>EA0073</t>
  </si>
  <si>
    <t>REJUNTADO ENRASADO REGULAR M.CEM.</t>
  </si>
  <si>
    <t>EM0010</t>
  </si>
  <si>
    <t>ABUJARDADO DE PELDAÑOS DE GRANITO.</t>
  </si>
  <si>
    <t>ER0021</t>
  </si>
  <si>
    <t>BANDEJA DE ACERO  DE DRENAJE ESTANCA</t>
  </si>
  <si>
    <t>R12H150</t>
  </si>
  <si>
    <t>RESTAURACIÓN MECÁNICA BARANDA DE FORJA</t>
  </si>
  <si>
    <t>ETV100</t>
  </si>
  <si>
    <t>RASCADO Y LIMPIEZA DE ELEMENTOS DE CERRAJERIA</t>
  </si>
  <si>
    <t>ER022</t>
  </si>
  <si>
    <t>REMATE DE ACERO INOX. CANCELAS</t>
  </si>
  <si>
    <t>EM0570</t>
  </si>
  <si>
    <t>LIMPIEZA DE GRANITO</t>
  </si>
  <si>
    <t>Total CAP.3</t>
  </si>
  <si>
    <t>CAP.4</t>
  </si>
  <si>
    <t>CUARTO DE REFRIGERACION  Y NUEVO NICHO</t>
  </si>
  <si>
    <t>E4SERAF</t>
  </si>
  <si>
    <t>DESVIOS Y REPOSICION DE SERVICIOS AFECTADOS</t>
  </si>
  <si>
    <t>EZ0010</t>
  </si>
  <si>
    <t>APERTURA DE HUECO EN LOSA H.A.&lt;25 CM C/COMPRESOR.</t>
  </si>
  <si>
    <t>EL0660</t>
  </si>
  <si>
    <t>DESBROCE Y LIMPIEZA DEL TERRENO</t>
  </si>
  <si>
    <t>EL0760</t>
  </si>
  <si>
    <t>EXCAVACIÓN MANUAL O POR PROCEDIMIENTO NO MECANIZAD</t>
  </si>
  <si>
    <t>EL0240</t>
  </si>
  <si>
    <t>DEMOLICIÓN DE BALDOSA HIDRÁULICA</t>
  </si>
  <si>
    <t>E05HVA040</t>
  </si>
  <si>
    <t>HA-25/P/20/I  ENCOFRADO MADERA VISTA JÁCENA DE CUELGUE</t>
  </si>
  <si>
    <t>E05HSA010</t>
  </si>
  <si>
    <t>HA-25/P/20/I ENCOFRADO METÁLICO PILARES  30x30 cm</t>
  </si>
  <si>
    <t>E05HVA060</t>
  </si>
  <si>
    <t>HA-25/P/20/I  ENCOFRADO MADERA ZUNCHOS PLANOS</t>
  </si>
  <si>
    <t>E04MA011</t>
  </si>
  <si>
    <t>HORMIGÓN ARMADO HA-25/P/20/I 1 CARA 0,30 V.MANUAL</t>
  </si>
  <si>
    <t>E04CA011</t>
  </si>
  <si>
    <t>HORMIGÓN ARMADO HA-25/P/40/IIa V.MANUAL</t>
  </si>
  <si>
    <t>ES0136</t>
  </si>
  <si>
    <t>ARQUETA SUMIDERO DE 51X51X60 CM DE FÁBRICA DE LADRILLO DE 1/2 PIE CON TAPA TRÁMEX</t>
  </si>
  <si>
    <t>EHAD140</t>
  </si>
  <si>
    <t>SUMINISTRO Y COLOCACION DE DADO DE TRAMEX</t>
  </si>
  <si>
    <t>ES0320</t>
  </si>
  <si>
    <t>TUBO PVC LISO MULTICAPA ENCOLADO 125mm</t>
  </si>
  <si>
    <t>E04CXS</t>
  </si>
  <si>
    <t>CONEXION CON RED DRENAJE DE LA ESTACION</t>
  </si>
  <si>
    <t>EOB0121</t>
  </si>
  <si>
    <t>REJILLA DE VENTILACION EN CALZADA/ACERA.</t>
  </si>
  <si>
    <t>EHAP0171</t>
  </si>
  <si>
    <t>PUERTA METALICA ESTANCA 0,80 x 2,00 M DE UNA HOJA</t>
  </si>
  <si>
    <t>EZ0410</t>
  </si>
  <si>
    <t>REGULARIZACION DE FORJADO Y FORMACIÓN DE PENDIENTES</t>
  </si>
  <si>
    <t>EQO180</t>
  </si>
  <si>
    <t>PAVIMENTO CONTINUO EPOXI ANTIDESLIZANTE</t>
  </si>
  <si>
    <t>EOB0130</t>
  </si>
  <si>
    <t>REPOSICION BORDILLO GRANITO</t>
  </si>
  <si>
    <t>EOB0180</t>
  </si>
  <si>
    <t>REPOSICIÓN DE FIRME EN ACERAS CON BALDOSAS DE CEMENTO</t>
  </si>
  <si>
    <t>U13PR010</t>
  </si>
  <si>
    <t>ESCARIFICADO Y SIEMBRA DE PRADERA</t>
  </si>
  <si>
    <t>E10IAP050</t>
  </si>
  <si>
    <t>IMPERMEABILIZACIÓN BICAPA PN-7</t>
  </si>
  <si>
    <t>E04CEST</t>
  </si>
  <si>
    <t>CALCULO ESTRUCTURAL PARA LA APERTURA DE HUECOS</t>
  </si>
  <si>
    <t>EJA0190</t>
  </si>
  <si>
    <t>TUBERÍA POLIETILENO DN20 MM. 3/4"</t>
  </si>
  <si>
    <t>EJV0140</t>
  </si>
  <si>
    <t>VÁLVULA DE PASO 22MM 3/4" P/EMPOTRAR</t>
  </si>
  <si>
    <t>ED0650</t>
  </si>
  <si>
    <t>DESMONTAJE DE PANEL DE CHAPA VITRIFICADA EN ZONA DE OBRAS. (NOCTURNO)</t>
  </si>
  <si>
    <t>EL0590</t>
  </si>
  <si>
    <t>DEMOLICIÓN MURO H.MASA CON COMPRESOR</t>
  </si>
  <si>
    <t>EE0230</t>
  </si>
  <si>
    <t>CARGADERO METALICO FORMADO POR DOS PERFILES IPN-140.</t>
  </si>
  <si>
    <t>E01DWR030m</t>
  </si>
  <si>
    <t>CORTE DE DISCO DE SOLERA O MURO DE HORMIGÓN</t>
  </si>
  <si>
    <t>EE0241</t>
  </si>
  <si>
    <t>HORMIGÓN HA-25/P/20/IIa 1 CARA 0,25 m V.MANUAL MURO</t>
  </si>
  <si>
    <t>EJE0100</t>
  </si>
  <si>
    <t>SUMIDERO SIFÓNICO Y REJILLA PVC 110 MM.</t>
  </si>
  <si>
    <t>EP0120</t>
  </si>
  <si>
    <t>PLASTÓN DE REGULARIZACIÓN ESP &lt; 10CM</t>
  </si>
  <si>
    <t>EH0151</t>
  </si>
  <si>
    <t>CANCELA TUBO ACERO LAMINADO/FRÍO CHAPA PERFORADA D=10mm</t>
  </si>
  <si>
    <t>Total CAP.4</t>
  </si>
  <si>
    <t>CAP.5</t>
  </si>
  <si>
    <t>ACCESIBILIDAD</t>
  </si>
  <si>
    <t>EGA</t>
  </si>
  <si>
    <t>ALBAÑILERÍA, SOLADOS Y REVESTIMIENTOS</t>
  </si>
  <si>
    <t>EGA0060</t>
  </si>
  <si>
    <t>RECRECIDO DE MORTERO RÁPIDO HASTA 10 CM DE ESPESOR (NOCTURNO)</t>
  </si>
  <si>
    <t>EGA0180</t>
  </si>
  <si>
    <t>SUMINISTRO E INSTALACIÓN DE PAVIMENTO TACTOVISUAL CERÁMICO AMARILLO DE BORDE DE ANDÉN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</si>
  <si>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</si>
  <si>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</si>
  <si>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</si>
  <si>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</si>
  <si>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</si>
  <si>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</si>
  <si>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Total EGA</t>
  </si>
  <si>
    <t>EGB</t>
  </si>
  <si>
    <t>CERRAJERÍA</t>
  </si>
  <si>
    <t>EGB0260</t>
  </si>
  <si>
    <t>SUMINISTRO E INSTALACIÓN DE APOYO ISQUIÁTICO DOBLE (NOCTURNO)</t>
  </si>
  <si>
    <t>EGB0280</t>
  </si>
  <si>
    <t>SUMINISTRO E INSTALACIÓN DE APOYO ISQUIÁTICO SIMÉTRICO DOBLE (NOCTURNO)</t>
  </si>
  <si>
    <t>EGB0380</t>
  </si>
  <si>
    <t>SUMINISTRO E INSTALACIÓN DE BARANDILLA CON PASAMANOS DOBLE (NOCTURNO)</t>
  </si>
  <si>
    <t>EGC0420</t>
  </si>
  <si>
    <t>REUBICACIÓN DE INTERFONO EN ALTURA (NOCTURNO)</t>
  </si>
  <si>
    <t>Total EGB</t>
  </si>
  <si>
    <t>EGC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</si>
  <si>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</si>
  <si>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</si>
  <si>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</si>
  <si>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</si>
  <si>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EGC0340</t>
  </si>
  <si>
    <t>RETIRADA PAVIMENTO FLEXIBLE (NOCTURNO)</t>
  </si>
  <si>
    <t>Total EGC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</si>
  <si>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</si>
  <si>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</si>
  <si>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</si>
  <si>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</si>
  <si>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</si>
  <si>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</si>
  <si>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EGE0040</t>
  </si>
  <si>
    <t>INSTALACIÓN DE SUPLEMENTO PARA BORDE DE ANDÉN DE 50mm DE ALTURA (NOCTURNO)</t>
  </si>
  <si>
    <t>Total EGE</t>
  </si>
  <si>
    <t>EGF</t>
  </si>
  <si>
    <t>MEDIOS AUXILIARES</t>
  </si>
  <si>
    <t>EGF0040</t>
  </si>
  <si>
    <t>SUMINISTRO DE CHAPA ESTRIADA 2,5 MM (NOCTURNO)</t>
  </si>
  <si>
    <t>EGF0020</t>
  </si>
  <si>
    <t>COLOCACIÓN Y RETIRADA DE CHAPA ESTRIADA (NOCTURNO)</t>
  </si>
  <si>
    <t>Total EGF</t>
  </si>
  <si>
    <t>EGG</t>
  </si>
  <si>
    <t>SEÑALIZACIÓN</t>
  </si>
  <si>
    <t>EGG0380</t>
  </si>
  <si>
    <t>SUMINISTRO E INSTALACIÓN DE ETIQUETA BRAILLE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</si>
  <si>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</si>
  <si>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</si>
  <si>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</si>
  <si>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</si>
  <si>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EGG0400</t>
  </si>
  <si>
    <t>SUMINISTRO E INSTALACIÓN DE SEÑALIZACIÓN DE INTERFONO (NOCTURNO)</t>
  </si>
  <si>
    <t>EGG0630</t>
  </si>
  <si>
    <t>SUMINISTRO E INSTALACIÓN DE TIRA FOTOLUMINISCENTE PARA BORDE DE ANDÉN (DIURNO)</t>
  </si>
  <si>
    <t>EGG0565</t>
  </si>
  <si>
    <t>SUMINISTRO E INSTALACIÓN DE SEÑALIZACIÓN LAZO DE INDUCCION EN VINILO (NOCTURNO)</t>
  </si>
  <si>
    <t>Total EGG</t>
  </si>
  <si>
    <t>Total CAP.5</t>
  </si>
  <si>
    <t>CAP.6</t>
  </si>
  <si>
    <t>SEÑALETICA</t>
  </si>
  <si>
    <t>SÑM</t>
  </si>
  <si>
    <t>MATERIALES</t>
  </si>
  <si>
    <t>SÑM.02</t>
  </si>
  <si>
    <t>VINILOS Y MATERIALES PLÁSTICOS</t>
  </si>
  <si>
    <t>SÑM.02.11</t>
  </si>
  <si>
    <t>Normas EEMM horizontal</t>
  </si>
  <si>
    <t>SÑM.02.13</t>
  </si>
  <si>
    <t>Punto Limpio</t>
  </si>
  <si>
    <t>Total SÑM.02</t>
  </si>
  <si>
    <t>SÑM.03</t>
  </si>
  <si>
    <t>PANELES SANDWICH</t>
  </si>
  <si>
    <t>SÑM.03.03</t>
  </si>
  <si>
    <t>Normas de escaleras, horizontal (570 x 280 mm)</t>
  </si>
  <si>
    <t>SÑM.03.05</t>
  </si>
  <si>
    <t>Cartel prohibido fumar de frontis (290 x 340 mm)</t>
  </si>
  <si>
    <t>SÑM.03.06</t>
  </si>
  <si>
    <t>Cartel desfibrilador de frontis (290 x 340 mm)</t>
  </si>
  <si>
    <t>Total SÑM.03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</si>
  <si>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</si>
  <si>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</si>
  <si>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</si>
  <si>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</si>
  <si>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</si>
  <si>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</si>
  <si>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</si>
  <si>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</si>
  <si>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</si>
  <si>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</si>
  <si>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</si>
  <si>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</si>
  <si>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SÑM.06.06</t>
  </si>
  <si>
    <t>Cartel "Prohibido cruzar la vías"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</si>
  <si>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</si>
  <si>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</si>
  <si>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</si>
  <si>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</si>
  <si>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</si>
  <si>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</si>
  <si>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</si>
  <si>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</si>
  <si>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</si>
  <si>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</si>
  <si>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</si>
  <si>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</si>
  <si>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</si>
  <si>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</si>
  <si>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</si>
  <si>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</si>
  <si>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</si>
  <si>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</si>
  <si>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</si>
  <si>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</si>
  <si>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</si>
  <si>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</si>
  <si>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</si>
  <si>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</si>
  <si>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</si>
  <si>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</si>
  <si>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</si>
  <si>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Total SÑM</t>
  </si>
  <si>
    <t>SÑT</t>
  </si>
  <si>
    <t>MONTAJES / DESMONTAJES</t>
  </si>
  <si>
    <t>SÑT.04</t>
  </si>
  <si>
    <t>Colocación vinilo/panel sándwich en paramento vertical</t>
  </si>
  <si>
    <t>SÑT.13</t>
  </si>
  <si>
    <t>Colocación cartel en piñones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</si>
  <si>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</si>
  <si>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</si>
  <si>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</si>
  <si>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</si>
  <si>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</si>
  <si>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</si>
  <si>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</si>
  <si>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</si>
  <si>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</si>
  <si>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</si>
  <si>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</si>
  <si>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</si>
  <si>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Total SÑT</t>
  </si>
  <si>
    <t>Total CAP.6</t>
  </si>
  <si>
    <t>CAP.7</t>
  </si>
  <si>
    <t>INSTALACIONES</t>
  </si>
  <si>
    <t>B</t>
  </si>
  <si>
    <t>PROTECCIÓN CONTRA INCENDIOS</t>
  </si>
  <si>
    <t>PCI_1</t>
  </si>
  <si>
    <t>EXTINCIÓN POR AGUA NEBULIZADA</t>
  </si>
  <si>
    <t>I05XN260</t>
  </si>
  <si>
    <t>DESMONTAJE DE SISTEMA DE AGUA NEBULIZADA</t>
  </si>
  <si>
    <t>DEXN180</t>
  </si>
  <si>
    <t>DESMONTAJE TUBERÍA DE ACERO INOXIDABLE DIÁMETRO 16 Y 12  MM.</t>
  </si>
  <si>
    <t>DEXN190</t>
  </si>
  <si>
    <t>DESMONTAJE TUBERÍA DE ACERO INOXIDABLE DIÁMETRO 38 Y 30  MM.</t>
  </si>
  <si>
    <t>I05XN180</t>
  </si>
  <si>
    <t>Tubería de acero inoxidable diámetro 16 y 12  mm.</t>
  </si>
  <si>
    <t>I05XN190</t>
  </si>
  <si>
    <t>Tubería de acero inoxidable diámetro 38 y 30 mm</t>
  </si>
  <si>
    <t>I05XN230</t>
  </si>
  <si>
    <t>Realización de cajeado en pared vitrex</t>
  </si>
  <si>
    <t>I05XN280</t>
  </si>
  <si>
    <t>Cabeza atomizadora para cuartos no técnicos</t>
  </si>
  <si>
    <t>I05XN290</t>
  </si>
  <si>
    <t>Línea de conexión entre fuentes de alimentación.</t>
  </si>
  <si>
    <t>I05XN300</t>
  </si>
  <si>
    <t>Estructura de soportación en cuartos</t>
  </si>
  <si>
    <t>I05XN380</t>
  </si>
  <si>
    <t>Línea comunicaciones entre paneles / tarjetas tcl.</t>
  </si>
  <si>
    <t>I05XN390</t>
  </si>
  <si>
    <t>Tubo anillado de poliamida (pa 6/6,6)</t>
  </si>
  <si>
    <t>I05XN400</t>
  </si>
  <si>
    <t>Válvula de purga 16 mm Ø</t>
  </si>
  <si>
    <t>I05XN410</t>
  </si>
  <si>
    <t>Vaciado de la instalación</t>
  </si>
  <si>
    <t>I05XN430</t>
  </si>
  <si>
    <t>Puesta en marcha del sistema de extinción de la estación</t>
  </si>
  <si>
    <t>I05XN440</t>
  </si>
  <si>
    <t>Ampliación de de la instalación de extinción</t>
  </si>
  <si>
    <t>Total PCI_1</t>
  </si>
  <si>
    <t>PCI_2</t>
  </si>
  <si>
    <t>DETECCCIÓN POR ASPIRACIÓN</t>
  </si>
  <si>
    <t>I05DS050</t>
  </si>
  <si>
    <t>Tubo ABS rígido de Ø exterior 25 mm de aspiración de humos</t>
  </si>
  <si>
    <t>I05DS070</t>
  </si>
  <si>
    <t>Bucle de comunicación vesdanet para sistemas de detección</t>
  </si>
  <si>
    <t>I05DS080</t>
  </si>
  <si>
    <t>Línea de alimentación a 24 Vcc desde sai a detectores y TCL</t>
  </si>
  <si>
    <t>I05DS190</t>
  </si>
  <si>
    <t>Ampliación de la instalación de detección</t>
  </si>
  <si>
    <t>I05DS200</t>
  </si>
  <si>
    <t>Puesta en marcha del sistema de detección</t>
  </si>
  <si>
    <t>I05DS778</t>
  </si>
  <si>
    <t>Descuelgue y recolocación de cableados de PCI</t>
  </si>
  <si>
    <t>Total PCI_2</t>
  </si>
  <si>
    <t>PCI_3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</si>
  <si>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</si>
  <si>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</si>
  <si>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</si>
  <si>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</si>
  <si>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</si>
  <si>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</si>
  <si>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</si>
  <si>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</si>
  <si>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210x210 mm c/marco</t>
  </si>
  <si>
    <t>I05S171</t>
  </si>
  <si>
    <t>Cartel de señalización fotoluminiscente de 594 x 210 mm con marco</t>
  </si>
  <si>
    <t>Total PCI_3</t>
  </si>
  <si>
    <t>Total B</t>
  </si>
  <si>
    <t>C</t>
  </si>
  <si>
    <t>CLIMATIZACIÓN Y VENTILACIÓN</t>
  </si>
  <si>
    <t>C.01</t>
  </si>
  <si>
    <t>EQUIPAMIENTO SALA CONDENSADORAS A/A</t>
  </si>
  <si>
    <t>C.01.1</t>
  </si>
  <si>
    <t>INSTALACIONES MECÁNICAS</t>
  </si>
  <si>
    <t>I01VM001</t>
  </si>
  <si>
    <t>Desmontaje, traslado y posterior montaje de condensadoras A/A existentes en nueva ubicación</t>
  </si>
  <si>
    <t>I02OV300</t>
  </si>
  <si>
    <t>Estructura auxiliar de soportación de unidades condensadoras</t>
  </si>
  <si>
    <t>I01MB401</t>
  </si>
  <si>
    <t>Tuberías frigoríficas (líquido-gas) fabricadas en cobre deshidratado, sin soldadura</t>
  </si>
  <si>
    <t>I01MB402</t>
  </si>
  <si>
    <t>Tuberías de desagüe de condensados PVC rígido Ø32 mm</t>
  </si>
  <si>
    <t>I01PIMV010</t>
  </si>
  <si>
    <t>Ventilador axial mural de 12.000/6.000 m³/h - 120/30 Pa y 1,4/0,15 kW</t>
  </si>
  <si>
    <t>I01MA401</t>
  </si>
  <si>
    <t>Tratamiento acústico fonoabsorbente</t>
  </si>
  <si>
    <t>I01OV601</t>
  </si>
  <si>
    <t>Tejadillo de protección en chapa ac.galv. de 3,9 x 0,5 m y espesor e=1 mm</t>
  </si>
  <si>
    <t>Total C.01.1</t>
  </si>
  <si>
    <t>C.01.2</t>
  </si>
  <si>
    <t>INSTALACIONES ELÉCTRICAS Y DE CONTROL</t>
  </si>
  <si>
    <t>I02CC110</t>
  </si>
  <si>
    <t>Acometida eléctrica desde CGBT hasta cuadro secundario de sala condensadoras</t>
  </si>
  <si>
    <t>I01IE001</t>
  </si>
  <si>
    <t>Cuadro eléctrico secundario de mando y protección en sala técnica de condensadoras</t>
  </si>
  <si>
    <t>I02CBC004</t>
  </si>
  <si>
    <t>Canalización y cableado de cobre RZ1-K(AS), tipo 0,6/1 kV, de 4x2,5 mm2+TT</t>
  </si>
  <si>
    <t>I02CBC003</t>
  </si>
  <si>
    <t>Canalización y cableado de cobre RZ1-K(AS), tipo 0,6/1 kV, de 2x2,5 mm2+TT</t>
  </si>
  <si>
    <t>I02CBC009</t>
  </si>
  <si>
    <t>Canalización y cableado de cobre RZ1-K(AS), tipo 0,6/1 kV, de 2x1,5 mm2+TT</t>
  </si>
  <si>
    <t>I02CA200</t>
  </si>
  <si>
    <t>Interruptor unipolar sencillo con LED 10/16 A a 220 V IP65-IK10</t>
  </si>
  <si>
    <t>I02CA100</t>
  </si>
  <si>
    <t>Luminaria ordinaria estanca de 2x36W</t>
  </si>
  <si>
    <t>I02CA113</t>
  </si>
  <si>
    <t>Luminaria autónoma estanca de emergencia de 6W</t>
  </si>
  <si>
    <t>I02M003</t>
  </si>
  <si>
    <t>Sonda de temperatura ambiente para interior</t>
  </si>
  <si>
    <t>Total C.01.2</t>
  </si>
  <si>
    <t>C.01.3</t>
  </si>
  <si>
    <t>OBRA CIVIL AUXILIAR</t>
  </si>
  <si>
    <t>I02AUX001</t>
  </si>
  <si>
    <t>Trabajos de Obra Civil auxiliar y ayudas de albañilería</t>
  </si>
  <si>
    <t>Total C.01.3</t>
  </si>
  <si>
    <t>C.01.4</t>
  </si>
  <si>
    <t>LEGALIZACIÓN DE LA INSTALACIÓN</t>
  </si>
  <si>
    <t>I02W010</t>
  </si>
  <si>
    <t>Legalización de la instalación de climatización y D.F.O.</t>
  </si>
  <si>
    <t>Total C.01.4</t>
  </si>
  <si>
    <t>Total C.01</t>
  </si>
  <si>
    <t>C.03</t>
  </si>
  <si>
    <t>REFRIGERACIÓN DE CUARTOS TÉCNICOS</t>
  </si>
  <si>
    <t>I02MPV001</t>
  </si>
  <si>
    <t>Desmontaje, traslado y posterior montaje de condensadora A/A existente</t>
  </si>
  <si>
    <t>I02MPV002</t>
  </si>
  <si>
    <t>Desmontaje y traslado de equipo de refrigeración de precisión y demás elementos de la instalación de climatización existente</t>
  </si>
  <si>
    <t>I02MPV003</t>
  </si>
  <si>
    <t>Desmontaje, traslado y posterior montaje de condensadora de equipo de refrigeración de precisión existente</t>
  </si>
  <si>
    <t>Total C.03</t>
  </si>
  <si>
    <t>C.04</t>
  </si>
  <si>
    <t>VENTILACIÓN DE ASEOS Y VESTUARIOS</t>
  </si>
  <si>
    <t>I02VE008</t>
  </si>
  <si>
    <t>Ventilador helicocentrífugo "in-line", de bajo nivel sonoro, para renovación de aire, de 310 m3/h - 175 Pa - 50 W</t>
  </si>
  <si>
    <t>I02MDC310</t>
  </si>
  <si>
    <t>Conducto circular de chapa de acero galvanizado de Ø100 mm y 0,6 mm de espesor</t>
  </si>
  <si>
    <t>I02MDC312</t>
  </si>
  <si>
    <t>Conducto circular de chapa de acero galvanizado de Ø135 mm y 0,6 mm de espesor</t>
  </si>
  <si>
    <t>I02MDC313</t>
  </si>
  <si>
    <t>Conducto circular de chapa de acero galvanizado de Ø150 mm y 0,6 mm de espesor</t>
  </si>
  <si>
    <t>I02MDC314</t>
  </si>
  <si>
    <t>Conducto circular de chapa de acero galvanizado de Ø175 mm y 0,6 mm de espesor</t>
  </si>
  <si>
    <t>I02MDC315</t>
  </si>
  <si>
    <t>Conducto circular de chapa de acero galvanizado de Ø200 mm y 0,6 mm de espesor</t>
  </si>
  <si>
    <t>I01MDO002</t>
  </si>
  <si>
    <t>Conducto circular flexible de aluminio de Ø125 mm</t>
  </si>
  <si>
    <t>I02MDR0120</t>
  </si>
  <si>
    <t>Rejilla de retorno/extracción de 225x125 mm para un caudal de 50 m3/h, con compuerta de regulación</t>
  </si>
  <si>
    <t>I02MDR229</t>
  </si>
  <si>
    <t>Rejilla de paso de aire de 225x125 mm, para montaje empotrado en puerta, para un caudal inferior o igual a 100 m3/h</t>
  </si>
  <si>
    <t>I02MDR230</t>
  </si>
  <si>
    <t>Rejilla de paso de aire de 425x165 mm, para montaje empotrado en puerta, para un caudal de 200 m3/h</t>
  </si>
  <si>
    <t>I02MDR0121</t>
  </si>
  <si>
    <t>Boca circular de extracción de Ø100 mm, para un caudal de 60 m3/h</t>
  </si>
  <si>
    <t>I02MDR0125</t>
  </si>
  <si>
    <t>Boca circular de extracción para expulsión de aire viciado Ø200 mm, para un caudal de 310 m3/h</t>
  </si>
  <si>
    <t>I02ECE002</t>
  </si>
  <si>
    <t>Canalización y cableado eléctrico de alimentación (fuerza) realizado en Cu. de 2 x 2,5 mm2+TT, tipo RZ1-K(AS)- 0,6/1 kV</t>
  </si>
  <si>
    <t>I02CC29</t>
  </si>
  <si>
    <t>Reloj programador digital horario-semanal para control automático de extractor</t>
  </si>
  <si>
    <t>Total C.04</t>
  </si>
  <si>
    <t>Total C</t>
  </si>
  <si>
    <t>D</t>
  </si>
  <si>
    <t>COMUNICACIONES Y CONTROL</t>
  </si>
  <si>
    <t>D.1</t>
  </si>
  <si>
    <t>SISTEMA DE CCTV</t>
  </si>
  <si>
    <t>CCTV001</t>
  </si>
  <si>
    <t>Desmontaje y reinstalación de cámara del Sistema de CCTV.</t>
  </si>
  <si>
    <t>I04COM001</t>
  </si>
  <si>
    <t>Equipo para procesamiento y almacenamiento (8 cámaras).</t>
  </si>
  <si>
    <t>I04COM002</t>
  </si>
  <si>
    <t>Conexionado del Grabador-Concentrador.</t>
  </si>
  <si>
    <t>I04COM004 B</t>
  </si>
  <si>
    <t>Vídeo-cámara híbrida de CCTV (cámaras para estaciones).</t>
  </si>
  <si>
    <t>I04COM005</t>
  </si>
  <si>
    <t>Fuente de alimentación para 4 cámaras.</t>
  </si>
  <si>
    <t>I04COM006</t>
  </si>
  <si>
    <t>Tarjetas de ecualización para 2 cámaras.</t>
  </si>
  <si>
    <t>I04COM007</t>
  </si>
  <si>
    <t>Cable coaxial RG-59, nocturno.</t>
  </si>
  <si>
    <t>DIKCDX010E</t>
  </si>
  <si>
    <t>Cable UTP PDS, nocturno.</t>
  </si>
  <si>
    <t>DIKVAX900</t>
  </si>
  <si>
    <t>Ingeniería, pruebas y p.p. TVCC,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</si>
  <si>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</si>
  <si>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</si>
  <si>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</si>
  <si>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</si>
  <si>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D.1</t>
  </si>
  <si>
    <t>D.2</t>
  </si>
  <si>
    <t>SISTEMA DE MEGAFONÍA</t>
  </si>
  <si>
    <t>I04COM105</t>
  </si>
  <si>
    <t>Desmontaje y reinstalación de altavoces, en nocturno.</t>
  </si>
  <si>
    <t>DIKIBX025</t>
  </si>
  <si>
    <t>Columnas sonoras para vestíbulos.</t>
  </si>
  <si>
    <t>DIKIBX020</t>
  </si>
  <si>
    <t>Altavoz bidireccional de 6 W.</t>
  </si>
  <si>
    <t>DIDCBB001</t>
  </si>
  <si>
    <t>Cable de Cu. de 2 x 1,5 mm2. 0.6/1 KV.</t>
  </si>
  <si>
    <t>DIKIBX125</t>
  </si>
  <si>
    <t>Sonda para captación de ruido ambiente.</t>
  </si>
  <si>
    <t>DIKIBX900</t>
  </si>
  <si>
    <t>Ingeniería, pruebas y p.p. Sistema de Megafonía.</t>
  </si>
  <si>
    <t>DIKIBX950</t>
  </si>
  <si>
    <t>Documentación técnica del Sistema Megafonía.</t>
  </si>
  <si>
    <t>Total D.2</t>
  </si>
  <si>
    <t>D.3</t>
  </si>
  <si>
    <t>SISTEMA DE INTERFONÍA</t>
  </si>
  <si>
    <t>INT001</t>
  </si>
  <si>
    <t>Desmontaje y reinstalación de interfonos.</t>
  </si>
  <si>
    <t>DIKICX001</t>
  </si>
  <si>
    <t>Interfono de  público vía IP.</t>
  </si>
  <si>
    <t>DIKICX152</t>
  </si>
  <si>
    <t>Adaptador Terminal Analógico a Voz sobre IP (12 interfonos).</t>
  </si>
  <si>
    <t>I04COM203</t>
  </si>
  <si>
    <t>Fuente de alimentación para 15 interfonos.</t>
  </si>
  <si>
    <t>I04COM013</t>
  </si>
  <si>
    <t>Cable telefónico de 3x2x0.64, nocturno.</t>
  </si>
  <si>
    <t>I04LAZ001</t>
  </si>
  <si>
    <t>Lazo inductivo.</t>
  </si>
  <si>
    <t>DIKICX900</t>
  </si>
  <si>
    <t>Ingeniería, pruebas y p.p. Sistema de Interfonía.</t>
  </si>
  <si>
    <t>I04COM207</t>
  </si>
  <si>
    <t>Reconfiguración y pruebas del Sistema Centralizado de Interfonía (SCI).</t>
  </si>
  <si>
    <t>Total D.3</t>
  </si>
  <si>
    <t>D.4</t>
  </si>
  <si>
    <t>SISTEMA DE CANCELAS</t>
  </si>
  <si>
    <t>I04DES001 B</t>
  </si>
  <si>
    <t>Situación provisional Sistema de Cancelas.</t>
  </si>
  <si>
    <t>I04OCV002</t>
  </si>
  <si>
    <t>Puertas del cuadro mando y control.</t>
  </si>
  <si>
    <t>I04CAN003</t>
  </si>
  <si>
    <t>Pulsador de emergencia.</t>
  </si>
  <si>
    <t>I04CAN010</t>
  </si>
  <si>
    <t>Ingeniería, pruebas y puesta a punto del Sistema Cancelas.</t>
  </si>
  <si>
    <t>I04CAN200</t>
  </si>
  <si>
    <t>Documentación técnica del Sistema Cancelas.</t>
  </si>
  <si>
    <t>Total D.4</t>
  </si>
  <si>
    <t>D.5</t>
  </si>
  <si>
    <t>SISTEMAS DE CONTROL DE INSTALACIONES</t>
  </si>
  <si>
    <t>I04COM100</t>
  </si>
  <si>
    <t>Protocolo de pruebas de los sistemas de control y comunicaciones.</t>
  </si>
  <si>
    <t>I04COM015</t>
  </si>
  <si>
    <t>Integracion en TCE (TMI) a nivel local, TICS y Puesto de Mando.</t>
  </si>
  <si>
    <t>I04COM018</t>
  </si>
  <si>
    <t>Integración en UMaestra (TMI) a nivel local.</t>
  </si>
  <si>
    <t>I04COM019</t>
  </si>
  <si>
    <t>Integración en TCTI de nuevas instalaciones y elementos de control.</t>
  </si>
  <si>
    <t>I04COM019b</t>
  </si>
  <si>
    <t>Migración de TCTI V2</t>
  </si>
  <si>
    <t>NUEVA0015</t>
  </si>
  <si>
    <t>Situación provisional y reinstalación de Bus de Unitelway</t>
  </si>
  <si>
    <t>DIKEBB950</t>
  </si>
  <si>
    <t>Documentación técnica del Sistema TCE.</t>
  </si>
  <si>
    <t>Total D.5</t>
  </si>
  <si>
    <t>D.6</t>
  </si>
  <si>
    <t>SISTEMA DE CONTROL DE ACCESOS Y ANTI-INTRUSIÓN</t>
  </si>
  <si>
    <t>4.1.</t>
  </si>
  <si>
    <t>Sistema de Control de Acceso.</t>
  </si>
  <si>
    <t>CCAA001</t>
  </si>
  <si>
    <t>Desmontaje y reinstalación de elementos del Sistema de CCAA.</t>
  </si>
  <si>
    <t>CCAA002</t>
  </si>
  <si>
    <t>Desmontaje y reinstalación de punto de ronda.</t>
  </si>
  <si>
    <t>CCAA002 B</t>
  </si>
  <si>
    <t>Desmontaje y reinstalación de punto PDI.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</si>
  <si>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</si>
  <si>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</si>
  <si>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</si>
  <si>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</si>
  <si>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</si>
  <si>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</si>
  <si>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</si>
  <si>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</si>
  <si>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</si>
  <si>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</si>
  <si>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</si>
  <si>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</si>
  <si>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</si>
  <si>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</si>
  <si>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</si>
  <si>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</si>
  <si>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Total 4.1.</t>
  </si>
  <si>
    <t>4.2.</t>
  </si>
  <si>
    <t>Sistema de Antiintrusión.</t>
  </si>
  <si>
    <t>DIKANT001</t>
  </si>
  <si>
    <t>Mejoras en el Sistema de antiíntrusion.</t>
  </si>
  <si>
    <t>DIKEDX900</t>
  </si>
  <si>
    <t>DIKEDX950</t>
  </si>
  <si>
    <t>Total 4.2.</t>
  </si>
  <si>
    <t>Total D.6</t>
  </si>
  <si>
    <t>D.7</t>
  </si>
  <si>
    <t>SISTEMA DE INFORMACIÓN AL VIAJERO</t>
  </si>
  <si>
    <t>DIKSIV001 B</t>
  </si>
  <si>
    <t>Situación Provisional y desmontaje de carteles teleindicadores.</t>
  </si>
  <si>
    <t>DIKIAX060</t>
  </si>
  <si>
    <t>Soportes "Tipo banderín"</t>
  </si>
  <si>
    <t>DIKIAX020</t>
  </si>
  <si>
    <t>P.I.V. en zona de andenes.</t>
  </si>
  <si>
    <t>DIKIAX030</t>
  </si>
  <si>
    <t>P.I.V. en zona de vestíbulo.</t>
  </si>
  <si>
    <t>DIKIAX045</t>
  </si>
  <si>
    <t>P.I.V. para PAV</t>
  </si>
  <si>
    <t>DIKEBB025</t>
  </si>
  <si>
    <t>Integración de Subsistemas serie en rack 19"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</si>
  <si>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</si>
  <si>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</si>
  <si>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</si>
  <si>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</si>
  <si>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</si>
  <si>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</si>
  <si>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</si>
  <si>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</si>
  <si>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D.7</t>
  </si>
  <si>
    <t>D.8</t>
  </si>
  <si>
    <t>RED ETHERNET ESTACIÓN</t>
  </si>
  <si>
    <t>I04COM020 B</t>
  </si>
  <si>
    <t>Conmutador Catalyst WS-C2960-24TC-L</t>
  </si>
  <si>
    <t>I04COM110</t>
  </si>
  <si>
    <t>Cable UTP PDS, nocturno estación.</t>
  </si>
  <si>
    <t>DIKOCA010E</t>
  </si>
  <si>
    <t>Cable de 4+4 F.O. mixto, nocturno.</t>
  </si>
  <si>
    <t>DIKOBC010</t>
  </si>
  <si>
    <t>Adaptador para conector ST.</t>
  </si>
  <si>
    <t>DIKOBC020</t>
  </si>
  <si>
    <t>Pigtail de 2,5 m con conector ST</t>
  </si>
  <si>
    <t>DIKOAC010</t>
  </si>
  <si>
    <t>Adaptador para conector FC/PC.</t>
  </si>
  <si>
    <t>DIKOAC020</t>
  </si>
  <si>
    <t>"Pigtail" de 2,5 m con conector FC/PC</t>
  </si>
  <si>
    <t>DIKOBC030</t>
  </si>
  <si>
    <t>Jumper de 1,5 m. de longitud.</t>
  </si>
  <si>
    <t>DIKODA050</t>
  </si>
  <si>
    <t>Bandeja organizadora de empalmes y/o terminación de F.O.</t>
  </si>
  <si>
    <t>DIKOCW900</t>
  </si>
  <si>
    <t>Pruebas y medidas cable mixto.</t>
  </si>
  <si>
    <t>DIKOCW950</t>
  </si>
  <si>
    <t>Documentación técnica F.O. mixto.</t>
  </si>
  <si>
    <t>Total D.8</t>
  </si>
  <si>
    <t>D.9</t>
  </si>
  <si>
    <t>SUBSISTEMA RADIANTE DE ESTACIÓN</t>
  </si>
  <si>
    <t>I04RAD001</t>
  </si>
  <si>
    <t>Adecuación Sistema de Radiotelefonía.</t>
  </si>
  <si>
    <t>DIKRAX200</t>
  </si>
  <si>
    <t>Cable coaxial de 1/2", en horario nocturno.</t>
  </si>
  <si>
    <t>FSHJDFHSKD</t>
  </si>
  <si>
    <t>Subsistema remoto GPS.</t>
  </si>
  <si>
    <t>DIKRAX900</t>
  </si>
  <si>
    <t>Pruebas Subsistema Radio Estación.</t>
  </si>
  <si>
    <t>DIKRAX950</t>
  </si>
  <si>
    <t>Documentación Sistema de Radio de Estaciones.</t>
  </si>
  <si>
    <t>Total D.9</t>
  </si>
  <si>
    <t>D.10</t>
  </si>
  <si>
    <t>RED INALÁMBRICA WIFI</t>
  </si>
  <si>
    <t>WIFI001</t>
  </si>
  <si>
    <t>Desmontaje, inst. provisional y posterior reinstalación de equipamiento WiFi .</t>
  </si>
  <si>
    <t>WIFI002</t>
  </si>
  <si>
    <t>Cableado de conexión del Sistema WIFI.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</si>
  <si>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</si>
  <si>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</si>
  <si>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</si>
  <si>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</si>
  <si>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</si>
  <si>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</si>
  <si>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</si>
  <si>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</si>
  <si>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D.10</t>
  </si>
  <si>
    <t>D.11</t>
  </si>
  <si>
    <t>SISTEMA DE TELEFONÍA MOVIL (METROCALL)</t>
  </si>
  <si>
    <t>MTCALL01</t>
  </si>
  <si>
    <t>Desmontaje, inst. provisional y reinstalación del Sistema MetroCall</t>
  </si>
  <si>
    <t>MTCALL02</t>
  </si>
  <si>
    <t>Cableado de comunicaciones y alimentación.</t>
  </si>
  <si>
    <t>MTCALL03</t>
  </si>
  <si>
    <t>Pruebas Sistema de Telefonía de Metrocall.</t>
  </si>
  <si>
    <t>MTCALL05</t>
  </si>
  <si>
    <t>Documentación Sistema de Metrocall.</t>
  </si>
  <si>
    <t>Total D.11</t>
  </si>
  <si>
    <t>D.12</t>
  </si>
  <si>
    <t>SISTEMA DE CANAL METRO MADRID (CMM)</t>
  </si>
  <si>
    <t>CMM001</t>
  </si>
  <si>
    <t>Desmontaje y reinstalación del Sistema CMM.</t>
  </si>
  <si>
    <t>CMM002</t>
  </si>
  <si>
    <t>Cableado de comunicaciones y control del Sistema CMM.</t>
  </si>
  <si>
    <t>CMM003</t>
  </si>
  <si>
    <t>Pruebas Sistema de Canal Metro de Madrid (CMM)</t>
  </si>
  <si>
    <t>CMM004</t>
  </si>
  <si>
    <t>Total D.12</t>
  </si>
  <si>
    <t>D.13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</si>
  <si>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</si>
  <si>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</si>
  <si>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</si>
  <si>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</si>
  <si>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</si>
  <si>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DIKWXX122</t>
  </si>
  <si>
    <t>Canaleta de 300x100 mm.</t>
  </si>
  <si>
    <t>DIKWXX101</t>
  </si>
  <si>
    <t>Tubo de acero traqueal o rígido.</t>
  </si>
  <si>
    <t>DIKCAX025</t>
  </si>
  <si>
    <t>Cable telefónico de 10x2x0.64.</t>
  </si>
  <si>
    <t>DIKCAX030</t>
  </si>
  <si>
    <t>Cable telefónico 25x2x0.64.</t>
  </si>
  <si>
    <t>I04COM108</t>
  </si>
  <si>
    <t>Cable de Cu. de 2 x 1,5 mm2. 0.6/1 KV, nocturno estación.</t>
  </si>
  <si>
    <t>DIKOAA010E</t>
  </si>
  <si>
    <t>Cable de 32 fibras monomodo, nocturno</t>
  </si>
  <si>
    <t>DIKOAA015E</t>
  </si>
  <si>
    <t>Cable de 64 fibras monomodo, nocturno.</t>
  </si>
  <si>
    <t>DIKOAA020E</t>
  </si>
  <si>
    <t>Cable de 128 fibras monomodo, nocturno.</t>
  </si>
  <si>
    <t>I04COM109</t>
  </si>
  <si>
    <t>Cable de 8 F.O. multimodo antirroedores, nocturno estación.</t>
  </si>
  <si>
    <t>DIKOCA011E</t>
  </si>
  <si>
    <t>Cable de 8+8 F.O. mixto, nocturno.</t>
  </si>
  <si>
    <t>Total D.13</t>
  </si>
  <si>
    <t>D.14</t>
  </si>
  <si>
    <t>ADECUACIÓN DE CABINA DE ANDÉN Y CABINA DE CONDUCTORES</t>
  </si>
  <si>
    <t>I04COM150</t>
  </si>
  <si>
    <t>Adecuación equipamiento de cabina de andén.</t>
  </si>
  <si>
    <t>I04COM150 B</t>
  </si>
  <si>
    <t>Adecuación equipamiento de cabina de conductores.</t>
  </si>
  <si>
    <t>Total D.14</t>
  </si>
  <si>
    <t>D.15</t>
  </si>
  <si>
    <t>PANELES DIGITALES</t>
  </si>
  <si>
    <t>E40V4_DISP_003</t>
  </si>
  <si>
    <t>Caballete Digital zona de Tornos</t>
  </si>
  <si>
    <t>E40V4_DISP_005</t>
  </si>
  <si>
    <t>Soporte Publicitario Tipo MUPI</t>
  </si>
  <si>
    <t>E40V4_DISP_007</t>
  </si>
  <si>
    <t>Monitor de intercambio de Líneas</t>
  </si>
  <si>
    <t>E40V4_DISP_300</t>
  </si>
  <si>
    <t>Pruebas y p.p. del Sistema de Paneles Digitales</t>
  </si>
  <si>
    <t>E40V4_DISP_200</t>
  </si>
  <si>
    <t>Documentación As-Built del Sistema de Paneles Digitales</t>
  </si>
  <si>
    <t>Total D.15</t>
  </si>
  <si>
    <t>D.16</t>
  </si>
  <si>
    <t>VARIOS</t>
  </si>
  <si>
    <t>DIKTBA053</t>
  </si>
  <si>
    <t>Teléfono piñón.</t>
  </si>
  <si>
    <t>Total D.16</t>
  </si>
  <si>
    <t>Total D</t>
  </si>
  <si>
    <t>E</t>
  </si>
  <si>
    <t>VENTA Y PEAJE</t>
  </si>
  <si>
    <t>01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</si>
  <si>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</si>
  <si>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</si>
  <si>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</si>
  <si>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</si>
  <si>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</si>
  <si>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Total 01</t>
  </si>
  <si>
    <t>02</t>
  </si>
  <si>
    <t>PEAJE</t>
  </si>
  <si>
    <t>I05PXH001</t>
  </si>
  <si>
    <t>Desmontaje equipo de peaje (torniquete, portón, paso enclavado) sin transporte.</t>
  </si>
  <si>
    <t>I05PTH001</t>
  </si>
  <si>
    <t>Instalación y anclaje de un Trípode en antigua ubicación (reutilizando cableado).</t>
  </si>
  <si>
    <t>I05POH001</t>
  </si>
  <si>
    <t>Instalación y anclaje de un Portón en antigua ubicación (reutilizando cableado).</t>
  </si>
  <si>
    <t>I05PEH001</t>
  </si>
  <si>
    <t>Instalación y anclaje de un Paso Enclavado en antigua ubicación (reutilizando cableado).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</si>
  <si>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</si>
  <si>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</si>
  <si>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</si>
  <si>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</si>
  <si>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</si>
  <si>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</si>
  <si>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02</t>
  </si>
  <si>
    <t>Total E</t>
  </si>
  <si>
    <t>F</t>
  </si>
  <si>
    <t>ADECUACIÓN DE LAS INSTALACIONES ELÉCTRICAS</t>
  </si>
  <si>
    <t>F.01</t>
  </si>
  <si>
    <t>ALUMBRADO Y FUERZA PROVISIONAL</t>
  </si>
  <si>
    <t>01.01</t>
  </si>
  <si>
    <t>INSTALACIÓN DE ALUMBRADO PROVISIONAL</t>
  </si>
  <si>
    <t>I31CBG002</t>
  </si>
  <si>
    <t>Cable de Cu. de 2 x 2,5 mm². + T de 0.6/1 KV.</t>
  </si>
  <si>
    <t>I31CBG003</t>
  </si>
  <si>
    <t>Cable de Cu. de 2 x 4 mm². + T de 0.6/1 KV.</t>
  </si>
  <si>
    <t>I31CBG004</t>
  </si>
  <si>
    <t>Cable de Cu. de 2 x 6 mm². + T de 0.6/1 KV.</t>
  </si>
  <si>
    <t>I31CBF002</t>
  </si>
  <si>
    <t>Cable de Cu. de 4 x 2,5 mm². + T, RZ1 (AS)- 0.6/1 KV.</t>
  </si>
  <si>
    <t>I31CBF003</t>
  </si>
  <si>
    <t>Cable de Cu. de 4 x 4 mm². + T, RZ1 (AS)- 0.6/1 KV.</t>
  </si>
  <si>
    <t>I31CBF004</t>
  </si>
  <si>
    <t>Cable de Cu. de 4 x 6 mm². + T, RZ1 (AS)- 0.6/1 KV.</t>
  </si>
  <si>
    <t>I31CBF007</t>
  </si>
  <si>
    <t>Cable de Cu. de 4 x 25 mm². + T, RZ1 (AS)- 0.6/1 KV.</t>
  </si>
  <si>
    <t>I31CBF008</t>
  </si>
  <si>
    <t>Cable de Cu. de 4 x 35 mm². + T, RZ1 (AS)- 0.6/1 KV.</t>
  </si>
  <si>
    <t>I31BDA099X</t>
  </si>
  <si>
    <t>Cuadro de protección CGBT Alumbrado y Fuerza</t>
  </si>
  <si>
    <t>I31BDA097X</t>
  </si>
  <si>
    <t>Cuadro de Alumbrado provisional</t>
  </si>
  <si>
    <t>I31BJA021X</t>
  </si>
  <si>
    <t>Base de enchufe estanco 400 V. 3P+N+Tde 16 A.</t>
  </si>
  <si>
    <t>I31BJC003X</t>
  </si>
  <si>
    <t>Caja de derivación (200x200x75).</t>
  </si>
  <si>
    <t>I31BJC002</t>
  </si>
  <si>
    <t>Caja de derivación (105x105x55).</t>
  </si>
  <si>
    <t>I31LEA100</t>
  </si>
  <si>
    <t>REGLETA ESTANCA 2x58W. HF</t>
  </si>
  <si>
    <t>01.01.03</t>
  </si>
  <si>
    <t>DESMONTAJE DE ALUMBRADO PROVISIONAL</t>
  </si>
  <si>
    <t>Total 01.01</t>
  </si>
  <si>
    <t>01.02</t>
  </si>
  <si>
    <t>INSTALACIÓN DE CUADROS DE OBRA</t>
  </si>
  <si>
    <t>E01</t>
  </si>
  <si>
    <t>CABLEADO FUERZA PROVISIONAL</t>
  </si>
  <si>
    <t>Total E01</t>
  </si>
  <si>
    <t>01.02.01</t>
  </si>
  <si>
    <t>MONTAJE DE CUADROS DE OBRA</t>
  </si>
  <si>
    <t>I31BDA045x</t>
  </si>
  <si>
    <t>Cuadro de Obra</t>
  </si>
  <si>
    <t>Total 01.02.01</t>
  </si>
  <si>
    <t>01.02.02</t>
  </si>
  <si>
    <t>DESMONTAJE DE CUADROS DE OBRA</t>
  </si>
  <si>
    <t>Total 01.02</t>
  </si>
  <si>
    <t>Total F.01</t>
  </si>
  <si>
    <t>F.02</t>
  </si>
  <si>
    <t>INSTALACIÓN ELÉCTRICA</t>
  </si>
  <si>
    <t>02.01</t>
  </si>
  <si>
    <t>ADAPTACIÓN DEL CABLEADO</t>
  </si>
  <si>
    <t>E02</t>
  </si>
  <si>
    <t>Retranqueo de Cableado a las nuevas canalizaciones</t>
  </si>
  <si>
    <t>Total 02.01</t>
  </si>
  <si>
    <t>02.02</t>
  </si>
  <si>
    <t>CANALIZACIONES Y CABLEADO</t>
  </si>
  <si>
    <t>I31EBC002</t>
  </si>
  <si>
    <t>Bandeja metálica de varillas de 400x60 mm.</t>
  </si>
  <si>
    <t>I31EVX015</t>
  </si>
  <si>
    <t>Realización de paso de bóveda para la instalación de cables eléctricos.</t>
  </si>
  <si>
    <t>DIDKTA004X</t>
  </si>
  <si>
    <t>Tubo PVC ríg. der.ind. M 20/gp5 libre de halógenos.</t>
  </si>
  <si>
    <t>I31ETA010</t>
  </si>
  <si>
    <t>Tubo aislante libre de halógenos. de 50 mm de diámetro</t>
  </si>
  <si>
    <t>I31CBS095</t>
  </si>
  <si>
    <t>Cable resistente al fuego de Cu. de 1 x 95 mm². SZ1 (AS+)-0.6/1KV.</t>
  </si>
  <si>
    <t>I31CBG005</t>
  </si>
  <si>
    <t>Cable de Cu. de 2 x 10 mm². + T de 0.6/1 KV.</t>
  </si>
  <si>
    <t>I31CBF005</t>
  </si>
  <si>
    <t>Cable de Cu. de 4 x 10 mm². + T, RZ1 (AS)- 0.6/1 KV.</t>
  </si>
  <si>
    <t>I31CBF006</t>
  </si>
  <si>
    <t>Cable de Cu. de 4 x 16 mm². + T, RZ1 (AS)- 0.6/1 KV.</t>
  </si>
  <si>
    <t>SLED</t>
  </si>
  <si>
    <t>Soportes Iluminación LED con canalización</t>
  </si>
  <si>
    <t>Total 02.02</t>
  </si>
  <si>
    <t>02.03</t>
  </si>
  <si>
    <t>LUMINARIAS</t>
  </si>
  <si>
    <t>DIDOEA006X</t>
  </si>
  <si>
    <t>Luminaria de emergencia de 300 lm. estanca.</t>
  </si>
  <si>
    <t>02.03.01</t>
  </si>
  <si>
    <t>Desmontaje de equipos y circuitos electricos en estación</t>
  </si>
  <si>
    <t>02.03.02</t>
  </si>
  <si>
    <t>Pareja de tubo led con fuente externa para su instalación en luminaria IESA 1500 y 1200mm</t>
  </si>
  <si>
    <t>I31OBV001X</t>
  </si>
  <si>
    <t>Desmontaje y recuperación de alumbrado y fuerza</t>
  </si>
  <si>
    <t>I31FBD050</t>
  </si>
  <si>
    <t>Instalación por techo de tira continua de luminarias IESA, acero inoxidable, 4 T.F. 1500mm. serie  IE-SIM-LED.</t>
  </si>
  <si>
    <t>I31FBD003</t>
  </si>
  <si>
    <t>Instalación por techo de tira continua de luminarias IESA, acero inoxidable, 2 T.F. 1200mm.. serie  IE-SIM-LED.</t>
  </si>
  <si>
    <t>ILEDCOLORX</t>
  </si>
  <si>
    <t>Sistema de iluminación COLOR RGB</t>
  </si>
  <si>
    <t>Total 02.03</t>
  </si>
  <si>
    <t>02.04</t>
  </si>
  <si>
    <t>INSTALACIÓN DE FUERZA</t>
  </si>
  <si>
    <t>I31BJD010</t>
  </si>
  <si>
    <t>Caja con dos bases de enchufe industrial, 16A/230 V. 2P+T(azul) 16A /400 V. 3P+T.(roja) (ESTANCAS)</t>
  </si>
  <si>
    <t>Total 02.04</t>
  </si>
  <si>
    <t>Total F.02</t>
  </si>
  <si>
    <t>F.03</t>
  </si>
  <si>
    <t>PRUEBAS Y DOCUMENTACIÓN FINAL DE OBRA</t>
  </si>
  <si>
    <t>I31VXX001</t>
  </si>
  <si>
    <t>Documentación final de la obra de las instalaciones de distribución de energía.</t>
  </si>
  <si>
    <t>I31VMX002</t>
  </si>
  <si>
    <t>Inspección y medición de los parámetros eléctricos de la instalación de BAJA TENSIÓN.</t>
  </si>
  <si>
    <t>Total F.03</t>
  </si>
  <si>
    <t>Total F</t>
  </si>
  <si>
    <t>Total CAP.7</t>
  </si>
  <si>
    <t>CAP.8</t>
  </si>
  <si>
    <t>BE0020N</t>
  </si>
  <si>
    <t>d</t>
  </si>
  <si>
    <t>AGENTE DE CORTE DE TRACCIÓN EN ESTACIÓN O TÚNEL (NOCTURNO)</t>
  </si>
  <si>
    <t>VL122</t>
  </si>
  <si>
    <t>Limpieza general de obra. (Nocturno)</t>
  </si>
  <si>
    <t>ETV020</t>
  </si>
  <si>
    <t>VALLA CHAPA METÁLICA GALVANIZADA</t>
  </si>
  <si>
    <t>Total CAP.8</t>
  </si>
  <si>
    <t>CAP.9</t>
  </si>
  <si>
    <t>GESTION DE RESIDUOS</t>
  </si>
  <si>
    <t>E01DTC030</t>
  </si>
  <si>
    <t>CARGA/EVACUACIÓN ESCOMBROS EN SACOS</t>
  </si>
  <si>
    <t>E0702</t>
  </si>
  <si>
    <t>CAMBIO CONTENEDOR 7M3</t>
  </si>
  <si>
    <t>E0705</t>
  </si>
  <si>
    <t>Tn</t>
  </si>
  <si>
    <t>CANON VERTIDO BASURAS</t>
  </si>
  <si>
    <t>E0706</t>
  </si>
  <si>
    <t>CANON VERTIDO VIDRIO</t>
  </si>
  <si>
    <t>EW020</t>
  </si>
  <si>
    <t>CARGA Y TRANSPORTE DE ESCOMBROS CON DRESINA</t>
  </si>
  <si>
    <t>EW010</t>
  </si>
  <si>
    <t>t</t>
  </si>
  <si>
    <t>GESTIÓN DE CHATARRA FÉRRICA</t>
  </si>
  <si>
    <t>Total CAP.9</t>
  </si>
  <si>
    <t>CAP.10</t>
  </si>
  <si>
    <t>SEGURIDAD Y SALUD</t>
  </si>
  <si>
    <t>Total 0</t>
  </si>
  <si>
    <t>QV0190NT</t>
  </si>
  <si>
    <t>DRESINA CON GRÚA Y VAGÓN JORNADA 2:30 - 5:00 A.M.</t>
  </si>
  <si>
    <t>h</t>
  </si>
  <si>
    <t>TOTAL PRESUP. EJECUCIÓN MATERIAL</t>
  </si>
  <si>
    <t xml:space="preserve">GASTOS GENERALES </t>
  </si>
  <si>
    <t>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</si>
  <si>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</si>
  <si>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</si>
  <si>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</si>
  <si>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</si>
  <si>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</si>
  <si>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</si>
  <si>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</si>
  <si>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</si>
  <si>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</si>
  <si>
    <t>NOTA</t>
  </si>
  <si>
    <t>Se deberán tener en cuenta las notas incluidas en 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</si>
</sst>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8080"/>
      <name val="Calibri"/>
      <family val="2"/>
      <scheme val="minor"/>
    </font>
    <font>
      <sz val="8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FF"/>
      <name val="Calibri"/>
      <family val="2"/>
      <scheme val="minor"/>
    </font>
    <font>
      <sz val="8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8" fillId="4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8" fillId="5" borderId="0" xfId="0" applyFont="1" applyFill="1" applyAlignment="1">
      <alignment vertical="top"/>
    </xf>
    <xf numFmtId="3" fontId="8" fillId="0" borderId="0" xfId="0" applyNumberFormat="1" applyFont="1" applyAlignment="1">
      <alignment vertical="top"/>
    </xf>
    <xf numFmtId="49" fontId="7" fillId="2" borderId="0" xfId="0" applyNumberFormat="1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49" fontId="7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49" fontId="10" fillId="0" borderId="0" xfId="0" applyNumberFormat="1" applyFont="1" applyAlignment="1">
      <alignment vertical="top"/>
    </xf>
    <xf numFmtId="49" fontId="5" fillId="7" borderId="0" xfId="0" applyNumberFormat="1" applyFont="1" applyFill="1" applyAlignment="1">
      <alignment vertical="top"/>
    </xf>
    <xf numFmtId="49" fontId="7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11" fillId="0" borderId="0" xfId="0" applyNumberFormat="1" applyFont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8" fillId="5" borderId="0" xfId="0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0" fontId="0" fillId="9" borderId="4" xfId="0" applyFill="1" applyBorder="1"/>
    <xf numFmtId="0" fontId="0" fillId="9" borderId="0" xfId="0" applyFill="1" applyBorder="1"/>
    <xf numFmtId="49" fontId="5" fillId="9" borderId="0" xfId="0" applyNumberFormat="1" applyFont="1" applyFill="1" applyBorder="1" applyAlignment="1">
      <alignment vertical="top" wrapText="1"/>
    </xf>
    <xf numFmtId="9" fontId="8" fillId="9" borderId="4" xfId="0" applyNumberFormat="1" applyFont="1" applyFill="1" applyBorder="1" applyAlignment="1">
      <alignment vertical="top"/>
    </xf>
    <xf numFmtId="4" fontId="6" fillId="9" borderId="5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9" fontId="8" fillId="9" borderId="0" xfId="0" applyNumberFormat="1" applyFont="1" applyFill="1" applyBorder="1" applyAlignment="1">
      <alignment vertical="top"/>
    </xf>
    <xf numFmtId="0" fontId="14" fillId="9" borderId="1" xfId="0" applyFont="1" applyFill="1" applyBorder="1"/>
    <xf numFmtId="0" fontId="14" fillId="9" borderId="2" xfId="0" applyFont="1" applyFill="1" applyBorder="1"/>
    <xf numFmtId="49" fontId="1" fillId="9" borderId="2" xfId="0" applyNumberFormat="1" applyFont="1" applyFill="1" applyBorder="1" applyAlignment="1">
      <alignment vertical="top" wrapText="1"/>
    </xf>
    <xf numFmtId="4" fontId="15" fillId="9" borderId="3" xfId="0" applyNumberFormat="1" applyFont="1" applyFill="1" applyBorder="1" applyAlignment="1">
      <alignment vertical="top"/>
    </xf>
    <xf numFmtId="0" fontId="14" fillId="0" borderId="0" xfId="0" applyFont="1"/>
    <xf numFmtId="0" fontId="14" fillId="9" borderId="4" xfId="0" applyFont="1" applyFill="1" applyBorder="1"/>
    <xf numFmtId="0" fontId="14" fillId="9" borderId="0" xfId="0" applyFont="1" applyFill="1" applyBorder="1"/>
    <xf numFmtId="49" fontId="1" fillId="9" borderId="0" xfId="0" applyNumberFormat="1" applyFont="1" applyFill="1" applyBorder="1" applyAlignment="1">
      <alignment vertical="top" wrapText="1"/>
    </xf>
    <xf numFmtId="4" fontId="15" fillId="9" borderId="5" xfId="0" applyNumberFormat="1" applyFont="1" applyFill="1" applyBorder="1" applyAlignment="1">
      <alignment vertical="top"/>
    </xf>
    <xf numFmtId="0" fontId="14" fillId="9" borderId="6" xfId="0" applyFont="1" applyFill="1" applyBorder="1"/>
    <xf numFmtId="0" fontId="14" fillId="9" borderId="7" xfId="0" applyFont="1" applyFill="1" applyBorder="1"/>
    <xf numFmtId="49" fontId="1" fillId="9" borderId="7" xfId="0" applyNumberFormat="1" applyFont="1" applyFill="1" applyBorder="1" applyAlignment="1">
      <alignment vertical="top"/>
    </xf>
    <xf numFmtId="4" fontId="15" fillId="9" borderId="8" xfId="0" applyNumberFormat="1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 applyProtection="1">
      <alignment vertical="top"/>
      <protection locked="0"/>
    </xf>
    <xf numFmtId="4" fontId="16" fillId="0" borderId="0" xfId="0" applyNumberFormat="1" applyFont="1" applyFill="1" applyBorder="1" applyAlignment="1" applyProtection="1">
      <alignment vertical="top"/>
      <protection locked="0"/>
    </xf>
    <xf numFmtId="4" fontId="5" fillId="2" borderId="0" xfId="0" applyNumberFormat="1" applyFont="1" applyFill="1" applyAlignment="1" applyProtection="1">
      <alignment vertical="top"/>
      <protection locked="0"/>
    </xf>
    <xf numFmtId="9" fontId="8" fillId="9" borderId="4" xfId="0" applyNumberFormat="1" applyFont="1" applyFill="1" applyBorder="1" applyAlignment="1" applyProtection="1">
      <alignment vertical="top"/>
      <protection locked="0"/>
    </xf>
    <xf numFmtId="49" fontId="5" fillId="10" borderId="2" xfId="0" applyNumberFormat="1" applyFont="1" applyFill="1" applyBorder="1" applyAlignment="1">
      <alignment vertical="center" wrapText="1"/>
    </xf>
    <xf numFmtId="49" fontId="5" fillId="10" borderId="3" xfId="0" applyNumberFormat="1" applyFont="1" applyFill="1" applyBorder="1" applyAlignment="1">
      <alignment vertical="center" wrapText="1"/>
    </xf>
    <xf numFmtId="0" fontId="13" fillId="0" borderId="9" xfId="0" applyFont="1" applyBorder="1" applyAlignment="1" applyProtection="1">
      <alignment horizontal="left"/>
      <protection locked="0"/>
    </xf>
    <xf numFmtId="0" fontId="13" fillId="0" borderId="9" xfId="0" applyFont="1" applyFill="1" applyBorder="1" applyAlignment="1">
      <alignment horizontal="left" wrapText="1"/>
    </xf>
    <xf numFmtId="0" fontId="13" fillId="0" borderId="9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E13C5-7E7D-42BB-A919-8965CFA127B9}">
  <dimension ref="A1:J774"/>
  <sheetViews>
    <sheetView tabSelected="1" zoomScale="115" zoomScaleNormal="115" workbookViewId="0">
      <pane xSplit="4" ySplit="3" topLeftCell="E742" activePane="bottomRight" state="frozen"/>
      <selection pane="topRight" activeCell="E1" sqref="E1"/>
      <selection pane="bottomLeft" activeCell="A4" sqref="A4"/>
      <selection pane="bottomRight" activeCell="I755" sqref="I755"/>
    </sheetView>
  </sheetViews>
  <sheetFormatPr baseColWidth="10" defaultRowHeight="15" x14ac:dyDescent="0.25"/>
  <cols>
    <col min="1" max="1" width="11" bestFit="1" customWidth="1"/>
    <col min="2" max="2" width="5.7109375" bestFit="1" customWidth="1"/>
    <col min="3" max="3" width="3.85546875" bestFit="1" customWidth="1"/>
    <col min="4" max="4" width="33.140625" customWidth="1"/>
    <col min="5" max="5" width="8" bestFit="1" customWidth="1"/>
    <col min="6" max="6" width="11.5703125" bestFit="1" customWidth="1"/>
    <col min="7" max="7" width="12.7109375" bestFit="1" customWidth="1"/>
    <col min="8" max="8" width="8" hidden="1" customWidth="1"/>
    <col min="9" max="9" width="8.7109375" bestFit="1" customWidth="1"/>
    <col min="10" max="10" width="9.855468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32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ht="22.5" x14ac:dyDescent="0.25">
      <c r="A4" s="5" t="s">
        <v>9</v>
      </c>
      <c r="B4" s="5" t="s">
        <v>10</v>
      </c>
      <c r="C4" s="5" t="s">
        <v>11</v>
      </c>
      <c r="D4" s="33" t="s">
        <v>12</v>
      </c>
      <c r="E4" s="6">
        <f t="shared" ref="E4:J4" si="0">E149</f>
        <v>1</v>
      </c>
      <c r="F4" s="7">
        <f t="shared" si="0"/>
        <v>3038479.79</v>
      </c>
      <c r="G4" s="7">
        <f t="shared" si="0"/>
        <v>3038479.79</v>
      </c>
      <c r="H4" s="6">
        <f t="shared" si="0"/>
        <v>1</v>
      </c>
      <c r="I4" s="7">
        <f t="shared" si="0"/>
        <v>26250</v>
      </c>
      <c r="J4" s="7">
        <f t="shared" si="0"/>
        <v>26250</v>
      </c>
    </row>
    <row r="5" spans="1:10" x14ac:dyDescent="0.25">
      <c r="A5" s="8" t="s">
        <v>13</v>
      </c>
      <c r="B5" s="9" t="s">
        <v>10</v>
      </c>
      <c r="C5" s="8" t="s">
        <v>11</v>
      </c>
      <c r="D5" s="34" t="s">
        <v>14</v>
      </c>
      <c r="E5" s="10">
        <f t="shared" ref="E5:J5" si="1">E49</f>
        <v>1</v>
      </c>
      <c r="F5" s="10">
        <f t="shared" si="1"/>
        <v>711149.34</v>
      </c>
      <c r="G5" s="10">
        <f t="shared" si="1"/>
        <v>711149.34</v>
      </c>
      <c r="H5" s="10">
        <f t="shared" si="1"/>
        <v>1</v>
      </c>
      <c r="I5" s="10">
        <f t="shared" si="1"/>
        <v>0</v>
      </c>
      <c r="J5" s="10">
        <f t="shared" si="1"/>
        <v>0</v>
      </c>
    </row>
    <row r="6" spans="1:10" ht="22.5" x14ac:dyDescent="0.25">
      <c r="A6" s="11" t="s">
        <v>15</v>
      </c>
      <c r="B6" s="12" t="s">
        <v>16</v>
      </c>
      <c r="C6" s="12" t="s">
        <v>24</v>
      </c>
      <c r="D6" s="35" t="s">
        <v>17</v>
      </c>
      <c r="E6" s="13">
        <v>430.01</v>
      </c>
      <c r="F6" s="13">
        <v>19.920000000000002</v>
      </c>
      <c r="G6" s="14">
        <f t="shared" ref="G6:G49" si="2">ROUND(E6*F6,2)</f>
        <v>8565.7999999999993</v>
      </c>
      <c r="H6" s="13">
        <v>430.01</v>
      </c>
      <c r="I6" s="70"/>
      <c r="J6" s="14">
        <f t="shared" ref="J6:J49" si="3">ROUND(H6*I6,2)</f>
        <v>0</v>
      </c>
    </row>
    <row r="7" spans="1:10" ht="22.5" x14ac:dyDescent="0.25">
      <c r="A7" s="11" t="s">
        <v>18</v>
      </c>
      <c r="B7" s="12" t="s">
        <v>16</v>
      </c>
      <c r="C7" s="12" t="s">
        <v>29</v>
      </c>
      <c r="D7" s="35" t="s">
        <v>19</v>
      </c>
      <c r="E7" s="13">
        <v>68</v>
      </c>
      <c r="F7" s="13">
        <v>108.75</v>
      </c>
      <c r="G7" s="14">
        <f t="shared" si="2"/>
        <v>7395</v>
      </c>
      <c r="H7" s="13">
        <v>68</v>
      </c>
      <c r="I7" s="70"/>
      <c r="J7" s="14">
        <f t="shared" si="3"/>
        <v>0</v>
      </c>
    </row>
    <row r="8" spans="1:10" ht="22.5" x14ac:dyDescent="0.25">
      <c r="A8" s="11" t="s">
        <v>20</v>
      </c>
      <c r="B8" s="12" t="s">
        <v>16</v>
      </c>
      <c r="C8" s="12" t="s">
        <v>21</v>
      </c>
      <c r="D8" s="35" t="s">
        <v>22</v>
      </c>
      <c r="E8" s="13">
        <v>4</v>
      </c>
      <c r="F8" s="13">
        <v>75.819999999999993</v>
      </c>
      <c r="G8" s="14">
        <f t="shared" si="2"/>
        <v>303.27999999999997</v>
      </c>
      <c r="H8" s="13">
        <v>4</v>
      </c>
      <c r="I8" s="70"/>
      <c r="J8" s="14">
        <f t="shared" si="3"/>
        <v>0</v>
      </c>
    </row>
    <row r="9" spans="1:10" ht="22.5" x14ac:dyDescent="0.25">
      <c r="A9" s="11" t="s">
        <v>23</v>
      </c>
      <c r="B9" s="12" t="s">
        <v>16</v>
      </c>
      <c r="C9" s="12" t="s">
        <v>24</v>
      </c>
      <c r="D9" s="35" t="s">
        <v>25</v>
      </c>
      <c r="E9" s="13">
        <v>22.5</v>
      </c>
      <c r="F9" s="13">
        <v>51.68</v>
      </c>
      <c r="G9" s="14">
        <f t="shared" si="2"/>
        <v>1162.8</v>
      </c>
      <c r="H9" s="13">
        <v>22.5</v>
      </c>
      <c r="I9" s="70"/>
      <c r="J9" s="14">
        <f t="shared" si="3"/>
        <v>0</v>
      </c>
    </row>
    <row r="10" spans="1:10" x14ac:dyDescent="0.25">
      <c r="A10" s="11" t="s">
        <v>26</v>
      </c>
      <c r="B10" s="12" t="s">
        <v>16</v>
      </c>
      <c r="C10" s="12" t="s">
        <v>21</v>
      </c>
      <c r="D10" s="35" t="s">
        <v>27</v>
      </c>
      <c r="E10" s="13">
        <v>3</v>
      </c>
      <c r="F10" s="13">
        <v>59.75</v>
      </c>
      <c r="G10" s="14">
        <f t="shared" si="2"/>
        <v>179.25</v>
      </c>
      <c r="H10" s="13">
        <v>3</v>
      </c>
      <c r="I10" s="70"/>
      <c r="J10" s="14">
        <f t="shared" si="3"/>
        <v>0</v>
      </c>
    </row>
    <row r="11" spans="1:10" ht="22.5" x14ac:dyDescent="0.25">
      <c r="A11" s="11" t="s">
        <v>28</v>
      </c>
      <c r="B11" s="12" t="s">
        <v>16</v>
      </c>
      <c r="C11" s="12" t="s">
        <v>29</v>
      </c>
      <c r="D11" s="35" t="s">
        <v>30</v>
      </c>
      <c r="E11" s="13">
        <v>267.7</v>
      </c>
      <c r="F11" s="13">
        <v>14.04</v>
      </c>
      <c r="G11" s="14">
        <f t="shared" si="2"/>
        <v>3758.51</v>
      </c>
      <c r="H11" s="13">
        <v>267.7</v>
      </c>
      <c r="I11" s="70"/>
      <c r="J11" s="14">
        <f t="shared" si="3"/>
        <v>0</v>
      </c>
    </row>
    <row r="12" spans="1:10" ht="22.5" x14ac:dyDescent="0.25">
      <c r="A12" s="11" t="s">
        <v>31</v>
      </c>
      <c r="B12" s="12" t="s">
        <v>16</v>
      </c>
      <c r="C12" s="12" t="s">
        <v>29</v>
      </c>
      <c r="D12" s="35" t="s">
        <v>32</v>
      </c>
      <c r="E12" s="13">
        <v>1131.5999999999999</v>
      </c>
      <c r="F12" s="13">
        <v>8.17</v>
      </c>
      <c r="G12" s="14">
        <f t="shared" si="2"/>
        <v>9245.17</v>
      </c>
      <c r="H12" s="13">
        <v>1131.5999999999999</v>
      </c>
      <c r="I12" s="70"/>
      <c r="J12" s="14">
        <f t="shared" si="3"/>
        <v>0</v>
      </c>
    </row>
    <row r="13" spans="1:10" ht="22.5" x14ac:dyDescent="0.25">
      <c r="A13" s="11" t="s">
        <v>33</v>
      </c>
      <c r="B13" s="12" t="s">
        <v>16</v>
      </c>
      <c r="C13" s="12" t="s">
        <v>29</v>
      </c>
      <c r="D13" s="35" t="s">
        <v>34</v>
      </c>
      <c r="E13" s="13">
        <v>1131.5999999999999</v>
      </c>
      <c r="F13" s="13">
        <v>17.600000000000001</v>
      </c>
      <c r="G13" s="14">
        <f t="shared" si="2"/>
        <v>19916.16</v>
      </c>
      <c r="H13" s="13">
        <v>1131.5999999999999</v>
      </c>
      <c r="I13" s="70"/>
      <c r="J13" s="14">
        <f t="shared" si="3"/>
        <v>0</v>
      </c>
    </row>
    <row r="14" spans="1:10" x14ac:dyDescent="0.25">
      <c r="A14" s="11" t="s">
        <v>35</v>
      </c>
      <c r="B14" s="12" t="s">
        <v>16</v>
      </c>
      <c r="C14" s="12" t="s">
        <v>24</v>
      </c>
      <c r="D14" s="35" t="s">
        <v>36</v>
      </c>
      <c r="E14" s="13">
        <v>1250</v>
      </c>
      <c r="F14" s="13">
        <v>78.319999999999993</v>
      </c>
      <c r="G14" s="14">
        <f t="shared" si="2"/>
        <v>97900</v>
      </c>
      <c r="H14" s="13">
        <v>1250</v>
      </c>
      <c r="I14" s="70"/>
      <c r="J14" s="14">
        <f t="shared" si="3"/>
        <v>0</v>
      </c>
    </row>
    <row r="15" spans="1:10" ht="22.5" x14ac:dyDescent="0.25">
      <c r="A15" s="11" t="s">
        <v>37</v>
      </c>
      <c r="B15" s="12" t="s">
        <v>16</v>
      </c>
      <c r="C15" s="12" t="s">
        <v>24</v>
      </c>
      <c r="D15" s="35" t="s">
        <v>38</v>
      </c>
      <c r="E15" s="13">
        <v>43.2</v>
      </c>
      <c r="F15" s="13">
        <v>14.14</v>
      </c>
      <c r="G15" s="14">
        <f t="shared" si="2"/>
        <v>610.85</v>
      </c>
      <c r="H15" s="13">
        <v>43.2</v>
      </c>
      <c r="I15" s="70"/>
      <c r="J15" s="14">
        <f t="shared" si="3"/>
        <v>0</v>
      </c>
    </row>
    <row r="16" spans="1:10" ht="22.5" x14ac:dyDescent="0.25">
      <c r="A16" s="11" t="s">
        <v>39</v>
      </c>
      <c r="B16" s="12" t="s">
        <v>16</v>
      </c>
      <c r="C16" s="12" t="s">
        <v>29</v>
      </c>
      <c r="D16" s="35" t="s">
        <v>40</v>
      </c>
      <c r="E16" s="13">
        <v>206</v>
      </c>
      <c r="F16" s="13">
        <v>35.56</v>
      </c>
      <c r="G16" s="14">
        <f t="shared" si="2"/>
        <v>7325.36</v>
      </c>
      <c r="H16" s="13">
        <v>206</v>
      </c>
      <c r="I16" s="70"/>
      <c r="J16" s="14">
        <f t="shared" si="3"/>
        <v>0</v>
      </c>
    </row>
    <row r="17" spans="1:10" ht="22.5" x14ac:dyDescent="0.25">
      <c r="A17" s="11" t="s">
        <v>41</v>
      </c>
      <c r="B17" s="12" t="s">
        <v>16</v>
      </c>
      <c r="C17" s="12" t="s">
        <v>24</v>
      </c>
      <c r="D17" s="35" t="s">
        <v>42</v>
      </c>
      <c r="E17" s="13">
        <v>420</v>
      </c>
      <c r="F17" s="13">
        <v>19.920000000000002</v>
      </c>
      <c r="G17" s="14">
        <f t="shared" si="2"/>
        <v>8366.4</v>
      </c>
      <c r="H17" s="13">
        <v>420</v>
      </c>
      <c r="I17" s="70"/>
      <c r="J17" s="14">
        <f t="shared" si="3"/>
        <v>0</v>
      </c>
    </row>
    <row r="18" spans="1:10" ht="22.5" x14ac:dyDescent="0.25">
      <c r="A18" s="11" t="s">
        <v>43</v>
      </c>
      <c r="B18" s="12" t="s">
        <v>16</v>
      </c>
      <c r="C18" s="12" t="s">
        <v>29</v>
      </c>
      <c r="D18" s="35" t="s">
        <v>44</v>
      </c>
      <c r="E18" s="13">
        <v>294</v>
      </c>
      <c r="F18" s="13">
        <v>27.06</v>
      </c>
      <c r="G18" s="14">
        <f t="shared" si="2"/>
        <v>7955.64</v>
      </c>
      <c r="H18" s="13">
        <v>294</v>
      </c>
      <c r="I18" s="70"/>
      <c r="J18" s="14">
        <f t="shared" si="3"/>
        <v>0</v>
      </c>
    </row>
    <row r="19" spans="1:10" ht="22.5" x14ac:dyDescent="0.25">
      <c r="A19" s="11" t="s">
        <v>45</v>
      </c>
      <c r="B19" s="12" t="s">
        <v>16</v>
      </c>
      <c r="C19" s="12" t="s">
        <v>21</v>
      </c>
      <c r="D19" s="35" t="s">
        <v>46</v>
      </c>
      <c r="E19" s="13">
        <v>1</v>
      </c>
      <c r="F19" s="13">
        <v>13.94</v>
      </c>
      <c r="G19" s="14">
        <f t="shared" si="2"/>
        <v>13.94</v>
      </c>
      <c r="H19" s="13">
        <v>1</v>
      </c>
      <c r="I19" s="70"/>
      <c r="J19" s="14">
        <f t="shared" si="3"/>
        <v>0</v>
      </c>
    </row>
    <row r="20" spans="1:10" ht="22.5" x14ac:dyDescent="0.25">
      <c r="A20" s="11" t="s">
        <v>47</v>
      </c>
      <c r="B20" s="12" t="s">
        <v>16</v>
      </c>
      <c r="C20" s="12" t="s">
        <v>21</v>
      </c>
      <c r="D20" s="35" t="s">
        <v>48</v>
      </c>
      <c r="E20" s="13">
        <v>2</v>
      </c>
      <c r="F20" s="13">
        <v>23.11</v>
      </c>
      <c r="G20" s="14">
        <f t="shared" si="2"/>
        <v>46.22</v>
      </c>
      <c r="H20" s="13">
        <v>2</v>
      </c>
      <c r="I20" s="70"/>
      <c r="J20" s="14">
        <f t="shared" si="3"/>
        <v>0</v>
      </c>
    </row>
    <row r="21" spans="1:10" ht="22.5" x14ac:dyDescent="0.25">
      <c r="A21" s="11" t="s">
        <v>49</v>
      </c>
      <c r="B21" s="12" t="s">
        <v>16</v>
      </c>
      <c r="C21" s="12" t="s">
        <v>21</v>
      </c>
      <c r="D21" s="35" t="s">
        <v>50</v>
      </c>
      <c r="E21" s="13">
        <v>14</v>
      </c>
      <c r="F21" s="13">
        <v>34.46</v>
      </c>
      <c r="G21" s="14">
        <f t="shared" si="2"/>
        <v>482.44</v>
      </c>
      <c r="H21" s="13">
        <v>14</v>
      </c>
      <c r="I21" s="70"/>
      <c r="J21" s="14">
        <f t="shared" si="3"/>
        <v>0</v>
      </c>
    </row>
    <row r="22" spans="1:10" x14ac:dyDescent="0.25">
      <c r="A22" s="11" t="s">
        <v>51</v>
      </c>
      <c r="B22" s="12" t="s">
        <v>16</v>
      </c>
      <c r="C22" s="12" t="s">
        <v>29</v>
      </c>
      <c r="D22" s="35" t="s">
        <v>52</v>
      </c>
      <c r="E22" s="13">
        <v>584.9</v>
      </c>
      <c r="F22" s="13">
        <v>10.210000000000001</v>
      </c>
      <c r="G22" s="14">
        <f t="shared" si="2"/>
        <v>5971.83</v>
      </c>
      <c r="H22" s="13">
        <v>584.9</v>
      </c>
      <c r="I22" s="70"/>
      <c r="J22" s="14">
        <f t="shared" si="3"/>
        <v>0</v>
      </c>
    </row>
    <row r="23" spans="1:10" ht="22.5" x14ac:dyDescent="0.25">
      <c r="A23" s="11" t="s">
        <v>53</v>
      </c>
      <c r="B23" s="12" t="s">
        <v>16</v>
      </c>
      <c r="C23" s="12" t="s">
        <v>21</v>
      </c>
      <c r="D23" s="35" t="s">
        <v>54</v>
      </c>
      <c r="E23" s="13">
        <v>7</v>
      </c>
      <c r="F23" s="13">
        <v>31.86</v>
      </c>
      <c r="G23" s="14">
        <f t="shared" si="2"/>
        <v>223.02</v>
      </c>
      <c r="H23" s="13">
        <v>7</v>
      </c>
      <c r="I23" s="70"/>
      <c r="J23" s="14">
        <f t="shared" si="3"/>
        <v>0</v>
      </c>
    </row>
    <row r="24" spans="1:10" ht="22.5" x14ac:dyDescent="0.25">
      <c r="A24" s="11" t="s">
        <v>55</v>
      </c>
      <c r="B24" s="12" t="s">
        <v>16</v>
      </c>
      <c r="C24" s="12" t="s">
        <v>24</v>
      </c>
      <c r="D24" s="35" t="s">
        <v>56</v>
      </c>
      <c r="E24" s="13">
        <v>33.9</v>
      </c>
      <c r="F24" s="13">
        <v>22.03</v>
      </c>
      <c r="G24" s="14">
        <f t="shared" si="2"/>
        <v>746.82</v>
      </c>
      <c r="H24" s="13">
        <v>33.9</v>
      </c>
      <c r="I24" s="70"/>
      <c r="J24" s="14">
        <f t="shared" si="3"/>
        <v>0</v>
      </c>
    </row>
    <row r="25" spans="1:10" ht="22.5" x14ac:dyDescent="0.25">
      <c r="A25" s="11" t="s">
        <v>57</v>
      </c>
      <c r="B25" s="12" t="s">
        <v>16</v>
      </c>
      <c r="C25" s="12" t="s">
        <v>21</v>
      </c>
      <c r="D25" s="35" t="s">
        <v>58</v>
      </c>
      <c r="E25" s="13">
        <v>30</v>
      </c>
      <c r="F25" s="13">
        <v>7.97</v>
      </c>
      <c r="G25" s="14">
        <f t="shared" si="2"/>
        <v>239.1</v>
      </c>
      <c r="H25" s="13">
        <v>30</v>
      </c>
      <c r="I25" s="70"/>
      <c r="J25" s="14">
        <f t="shared" si="3"/>
        <v>0</v>
      </c>
    </row>
    <row r="26" spans="1:10" ht="22.5" x14ac:dyDescent="0.25">
      <c r="A26" s="11" t="s">
        <v>59</v>
      </c>
      <c r="B26" s="12" t="s">
        <v>16</v>
      </c>
      <c r="C26" s="12" t="s">
        <v>21</v>
      </c>
      <c r="D26" s="35" t="s">
        <v>60</v>
      </c>
      <c r="E26" s="13">
        <v>15</v>
      </c>
      <c r="F26" s="13">
        <v>6.9</v>
      </c>
      <c r="G26" s="14">
        <f t="shared" si="2"/>
        <v>103.5</v>
      </c>
      <c r="H26" s="13">
        <v>15</v>
      </c>
      <c r="I26" s="70"/>
      <c r="J26" s="14">
        <f t="shared" si="3"/>
        <v>0</v>
      </c>
    </row>
    <row r="27" spans="1:10" ht="22.5" x14ac:dyDescent="0.25">
      <c r="A27" s="11" t="s">
        <v>61</v>
      </c>
      <c r="B27" s="12" t="s">
        <v>16</v>
      </c>
      <c r="C27" s="12" t="s">
        <v>21</v>
      </c>
      <c r="D27" s="35" t="s">
        <v>62</v>
      </c>
      <c r="E27" s="13">
        <v>1</v>
      </c>
      <c r="F27" s="13">
        <v>134.09</v>
      </c>
      <c r="G27" s="14">
        <f t="shared" si="2"/>
        <v>134.09</v>
      </c>
      <c r="H27" s="13">
        <v>1</v>
      </c>
      <c r="I27" s="70"/>
      <c r="J27" s="14">
        <f t="shared" si="3"/>
        <v>0</v>
      </c>
    </row>
    <row r="28" spans="1:10" ht="22.5" x14ac:dyDescent="0.25">
      <c r="A28" s="11" t="s">
        <v>63</v>
      </c>
      <c r="B28" s="12" t="s">
        <v>16</v>
      </c>
      <c r="C28" s="12" t="s">
        <v>21</v>
      </c>
      <c r="D28" s="35" t="s">
        <v>64</v>
      </c>
      <c r="E28" s="13">
        <v>3</v>
      </c>
      <c r="F28" s="13">
        <v>9.9499999999999993</v>
      </c>
      <c r="G28" s="14">
        <f t="shared" si="2"/>
        <v>29.85</v>
      </c>
      <c r="H28" s="13">
        <v>3</v>
      </c>
      <c r="I28" s="70"/>
      <c r="J28" s="14">
        <f t="shared" si="3"/>
        <v>0</v>
      </c>
    </row>
    <row r="29" spans="1:10" x14ac:dyDescent="0.25">
      <c r="A29" s="11" t="s">
        <v>65</v>
      </c>
      <c r="B29" s="12" t="s">
        <v>16</v>
      </c>
      <c r="C29" s="12" t="s">
        <v>21</v>
      </c>
      <c r="D29" s="35" t="s">
        <v>66</v>
      </c>
      <c r="E29" s="13">
        <v>5</v>
      </c>
      <c r="F29" s="13">
        <v>38.56</v>
      </c>
      <c r="G29" s="14">
        <f t="shared" si="2"/>
        <v>192.8</v>
      </c>
      <c r="H29" s="13">
        <v>5</v>
      </c>
      <c r="I29" s="70"/>
      <c r="J29" s="14">
        <f t="shared" si="3"/>
        <v>0</v>
      </c>
    </row>
    <row r="30" spans="1:10" ht="22.5" x14ac:dyDescent="0.25">
      <c r="A30" s="11" t="s">
        <v>67</v>
      </c>
      <c r="B30" s="12" t="s">
        <v>16</v>
      </c>
      <c r="C30" s="12" t="s">
        <v>21</v>
      </c>
      <c r="D30" s="35" t="s">
        <v>68</v>
      </c>
      <c r="E30" s="13">
        <v>8</v>
      </c>
      <c r="F30" s="13">
        <v>28.92</v>
      </c>
      <c r="G30" s="14">
        <f t="shared" si="2"/>
        <v>231.36</v>
      </c>
      <c r="H30" s="13">
        <v>8</v>
      </c>
      <c r="I30" s="70"/>
      <c r="J30" s="14">
        <f t="shared" si="3"/>
        <v>0</v>
      </c>
    </row>
    <row r="31" spans="1:10" ht="22.5" x14ac:dyDescent="0.25">
      <c r="A31" s="11" t="s">
        <v>69</v>
      </c>
      <c r="B31" s="12" t="s">
        <v>16</v>
      </c>
      <c r="C31" s="12" t="s">
        <v>24</v>
      </c>
      <c r="D31" s="35" t="s">
        <v>70</v>
      </c>
      <c r="E31" s="13">
        <v>33.1</v>
      </c>
      <c r="F31" s="13">
        <v>34.729999999999997</v>
      </c>
      <c r="G31" s="14">
        <f t="shared" si="2"/>
        <v>1149.56</v>
      </c>
      <c r="H31" s="13">
        <v>33.1</v>
      </c>
      <c r="I31" s="70"/>
      <c r="J31" s="14">
        <f t="shared" si="3"/>
        <v>0</v>
      </c>
    </row>
    <row r="32" spans="1:10" ht="22.5" x14ac:dyDescent="0.25">
      <c r="A32" s="11" t="s">
        <v>71</v>
      </c>
      <c r="B32" s="12" t="s">
        <v>16</v>
      </c>
      <c r="C32" s="12" t="s">
        <v>21</v>
      </c>
      <c r="D32" s="35" t="s">
        <v>72</v>
      </c>
      <c r="E32" s="13">
        <v>5</v>
      </c>
      <c r="F32" s="13">
        <v>122.15</v>
      </c>
      <c r="G32" s="14">
        <f t="shared" si="2"/>
        <v>610.75</v>
      </c>
      <c r="H32" s="13">
        <v>5</v>
      </c>
      <c r="I32" s="70"/>
      <c r="J32" s="14">
        <f t="shared" si="3"/>
        <v>0</v>
      </c>
    </row>
    <row r="33" spans="1:10" ht="22.5" x14ac:dyDescent="0.25">
      <c r="A33" s="11" t="s">
        <v>73</v>
      </c>
      <c r="B33" s="12" t="s">
        <v>16</v>
      </c>
      <c r="C33" s="12" t="s">
        <v>29</v>
      </c>
      <c r="D33" s="35" t="s">
        <v>74</v>
      </c>
      <c r="E33" s="13">
        <v>6</v>
      </c>
      <c r="F33" s="13">
        <v>19.920000000000002</v>
      </c>
      <c r="G33" s="14">
        <f t="shared" si="2"/>
        <v>119.52</v>
      </c>
      <c r="H33" s="13">
        <v>6</v>
      </c>
      <c r="I33" s="70"/>
      <c r="J33" s="14">
        <f t="shared" si="3"/>
        <v>0</v>
      </c>
    </row>
    <row r="34" spans="1:10" ht="22.5" x14ac:dyDescent="0.25">
      <c r="A34" s="11" t="s">
        <v>75</v>
      </c>
      <c r="B34" s="12" t="s">
        <v>16</v>
      </c>
      <c r="C34" s="12" t="s">
        <v>24</v>
      </c>
      <c r="D34" s="35" t="s">
        <v>76</v>
      </c>
      <c r="E34" s="13">
        <v>62.92</v>
      </c>
      <c r="F34" s="13">
        <v>13.37</v>
      </c>
      <c r="G34" s="14">
        <f t="shared" si="2"/>
        <v>841.24</v>
      </c>
      <c r="H34" s="13">
        <v>62.92</v>
      </c>
      <c r="I34" s="70"/>
      <c r="J34" s="14">
        <f t="shared" si="3"/>
        <v>0</v>
      </c>
    </row>
    <row r="35" spans="1:10" ht="22.5" x14ac:dyDescent="0.25">
      <c r="A35" s="11" t="s">
        <v>77</v>
      </c>
      <c r="B35" s="12" t="s">
        <v>16</v>
      </c>
      <c r="C35" s="12" t="s">
        <v>21</v>
      </c>
      <c r="D35" s="35" t="s">
        <v>78</v>
      </c>
      <c r="E35" s="13">
        <v>5</v>
      </c>
      <c r="F35" s="13">
        <v>31.07</v>
      </c>
      <c r="G35" s="14">
        <f t="shared" si="2"/>
        <v>155.35</v>
      </c>
      <c r="H35" s="13">
        <v>5</v>
      </c>
      <c r="I35" s="70"/>
      <c r="J35" s="14">
        <f t="shared" si="3"/>
        <v>0</v>
      </c>
    </row>
    <row r="36" spans="1:10" ht="33.75" x14ac:dyDescent="0.25">
      <c r="A36" s="11" t="s">
        <v>79</v>
      </c>
      <c r="B36" s="12" t="s">
        <v>16</v>
      </c>
      <c r="C36" s="12" t="s">
        <v>24</v>
      </c>
      <c r="D36" s="35" t="s">
        <v>80</v>
      </c>
      <c r="E36" s="13">
        <v>2675</v>
      </c>
      <c r="F36" s="13">
        <v>58.02</v>
      </c>
      <c r="G36" s="14">
        <f t="shared" si="2"/>
        <v>155203.5</v>
      </c>
      <c r="H36" s="13">
        <v>2675</v>
      </c>
      <c r="I36" s="70"/>
      <c r="J36" s="14">
        <f t="shared" si="3"/>
        <v>0</v>
      </c>
    </row>
    <row r="37" spans="1:10" x14ac:dyDescent="0.25">
      <c r="A37" s="11" t="s">
        <v>81</v>
      </c>
      <c r="B37" s="12" t="s">
        <v>16</v>
      </c>
      <c r="C37" s="12" t="s">
        <v>21</v>
      </c>
      <c r="D37" s="35" t="s">
        <v>82</v>
      </c>
      <c r="E37" s="13">
        <v>22</v>
      </c>
      <c r="F37" s="13">
        <v>19.28</v>
      </c>
      <c r="G37" s="14">
        <f t="shared" si="2"/>
        <v>424.16</v>
      </c>
      <c r="H37" s="13">
        <v>22</v>
      </c>
      <c r="I37" s="70"/>
      <c r="J37" s="14">
        <f t="shared" si="3"/>
        <v>0</v>
      </c>
    </row>
    <row r="38" spans="1:10" ht="22.5" x14ac:dyDescent="0.25">
      <c r="A38" s="11" t="s">
        <v>83</v>
      </c>
      <c r="B38" s="12" t="s">
        <v>16</v>
      </c>
      <c r="C38" s="12" t="s">
        <v>84</v>
      </c>
      <c r="D38" s="35" t="s">
        <v>85</v>
      </c>
      <c r="E38" s="13">
        <v>1075.2</v>
      </c>
      <c r="F38" s="13">
        <v>8.56</v>
      </c>
      <c r="G38" s="14">
        <f t="shared" si="2"/>
        <v>9203.7099999999991</v>
      </c>
      <c r="H38" s="13">
        <v>1075.2</v>
      </c>
      <c r="I38" s="70"/>
      <c r="J38" s="14">
        <f t="shared" si="3"/>
        <v>0</v>
      </c>
    </row>
    <row r="39" spans="1:10" ht="22.5" x14ac:dyDescent="0.25">
      <c r="A39" s="11" t="s">
        <v>86</v>
      </c>
      <c r="B39" s="12" t="s">
        <v>16</v>
      </c>
      <c r="C39" s="12" t="s">
        <v>24</v>
      </c>
      <c r="D39" s="35" t="s">
        <v>87</v>
      </c>
      <c r="E39" s="13">
        <v>2909.16</v>
      </c>
      <c r="F39" s="13">
        <v>26.62</v>
      </c>
      <c r="G39" s="14">
        <f t="shared" si="2"/>
        <v>77441.84</v>
      </c>
      <c r="H39" s="13">
        <v>2909.16</v>
      </c>
      <c r="I39" s="70"/>
      <c r="J39" s="14">
        <f t="shared" si="3"/>
        <v>0</v>
      </c>
    </row>
    <row r="40" spans="1:10" ht="22.5" x14ac:dyDescent="0.25">
      <c r="A40" s="11" t="s">
        <v>88</v>
      </c>
      <c r="B40" s="12" t="s">
        <v>16</v>
      </c>
      <c r="C40" s="12" t="s">
        <v>24</v>
      </c>
      <c r="D40" s="35" t="s">
        <v>89</v>
      </c>
      <c r="E40" s="13">
        <v>4953</v>
      </c>
      <c r="F40" s="13">
        <v>12.65</v>
      </c>
      <c r="G40" s="14">
        <f t="shared" si="2"/>
        <v>62655.45</v>
      </c>
      <c r="H40" s="13">
        <v>4953</v>
      </c>
      <c r="I40" s="70"/>
      <c r="J40" s="14">
        <f t="shared" si="3"/>
        <v>0</v>
      </c>
    </row>
    <row r="41" spans="1:10" ht="22.5" x14ac:dyDescent="0.25">
      <c r="A41" s="11" t="s">
        <v>90</v>
      </c>
      <c r="B41" s="12" t="s">
        <v>16</v>
      </c>
      <c r="C41" s="12" t="s">
        <v>29</v>
      </c>
      <c r="D41" s="35" t="s">
        <v>91</v>
      </c>
      <c r="E41" s="13">
        <v>1131.5999999999999</v>
      </c>
      <c r="F41" s="13">
        <v>21.83</v>
      </c>
      <c r="G41" s="14">
        <f t="shared" si="2"/>
        <v>24702.83</v>
      </c>
      <c r="H41" s="13">
        <v>1131.5999999999999</v>
      </c>
      <c r="I41" s="70"/>
      <c r="J41" s="14">
        <f t="shared" si="3"/>
        <v>0</v>
      </c>
    </row>
    <row r="42" spans="1:10" ht="22.5" x14ac:dyDescent="0.25">
      <c r="A42" s="11" t="s">
        <v>92</v>
      </c>
      <c r="B42" s="12" t="s">
        <v>16</v>
      </c>
      <c r="C42" s="12" t="s">
        <v>24</v>
      </c>
      <c r="D42" s="35" t="s">
        <v>94</v>
      </c>
      <c r="E42" s="13">
        <v>212</v>
      </c>
      <c r="F42" s="13">
        <v>40.29</v>
      </c>
      <c r="G42" s="14">
        <f t="shared" si="2"/>
        <v>8541.48</v>
      </c>
      <c r="H42" s="13">
        <v>212</v>
      </c>
      <c r="I42" s="70"/>
      <c r="J42" s="14">
        <f t="shared" si="3"/>
        <v>0</v>
      </c>
    </row>
    <row r="43" spans="1:10" ht="22.5" x14ac:dyDescent="0.25">
      <c r="A43" s="11" t="s">
        <v>95</v>
      </c>
      <c r="B43" s="12" t="s">
        <v>16</v>
      </c>
      <c r="C43" s="12" t="s">
        <v>96</v>
      </c>
      <c r="D43" s="35" t="s">
        <v>97</v>
      </c>
      <c r="E43" s="13">
        <v>22.8</v>
      </c>
      <c r="F43" s="13">
        <v>333.64</v>
      </c>
      <c r="G43" s="14">
        <f t="shared" si="2"/>
        <v>7606.99</v>
      </c>
      <c r="H43" s="13">
        <v>22.8</v>
      </c>
      <c r="I43" s="70"/>
      <c r="J43" s="14">
        <f t="shared" si="3"/>
        <v>0</v>
      </c>
    </row>
    <row r="44" spans="1:10" ht="22.5" x14ac:dyDescent="0.25">
      <c r="A44" s="11" t="s">
        <v>98</v>
      </c>
      <c r="B44" s="12" t="s">
        <v>16</v>
      </c>
      <c r="C44" s="12" t="s">
        <v>29</v>
      </c>
      <c r="D44" s="35" t="s">
        <v>99</v>
      </c>
      <c r="E44" s="13">
        <v>591</v>
      </c>
      <c r="F44" s="13">
        <v>83.54</v>
      </c>
      <c r="G44" s="14">
        <f t="shared" si="2"/>
        <v>49372.14</v>
      </c>
      <c r="H44" s="13">
        <v>591</v>
      </c>
      <c r="I44" s="70"/>
      <c r="J44" s="14">
        <f t="shared" si="3"/>
        <v>0</v>
      </c>
    </row>
    <row r="45" spans="1:10" ht="22.5" x14ac:dyDescent="0.25">
      <c r="A45" s="11" t="s">
        <v>100</v>
      </c>
      <c r="B45" s="12" t="s">
        <v>16</v>
      </c>
      <c r="C45" s="12" t="s">
        <v>24</v>
      </c>
      <c r="D45" s="35" t="s">
        <v>101</v>
      </c>
      <c r="E45" s="13">
        <v>2480</v>
      </c>
      <c r="F45" s="13">
        <v>34.340000000000003</v>
      </c>
      <c r="G45" s="14">
        <f t="shared" si="2"/>
        <v>85163.199999999997</v>
      </c>
      <c r="H45" s="13">
        <v>2480</v>
      </c>
      <c r="I45" s="70"/>
      <c r="J45" s="14">
        <f t="shared" si="3"/>
        <v>0</v>
      </c>
    </row>
    <row r="46" spans="1:10" ht="22.5" x14ac:dyDescent="0.25">
      <c r="A46" s="11" t="s">
        <v>102</v>
      </c>
      <c r="B46" s="12" t="s">
        <v>16</v>
      </c>
      <c r="C46" s="12" t="s">
        <v>24</v>
      </c>
      <c r="D46" s="35" t="s">
        <v>103</v>
      </c>
      <c r="E46" s="13">
        <v>700</v>
      </c>
      <c r="F46" s="13">
        <v>21.87</v>
      </c>
      <c r="G46" s="14">
        <f t="shared" si="2"/>
        <v>15309</v>
      </c>
      <c r="H46" s="13">
        <v>700</v>
      </c>
      <c r="I46" s="70"/>
      <c r="J46" s="14">
        <f t="shared" si="3"/>
        <v>0</v>
      </c>
    </row>
    <row r="47" spans="1:10" x14ac:dyDescent="0.25">
      <c r="A47" s="11" t="s">
        <v>104</v>
      </c>
      <c r="B47" s="12" t="s">
        <v>16</v>
      </c>
      <c r="C47" s="12" t="s">
        <v>29</v>
      </c>
      <c r="D47" s="35" t="s">
        <v>105</v>
      </c>
      <c r="E47" s="13">
        <v>1347.55</v>
      </c>
      <c r="F47" s="13">
        <v>23.09</v>
      </c>
      <c r="G47" s="14">
        <f t="shared" si="2"/>
        <v>31114.93</v>
      </c>
      <c r="H47" s="13">
        <v>1347.55</v>
      </c>
      <c r="I47" s="70"/>
      <c r="J47" s="14">
        <f t="shared" si="3"/>
        <v>0</v>
      </c>
    </row>
    <row r="48" spans="1:10" ht="22.5" x14ac:dyDescent="0.25">
      <c r="A48" s="11" t="s">
        <v>106</v>
      </c>
      <c r="B48" s="12" t="s">
        <v>16</v>
      </c>
      <c r="C48" s="12" t="s">
        <v>21</v>
      </c>
      <c r="D48" s="35" t="s">
        <v>107</v>
      </c>
      <c r="E48" s="13">
        <v>10</v>
      </c>
      <c r="F48" s="13">
        <v>43.45</v>
      </c>
      <c r="G48" s="14">
        <f t="shared" si="2"/>
        <v>434.5</v>
      </c>
      <c r="H48" s="13">
        <v>10</v>
      </c>
      <c r="I48" s="70"/>
      <c r="J48" s="14">
        <f t="shared" si="3"/>
        <v>0</v>
      </c>
    </row>
    <row r="49" spans="1:10" x14ac:dyDescent="0.25">
      <c r="A49" s="15"/>
      <c r="B49" s="15"/>
      <c r="C49" s="15"/>
      <c r="D49" s="36" t="s">
        <v>108</v>
      </c>
      <c r="E49" s="13">
        <v>1</v>
      </c>
      <c r="F49" s="16">
        <f>SUM(G6:G48)</f>
        <v>711149.34</v>
      </c>
      <c r="G49" s="16">
        <f t="shared" si="2"/>
        <v>711149.34</v>
      </c>
      <c r="H49" s="13">
        <v>1</v>
      </c>
      <c r="I49" s="16">
        <f>SUM(J6:J48)</f>
        <v>0</v>
      </c>
      <c r="J49" s="16">
        <f t="shared" si="3"/>
        <v>0</v>
      </c>
    </row>
    <row r="50" spans="1:10" ht="1.1499999999999999" customHeight="1" x14ac:dyDescent="0.25">
      <c r="A50" s="17"/>
      <c r="B50" s="17"/>
      <c r="C50" s="17"/>
      <c r="D50" s="37"/>
      <c r="E50" s="17"/>
      <c r="F50" s="17"/>
      <c r="G50" s="17"/>
      <c r="H50" s="17"/>
      <c r="I50" s="17"/>
      <c r="J50" s="17"/>
    </row>
    <row r="51" spans="1:10" x14ac:dyDescent="0.25">
      <c r="A51" s="8" t="s">
        <v>109</v>
      </c>
      <c r="B51" s="8" t="s">
        <v>10</v>
      </c>
      <c r="C51" s="8" t="s">
        <v>11</v>
      </c>
      <c r="D51" s="34" t="s">
        <v>110</v>
      </c>
      <c r="E51" s="10">
        <f t="shared" ref="E51:J51" si="4">E60</f>
        <v>1</v>
      </c>
      <c r="F51" s="10">
        <f t="shared" si="4"/>
        <v>70174.44</v>
      </c>
      <c r="G51" s="10">
        <f t="shared" si="4"/>
        <v>70174.44</v>
      </c>
      <c r="H51" s="10">
        <f t="shared" si="4"/>
        <v>1</v>
      </c>
      <c r="I51" s="10">
        <f t="shared" si="4"/>
        <v>0</v>
      </c>
      <c r="J51" s="10">
        <f t="shared" si="4"/>
        <v>0</v>
      </c>
    </row>
    <row r="52" spans="1:10" ht="22.5" x14ac:dyDescent="0.25">
      <c r="A52" s="11" t="s">
        <v>111</v>
      </c>
      <c r="B52" s="12" t="s">
        <v>16</v>
      </c>
      <c r="C52" s="12" t="s">
        <v>29</v>
      </c>
      <c r="D52" s="35" t="s">
        <v>112</v>
      </c>
      <c r="E52" s="13">
        <v>1131.5999999999999</v>
      </c>
      <c r="F52" s="13">
        <v>22.25</v>
      </c>
      <c r="G52" s="14">
        <f t="shared" ref="G52:G60" si="5">ROUND(E52*F52,2)</f>
        <v>25178.1</v>
      </c>
      <c r="H52" s="13">
        <v>1131.5999999999999</v>
      </c>
      <c r="I52" s="70"/>
      <c r="J52" s="14">
        <f t="shared" ref="J52:J60" si="6">ROUND(H52*I52,2)</f>
        <v>0</v>
      </c>
    </row>
    <row r="53" spans="1:10" ht="22.5" x14ac:dyDescent="0.25">
      <c r="A53" s="11" t="s">
        <v>113</v>
      </c>
      <c r="B53" s="12" t="s">
        <v>16</v>
      </c>
      <c r="C53" s="12" t="s">
        <v>21</v>
      </c>
      <c r="D53" s="35" t="s">
        <v>114</v>
      </c>
      <c r="E53" s="13">
        <v>37</v>
      </c>
      <c r="F53" s="13">
        <v>75.66</v>
      </c>
      <c r="G53" s="14">
        <f t="shared" si="5"/>
        <v>2799.42</v>
      </c>
      <c r="H53" s="13">
        <v>37</v>
      </c>
      <c r="I53" s="70"/>
      <c r="J53" s="14">
        <f t="shared" si="6"/>
        <v>0</v>
      </c>
    </row>
    <row r="54" spans="1:10" ht="22.5" x14ac:dyDescent="0.25">
      <c r="A54" s="11" t="s">
        <v>115</v>
      </c>
      <c r="B54" s="12" t="s">
        <v>16</v>
      </c>
      <c r="C54" s="12" t="s">
        <v>29</v>
      </c>
      <c r="D54" s="35" t="s">
        <v>116</v>
      </c>
      <c r="E54" s="13">
        <v>300</v>
      </c>
      <c r="F54" s="13">
        <v>24.53</v>
      </c>
      <c r="G54" s="14">
        <f t="shared" si="5"/>
        <v>7359</v>
      </c>
      <c r="H54" s="13">
        <v>300</v>
      </c>
      <c r="I54" s="70"/>
      <c r="J54" s="14">
        <f t="shared" si="6"/>
        <v>0</v>
      </c>
    </row>
    <row r="55" spans="1:10" x14ac:dyDescent="0.25">
      <c r="A55" s="11" t="s">
        <v>117</v>
      </c>
      <c r="B55" s="12" t="s">
        <v>16</v>
      </c>
      <c r="C55" s="12" t="s">
        <v>21</v>
      </c>
      <c r="D55" s="35" t="s">
        <v>118</v>
      </c>
      <c r="E55" s="13">
        <v>6</v>
      </c>
      <c r="F55" s="13">
        <v>59.46</v>
      </c>
      <c r="G55" s="14">
        <f t="shared" si="5"/>
        <v>356.76</v>
      </c>
      <c r="H55" s="13">
        <v>6</v>
      </c>
      <c r="I55" s="70"/>
      <c r="J55" s="14">
        <f t="shared" si="6"/>
        <v>0</v>
      </c>
    </row>
    <row r="56" spans="1:10" ht="22.5" x14ac:dyDescent="0.25">
      <c r="A56" s="11" t="s">
        <v>119</v>
      </c>
      <c r="B56" s="12" t="s">
        <v>16</v>
      </c>
      <c r="C56" s="12" t="s">
        <v>21</v>
      </c>
      <c r="D56" s="35" t="s">
        <v>120</v>
      </c>
      <c r="E56" s="13">
        <v>1</v>
      </c>
      <c r="F56" s="13">
        <v>2548.9</v>
      </c>
      <c r="G56" s="14">
        <f t="shared" si="5"/>
        <v>2548.9</v>
      </c>
      <c r="H56" s="13">
        <v>1</v>
      </c>
      <c r="I56" s="70"/>
      <c r="J56" s="14">
        <f t="shared" si="6"/>
        <v>0</v>
      </c>
    </row>
    <row r="57" spans="1:10" ht="22.5" x14ac:dyDescent="0.25">
      <c r="A57" s="11" t="s">
        <v>121</v>
      </c>
      <c r="B57" s="12" t="s">
        <v>16</v>
      </c>
      <c r="C57" s="12" t="s">
        <v>29</v>
      </c>
      <c r="D57" s="35" t="s">
        <v>122</v>
      </c>
      <c r="E57" s="13">
        <v>46</v>
      </c>
      <c r="F57" s="13">
        <v>221.57</v>
      </c>
      <c r="G57" s="14">
        <f t="shared" si="5"/>
        <v>10192.219999999999</v>
      </c>
      <c r="H57" s="13">
        <v>46</v>
      </c>
      <c r="I57" s="70"/>
      <c r="J57" s="14">
        <f t="shared" si="6"/>
        <v>0</v>
      </c>
    </row>
    <row r="58" spans="1:10" x14ac:dyDescent="0.25">
      <c r="A58" s="11" t="s">
        <v>123</v>
      </c>
      <c r="B58" s="12" t="s">
        <v>16</v>
      </c>
      <c r="C58" s="12" t="s">
        <v>29</v>
      </c>
      <c r="D58" s="35" t="s">
        <v>124</v>
      </c>
      <c r="E58" s="13">
        <v>600</v>
      </c>
      <c r="F58" s="13">
        <v>19.079999999999998</v>
      </c>
      <c r="G58" s="14">
        <f t="shared" si="5"/>
        <v>11448</v>
      </c>
      <c r="H58" s="13">
        <v>600</v>
      </c>
      <c r="I58" s="70"/>
      <c r="J58" s="14">
        <f t="shared" si="6"/>
        <v>0</v>
      </c>
    </row>
    <row r="59" spans="1:10" x14ac:dyDescent="0.25">
      <c r="A59" s="11" t="s">
        <v>125</v>
      </c>
      <c r="B59" s="12" t="s">
        <v>16</v>
      </c>
      <c r="C59" s="12" t="s">
        <v>29</v>
      </c>
      <c r="D59" s="35" t="s">
        <v>126</v>
      </c>
      <c r="E59" s="13">
        <v>506</v>
      </c>
      <c r="F59" s="13">
        <v>20.34</v>
      </c>
      <c r="G59" s="14">
        <f t="shared" si="5"/>
        <v>10292.040000000001</v>
      </c>
      <c r="H59" s="13">
        <v>506</v>
      </c>
      <c r="I59" s="70"/>
      <c r="J59" s="14">
        <f t="shared" si="6"/>
        <v>0</v>
      </c>
    </row>
    <row r="60" spans="1:10" x14ac:dyDescent="0.25">
      <c r="A60" s="15"/>
      <c r="B60" s="15"/>
      <c r="C60" s="15"/>
      <c r="D60" s="36" t="s">
        <v>127</v>
      </c>
      <c r="E60" s="13">
        <v>1</v>
      </c>
      <c r="F60" s="16">
        <f>SUM(G52:G59)</f>
        <v>70174.44</v>
      </c>
      <c r="G60" s="16">
        <f t="shared" si="5"/>
        <v>70174.44</v>
      </c>
      <c r="H60" s="13">
        <v>1</v>
      </c>
      <c r="I60" s="16">
        <f>SUM(J52:J59)</f>
        <v>0</v>
      </c>
      <c r="J60" s="16">
        <f t="shared" si="6"/>
        <v>0</v>
      </c>
    </row>
    <row r="61" spans="1:10" ht="1.1499999999999999" customHeight="1" x14ac:dyDescent="0.25">
      <c r="A61" s="17"/>
      <c r="B61" s="17"/>
      <c r="C61" s="17"/>
      <c r="D61" s="37"/>
      <c r="E61" s="17"/>
      <c r="F61" s="17"/>
      <c r="G61" s="17"/>
      <c r="H61" s="17"/>
      <c r="I61" s="17"/>
      <c r="J61" s="17"/>
    </row>
    <row r="62" spans="1:10" x14ac:dyDescent="0.25">
      <c r="A62" s="8" t="s">
        <v>128</v>
      </c>
      <c r="B62" s="8" t="s">
        <v>10</v>
      </c>
      <c r="C62" s="8" t="s">
        <v>11</v>
      </c>
      <c r="D62" s="34" t="s">
        <v>129</v>
      </c>
      <c r="E62" s="10">
        <f t="shared" ref="E62:J62" si="7">E70</f>
        <v>1</v>
      </c>
      <c r="F62" s="10">
        <f t="shared" si="7"/>
        <v>699527.19</v>
      </c>
      <c r="G62" s="10">
        <f t="shared" si="7"/>
        <v>699527.19</v>
      </c>
      <c r="H62" s="10">
        <f t="shared" si="7"/>
        <v>1</v>
      </c>
      <c r="I62" s="10">
        <f t="shared" si="7"/>
        <v>0</v>
      </c>
      <c r="J62" s="10">
        <f t="shared" si="7"/>
        <v>0</v>
      </c>
    </row>
    <row r="63" spans="1:10" ht="22.5" x14ac:dyDescent="0.25">
      <c r="A63" s="11" t="s">
        <v>130</v>
      </c>
      <c r="B63" s="12" t="s">
        <v>16</v>
      </c>
      <c r="C63" s="12" t="s">
        <v>24</v>
      </c>
      <c r="D63" s="35" t="s">
        <v>131</v>
      </c>
      <c r="E63" s="13">
        <v>2909.16</v>
      </c>
      <c r="F63" s="13">
        <v>6.68</v>
      </c>
      <c r="G63" s="14">
        <f t="shared" ref="G63:G70" si="8">ROUND(E63*F63,2)</f>
        <v>19433.189999999999</v>
      </c>
      <c r="H63" s="13">
        <v>2909.16</v>
      </c>
      <c r="I63" s="69"/>
      <c r="J63" s="14">
        <f t="shared" ref="J63:J70" si="9">ROUND(H63*I63,2)</f>
        <v>0</v>
      </c>
    </row>
    <row r="64" spans="1:10" ht="22.5" x14ac:dyDescent="0.25">
      <c r="A64" s="11" t="s">
        <v>132</v>
      </c>
      <c r="B64" s="12" t="s">
        <v>16</v>
      </c>
      <c r="C64" s="12" t="s">
        <v>24</v>
      </c>
      <c r="D64" s="35" t="s">
        <v>133</v>
      </c>
      <c r="E64" s="13">
        <v>2500</v>
      </c>
      <c r="F64" s="13">
        <v>208.22</v>
      </c>
      <c r="G64" s="14">
        <f t="shared" si="8"/>
        <v>520550</v>
      </c>
      <c r="H64" s="13">
        <v>2500</v>
      </c>
      <c r="I64" s="69"/>
      <c r="J64" s="14">
        <f t="shared" si="9"/>
        <v>0</v>
      </c>
    </row>
    <row r="65" spans="1:10" ht="22.5" x14ac:dyDescent="0.25">
      <c r="A65" s="11" t="s">
        <v>134</v>
      </c>
      <c r="B65" s="12" t="s">
        <v>16</v>
      </c>
      <c r="C65" s="12" t="s">
        <v>24</v>
      </c>
      <c r="D65" s="35" t="s">
        <v>135</v>
      </c>
      <c r="E65" s="13">
        <v>600</v>
      </c>
      <c r="F65" s="13">
        <v>111.86</v>
      </c>
      <c r="G65" s="14">
        <f t="shared" si="8"/>
        <v>67116</v>
      </c>
      <c r="H65" s="13">
        <v>600</v>
      </c>
      <c r="I65" s="69"/>
      <c r="J65" s="14">
        <f t="shared" si="9"/>
        <v>0</v>
      </c>
    </row>
    <row r="66" spans="1:10" x14ac:dyDescent="0.25">
      <c r="A66" s="11" t="s">
        <v>136</v>
      </c>
      <c r="B66" s="12" t="s">
        <v>16</v>
      </c>
      <c r="C66" s="12" t="s">
        <v>21</v>
      </c>
      <c r="D66" s="35" t="s">
        <v>137</v>
      </c>
      <c r="E66" s="13">
        <v>20</v>
      </c>
      <c r="F66" s="13">
        <v>262.5</v>
      </c>
      <c r="G66" s="14">
        <f t="shared" si="8"/>
        <v>5250</v>
      </c>
      <c r="H66" s="13">
        <v>20</v>
      </c>
      <c r="I66" s="69"/>
      <c r="J66" s="14">
        <f t="shared" si="9"/>
        <v>0</v>
      </c>
    </row>
    <row r="67" spans="1:10" ht="22.5" x14ac:dyDescent="0.25">
      <c r="A67" s="11" t="s">
        <v>138</v>
      </c>
      <c r="B67" s="12" t="s">
        <v>16</v>
      </c>
      <c r="C67" s="12" t="s">
        <v>24</v>
      </c>
      <c r="D67" s="35" t="s">
        <v>139</v>
      </c>
      <c r="E67" s="13">
        <v>700</v>
      </c>
      <c r="F67" s="13">
        <v>14.18</v>
      </c>
      <c r="G67" s="14">
        <f t="shared" si="8"/>
        <v>9926</v>
      </c>
      <c r="H67" s="13">
        <v>700</v>
      </c>
      <c r="I67" s="69"/>
      <c r="J67" s="14">
        <f t="shared" si="9"/>
        <v>0</v>
      </c>
    </row>
    <row r="68" spans="1:10" ht="22.5" x14ac:dyDescent="0.25">
      <c r="A68" s="11" t="s">
        <v>140</v>
      </c>
      <c r="B68" s="12" t="s">
        <v>16</v>
      </c>
      <c r="C68" s="12" t="s">
        <v>24</v>
      </c>
      <c r="D68" s="35" t="s">
        <v>141</v>
      </c>
      <c r="E68" s="13">
        <v>700</v>
      </c>
      <c r="F68" s="13">
        <v>97.13</v>
      </c>
      <c r="G68" s="14">
        <f t="shared" si="8"/>
        <v>67991</v>
      </c>
      <c r="H68" s="13">
        <v>700</v>
      </c>
      <c r="I68" s="69"/>
      <c r="J68" s="14">
        <f t="shared" si="9"/>
        <v>0</v>
      </c>
    </row>
    <row r="69" spans="1:10" x14ac:dyDescent="0.25">
      <c r="A69" s="11" t="s">
        <v>142</v>
      </c>
      <c r="B69" s="12" t="s">
        <v>16</v>
      </c>
      <c r="C69" s="12" t="s">
        <v>24</v>
      </c>
      <c r="D69" s="35" t="s">
        <v>143</v>
      </c>
      <c r="E69" s="13">
        <v>700</v>
      </c>
      <c r="F69" s="13">
        <v>13.23</v>
      </c>
      <c r="G69" s="14">
        <f t="shared" si="8"/>
        <v>9261</v>
      </c>
      <c r="H69" s="13">
        <v>700</v>
      </c>
      <c r="I69" s="69"/>
      <c r="J69" s="14">
        <f t="shared" si="9"/>
        <v>0</v>
      </c>
    </row>
    <row r="70" spans="1:10" x14ac:dyDescent="0.25">
      <c r="A70" s="15"/>
      <c r="B70" s="15"/>
      <c r="C70" s="15"/>
      <c r="D70" s="36" t="s">
        <v>144</v>
      </c>
      <c r="E70" s="13">
        <v>1</v>
      </c>
      <c r="F70" s="16">
        <f>SUM(G63:G69)</f>
        <v>699527.19</v>
      </c>
      <c r="G70" s="16">
        <f t="shared" si="8"/>
        <v>699527.19</v>
      </c>
      <c r="H70" s="13">
        <v>1</v>
      </c>
      <c r="I70" s="16">
        <f>SUM(J63:J69)</f>
        <v>0</v>
      </c>
      <c r="J70" s="16">
        <f t="shared" si="9"/>
        <v>0</v>
      </c>
    </row>
    <row r="71" spans="1:10" ht="1.1499999999999999" customHeight="1" x14ac:dyDescent="0.25">
      <c r="A71" s="17"/>
      <c r="B71" s="17"/>
      <c r="C71" s="17"/>
      <c r="D71" s="37"/>
      <c r="E71" s="17"/>
      <c r="F71" s="17"/>
      <c r="G71" s="17"/>
      <c r="H71" s="17"/>
      <c r="I71" s="17"/>
      <c r="J71" s="17"/>
    </row>
    <row r="72" spans="1:10" x14ac:dyDescent="0.25">
      <c r="A72" s="8" t="s">
        <v>145</v>
      </c>
      <c r="B72" s="8" t="s">
        <v>10</v>
      </c>
      <c r="C72" s="8" t="s">
        <v>11</v>
      </c>
      <c r="D72" s="34" t="s">
        <v>146</v>
      </c>
      <c r="E72" s="10">
        <f t="shared" ref="E72:J72" si="10">E99</f>
        <v>1</v>
      </c>
      <c r="F72" s="10">
        <f t="shared" si="10"/>
        <v>1089484.4499999997</v>
      </c>
      <c r="G72" s="10">
        <f t="shared" si="10"/>
        <v>1089484.45</v>
      </c>
      <c r="H72" s="10">
        <f t="shared" si="10"/>
        <v>1</v>
      </c>
      <c r="I72" s="10">
        <f t="shared" si="10"/>
        <v>0</v>
      </c>
      <c r="J72" s="10">
        <f t="shared" si="10"/>
        <v>0</v>
      </c>
    </row>
    <row r="73" spans="1:10" ht="22.5" x14ac:dyDescent="0.25">
      <c r="A73" s="11" t="s">
        <v>147</v>
      </c>
      <c r="B73" s="12" t="s">
        <v>16</v>
      </c>
      <c r="C73" s="12" t="s">
        <v>24</v>
      </c>
      <c r="D73" s="35" t="s">
        <v>148</v>
      </c>
      <c r="E73" s="13">
        <v>50</v>
      </c>
      <c r="F73" s="13">
        <v>30.75</v>
      </c>
      <c r="G73" s="14">
        <f t="shared" ref="G73:G99" si="11">ROUND(E73*F73,2)</f>
        <v>1537.5</v>
      </c>
      <c r="H73" s="13">
        <v>50</v>
      </c>
      <c r="I73" s="69"/>
      <c r="J73" s="14">
        <f t="shared" ref="J73:J99" si="12">ROUND(H73*I73,2)</f>
        <v>0</v>
      </c>
    </row>
    <row r="74" spans="1:10" ht="22.5" x14ac:dyDescent="0.25">
      <c r="A74" s="11" t="s">
        <v>149</v>
      </c>
      <c r="B74" s="12" t="s">
        <v>16</v>
      </c>
      <c r="C74" s="12" t="s">
        <v>24</v>
      </c>
      <c r="D74" s="35" t="s">
        <v>150</v>
      </c>
      <c r="E74" s="13">
        <v>85.75</v>
      </c>
      <c r="F74" s="13">
        <v>18.95</v>
      </c>
      <c r="G74" s="14">
        <f t="shared" si="11"/>
        <v>1624.96</v>
      </c>
      <c r="H74" s="13">
        <v>85.75</v>
      </c>
      <c r="I74" s="69"/>
      <c r="J74" s="14">
        <f t="shared" si="12"/>
        <v>0</v>
      </c>
    </row>
    <row r="75" spans="1:10" ht="22.5" x14ac:dyDescent="0.25">
      <c r="A75" s="11" t="s">
        <v>151</v>
      </c>
      <c r="B75" s="12" t="s">
        <v>16</v>
      </c>
      <c r="C75" s="12" t="s">
        <v>24</v>
      </c>
      <c r="D75" s="35" t="s">
        <v>152</v>
      </c>
      <c r="E75" s="13">
        <v>171.5</v>
      </c>
      <c r="F75" s="13">
        <v>13.61</v>
      </c>
      <c r="G75" s="14">
        <f t="shared" si="11"/>
        <v>2334.12</v>
      </c>
      <c r="H75" s="13">
        <v>171.5</v>
      </c>
      <c r="I75" s="69"/>
      <c r="J75" s="14">
        <f t="shared" si="12"/>
        <v>0</v>
      </c>
    </row>
    <row r="76" spans="1:10" ht="22.5" x14ac:dyDescent="0.25">
      <c r="A76" s="11" t="s">
        <v>153</v>
      </c>
      <c r="B76" s="12" t="s">
        <v>16</v>
      </c>
      <c r="C76" s="12" t="s">
        <v>24</v>
      </c>
      <c r="D76" s="35" t="s">
        <v>154</v>
      </c>
      <c r="E76" s="13">
        <v>492.1</v>
      </c>
      <c r="F76" s="13">
        <v>192.14</v>
      </c>
      <c r="G76" s="14">
        <f t="shared" si="11"/>
        <v>94552.09</v>
      </c>
      <c r="H76" s="13">
        <v>492.1</v>
      </c>
      <c r="I76" s="69"/>
      <c r="J76" s="14">
        <f t="shared" si="12"/>
        <v>0</v>
      </c>
    </row>
    <row r="77" spans="1:10" ht="22.5" x14ac:dyDescent="0.25">
      <c r="A77" s="11" t="s">
        <v>155</v>
      </c>
      <c r="B77" s="12" t="s">
        <v>16</v>
      </c>
      <c r="C77" s="12" t="s">
        <v>24</v>
      </c>
      <c r="D77" s="35" t="s">
        <v>156</v>
      </c>
      <c r="E77" s="13">
        <v>45.6</v>
      </c>
      <c r="F77" s="13">
        <v>237.59</v>
      </c>
      <c r="G77" s="14">
        <f t="shared" si="11"/>
        <v>10834.1</v>
      </c>
      <c r="H77" s="13">
        <v>45.6</v>
      </c>
      <c r="I77" s="69"/>
      <c r="J77" s="14">
        <f t="shared" si="12"/>
        <v>0</v>
      </c>
    </row>
    <row r="78" spans="1:10" x14ac:dyDescent="0.25">
      <c r="A78" s="11" t="s">
        <v>157</v>
      </c>
      <c r="B78" s="12" t="s">
        <v>16</v>
      </c>
      <c r="C78" s="12" t="s">
        <v>21</v>
      </c>
      <c r="D78" s="35" t="s">
        <v>158</v>
      </c>
      <c r="E78" s="13">
        <v>587</v>
      </c>
      <c r="F78" s="13">
        <v>272.08</v>
      </c>
      <c r="G78" s="14">
        <f t="shared" si="11"/>
        <v>159710.96</v>
      </c>
      <c r="H78" s="13">
        <v>587</v>
      </c>
      <c r="I78" s="69"/>
      <c r="J78" s="14">
        <f t="shared" si="12"/>
        <v>0</v>
      </c>
    </row>
    <row r="79" spans="1:10" ht="22.5" x14ac:dyDescent="0.25">
      <c r="A79" s="11" t="s">
        <v>159</v>
      </c>
      <c r="B79" s="12" t="s">
        <v>16</v>
      </c>
      <c r="C79" s="12" t="s">
        <v>21</v>
      </c>
      <c r="D79" s="35" t="s">
        <v>160</v>
      </c>
      <c r="E79" s="13">
        <v>30</v>
      </c>
      <c r="F79" s="13">
        <v>289.99</v>
      </c>
      <c r="G79" s="14">
        <f t="shared" si="11"/>
        <v>8699.7000000000007</v>
      </c>
      <c r="H79" s="13">
        <v>30</v>
      </c>
      <c r="I79" s="69"/>
      <c r="J79" s="14">
        <f t="shared" si="12"/>
        <v>0</v>
      </c>
    </row>
    <row r="80" spans="1:10" ht="22.5" x14ac:dyDescent="0.25">
      <c r="A80" s="11" t="s">
        <v>161</v>
      </c>
      <c r="B80" s="12" t="s">
        <v>16</v>
      </c>
      <c r="C80" s="12" t="s">
        <v>21</v>
      </c>
      <c r="D80" s="35" t="s">
        <v>162</v>
      </c>
      <c r="E80" s="13">
        <v>38</v>
      </c>
      <c r="F80" s="13">
        <v>95.81</v>
      </c>
      <c r="G80" s="14">
        <f t="shared" si="11"/>
        <v>3640.78</v>
      </c>
      <c r="H80" s="13">
        <v>38</v>
      </c>
      <c r="I80" s="69"/>
      <c r="J80" s="14">
        <f t="shared" si="12"/>
        <v>0</v>
      </c>
    </row>
    <row r="81" spans="1:10" x14ac:dyDescent="0.25">
      <c r="A81" s="11" t="s">
        <v>163</v>
      </c>
      <c r="B81" s="12" t="s">
        <v>16</v>
      </c>
      <c r="C81" s="12" t="s">
        <v>21</v>
      </c>
      <c r="D81" s="35" t="s">
        <v>164</v>
      </c>
      <c r="E81" s="13">
        <v>14</v>
      </c>
      <c r="F81" s="13">
        <v>61.08</v>
      </c>
      <c r="G81" s="14">
        <f t="shared" si="11"/>
        <v>855.12</v>
      </c>
      <c r="H81" s="13">
        <v>14</v>
      </c>
      <c r="I81" s="69"/>
      <c r="J81" s="14">
        <f t="shared" si="12"/>
        <v>0</v>
      </c>
    </row>
    <row r="82" spans="1:10" ht="22.5" x14ac:dyDescent="0.25">
      <c r="A82" s="11" t="s">
        <v>165</v>
      </c>
      <c r="B82" s="12" t="s">
        <v>16</v>
      </c>
      <c r="C82" s="12" t="s">
        <v>29</v>
      </c>
      <c r="D82" s="35" t="s">
        <v>166</v>
      </c>
      <c r="E82" s="13">
        <v>40</v>
      </c>
      <c r="F82" s="13">
        <v>17.690000000000001</v>
      </c>
      <c r="G82" s="14">
        <f t="shared" si="11"/>
        <v>707.6</v>
      </c>
      <c r="H82" s="13">
        <v>40</v>
      </c>
      <c r="I82" s="69"/>
      <c r="J82" s="14">
        <f t="shared" si="12"/>
        <v>0</v>
      </c>
    </row>
    <row r="83" spans="1:10" ht="22.5" x14ac:dyDescent="0.25">
      <c r="A83" s="11" t="s">
        <v>167</v>
      </c>
      <c r="B83" s="12" t="s">
        <v>16</v>
      </c>
      <c r="C83" s="12" t="s">
        <v>29</v>
      </c>
      <c r="D83" s="35" t="s">
        <v>168</v>
      </c>
      <c r="E83" s="13">
        <v>226.68</v>
      </c>
      <c r="F83" s="13">
        <v>21.86</v>
      </c>
      <c r="G83" s="14">
        <f t="shared" si="11"/>
        <v>4955.22</v>
      </c>
      <c r="H83" s="13">
        <v>226.68</v>
      </c>
      <c r="I83" s="69"/>
      <c r="J83" s="14">
        <f t="shared" si="12"/>
        <v>0</v>
      </c>
    </row>
    <row r="84" spans="1:10" x14ac:dyDescent="0.25">
      <c r="A84" s="11" t="s">
        <v>169</v>
      </c>
      <c r="B84" s="12" t="s">
        <v>16</v>
      </c>
      <c r="C84" s="12" t="s">
        <v>29</v>
      </c>
      <c r="D84" s="35" t="s">
        <v>170</v>
      </c>
      <c r="E84" s="13">
        <v>1347.55</v>
      </c>
      <c r="F84" s="13">
        <v>84.62</v>
      </c>
      <c r="G84" s="14">
        <f t="shared" si="11"/>
        <v>114029.68</v>
      </c>
      <c r="H84" s="13">
        <v>1347.55</v>
      </c>
      <c r="I84" s="69"/>
      <c r="J84" s="14">
        <f t="shared" si="12"/>
        <v>0</v>
      </c>
    </row>
    <row r="85" spans="1:10" ht="22.5" x14ac:dyDescent="0.25">
      <c r="A85" s="11" t="s">
        <v>171</v>
      </c>
      <c r="B85" s="12" t="s">
        <v>16</v>
      </c>
      <c r="C85" s="12" t="s">
        <v>24</v>
      </c>
      <c r="D85" s="35" t="s">
        <v>172</v>
      </c>
      <c r="E85" s="13">
        <v>4953</v>
      </c>
      <c r="F85" s="13">
        <v>43.46</v>
      </c>
      <c r="G85" s="14">
        <f t="shared" si="11"/>
        <v>215257.38</v>
      </c>
      <c r="H85" s="13">
        <v>4953</v>
      </c>
      <c r="I85" s="69"/>
      <c r="J85" s="14">
        <f t="shared" si="12"/>
        <v>0</v>
      </c>
    </row>
    <row r="86" spans="1:10" ht="22.5" x14ac:dyDescent="0.25">
      <c r="A86" s="11" t="s">
        <v>173</v>
      </c>
      <c r="B86" s="12" t="s">
        <v>16</v>
      </c>
      <c r="C86" s="12" t="s">
        <v>29</v>
      </c>
      <c r="D86" s="35" t="s">
        <v>174</v>
      </c>
      <c r="E86" s="13">
        <v>1131.5999999999999</v>
      </c>
      <c r="F86" s="13">
        <v>25.44</v>
      </c>
      <c r="G86" s="14">
        <f t="shared" si="11"/>
        <v>28787.9</v>
      </c>
      <c r="H86" s="13">
        <v>1131.5999999999999</v>
      </c>
      <c r="I86" s="69"/>
      <c r="J86" s="14">
        <f t="shared" si="12"/>
        <v>0</v>
      </c>
    </row>
    <row r="87" spans="1:10" ht="22.5" x14ac:dyDescent="0.25">
      <c r="A87" s="11" t="s">
        <v>175</v>
      </c>
      <c r="B87" s="12" t="s">
        <v>16</v>
      </c>
      <c r="C87" s="12" t="s">
        <v>24</v>
      </c>
      <c r="D87" s="35" t="s">
        <v>176</v>
      </c>
      <c r="E87" s="13">
        <v>20</v>
      </c>
      <c r="F87" s="13">
        <v>64.400000000000006</v>
      </c>
      <c r="G87" s="14">
        <f t="shared" si="11"/>
        <v>1288</v>
      </c>
      <c r="H87" s="13">
        <v>20</v>
      </c>
      <c r="I87" s="69"/>
      <c r="J87" s="14">
        <f t="shared" si="12"/>
        <v>0</v>
      </c>
    </row>
    <row r="88" spans="1:10" ht="22.5" x14ac:dyDescent="0.25">
      <c r="A88" s="11" t="s">
        <v>177</v>
      </c>
      <c r="B88" s="12" t="s">
        <v>16</v>
      </c>
      <c r="C88" s="12" t="s">
        <v>24</v>
      </c>
      <c r="D88" s="35" t="s">
        <v>178</v>
      </c>
      <c r="E88" s="13">
        <v>63.2</v>
      </c>
      <c r="F88" s="13">
        <v>22.8</v>
      </c>
      <c r="G88" s="14">
        <f t="shared" si="11"/>
        <v>1440.96</v>
      </c>
      <c r="H88" s="13">
        <v>63.2</v>
      </c>
      <c r="I88" s="69"/>
      <c r="J88" s="14">
        <f t="shared" si="12"/>
        <v>0</v>
      </c>
    </row>
    <row r="89" spans="1:10" ht="22.5" x14ac:dyDescent="0.25">
      <c r="A89" s="11" t="s">
        <v>179</v>
      </c>
      <c r="B89" s="12" t="s">
        <v>16</v>
      </c>
      <c r="C89" s="12" t="s">
        <v>24</v>
      </c>
      <c r="D89" s="35" t="s">
        <v>180</v>
      </c>
      <c r="E89" s="13">
        <v>63.2</v>
      </c>
      <c r="F89" s="13">
        <v>20.66</v>
      </c>
      <c r="G89" s="14">
        <f t="shared" si="11"/>
        <v>1305.71</v>
      </c>
      <c r="H89" s="13">
        <v>63.2</v>
      </c>
      <c r="I89" s="69"/>
      <c r="J89" s="14">
        <f t="shared" si="12"/>
        <v>0</v>
      </c>
    </row>
    <row r="90" spans="1:10" x14ac:dyDescent="0.25">
      <c r="A90" s="11" t="s">
        <v>181</v>
      </c>
      <c r="B90" s="12" t="s">
        <v>16</v>
      </c>
      <c r="C90" s="12" t="s">
        <v>24</v>
      </c>
      <c r="D90" s="35" t="s">
        <v>182</v>
      </c>
      <c r="E90" s="13">
        <v>800</v>
      </c>
      <c r="F90" s="13">
        <v>22.51</v>
      </c>
      <c r="G90" s="14">
        <f t="shared" si="11"/>
        <v>18008</v>
      </c>
      <c r="H90" s="13">
        <v>800</v>
      </c>
      <c r="I90" s="69"/>
      <c r="J90" s="14">
        <f t="shared" si="12"/>
        <v>0</v>
      </c>
    </row>
    <row r="91" spans="1:10" x14ac:dyDescent="0.25">
      <c r="A91" s="11" t="s">
        <v>183</v>
      </c>
      <c r="B91" s="12" t="s">
        <v>16</v>
      </c>
      <c r="C91" s="12" t="s">
        <v>24</v>
      </c>
      <c r="D91" s="35" t="s">
        <v>184</v>
      </c>
      <c r="E91" s="13">
        <v>5069.7</v>
      </c>
      <c r="F91" s="13">
        <v>11.11</v>
      </c>
      <c r="G91" s="14">
        <f t="shared" si="11"/>
        <v>56324.37</v>
      </c>
      <c r="H91" s="13">
        <v>5069.7</v>
      </c>
      <c r="I91" s="69"/>
      <c r="J91" s="14">
        <f t="shared" si="12"/>
        <v>0</v>
      </c>
    </row>
    <row r="92" spans="1:10" ht="22.5" x14ac:dyDescent="0.25">
      <c r="A92" s="11" t="s">
        <v>185</v>
      </c>
      <c r="B92" s="12" t="s">
        <v>16</v>
      </c>
      <c r="C92" s="12" t="s">
        <v>24</v>
      </c>
      <c r="D92" s="35" t="s">
        <v>186</v>
      </c>
      <c r="E92" s="13">
        <v>1145.94</v>
      </c>
      <c r="F92" s="13">
        <v>16.850000000000001</v>
      </c>
      <c r="G92" s="14">
        <f t="shared" si="11"/>
        <v>19309.09</v>
      </c>
      <c r="H92" s="13">
        <v>1145.94</v>
      </c>
      <c r="I92" s="69"/>
      <c r="J92" s="14">
        <f t="shared" si="12"/>
        <v>0</v>
      </c>
    </row>
    <row r="93" spans="1:10" ht="22.5" x14ac:dyDescent="0.25">
      <c r="A93" s="11" t="s">
        <v>187</v>
      </c>
      <c r="B93" s="12" t="s">
        <v>16</v>
      </c>
      <c r="C93" s="12" t="s">
        <v>24</v>
      </c>
      <c r="D93" s="35" t="s">
        <v>188</v>
      </c>
      <c r="E93" s="13">
        <v>1713.36</v>
      </c>
      <c r="F93" s="13">
        <v>24.12</v>
      </c>
      <c r="G93" s="14">
        <f t="shared" si="11"/>
        <v>41326.239999999998</v>
      </c>
      <c r="H93" s="13">
        <v>1713.36</v>
      </c>
      <c r="I93" s="69"/>
      <c r="J93" s="14">
        <f t="shared" si="12"/>
        <v>0</v>
      </c>
    </row>
    <row r="94" spans="1:10" ht="22.5" x14ac:dyDescent="0.25">
      <c r="A94" s="11" t="s">
        <v>189</v>
      </c>
      <c r="B94" s="12" t="s">
        <v>16</v>
      </c>
      <c r="C94" s="12" t="s">
        <v>21</v>
      </c>
      <c r="D94" s="35" t="s">
        <v>190</v>
      </c>
      <c r="E94" s="13">
        <v>20</v>
      </c>
      <c r="F94" s="13">
        <v>200.81</v>
      </c>
      <c r="G94" s="14">
        <f t="shared" si="11"/>
        <v>4016.2</v>
      </c>
      <c r="H94" s="13">
        <v>20</v>
      </c>
      <c r="I94" s="69"/>
      <c r="J94" s="14">
        <f t="shared" si="12"/>
        <v>0</v>
      </c>
    </row>
    <row r="95" spans="1:10" x14ac:dyDescent="0.25">
      <c r="A95" s="11" t="s">
        <v>191</v>
      </c>
      <c r="B95" s="12" t="s">
        <v>16</v>
      </c>
      <c r="C95" s="12" t="s">
        <v>24</v>
      </c>
      <c r="D95" s="35" t="s">
        <v>192</v>
      </c>
      <c r="E95" s="13">
        <v>1713.36</v>
      </c>
      <c r="F95" s="13">
        <v>90.45</v>
      </c>
      <c r="G95" s="14">
        <f t="shared" si="11"/>
        <v>154973.41</v>
      </c>
      <c r="H95" s="13">
        <v>1713.36</v>
      </c>
      <c r="I95" s="69"/>
      <c r="J95" s="14">
        <f t="shared" si="12"/>
        <v>0</v>
      </c>
    </row>
    <row r="96" spans="1:10" x14ac:dyDescent="0.25">
      <c r="A96" s="11" t="s">
        <v>193</v>
      </c>
      <c r="B96" s="12" t="s">
        <v>16</v>
      </c>
      <c r="C96" s="12" t="s">
        <v>29</v>
      </c>
      <c r="D96" s="35" t="s">
        <v>194</v>
      </c>
      <c r="E96" s="13">
        <v>591</v>
      </c>
      <c r="F96" s="13">
        <v>238.56</v>
      </c>
      <c r="G96" s="14">
        <f t="shared" si="11"/>
        <v>140988.96</v>
      </c>
      <c r="H96" s="13">
        <v>591</v>
      </c>
      <c r="I96" s="69"/>
      <c r="J96" s="14">
        <f t="shared" si="12"/>
        <v>0</v>
      </c>
    </row>
    <row r="97" spans="1:10" x14ac:dyDescent="0.25">
      <c r="A97" s="11" t="s">
        <v>195</v>
      </c>
      <c r="B97" s="12" t="s">
        <v>16</v>
      </c>
      <c r="C97" s="12" t="s">
        <v>29</v>
      </c>
      <c r="D97" s="35" t="s">
        <v>196</v>
      </c>
      <c r="E97" s="13">
        <v>226.68</v>
      </c>
      <c r="F97" s="13">
        <v>5.18</v>
      </c>
      <c r="G97" s="14">
        <f t="shared" si="11"/>
        <v>1174.2</v>
      </c>
      <c r="H97" s="13">
        <v>226.68</v>
      </c>
      <c r="I97" s="69"/>
      <c r="J97" s="14">
        <f t="shared" si="12"/>
        <v>0</v>
      </c>
    </row>
    <row r="98" spans="1:10" x14ac:dyDescent="0.25">
      <c r="A98" s="11" t="s">
        <v>197</v>
      </c>
      <c r="B98" s="12" t="s">
        <v>16</v>
      </c>
      <c r="C98" s="12" t="s">
        <v>21</v>
      </c>
      <c r="D98" s="35" t="s">
        <v>198</v>
      </c>
      <c r="E98" s="13">
        <v>20</v>
      </c>
      <c r="F98" s="13">
        <v>90.11</v>
      </c>
      <c r="G98" s="14">
        <f t="shared" si="11"/>
        <v>1802.2</v>
      </c>
      <c r="H98" s="13">
        <v>20</v>
      </c>
      <c r="I98" s="69"/>
      <c r="J98" s="14">
        <f t="shared" si="12"/>
        <v>0</v>
      </c>
    </row>
    <row r="99" spans="1:10" x14ac:dyDescent="0.25">
      <c r="A99" s="15"/>
      <c r="B99" s="15"/>
      <c r="C99" s="15"/>
      <c r="D99" s="36" t="s">
        <v>199</v>
      </c>
      <c r="E99" s="13">
        <v>1</v>
      </c>
      <c r="F99" s="16">
        <f>SUM(G73:G98)</f>
        <v>1089484.4499999997</v>
      </c>
      <c r="G99" s="16">
        <f t="shared" si="11"/>
        <v>1089484.45</v>
      </c>
      <c r="H99" s="13">
        <v>1</v>
      </c>
      <c r="I99" s="16">
        <f>SUM(J73:J98)</f>
        <v>0</v>
      </c>
      <c r="J99" s="16">
        <f t="shared" si="12"/>
        <v>0</v>
      </c>
    </row>
    <row r="100" spans="1:10" ht="1.1499999999999999" customHeight="1" x14ac:dyDescent="0.25">
      <c r="A100" s="17"/>
      <c r="B100" s="17"/>
      <c r="C100" s="17"/>
      <c r="D100" s="37"/>
      <c r="E100" s="17"/>
      <c r="F100" s="17"/>
      <c r="G100" s="17"/>
      <c r="H100" s="17"/>
      <c r="I100" s="17"/>
      <c r="J100" s="17"/>
    </row>
    <row r="101" spans="1:10" x14ac:dyDescent="0.25">
      <c r="A101" s="8" t="s">
        <v>200</v>
      </c>
      <c r="B101" s="8" t="s">
        <v>10</v>
      </c>
      <c r="C101" s="8" t="s">
        <v>11</v>
      </c>
      <c r="D101" s="34" t="s">
        <v>201</v>
      </c>
      <c r="E101" s="10">
        <f t="shared" ref="E101:J101" si="13">E124</f>
        <v>1</v>
      </c>
      <c r="F101" s="10">
        <f t="shared" si="13"/>
        <v>427706.83999999997</v>
      </c>
      <c r="G101" s="10">
        <f t="shared" si="13"/>
        <v>427706.84</v>
      </c>
      <c r="H101" s="10">
        <f t="shared" si="13"/>
        <v>1</v>
      </c>
      <c r="I101" s="10">
        <f t="shared" si="13"/>
        <v>26250</v>
      </c>
      <c r="J101" s="10">
        <f t="shared" si="13"/>
        <v>26250</v>
      </c>
    </row>
    <row r="102" spans="1:10" ht="22.5" x14ac:dyDescent="0.25">
      <c r="A102" s="11" t="s">
        <v>202</v>
      </c>
      <c r="B102" s="12" t="s">
        <v>16</v>
      </c>
      <c r="C102" s="12" t="s">
        <v>21</v>
      </c>
      <c r="D102" s="35" t="s">
        <v>203</v>
      </c>
      <c r="E102" s="13">
        <v>17</v>
      </c>
      <c r="F102" s="13">
        <v>2401.0700000000002</v>
      </c>
      <c r="G102" s="14">
        <f t="shared" ref="G102:G124" si="14">ROUND(E102*F102,2)</f>
        <v>40818.19</v>
      </c>
      <c r="H102" s="13">
        <v>17</v>
      </c>
      <c r="I102" s="69"/>
      <c r="J102" s="14">
        <f t="shared" ref="J102:J124" si="15">ROUND(H102*I102,2)</f>
        <v>0</v>
      </c>
    </row>
    <row r="103" spans="1:10" ht="22.5" x14ac:dyDescent="0.25">
      <c r="A103" s="11" t="s">
        <v>204</v>
      </c>
      <c r="B103" s="12" t="s">
        <v>16</v>
      </c>
      <c r="C103" s="12" t="s">
        <v>21</v>
      </c>
      <c r="D103" s="35" t="s">
        <v>205</v>
      </c>
      <c r="E103" s="13">
        <v>8</v>
      </c>
      <c r="F103" s="13">
        <v>950.18</v>
      </c>
      <c r="G103" s="14">
        <f t="shared" si="14"/>
        <v>7601.44</v>
      </c>
      <c r="H103" s="13">
        <v>8</v>
      </c>
      <c r="I103" s="69"/>
      <c r="J103" s="14">
        <f t="shared" si="15"/>
        <v>0</v>
      </c>
    </row>
    <row r="104" spans="1:10" ht="22.5" x14ac:dyDescent="0.25">
      <c r="A104" s="11" t="s">
        <v>206</v>
      </c>
      <c r="B104" s="12" t="s">
        <v>16</v>
      </c>
      <c r="C104" s="12" t="s">
        <v>21</v>
      </c>
      <c r="D104" s="35" t="s">
        <v>207</v>
      </c>
      <c r="E104" s="13">
        <v>6</v>
      </c>
      <c r="F104" s="13">
        <v>3128.97</v>
      </c>
      <c r="G104" s="14">
        <f t="shared" si="14"/>
        <v>18773.82</v>
      </c>
      <c r="H104" s="13">
        <v>6</v>
      </c>
      <c r="I104" s="69"/>
      <c r="J104" s="14">
        <f t="shared" si="15"/>
        <v>0</v>
      </c>
    </row>
    <row r="105" spans="1:10" ht="22.5" x14ac:dyDescent="0.25">
      <c r="A105" s="11" t="s">
        <v>208</v>
      </c>
      <c r="B105" s="12" t="s">
        <v>16</v>
      </c>
      <c r="C105" s="12" t="s">
        <v>29</v>
      </c>
      <c r="D105" s="35" t="s">
        <v>209</v>
      </c>
      <c r="E105" s="13">
        <v>68</v>
      </c>
      <c r="F105" s="13">
        <v>200.11</v>
      </c>
      <c r="G105" s="14">
        <f t="shared" si="14"/>
        <v>13607.48</v>
      </c>
      <c r="H105" s="13">
        <v>68</v>
      </c>
      <c r="I105" s="69"/>
      <c r="J105" s="14">
        <f t="shared" si="15"/>
        <v>0</v>
      </c>
    </row>
    <row r="106" spans="1:10" ht="22.5" x14ac:dyDescent="0.25">
      <c r="A106" s="11" t="s">
        <v>210</v>
      </c>
      <c r="B106" s="12" t="s">
        <v>16</v>
      </c>
      <c r="C106" s="12" t="s">
        <v>21</v>
      </c>
      <c r="D106" s="35" t="s">
        <v>211</v>
      </c>
      <c r="E106" s="13">
        <v>9</v>
      </c>
      <c r="F106" s="13">
        <v>768.6</v>
      </c>
      <c r="G106" s="14">
        <f t="shared" si="14"/>
        <v>6917.4</v>
      </c>
      <c r="H106" s="13">
        <v>9</v>
      </c>
      <c r="I106" s="69"/>
      <c r="J106" s="14">
        <f t="shared" si="15"/>
        <v>0</v>
      </c>
    </row>
    <row r="107" spans="1:10" ht="22.5" x14ac:dyDescent="0.25">
      <c r="A107" s="11" t="s">
        <v>212</v>
      </c>
      <c r="B107" s="12" t="s">
        <v>16</v>
      </c>
      <c r="C107" s="12" t="s">
        <v>29</v>
      </c>
      <c r="D107" s="35" t="s">
        <v>213</v>
      </c>
      <c r="E107" s="13">
        <v>130</v>
      </c>
      <c r="F107" s="13">
        <v>81.97</v>
      </c>
      <c r="G107" s="14">
        <f t="shared" si="14"/>
        <v>10656.1</v>
      </c>
      <c r="H107" s="13">
        <v>130</v>
      </c>
      <c r="I107" s="69"/>
      <c r="J107" s="14">
        <f t="shared" si="15"/>
        <v>0</v>
      </c>
    </row>
    <row r="108" spans="1:10" ht="22.5" x14ac:dyDescent="0.25">
      <c r="A108" s="11" t="s">
        <v>214</v>
      </c>
      <c r="B108" s="12" t="s">
        <v>16</v>
      </c>
      <c r="C108" s="12" t="s">
        <v>29</v>
      </c>
      <c r="D108" s="35" t="s">
        <v>215</v>
      </c>
      <c r="E108" s="13">
        <v>300</v>
      </c>
      <c r="F108" s="13">
        <v>75.88</v>
      </c>
      <c r="G108" s="14">
        <f t="shared" si="14"/>
        <v>22764</v>
      </c>
      <c r="H108" s="13">
        <v>300</v>
      </c>
      <c r="I108" s="69"/>
      <c r="J108" s="14">
        <f t="shared" si="15"/>
        <v>0</v>
      </c>
    </row>
    <row r="109" spans="1:10" x14ac:dyDescent="0.25">
      <c r="A109" s="11" t="s">
        <v>216</v>
      </c>
      <c r="B109" s="12" t="s">
        <v>16</v>
      </c>
      <c r="C109" s="12" t="s">
        <v>24</v>
      </c>
      <c r="D109" s="35" t="s">
        <v>217</v>
      </c>
      <c r="E109" s="13">
        <v>304.24</v>
      </c>
      <c r="F109" s="13">
        <v>83.98</v>
      </c>
      <c r="G109" s="14">
        <f t="shared" si="14"/>
        <v>25550.080000000002</v>
      </c>
      <c r="H109" s="13">
        <v>304.24</v>
      </c>
      <c r="I109" s="69"/>
      <c r="J109" s="14">
        <f t="shared" si="15"/>
        <v>0</v>
      </c>
    </row>
    <row r="110" spans="1:10" x14ac:dyDescent="0.25">
      <c r="A110" s="11" t="s">
        <v>218</v>
      </c>
      <c r="B110" s="12" t="s">
        <v>16</v>
      </c>
      <c r="C110" s="12" t="s">
        <v>24</v>
      </c>
      <c r="D110" s="35" t="s">
        <v>219</v>
      </c>
      <c r="E110" s="13">
        <v>10</v>
      </c>
      <c r="F110" s="13">
        <v>224.18</v>
      </c>
      <c r="G110" s="14">
        <f t="shared" si="14"/>
        <v>2241.8000000000002</v>
      </c>
      <c r="H110" s="13">
        <v>10</v>
      </c>
      <c r="I110" s="69"/>
      <c r="J110" s="14">
        <f t="shared" si="15"/>
        <v>0</v>
      </c>
    </row>
    <row r="111" spans="1:10" x14ac:dyDescent="0.25">
      <c r="A111" s="11" t="s">
        <v>220</v>
      </c>
      <c r="B111" s="12" t="s">
        <v>16</v>
      </c>
      <c r="C111" s="12" t="s">
        <v>29</v>
      </c>
      <c r="D111" s="35" t="s">
        <v>221</v>
      </c>
      <c r="E111" s="13">
        <v>6</v>
      </c>
      <c r="F111" s="13">
        <v>342.29</v>
      </c>
      <c r="G111" s="14">
        <f t="shared" si="14"/>
        <v>2053.7399999999998</v>
      </c>
      <c r="H111" s="13">
        <v>6</v>
      </c>
      <c r="I111" s="69"/>
      <c r="J111" s="14">
        <f t="shared" si="15"/>
        <v>0</v>
      </c>
    </row>
    <row r="112" spans="1:10" ht="22.5" x14ac:dyDescent="0.25">
      <c r="A112" s="11" t="s">
        <v>222</v>
      </c>
      <c r="B112" s="12" t="s">
        <v>16</v>
      </c>
      <c r="C112" s="12" t="s">
        <v>21</v>
      </c>
      <c r="D112" s="35" t="s">
        <v>223</v>
      </c>
      <c r="E112" s="13">
        <v>2</v>
      </c>
      <c r="F112" s="13">
        <v>6391.14</v>
      </c>
      <c r="G112" s="14">
        <f t="shared" si="14"/>
        <v>12782.28</v>
      </c>
      <c r="H112" s="13">
        <v>2</v>
      </c>
      <c r="I112" s="69"/>
      <c r="J112" s="14">
        <f t="shared" si="15"/>
        <v>0</v>
      </c>
    </row>
    <row r="113" spans="1:10" ht="22.5" x14ac:dyDescent="0.25">
      <c r="A113" s="11" t="s">
        <v>224</v>
      </c>
      <c r="B113" s="12" t="s">
        <v>16</v>
      </c>
      <c r="C113" s="12" t="s">
        <v>21</v>
      </c>
      <c r="D113" s="35" t="s">
        <v>225</v>
      </c>
      <c r="E113" s="13">
        <v>3</v>
      </c>
      <c r="F113" s="13">
        <v>4581.45</v>
      </c>
      <c r="G113" s="14">
        <f t="shared" si="14"/>
        <v>13744.35</v>
      </c>
      <c r="H113" s="13">
        <v>3</v>
      </c>
      <c r="I113" s="69"/>
      <c r="J113" s="14">
        <f t="shared" si="15"/>
        <v>0</v>
      </c>
    </row>
    <row r="114" spans="1:10" x14ac:dyDescent="0.25">
      <c r="A114" s="11" t="s">
        <v>226</v>
      </c>
      <c r="B114" s="12" t="s">
        <v>16</v>
      </c>
      <c r="C114" s="12" t="s">
        <v>21</v>
      </c>
      <c r="D114" s="35" t="s">
        <v>227</v>
      </c>
      <c r="E114" s="13">
        <v>2</v>
      </c>
      <c r="F114" s="13">
        <v>126</v>
      </c>
      <c r="G114" s="14">
        <f t="shared" si="14"/>
        <v>252</v>
      </c>
      <c r="H114" s="13">
        <v>2</v>
      </c>
      <c r="I114" s="69"/>
      <c r="J114" s="14">
        <f t="shared" si="15"/>
        <v>0</v>
      </c>
    </row>
    <row r="115" spans="1:10" x14ac:dyDescent="0.25">
      <c r="A115" s="11" t="s">
        <v>228</v>
      </c>
      <c r="B115" s="12" t="s">
        <v>16</v>
      </c>
      <c r="C115" s="12" t="s">
        <v>21</v>
      </c>
      <c r="D115" s="35" t="s">
        <v>229</v>
      </c>
      <c r="E115" s="13">
        <v>4</v>
      </c>
      <c r="F115" s="13">
        <v>112.14</v>
      </c>
      <c r="G115" s="14">
        <f t="shared" si="14"/>
        <v>448.56</v>
      </c>
      <c r="H115" s="13">
        <v>4</v>
      </c>
      <c r="I115" s="69"/>
      <c r="J115" s="14">
        <f t="shared" si="15"/>
        <v>0</v>
      </c>
    </row>
    <row r="116" spans="1:10" x14ac:dyDescent="0.25">
      <c r="A116" s="11" t="s">
        <v>230</v>
      </c>
      <c r="B116" s="12" t="s">
        <v>16</v>
      </c>
      <c r="C116" s="12" t="s">
        <v>84</v>
      </c>
      <c r="D116" s="35" t="s">
        <v>231</v>
      </c>
      <c r="E116" s="13">
        <v>1075.2</v>
      </c>
      <c r="F116" s="13">
        <v>6.66</v>
      </c>
      <c r="G116" s="14">
        <f t="shared" si="14"/>
        <v>7160.83</v>
      </c>
      <c r="H116" s="13">
        <v>1075.2</v>
      </c>
      <c r="I116" s="69"/>
      <c r="J116" s="14">
        <f t="shared" si="15"/>
        <v>0</v>
      </c>
    </row>
    <row r="117" spans="1:10" ht="22.5" x14ac:dyDescent="0.25">
      <c r="A117" s="11" t="s">
        <v>232</v>
      </c>
      <c r="B117" s="12" t="s">
        <v>16</v>
      </c>
      <c r="C117" s="12" t="s">
        <v>24</v>
      </c>
      <c r="D117" s="35" t="s">
        <v>233</v>
      </c>
      <c r="E117" s="13">
        <v>36.08</v>
      </c>
      <c r="F117" s="13">
        <v>889.19</v>
      </c>
      <c r="G117" s="14">
        <f t="shared" si="14"/>
        <v>32081.98</v>
      </c>
      <c r="H117" s="13">
        <v>36.08</v>
      </c>
      <c r="I117" s="69"/>
      <c r="J117" s="14">
        <f t="shared" si="15"/>
        <v>0</v>
      </c>
    </row>
    <row r="118" spans="1:10" ht="22.5" x14ac:dyDescent="0.25">
      <c r="A118" s="11" t="s">
        <v>234</v>
      </c>
      <c r="B118" s="12" t="s">
        <v>16</v>
      </c>
      <c r="C118" s="12" t="s">
        <v>24</v>
      </c>
      <c r="D118" s="35" t="s">
        <v>235</v>
      </c>
      <c r="E118" s="13">
        <v>11.68</v>
      </c>
      <c r="F118" s="13">
        <v>194.46</v>
      </c>
      <c r="G118" s="14">
        <f t="shared" si="14"/>
        <v>2271.29</v>
      </c>
      <c r="H118" s="13">
        <v>11.68</v>
      </c>
      <c r="I118" s="69"/>
      <c r="J118" s="14">
        <f t="shared" si="15"/>
        <v>0</v>
      </c>
    </row>
    <row r="119" spans="1:10" x14ac:dyDescent="0.25">
      <c r="A119" s="11" t="s">
        <v>236</v>
      </c>
      <c r="B119" s="12" t="s">
        <v>16</v>
      </c>
      <c r="C119" s="12" t="s">
        <v>21</v>
      </c>
      <c r="D119" s="35" t="s">
        <v>237</v>
      </c>
      <c r="E119" s="13">
        <v>206</v>
      </c>
      <c r="F119" s="13">
        <v>14.28</v>
      </c>
      <c r="G119" s="14">
        <f t="shared" si="14"/>
        <v>2941.68</v>
      </c>
      <c r="H119" s="13">
        <v>206</v>
      </c>
      <c r="I119" s="69"/>
      <c r="J119" s="14">
        <f t="shared" si="15"/>
        <v>0</v>
      </c>
    </row>
    <row r="120" spans="1:10" ht="22.5" x14ac:dyDescent="0.25">
      <c r="A120" s="11" t="s">
        <v>238</v>
      </c>
      <c r="B120" s="12" t="s">
        <v>16</v>
      </c>
      <c r="C120" s="12" t="s">
        <v>29</v>
      </c>
      <c r="D120" s="35" t="s">
        <v>239</v>
      </c>
      <c r="E120" s="13">
        <v>590</v>
      </c>
      <c r="F120" s="13">
        <v>256.14</v>
      </c>
      <c r="G120" s="14">
        <f t="shared" si="14"/>
        <v>151122.6</v>
      </c>
      <c r="H120" s="13">
        <v>590</v>
      </c>
      <c r="I120" s="69"/>
      <c r="J120" s="14">
        <f t="shared" si="15"/>
        <v>0</v>
      </c>
    </row>
    <row r="121" spans="1:10" x14ac:dyDescent="0.25">
      <c r="A121" s="11" t="s">
        <v>240</v>
      </c>
      <c r="B121" s="12" t="s">
        <v>16</v>
      </c>
      <c r="C121" s="12" t="s">
        <v>29</v>
      </c>
      <c r="D121" s="35" t="s">
        <v>241</v>
      </c>
      <c r="E121" s="13">
        <v>206</v>
      </c>
      <c r="F121" s="13">
        <v>132.87</v>
      </c>
      <c r="G121" s="14">
        <f t="shared" si="14"/>
        <v>27371.22</v>
      </c>
      <c r="H121" s="13">
        <v>206</v>
      </c>
      <c r="I121" s="69"/>
      <c r="J121" s="14">
        <f t="shared" si="15"/>
        <v>0</v>
      </c>
    </row>
    <row r="122" spans="1:10" x14ac:dyDescent="0.25">
      <c r="A122" s="11" t="s">
        <v>242</v>
      </c>
      <c r="B122" s="12" t="s">
        <v>16</v>
      </c>
      <c r="C122" s="12" t="s">
        <v>243</v>
      </c>
      <c r="D122" s="35" t="s">
        <v>244</v>
      </c>
      <c r="E122" s="13">
        <v>1</v>
      </c>
      <c r="F122" s="13">
        <v>26250</v>
      </c>
      <c r="G122" s="14">
        <f t="shared" si="14"/>
        <v>26250</v>
      </c>
      <c r="H122" s="13">
        <v>1</v>
      </c>
      <c r="I122" s="13">
        <v>26250</v>
      </c>
      <c r="J122" s="14">
        <f t="shared" si="15"/>
        <v>26250</v>
      </c>
    </row>
    <row r="123" spans="1:10" x14ac:dyDescent="0.25">
      <c r="A123" s="11" t="s">
        <v>245</v>
      </c>
      <c r="B123" s="12" t="s">
        <v>16</v>
      </c>
      <c r="C123" s="12" t="s">
        <v>21</v>
      </c>
      <c r="D123" s="35" t="s">
        <v>247</v>
      </c>
      <c r="E123" s="13">
        <v>10</v>
      </c>
      <c r="F123" s="13">
        <v>29.6</v>
      </c>
      <c r="G123" s="14">
        <f t="shared" si="14"/>
        <v>296</v>
      </c>
      <c r="H123" s="13">
        <v>10</v>
      </c>
      <c r="I123" s="69"/>
      <c r="J123" s="14">
        <f t="shared" si="15"/>
        <v>0</v>
      </c>
    </row>
    <row r="124" spans="1:10" x14ac:dyDescent="0.25">
      <c r="A124" s="15"/>
      <c r="B124" s="15"/>
      <c r="C124" s="15"/>
      <c r="D124" s="36" t="s">
        <v>248</v>
      </c>
      <c r="E124" s="13">
        <v>1</v>
      </c>
      <c r="F124" s="16">
        <f>SUM(G102:G123)</f>
        <v>427706.83999999997</v>
      </c>
      <c r="G124" s="16">
        <f t="shared" si="14"/>
        <v>427706.84</v>
      </c>
      <c r="H124" s="13">
        <v>1</v>
      </c>
      <c r="I124" s="16">
        <f>SUM(J102:J123)</f>
        <v>26250</v>
      </c>
      <c r="J124" s="16">
        <f t="shared" si="15"/>
        <v>26250</v>
      </c>
    </row>
    <row r="125" spans="1:10" ht="1.1499999999999999" customHeight="1" x14ac:dyDescent="0.25">
      <c r="A125" s="17"/>
      <c r="B125" s="17"/>
      <c r="C125" s="17"/>
      <c r="D125" s="37"/>
      <c r="E125" s="17"/>
      <c r="F125" s="17"/>
      <c r="G125" s="17"/>
      <c r="H125" s="17"/>
      <c r="I125" s="17"/>
      <c r="J125" s="17"/>
    </row>
    <row r="126" spans="1:10" x14ac:dyDescent="0.25">
      <c r="A126" s="8" t="s">
        <v>249</v>
      </c>
      <c r="B126" s="8" t="s">
        <v>10</v>
      </c>
      <c r="C126" s="8" t="s">
        <v>11</v>
      </c>
      <c r="D126" s="34" t="s">
        <v>250</v>
      </c>
      <c r="E126" s="10">
        <f t="shared" ref="E126:J126" si="16">E132</f>
        <v>1</v>
      </c>
      <c r="F126" s="10">
        <f t="shared" si="16"/>
        <v>8189.72</v>
      </c>
      <c r="G126" s="10">
        <f t="shared" si="16"/>
        <v>8189.72</v>
      </c>
      <c r="H126" s="10">
        <f t="shared" si="16"/>
        <v>1</v>
      </c>
      <c r="I126" s="10">
        <f t="shared" si="16"/>
        <v>0</v>
      </c>
      <c r="J126" s="10">
        <f t="shared" si="16"/>
        <v>0</v>
      </c>
    </row>
    <row r="127" spans="1:10" ht="22.5" x14ac:dyDescent="0.25">
      <c r="A127" s="11" t="s">
        <v>251</v>
      </c>
      <c r="B127" s="12" t="s">
        <v>16</v>
      </c>
      <c r="C127" s="12" t="s">
        <v>21</v>
      </c>
      <c r="D127" s="35" t="s">
        <v>252</v>
      </c>
      <c r="E127" s="13">
        <v>1</v>
      </c>
      <c r="F127" s="13">
        <v>797.16</v>
      </c>
      <c r="G127" s="14">
        <f t="shared" ref="G127:G132" si="17">ROUND(E127*F127,2)</f>
        <v>797.16</v>
      </c>
      <c r="H127" s="13">
        <v>1</v>
      </c>
      <c r="I127" s="69"/>
      <c r="J127" s="14">
        <f t="shared" ref="J127:J132" si="18">ROUND(H127*I127,2)</f>
        <v>0</v>
      </c>
    </row>
    <row r="128" spans="1:10" ht="22.5" x14ac:dyDescent="0.25">
      <c r="A128" s="11" t="s">
        <v>253</v>
      </c>
      <c r="B128" s="12" t="s">
        <v>16</v>
      </c>
      <c r="C128" s="12" t="s">
        <v>21</v>
      </c>
      <c r="D128" s="35" t="s">
        <v>254</v>
      </c>
      <c r="E128" s="13">
        <v>1</v>
      </c>
      <c r="F128" s="13">
        <v>399.67</v>
      </c>
      <c r="G128" s="14">
        <f t="shared" si="17"/>
        <v>399.67</v>
      </c>
      <c r="H128" s="13">
        <v>1</v>
      </c>
      <c r="I128" s="69"/>
      <c r="J128" s="14">
        <f t="shared" si="18"/>
        <v>0</v>
      </c>
    </row>
    <row r="129" spans="1:10" ht="22.5" x14ac:dyDescent="0.25">
      <c r="A129" s="11" t="s">
        <v>255</v>
      </c>
      <c r="B129" s="12" t="s">
        <v>16</v>
      </c>
      <c r="C129" s="12" t="s">
        <v>21</v>
      </c>
      <c r="D129" s="35" t="s">
        <v>256</v>
      </c>
      <c r="E129" s="13">
        <v>1</v>
      </c>
      <c r="F129" s="13">
        <v>322.43</v>
      </c>
      <c r="G129" s="14">
        <f t="shared" si="17"/>
        <v>322.43</v>
      </c>
      <c r="H129" s="13">
        <v>1</v>
      </c>
      <c r="I129" s="69"/>
      <c r="J129" s="14">
        <f t="shared" si="18"/>
        <v>0</v>
      </c>
    </row>
    <row r="130" spans="1:10" x14ac:dyDescent="0.25">
      <c r="A130" s="11" t="s">
        <v>257</v>
      </c>
      <c r="B130" s="12" t="s">
        <v>16</v>
      </c>
      <c r="C130" s="12" t="s">
        <v>29</v>
      </c>
      <c r="D130" s="35" t="s">
        <v>258</v>
      </c>
      <c r="E130" s="13">
        <v>430.01</v>
      </c>
      <c r="F130" s="13">
        <v>6.04</v>
      </c>
      <c r="G130" s="14">
        <f t="shared" si="17"/>
        <v>2597.2600000000002</v>
      </c>
      <c r="H130" s="13">
        <v>430.01</v>
      </c>
      <c r="I130" s="69"/>
      <c r="J130" s="14">
        <f t="shared" si="18"/>
        <v>0</v>
      </c>
    </row>
    <row r="131" spans="1:10" ht="22.5" x14ac:dyDescent="0.25">
      <c r="A131" s="11" t="s">
        <v>259</v>
      </c>
      <c r="B131" s="12" t="s">
        <v>16</v>
      </c>
      <c r="C131" s="12" t="s">
        <v>29</v>
      </c>
      <c r="D131" s="35" t="s">
        <v>260</v>
      </c>
      <c r="E131" s="13">
        <v>340</v>
      </c>
      <c r="F131" s="13">
        <v>11.98</v>
      </c>
      <c r="G131" s="14">
        <f t="shared" si="17"/>
        <v>4073.2</v>
      </c>
      <c r="H131" s="13">
        <v>340</v>
      </c>
      <c r="I131" s="69"/>
      <c r="J131" s="14">
        <f t="shared" si="18"/>
        <v>0</v>
      </c>
    </row>
    <row r="132" spans="1:10" x14ac:dyDescent="0.25">
      <c r="A132" s="15"/>
      <c r="B132" s="15"/>
      <c r="C132" s="15"/>
      <c r="D132" s="36" t="s">
        <v>261</v>
      </c>
      <c r="E132" s="13">
        <v>1</v>
      </c>
      <c r="F132" s="16">
        <f>SUM(G127:G131)</f>
        <v>8189.72</v>
      </c>
      <c r="G132" s="16">
        <f t="shared" si="17"/>
        <v>8189.72</v>
      </c>
      <c r="H132" s="13">
        <v>1</v>
      </c>
      <c r="I132" s="16">
        <f>SUM(J127:J131)</f>
        <v>0</v>
      </c>
      <c r="J132" s="16">
        <f t="shared" si="18"/>
        <v>0</v>
      </c>
    </row>
    <row r="133" spans="1:10" ht="1.1499999999999999" customHeight="1" x14ac:dyDescent="0.25">
      <c r="A133" s="17"/>
      <c r="B133" s="17"/>
      <c r="C133" s="17"/>
      <c r="D133" s="37"/>
      <c r="E133" s="17"/>
      <c r="F133" s="17"/>
      <c r="G133" s="17"/>
      <c r="H133" s="17"/>
      <c r="I133" s="17"/>
      <c r="J133" s="17"/>
    </row>
    <row r="134" spans="1:10" x14ac:dyDescent="0.25">
      <c r="A134" s="8" t="s">
        <v>262</v>
      </c>
      <c r="B134" s="8" t="s">
        <v>10</v>
      </c>
      <c r="C134" s="8" t="s">
        <v>11</v>
      </c>
      <c r="D134" s="34" t="s">
        <v>263</v>
      </c>
      <c r="E134" s="10">
        <f t="shared" ref="E134:J134" si="19">E147</f>
        <v>1</v>
      </c>
      <c r="F134" s="10">
        <f t="shared" si="19"/>
        <v>32247.81</v>
      </c>
      <c r="G134" s="10">
        <f t="shared" si="19"/>
        <v>32247.81</v>
      </c>
      <c r="H134" s="10">
        <f t="shared" si="19"/>
        <v>1</v>
      </c>
      <c r="I134" s="10">
        <f t="shared" si="19"/>
        <v>0</v>
      </c>
      <c r="J134" s="10">
        <f t="shared" si="19"/>
        <v>0</v>
      </c>
    </row>
    <row r="135" spans="1:10" ht="22.5" x14ac:dyDescent="0.25">
      <c r="A135" s="11" t="s">
        <v>264</v>
      </c>
      <c r="B135" s="12" t="s">
        <v>16</v>
      </c>
      <c r="C135" s="12" t="s">
        <v>265</v>
      </c>
      <c r="D135" s="35" t="s">
        <v>266</v>
      </c>
      <c r="E135" s="13">
        <v>18</v>
      </c>
      <c r="F135" s="13">
        <v>904.95</v>
      </c>
      <c r="G135" s="14">
        <f t="shared" ref="G135:G147" si="20">ROUND(E135*F135,2)</f>
        <v>16289.1</v>
      </c>
      <c r="H135" s="13">
        <v>18</v>
      </c>
      <c r="I135" s="69"/>
      <c r="J135" s="14">
        <f t="shared" ref="J135:J147" si="21">ROUND(H135*I135,2)</f>
        <v>0</v>
      </c>
    </row>
    <row r="136" spans="1:10" x14ac:dyDescent="0.25">
      <c r="A136" s="11" t="s">
        <v>267</v>
      </c>
      <c r="B136" s="12" t="s">
        <v>16</v>
      </c>
      <c r="C136" s="12" t="s">
        <v>21</v>
      </c>
      <c r="D136" s="35" t="s">
        <v>268</v>
      </c>
      <c r="E136" s="13">
        <v>2</v>
      </c>
      <c r="F136" s="13">
        <v>67.91</v>
      </c>
      <c r="G136" s="14">
        <f t="shared" si="20"/>
        <v>135.82</v>
      </c>
      <c r="H136" s="13">
        <v>2</v>
      </c>
      <c r="I136" s="69"/>
      <c r="J136" s="14">
        <f t="shared" si="21"/>
        <v>0</v>
      </c>
    </row>
    <row r="137" spans="1:10" x14ac:dyDescent="0.25">
      <c r="A137" s="11" t="s">
        <v>269</v>
      </c>
      <c r="B137" s="12" t="s">
        <v>16</v>
      </c>
      <c r="C137" s="12" t="s">
        <v>21</v>
      </c>
      <c r="D137" s="35" t="s">
        <v>270</v>
      </c>
      <c r="E137" s="13">
        <v>3</v>
      </c>
      <c r="F137" s="13">
        <v>848.82</v>
      </c>
      <c r="G137" s="14">
        <f t="shared" si="20"/>
        <v>2546.46</v>
      </c>
      <c r="H137" s="13">
        <v>3</v>
      </c>
      <c r="I137" s="69"/>
      <c r="J137" s="14">
        <f t="shared" si="21"/>
        <v>0</v>
      </c>
    </row>
    <row r="138" spans="1:10" x14ac:dyDescent="0.25">
      <c r="A138" s="11" t="s">
        <v>271</v>
      </c>
      <c r="B138" s="12" t="s">
        <v>16</v>
      </c>
      <c r="C138" s="12" t="s">
        <v>21</v>
      </c>
      <c r="D138" s="35" t="s">
        <v>272</v>
      </c>
      <c r="E138" s="13">
        <v>2</v>
      </c>
      <c r="F138" s="13">
        <v>59.17</v>
      </c>
      <c r="G138" s="14">
        <f t="shared" si="20"/>
        <v>118.34</v>
      </c>
      <c r="H138" s="13">
        <v>2</v>
      </c>
      <c r="I138" s="69"/>
      <c r="J138" s="14">
        <f t="shared" si="21"/>
        <v>0</v>
      </c>
    </row>
    <row r="139" spans="1:10" x14ac:dyDescent="0.25">
      <c r="A139" s="11" t="s">
        <v>273</v>
      </c>
      <c r="B139" s="12" t="s">
        <v>16</v>
      </c>
      <c r="C139" s="12" t="s">
        <v>21</v>
      </c>
      <c r="D139" s="35" t="s">
        <v>274</v>
      </c>
      <c r="E139" s="13">
        <v>22</v>
      </c>
      <c r="F139" s="13">
        <v>23.25</v>
      </c>
      <c r="G139" s="14">
        <f t="shared" si="20"/>
        <v>511.5</v>
      </c>
      <c r="H139" s="13">
        <v>22</v>
      </c>
      <c r="I139" s="69"/>
      <c r="J139" s="14">
        <f t="shared" si="21"/>
        <v>0</v>
      </c>
    </row>
    <row r="140" spans="1:10" ht="22.5" x14ac:dyDescent="0.25">
      <c r="A140" s="11" t="s">
        <v>275</v>
      </c>
      <c r="B140" s="12" t="s">
        <v>16</v>
      </c>
      <c r="C140" s="12" t="s">
        <v>21</v>
      </c>
      <c r="D140" s="35" t="s">
        <v>276</v>
      </c>
      <c r="E140" s="13">
        <v>15</v>
      </c>
      <c r="F140" s="13">
        <v>320.72000000000003</v>
      </c>
      <c r="G140" s="14">
        <f t="shared" si="20"/>
        <v>4810.8</v>
      </c>
      <c r="H140" s="13">
        <v>15</v>
      </c>
      <c r="I140" s="69"/>
      <c r="J140" s="14">
        <f t="shared" si="21"/>
        <v>0</v>
      </c>
    </row>
    <row r="141" spans="1:10" x14ac:dyDescent="0.25">
      <c r="A141" s="11" t="s">
        <v>277</v>
      </c>
      <c r="B141" s="12" t="s">
        <v>16</v>
      </c>
      <c r="C141" s="12" t="s">
        <v>21</v>
      </c>
      <c r="D141" s="35" t="s">
        <v>278</v>
      </c>
      <c r="E141" s="13">
        <v>8</v>
      </c>
      <c r="F141" s="13">
        <v>43.53</v>
      </c>
      <c r="G141" s="14">
        <f t="shared" si="20"/>
        <v>348.24</v>
      </c>
      <c r="H141" s="13">
        <v>8</v>
      </c>
      <c r="I141" s="69"/>
      <c r="J141" s="14">
        <f t="shared" si="21"/>
        <v>0</v>
      </c>
    </row>
    <row r="142" spans="1:10" ht="22.5" x14ac:dyDescent="0.25">
      <c r="A142" s="11" t="s">
        <v>279</v>
      </c>
      <c r="B142" s="12" t="s">
        <v>16</v>
      </c>
      <c r="C142" s="12" t="s">
        <v>21</v>
      </c>
      <c r="D142" s="35" t="s">
        <v>280</v>
      </c>
      <c r="E142" s="13">
        <v>5</v>
      </c>
      <c r="F142" s="13">
        <v>29.06</v>
      </c>
      <c r="G142" s="14">
        <f t="shared" si="20"/>
        <v>145.30000000000001</v>
      </c>
      <c r="H142" s="13">
        <v>5</v>
      </c>
      <c r="I142" s="69"/>
      <c r="J142" s="14">
        <f t="shared" si="21"/>
        <v>0</v>
      </c>
    </row>
    <row r="143" spans="1:10" ht="22.5" x14ac:dyDescent="0.25">
      <c r="A143" s="11" t="s">
        <v>281</v>
      </c>
      <c r="B143" s="12" t="s">
        <v>16</v>
      </c>
      <c r="C143" s="12" t="s">
        <v>21</v>
      </c>
      <c r="D143" s="35" t="s">
        <v>282</v>
      </c>
      <c r="E143" s="13">
        <v>30</v>
      </c>
      <c r="F143" s="13">
        <v>9.7100000000000009</v>
      </c>
      <c r="G143" s="14">
        <f t="shared" si="20"/>
        <v>291.3</v>
      </c>
      <c r="H143" s="13">
        <v>30</v>
      </c>
      <c r="I143" s="69"/>
      <c r="J143" s="14">
        <f t="shared" si="21"/>
        <v>0</v>
      </c>
    </row>
    <row r="144" spans="1:10" x14ac:dyDescent="0.25">
      <c r="A144" s="11" t="s">
        <v>283</v>
      </c>
      <c r="B144" s="12" t="s">
        <v>16</v>
      </c>
      <c r="C144" s="12" t="s">
        <v>21</v>
      </c>
      <c r="D144" s="35" t="s">
        <v>284</v>
      </c>
      <c r="E144" s="13">
        <v>1</v>
      </c>
      <c r="F144" s="13">
        <v>38.75</v>
      </c>
      <c r="G144" s="14">
        <f t="shared" si="20"/>
        <v>38.75</v>
      </c>
      <c r="H144" s="13">
        <v>1</v>
      </c>
      <c r="I144" s="69"/>
      <c r="J144" s="14">
        <f t="shared" si="21"/>
        <v>0</v>
      </c>
    </row>
    <row r="145" spans="1:10" ht="22.5" x14ac:dyDescent="0.25">
      <c r="A145" s="11" t="s">
        <v>285</v>
      </c>
      <c r="B145" s="12" t="s">
        <v>16</v>
      </c>
      <c r="C145" s="12" t="s">
        <v>265</v>
      </c>
      <c r="D145" s="35" t="s">
        <v>286</v>
      </c>
      <c r="E145" s="13">
        <v>7</v>
      </c>
      <c r="F145" s="13">
        <v>69.739999999999995</v>
      </c>
      <c r="G145" s="14">
        <f t="shared" si="20"/>
        <v>488.18</v>
      </c>
      <c r="H145" s="13">
        <v>7</v>
      </c>
      <c r="I145" s="69"/>
      <c r="J145" s="14">
        <f t="shared" si="21"/>
        <v>0</v>
      </c>
    </row>
    <row r="146" spans="1:10" ht="22.5" x14ac:dyDescent="0.25">
      <c r="A146" s="11" t="s">
        <v>287</v>
      </c>
      <c r="B146" s="12" t="s">
        <v>16</v>
      </c>
      <c r="C146" s="12" t="s">
        <v>29</v>
      </c>
      <c r="D146" s="35" t="s">
        <v>288</v>
      </c>
      <c r="E146" s="13">
        <v>206</v>
      </c>
      <c r="F146" s="13">
        <v>31.67</v>
      </c>
      <c r="G146" s="14">
        <f t="shared" si="20"/>
        <v>6524.02</v>
      </c>
      <c r="H146" s="13">
        <v>206</v>
      </c>
      <c r="I146" s="69"/>
      <c r="J146" s="14">
        <f t="shared" si="21"/>
        <v>0</v>
      </c>
    </row>
    <row r="147" spans="1:10" x14ac:dyDescent="0.25">
      <c r="A147" s="15"/>
      <c r="B147" s="15"/>
      <c r="C147" s="15"/>
      <c r="D147" s="36" t="s">
        <v>289</v>
      </c>
      <c r="E147" s="13">
        <v>1</v>
      </c>
      <c r="F147" s="16">
        <f>SUM(G135:G146)</f>
        <v>32247.81</v>
      </c>
      <c r="G147" s="16">
        <f t="shared" si="20"/>
        <v>32247.81</v>
      </c>
      <c r="H147" s="13">
        <v>1</v>
      </c>
      <c r="I147" s="16">
        <f>SUM(J135:J146)</f>
        <v>0</v>
      </c>
      <c r="J147" s="16">
        <f t="shared" si="21"/>
        <v>0</v>
      </c>
    </row>
    <row r="148" spans="1:10" ht="1.1499999999999999" customHeight="1" x14ac:dyDescent="0.25">
      <c r="A148" s="17"/>
      <c r="B148" s="17"/>
      <c r="C148" s="17"/>
      <c r="D148" s="37"/>
      <c r="E148" s="17"/>
      <c r="F148" s="17"/>
      <c r="G148" s="17"/>
      <c r="H148" s="17"/>
      <c r="I148" s="17"/>
      <c r="J148" s="17"/>
    </row>
    <row r="149" spans="1:10" x14ac:dyDescent="0.25">
      <c r="A149" s="15"/>
      <c r="B149" s="15"/>
      <c r="C149" s="15"/>
      <c r="D149" s="36" t="s">
        <v>290</v>
      </c>
      <c r="E149" s="18">
        <v>1</v>
      </c>
      <c r="F149" s="16">
        <f>G5+G51+G62+G72+G101+G126+G134</f>
        <v>3038479.79</v>
      </c>
      <c r="G149" s="16">
        <f>ROUND(E149*F149,2)</f>
        <v>3038479.79</v>
      </c>
      <c r="H149" s="18">
        <v>1</v>
      </c>
      <c r="I149" s="16">
        <f>J5+J51+J62+J72+J101+J126+J134</f>
        <v>26250</v>
      </c>
      <c r="J149" s="16">
        <f>ROUND(H149*I149,2)</f>
        <v>26250</v>
      </c>
    </row>
    <row r="150" spans="1:10" ht="1.1499999999999999" customHeight="1" x14ac:dyDescent="0.25">
      <c r="A150" s="17"/>
      <c r="B150" s="17"/>
      <c r="C150" s="17"/>
      <c r="D150" s="37"/>
      <c r="E150" s="17"/>
      <c r="F150" s="17"/>
      <c r="G150" s="17"/>
      <c r="H150" s="17"/>
      <c r="I150" s="17"/>
      <c r="J150" s="17"/>
    </row>
    <row r="151" spans="1:10" x14ac:dyDescent="0.25">
      <c r="A151" s="5" t="s">
        <v>291</v>
      </c>
      <c r="B151" s="5" t="s">
        <v>10</v>
      </c>
      <c r="C151" s="5" t="s">
        <v>11</v>
      </c>
      <c r="D151" s="33" t="s">
        <v>292</v>
      </c>
      <c r="E151" s="6">
        <f t="shared" ref="E151:J151" si="22">E198</f>
        <v>1</v>
      </c>
      <c r="F151" s="7">
        <f t="shared" si="22"/>
        <v>14626.15</v>
      </c>
      <c r="G151" s="7">
        <f t="shared" si="22"/>
        <v>14626.15</v>
      </c>
      <c r="H151" s="6">
        <f t="shared" si="22"/>
        <v>1</v>
      </c>
      <c r="I151" s="7">
        <f t="shared" si="22"/>
        <v>0</v>
      </c>
      <c r="J151" s="7">
        <f t="shared" si="22"/>
        <v>0</v>
      </c>
    </row>
    <row r="152" spans="1:10" x14ac:dyDescent="0.25">
      <c r="A152" s="8" t="s">
        <v>293</v>
      </c>
      <c r="B152" s="9" t="s">
        <v>10</v>
      </c>
      <c r="C152" s="8" t="s">
        <v>11</v>
      </c>
      <c r="D152" s="34" t="s">
        <v>294</v>
      </c>
      <c r="E152" s="10">
        <f t="shared" ref="E152:J152" si="23">E164</f>
        <v>1</v>
      </c>
      <c r="F152" s="10">
        <f t="shared" si="23"/>
        <v>4994.8600000000006</v>
      </c>
      <c r="G152" s="10">
        <f t="shared" si="23"/>
        <v>4994.8599999999997</v>
      </c>
      <c r="H152" s="10">
        <f t="shared" si="23"/>
        <v>1</v>
      </c>
      <c r="I152" s="10">
        <f t="shared" si="23"/>
        <v>0</v>
      </c>
      <c r="J152" s="10">
        <f t="shared" si="23"/>
        <v>0</v>
      </c>
    </row>
    <row r="153" spans="1:10" ht="22.5" x14ac:dyDescent="0.25">
      <c r="A153" s="11" t="s">
        <v>295</v>
      </c>
      <c r="B153" s="12" t="s">
        <v>16</v>
      </c>
      <c r="C153" s="12" t="s">
        <v>24</v>
      </c>
      <c r="D153" s="35" t="s">
        <v>296</v>
      </c>
      <c r="E153" s="13">
        <v>96.7</v>
      </c>
      <c r="F153" s="13">
        <v>18.11</v>
      </c>
      <c r="G153" s="14">
        <f t="shared" ref="G153:G164" si="24">ROUND(E153*F153,2)</f>
        <v>1751.24</v>
      </c>
      <c r="H153" s="13">
        <v>96.7</v>
      </c>
      <c r="I153" s="69"/>
      <c r="J153" s="14">
        <f t="shared" ref="J153:J164" si="25">ROUND(H153*I153,2)</f>
        <v>0</v>
      </c>
    </row>
    <row r="154" spans="1:10" ht="22.5" x14ac:dyDescent="0.25">
      <c r="A154" s="11" t="s">
        <v>297</v>
      </c>
      <c r="B154" s="12" t="s">
        <v>16</v>
      </c>
      <c r="C154" s="12" t="s">
        <v>24</v>
      </c>
      <c r="D154" s="35" t="s">
        <v>298</v>
      </c>
      <c r="E154" s="13">
        <v>154.5</v>
      </c>
      <c r="F154" s="13">
        <v>11.7</v>
      </c>
      <c r="G154" s="14">
        <f t="shared" si="24"/>
        <v>1807.65</v>
      </c>
      <c r="H154" s="13">
        <v>154.5</v>
      </c>
      <c r="I154" s="69"/>
      <c r="J154" s="14">
        <f t="shared" si="25"/>
        <v>0</v>
      </c>
    </row>
    <row r="155" spans="1:10" ht="22.5" x14ac:dyDescent="0.25">
      <c r="A155" s="11" t="s">
        <v>88</v>
      </c>
      <c r="B155" s="12" t="s">
        <v>16</v>
      </c>
      <c r="C155" s="12" t="s">
        <v>24</v>
      </c>
      <c r="D155" s="35" t="s">
        <v>89</v>
      </c>
      <c r="E155" s="13">
        <v>25.5</v>
      </c>
      <c r="F155" s="13">
        <v>12.65</v>
      </c>
      <c r="G155" s="14">
        <f t="shared" si="24"/>
        <v>322.58</v>
      </c>
      <c r="H155" s="13">
        <v>25.5</v>
      </c>
      <c r="I155" s="69"/>
      <c r="J155" s="14">
        <f t="shared" si="25"/>
        <v>0</v>
      </c>
    </row>
    <row r="156" spans="1:10" x14ac:dyDescent="0.25">
      <c r="A156" s="11" t="s">
        <v>299</v>
      </c>
      <c r="B156" s="12" t="s">
        <v>16</v>
      </c>
      <c r="C156" s="12" t="s">
        <v>21</v>
      </c>
      <c r="D156" s="35" t="s">
        <v>300</v>
      </c>
      <c r="E156" s="13">
        <v>4</v>
      </c>
      <c r="F156" s="13">
        <v>21.99</v>
      </c>
      <c r="G156" s="14">
        <f t="shared" si="24"/>
        <v>87.96</v>
      </c>
      <c r="H156" s="13">
        <v>4</v>
      </c>
      <c r="I156" s="69"/>
      <c r="J156" s="14">
        <f t="shared" si="25"/>
        <v>0</v>
      </c>
    </row>
    <row r="157" spans="1:10" x14ac:dyDescent="0.25">
      <c r="A157" s="11" t="s">
        <v>301</v>
      </c>
      <c r="B157" s="12" t="s">
        <v>16</v>
      </c>
      <c r="C157" s="12" t="s">
        <v>21</v>
      </c>
      <c r="D157" s="35" t="s">
        <v>302</v>
      </c>
      <c r="E157" s="13">
        <v>4</v>
      </c>
      <c r="F157" s="13">
        <v>22.91</v>
      </c>
      <c r="G157" s="14">
        <f t="shared" si="24"/>
        <v>91.64</v>
      </c>
      <c r="H157" s="13">
        <v>4</v>
      </c>
      <c r="I157" s="69"/>
      <c r="J157" s="14">
        <f t="shared" si="25"/>
        <v>0</v>
      </c>
    </row>
    <row r="158" spans="1:10" x14ac:dyDescent="0.25">
      <c r="A158" s="11" t="s">
        <v>303</v>
      </c>
      <c r="B158" s="12" t="s">
        <v>16</v>
      </c>
      <c r="C158" s="12" t="s">
        <v>21</v>
      </c>
      <c r="D158" s="35" t="s">
        <v>304</v>
      </c>
      <c r="E158" s="13">
        <v>2</v>
      </c>
      <c r="F158" s="13">
        <v>21.55</v>
      </c>
      <c r="G158" s="14">
        <f t="shared" si="24"/>
        <v>43.1</v>
      </c>
      <c r="H158" s="13">
        <v>2</v>
      </c>
      <c r="I158" s="69"/>
      <c r="J158" s="14">
        <f t="shared" si="25"/>
        <v>0</v>
      </c>
    </row>
    <row r="159" spans="1:10" ht="22.5" x14ac:dyDescent="0.25">
      <c r="A159" s="11" t="s">
        <v>305</v>
      </c>
      <c r="B159" s="12" t="s">
        <v>16</v>
      </c>
      <c r="C159" s="12" t="s">
        <v>21</v>
      </c>
      <c r="D159" s="35" t="s">
        <v>306</v>
      </c>
      <c r="E159" s="13">
        <v>2</v>
      </c>
      <c r="F159" s="13">
        <v>38.479999999999997</v>
      </c>
      <c r="G159" s="14">
        <f t="shared" si="24"/>
        <v>76.959999999999994</v>
      </c>
      <c r="H159" s="13">
        <v>2</v>
      </c>
      <c r="I159" s="69"/>
      <c r="J159" s="14">
        <f t="shared" si="25"/>
        <v>0</v>
      </c>
    </row>
    <row r="160" spans="1:10" ht="22.5" x14ac:dyDescent="0.25">
      <c r="A160" s="11" t="s">
        <v>307</v>
      </c>
      <c r="B160" s="12" t="s">
        <v>16</v>
      </c>
      <c r="C160" s="12" t="s">
        <v>21</v>
      </c>
      <c r="D160" s="35" t="s">
        <v>308</v>
      </c>
      <c r="E160" s="13">
        <v>2</v>
      </c>
      <c r="F160" s="13">
        <v>152.59</v>
      </c>
      <c r="G160" s="14">
        <f t="shared" si="24"/>
        <v>305.18</v>
      </c>
      <c r="H160" s="13">
        <v>2</v>
      </c>
      <c r="I160" s="69"/>
      <c r="J160" s="14">
        <f t="shared" si="25"/>
        <v>0</v>
      </c>
    </row>
    <row r="161" spans="1:10" ht="22.5" x14ac:dyDescent="0.25">
      <c r="A161" s="11" t="s">
        <v>309</v>
      </c>
      <c r="B161" s="12" t="s">
        <v>16</v>
      </c>
      <c r="C161" s="12" t="s">
        <v>21</v>
      </c>
      <c r="D161" s="35" t="s">
        <v>310</v>
      </c>
      <c r="E161" s="13">
        <v>2</v>
      </c>
      <c r="F161" s="13">
        <v>143.62</v>
      </c>
      <c r="G161" s="14">
        <f t="shared" si="24"/>
        <v>287.24</v>
      </c>
      <c r="H161" s="13">
        <v>2</v>
      </c>
      <c r="I161" s="69"/>
      <c r="J161" s="14">
        <f t="shared" si="25"/>
        <v>0</v>
      </c>
    </row>
    <row r="162" spans="1:10" x14ac:dyDescent="0.25">
      <c r="A162" s="11" t="s">
        <v>311</v>
      </c>
      <c r="B162" s="12" t="s">
        <v>16</v>
      </c>
      <c r="C162" s="12" t="s">
        <v>24</v>
      </c>
      <c r="D162" s="35" t="s">
        <v>312</v>
      </c>
      <c r="E162" s="13">
        <v>9.4499999999999993</v>
      </c>
      <c r="F162" s="13">
        <v>12.18</v>
      </c>
      <c r="G162" s="14">
        <f t="shared" si="24"/>
        <v>115.1</v>
      </c>
      <c r="H162" s="13">
        <v>9.4499999999999993</v>
      </c>
      <c r="I162" s="69"/>
      <c r="J162" s="14">
        <f t="shared" si="25"/>
        <v>0</v>
      </c>
    </row>
    <row r="163" spans="1:10" ht="22.5" x14ac:dyDescent="0.25">
      <c r="A163" s="11" t="s">
        <v>31</v>
      </c>
      <c r="B163" s="12" t="s">
        <v>16</v>
      </c>
      <c r="C163" s="12" t="s">
        <v>29</v>
      </c>
      <c r="D163" s="35" t="s">
        <v>32</v>
      </c>
      <c r="E163" s="13">
        <v>13</v>
      </c>
      <c r="F163" s="13">
        <v>8.17</v>
      </c>
      <c r="G163" s="14">
        <f t="shared" si="24"/>
        <v>106.21</v>
      </c>
      <c r="H163" s="13">
        <v>13</v>
      </c>
      <c r="I163" s="69"/>
      <c r="J163" s="14">
        <f t="shared" si="25"/>
        <v>0</v>
      </c>
    </row>
    <row r="164" spans="1:10" x14ac:dyDescent="0.25">
      <c r="A164" s="15"/>
      <c r="B164" s="15"/>
      <c r="C164" s="15"/>
      <c r="D164" s="36" t="s">
        <v>313</v>
      </c>
      <c r="E164" s="13">
        <v>1</v>
      </c>
      <c r="F164" s="16">
        <f>SUM(G153:G163)</f>
        <v>4994.8600000000006</v>
      </c>
      <c r="G164" s="16">
        <f t="shared" si="24"/>
        <v>4994.8599999999997</v>
      </c>
      <c r="H164" s="13">
        <v>1</v>
      </c>
      <c r="I164" s="16">
        <f>SUM(J153:J163)</f>
        <v>0</v>
      </c>
      <c r="J164" s="16">
        <f t="shared" si="25"/>
        <v>0</v>
      </c>
    </row>
    <row r="165" spans="1:10" ht="1.1499999999999999" customHeight="1" x14ac:dyDescent="0.25">
      <c r="A165" s="17"/>
      <c r="B165" s="17"/>
      <c r="C165" s="17"/>
      <c r="D165" s="37"/>
      <c r="E165" s="17"/>
      <c r="F165" s="17"/>
      <c r="G165" s="17"/>
      <c r="H165" s="17"/>
      <c r="I165" s="17"/>
      <c r="J165" s="17"/>
    </row>
    <row r="166" spans="1:10" x14ac:dyDescent="0.25">
      <c r="A166" s="8" t="s">
        <v>314</v>
      </c>
      <c r="B166" s="9" t="s">
        <v>10</v>
      </c>
      <c r="C166" s="8" t="s">
        <v>11</v>
      </c>
      <c r="D166" s="34" t="s">
        <v>315</v>
      </c>
      <c r="E166" s="10">
        <f t="shared" ref="E166:J166" si="26">E169</f>
        <v>1</v>
      </c>
      <c r="F166" s="10">
        <f t="shared" si="26"/>
        <v>701.1</v>
      </c>
      <c r="G166" s="10">
        <f t="shared" si="26"/>
        <v>701.1</v>
      </c>
      <c r="H166" s="10">
        <f t="shared" si="26"/>
        <v>1</v>
      </c>
      <c r="I166" s="10">
        <f t="shared" si="26"/>
        <v>0</v>
      </c>
      <c r="J166" s="10">
        <f t="shared" si="26"/>
        <v>0</v>
      </c>
    </row>
    <row r="167" spans="1:10" ht="22.5" x14ac:dyDescent="0.25">
      <c r="A167" s="11" t="s">
        <v>111</v>
      </c>
      <c r="B167" s="12" t="s">
        <v>16</v>
      </c>
      <c r="C167" s="12" t="s">
        <v>29</v>
      </c>
      <c r="D167" s="35" t="s">
        <v>112</v>
      </c>
      <c r="E167" s="13">
        <v>18</v>
      </c>
      <c r="F167" s="13">
        <v>22.25</v>
      </c>
      <c r="G167" s="14">
        <f>ROUND(E167*F167,2)</f>
        <v>400.5</v>
      </c>
      <c r="H167" s="13">
        <v>18</v>
      </c>
      <c r="I167" s="69"/>
      <c r="J167" s="14">
        <f>ROUND(H167*I167,2)</f>
        <v>0</v>
      </c>
    </row>
    <row r="168" spans="1:10" ht="22.5" x14ac:dyDescent="0.25">
      <c r="A168" s="11" t="s">
        <v>130</v>
      </c>
      <c r="B168" s="12" t="s">
        <v>16</v>
      </c>
      <c r="C168" s="12" t="s">
        <v>24</v>
      </c>
      <c r="D168" s="35" t="s">
        <v>131</v>
      </c>
      <c r="E168" s="13">
        <v>45</v>
      </c>
      <c r="F168" s="13">
        <v>6.68</v>
      </c>
      <c r="G168" s="14">
        <f>ROUND(E168*F168,2)</f>
        <v>300.60000000000002</v>
      </c>
      <c r="H168" s="13">
        <v>45</v>
      </c>
      <c r="I168" s="69"/>
      <c r="J168" s="14">
        <f>ROUND(H168*I168,2)</f>
        <v>0</v>
      </c>
    </row>
    <row r="169" spans="1:10" x14ac:dyDescent="0.25">
      <c r="A169" s="15"/>
      <c r="B169" s="15"/>
      <c r="C169" s="15"/>
      <c r="D169" s="36" t="s">
        <v>316</v>
      </c>
      <c r="E169" s="13">
        <v>1</v>
      </c>
      <c r="F169" s="16">
        <f>SUM(G167:G168)</f>
        <v>701.1</v>
      </c>
      <c r="G169" s="16">
        <f>ROUND(E169*F169,2)</f>
        <v>701.1</v>
      </c>
      <c r="H169" s="13">
        <v>1</v>
      </c>
      <c r="I169" s="16">
        <f>SUM(J167:J168)</f>
        <v>0</v>
      </c>
      <c r="J169" s="16">
        <f>ROUND(H169*I169,2)</f>
        <v>0</v>
      </c>
    </row>
    <row r="170" spans="1:10" ht="1.1499999999999999" customHeight="1" x14ac:dyDescent="0.25">
      <c r="A170" s="17"/>
      <c r="B170" s="17"/>
      <c r="C170" s="17"/>
      <c r="D170" s="37"/>
      <c r="E170" s="17"/>
      <c r="F170" s="17"/>
      <c r="G170" s="17"/>
      <c r="H170" s="17"/>
      <c r="I170" s="17"/>
      <c r="J170" s="17"/>
    </row>
    <row r="171" spans="1:10" x14ac:dyDescent="0.25">
      <c r="A171" s="8" t="s">
        <v>317</v>
      </c>
      <c r="B171" s="9" t="s">
        <v>10</v>
      </c>
      <c r="C171" s="8" t="s">
        <v>11</v>
      </c>
      <c r="D171" s="34" t="s">
        <v>318</v>
      </c>
      <c r="E171" s="10">
        <f t="shared" ref="E171:J171" si="27">E177</f>
        <v>1</v>
      </c>
      <c r="F171" s="10">
        <f t="shared" si="27"/>
        <v>4644.0200000000004</v>
      </c>
      <c r="G171" s="10">
        <f t="shared" si="27"/>
        <v>4644.0200000000004</v>
      </c>
      <c r="H171" s="10">
        <f t="shared" si="27"/>
        <v>1</v>
      </c>
      <c r="I171" s="10">
        <f t="shared" si="27"/>
        <v>0</v>
      </c>
      <c r="J171" s="10">
        <f t="shared" si="27"/>
        <v>0</v>
      </c>
    </row>
    <row r="172" spans="1:10" ht="22.5" x14ac:dyDescent="0.25">
      <c r="A172" s="11" t="s">
        <v>319</v>
      </c>
      <c r="B172" s="12" t="s">
        <v>16</v>
      </c>
      <c r="C172" s="12" t="s">
        <v>24</v>
      </c>
      <c r="D172" s="35" t="s">
        <v>320</v>
      </c>
      <c r="E172" s="13">
        <v>18.2</v>
      </c>
      <c r="F172" s="13">
        <v>17.27</v>
      </c>
      <c r="G172" s="14">
        <f t="shared" ref="G172:G177" si="28">ROUND(E172*F172,2)</f>
        <v>314.31</v>
      </c>
      <c r="H172" s="13">
        <v>18.2</v>
      </c>
      <c r="I172" s="69"/>
      <c r="J172" s="14">
        <f t="shared" ref="J172:J177" si="29">ROUND(H172*I172,2)</f>
        <v>0</v>
      </c>
    </row>
    <row r="173" spans="1:10" x14ac:dyDescent="0.25">
      <c r="A173" s="11" t="s">
        <v>321</v>
      </c>
      <c r="B173" s="12" t="s">
        <v>16</v>
      </c>
      <c r="C173" s="12" t="s">
        <v>24</v>
      </c>
      <c r="D173" s="35" t="s">
        <v>322</v>
      </c>
      <c r="E173" s="13">
        <v>45</v>
      </c>
      <c r="F173" s="13">
        <v>15.79</v>
      </c>
      <c r="G173" s="14">
        <f t="shared" si="28"/>
        <v>710.55</v>
      </c>
      <c r="H173" s="13">
        <v>45</v>
      </c>
      <c r="I173" s="69"/>
      <c r="J173" s="14">
        <f t="shared" si="29"/>
        <v>0</v>
      </c>
    </row>
    <row r="174" spans="1:10" x14ac:dyDescent="0.25">
      <c r="A174" s="11" t="s">
        <v>323</v>
      </c>
      <c r="B174" s="12" t="s">
        <v>16</v>
      </c>
      <c r="C174" s="12" t="s">
        <v>24</v>
      </c>
      <c r="D174" s="35" t="s">
        <v>324</v>
      </c>
      <c r="E174" s="13">
        <v>25</v>
      </c>
      <c r="F174" s="13">
        <v>14.86</v>
      </c>
      <c r="G174" s="14">
        <f t="shared" si="28"/>
        <v>371.5</v>
      </c>
      <c r="H174" s="13">
        <v>25</v>
      </c>
      <c r="I174" s="69"/>
      <c r="J174" s="14">
        <f t="shared" si="29"/>
        <v>0</v>
      </c>
    </row>
    <row r="175" spans="1:10" ht="22.5" x14ac:dyDescent="0.25">
      <c r="A175" s="11" t="s">
        <v>325</v>
      </c>
      <c r="B175" s="12" t="s">
        <v>16</v>
      </c>
      <c r="C175" s="12" t="s">
        <v>21</v>
      </c>
      <c r="D175" s="35" t="s">
        <v>326</v>
      </c>
      <c r="E175" s="13">
        <v>4</v>
      </c>
      <c r="F175" s="13">
        <v>10.29</v>
      </c>
      <c r="G175" s="14">
        <f t="shared" si="28"/>
        <v>41.16</v>
      </c>
      <c r="H175" s="13">
        <v>4</v>
      </c>
      <c r="I175" s="69"/>
      <c r="J175" s="14">
        <f t="shared" si="29"/>
        <v>0</v>
      </c>
    </row>
    <row r="176" spans="1:10" ht="22.5" x14ac:dyDescent="0.25">
      <c r="A176" s="11" t="s">
        <v>327</v>
      </c>
      <c r="B176" s="12" t="s">
        <v>16</v>
      </c>
      <c r="C176" s="12" t="s">
        <v>24</v>
      </c>
      <c r="D176" s="35" t="s">
        <v>328</v>
      </c>
      <c r="E176" s="13">
        <v>137.5</v>
      </c>
      <c r="F176" s="13">
        <v>23.32</v>
      </c>
      <c r="G176" s="14">
        <f t="shared" si="28"/>
        <v>3206.5</v>
      </c>
      <c r="H176" s="13">
        <v>137.5</v>
      </c>
      <c r="I176" s="69"/>
      <c r="J176" s="14">
        <f t="shared" si="29"/>
        <v>0</v>
      </c>
    </row>
    <row r="177" spans="1:10" x14ac:dyDescent="0.25">
      <c r="A177" s="15"/>
      <c r="B177" s="15"/>
      <c r="C177" s="15"/>
      <c r="D177" s="36" t="s">
        <v>329</v>
      </c>
      <c r="E177" s="13">
        <v>1</v>
      </c>
      <c r="F177" s="16">
        <f>SUM(G172:G176)</f>
        <v>4644.0200000000004</v>
      </c>
      <c r="G177" s="16">
        <f t="shared" si="28"/>
        <v>4644.0200000000004</v>
      </c>
      <c r="H177" s="13">
        <v>1</v>
      </c>
      <c r="I177" s="16">
        <f>SUM(J172:J176)</f>
        <v>0</v>
      </c>
      <c r="J177" s="16">
        <f t="shared" si="29"/>
        <v>0</v>
      </c>
    </row>
    <row r="178" spans="1:10" ht="1.1499999999999999" customHeight="1" x14ac:dyDescent="0.25">
      <c r="A178" s="17"/>
      <c r="B178" s="17"/>
      <c r="C178" s="17"/>
      <c r="D178" s="37"/>
      <c r="E178" s="17"/>
      <c r="F178" s="17"/>
      <c r="G178" s="17"/>
      <c r="H178" s="17"/>
      <c r="I178" s="17"/>
      <c r="J178" s="17"/>
    </row>
    <row r="179" spans="1:10" x14ac:dyDescent="0.25">
      <c r="A179" s="8" t="s">
        <v>330</v>
      </c>
      <c r="B179" s="9" t="s">
        <v>10</v>
      </c>
      <c r="C179" s="8" t="s">
        <v>11</v>
      </c>
      <c r="D179" s="34" t="s">
        <v>331</v>
      </c>
      <c r="E179" s="10">
        <f t="shared" ref="E179:J179" si="30">E191</f>
        <v>1</v>
      </c>
      <c r="F179" s="10">
        <f t="shared" si="30"/>
        <v>3556.51</v>
      </c>
      <c r="G179" s="10">
        <f t="shared" si="30"/>
        <v>3556.51</v>
      </c>
      <c r="H179" s="10">
        <f t="shared" si="30"/>
        <v>1</v>
      </c>
      <c r="I179" s="10">
        <f t="shared" si="30"/>
        <v>0</v>
      </c>
      <c r="J179" s="10">
        <f t="shared" si="30"/>
        <v>0</v>
      </c>
    </row>
    <row r="180" spans="1:10" ht="22.5" x14ac:dyDescent="0.25">
      <c r="A180" s="11" t="s">
        <v>113</v>
      </c>
      <c r="B180" s="12" t="s">
        <v>16</v>
      </c>
      <c r="C180" s="12" t="s">
        <v>21</v>
      </c>
      <c r="D180" s="35" t="s">
        <v>114</v>
      </c>
      <c r="E180" s="13">
        <v>2</v>
      </c>
      <c r="F180" s="13">
        <v>75.66</v>
      </c>
      <c r="G180" s="14">
        <f t="shared" ref="G180:G191" si="31">ROUND(E180*F180,2)</f>
        <v>151.32</v>
      </c>
      <c r="H180" s="13">
        <v>2</v>
      </c>
      <c r="I180" s="69"/>
      <c r="J180" s="14">
        <f t="shared" ref="J180:J191" si="32">ROUND(H180*I180,2)</f>
        <v>0</v>
      </c>
    </row>
    <row r="181" spans="1:10" ht="22.5" x14ac:dyDescent="0.25">
      <c r="A181" s="11" t="s">
        <v>332</v>
      </c>
      <c r="B181" s="12" t="s">
        <v>16</v>
      </c>
      <c r="C181" s="12" t="s">
        <v>29</v>
      </c>
      <c r="D181" s="35" t="s">
        <v>333</v>
      </c>
      <c r="E181" s="13">
        <v>20</v>
      </c>
      <c r="F181" s="13">
        <v>28.8</v>
      </c>
      <c r="G181" s="14">
        <f t="shared" si="31"/>
        <v>576</v>
      </c>
      <c r="H181" s="13">
        <v>20</v>
      </c>
      <c r="I181" s="69"/>
      <c r="J181" s="14">
        <f t="shared" si="32"/>
        <v>0</v>
      </c>
    </row>
    <row r="182" spans="1:10" x14ac:dyDescent="0.25">
      <c r="A182" s="11" t="s">
        <v>334</v>
      </c>
      <c r="B182" s="12" t="s">
        <v>16</v>
      </c>
      <c r="C182" s="12" t="s">
        <v>21</v>
      </c>
      <c r="D182" s="35" t="s">
        <v>335</v>
      </c>
      <c r="E182" s="13">
        <v>2</v>
      </c>
      <c r="F182" s="13">
        <v>425.24</v>
      </c>
      <c r="G182" s="14">
        <f t="shared" si="31"/>
        <v>850.48</v>
      </c>
      <c r="H182" s="13">
        <v>2</v>
      </c>
      <c r="I182" s="69"/>
      <c r="J182" s="14">
        <f t="shared" si="32"/>
        <v>0</v>
      </c>
    </row>
    <row r="183" spans="1:10" ht="22.5" x14ac:dyDescent="0.25">
      <c r="A183" s="11" t="s">
        <v>336</v>
      </c>
      <c r="B183" s="12" t="s">
        <v>16</v>
      </c>
      <c r="C183" s="12" t="s">
        <v>21</v>
      </c>
      <c r="D183" s="35" t="s">
        <v>337</v>
      </c>
      <c r="E183" s="13">
        <v>4</v>
      </c>
      <c r="F183" s="13">
        <v>111.64</v>
      </c>
      <c r="G183" s="14">
        <f t="shared" si="31"/>
        <v>446.56</v>
      </c>
      <c r="H183" s="13">
        <v>4</v>
      </c>
      <c r="I183" s="69"/>
      <c r="J183" s="14">
        <f t="shared" si="32"/>
        <v>0</v>
      </c>
    </row>
    <row r="184" spans="1:10" ht="22.5" x14ac:dyDescent="0.25">
      <c r="A184" s="11" t="s">
        <v>338</v>
      </c>
      <c r="B184" s="12" t="s">
        <v>16</v>
      </c>
      <c r="C184" s="12" t="s">
        <v>21</v>
      </c>
      <c r="D184" s="35" t="s">
        <v>339</v>
      </c>
      <c r="E184" s="13">
        <v>4</v>
      </c>
      <c r="F184" s="13">
        <v>151.94999999999999</v>
      </c>
      <c r="G184" s="14">
        <f t="shared" si="31"/>
        <v>607.79999999999995</v>
      </c>
      <c r="H184" s="13">
        <v>4</v>
      </c>
      <c r="I184" s="69"/>
      <c r="J184" s="14">
        <f t="shared" si="32"/>
        <v>0</v>
      </c>
    </row>
    <row r="185" spans="1:10" x14ac:dyDescent="0.25">
      <c r="A185" s="11" t="s">
        <v>340</v>
      </c>
      <c r="B185" s="12" t="s">
        <v>16</v>
      </c>
      <c r="C185" s="12" t="s">
        <v>21</v>
      </c>
      <c r="D185" s="35" t="s">
        <v>341</v>
      </c>
      <c r="E185" s="13">
        <v>2</v>
      </c>
      <c r="F185" s="13">
        <v>231.11</v>
      </c>
      <c r="G185" s="14">
        <f t="shared" si="31"/>
        <v>462.22</v>
      </c>
      <c r="H185" s="13">
        <v>2</v>
      </c>
      <c r="I185" s="69"/>
      <c r="J185" s="14">
        <f t="shared" si="32"/>
        <v>0</v>
      </c>
    </row>
    <row r="186" spans="1:10" ht="22.5" x14ac:dyDescent="0.25">
      <c r="A186" s="11" t="s">
        <v>342</v>
      </c>
      <c r="B186" s="12" t="s">
        <v>16</v>
      </c>
      <c r="C186" s="12" t="s">
        <v>21</v>
      </c>
      <c r="D186" s="35" t="s">
        <v>343</v>
      </c>
      <c r="E186" s="13">
        <v>4</v>
      </c>
      <c r="F186" s="13">
        <v>22.51</v>
      </c>
      <c r="G186" s="14">
        <f t="shared" si="31"/>
        <v>90.04</v>
      </c>
      <c r="H186" s="13">
        <v>4</v>
      </c>
      <c r="I186" s="69"/>
      <c r="J186" s="14">
        <f t="shared" si="32"/>
        <v>0</v>
      </c>
    </row>
    <row r="187" spans="1:10" ht="22.5" x14ac:dyDescent="0.25">
      <c r="A187" s="11" t="s">
        <v>344</v>
      </c>
      <c r="B187" s="12" t="s">
        <v>16</v>
      </c>
      <c r="C187" s="12" t="s">
        <v>21</v>
      </c>
      <c r="D187" s="35" t="s">
        <v>345</v>
      </c>
      <c r="E187" s="13">
        <v>2</v>
      </c>
      <c r="F187" s="13">
        <v>8.69</v>
      </c>
      <c r="G187" s="14">
        <f t="shared" si="31"/>
        <v>17.38</v>
      </c>
      <c r="H187" s="13">
        <v>2</v>
      </c>
      <c r="I187" s="69"/>
      <c r="J187" s="14">
        <f t="shared" si="32"/>
        <v>0</v>
      </c>
    </row>
    <row r="188" spans="1:10" x14ac:dyDescent="0.25">
      <c r="A188" s="11" t="s">
        <v>346</v>
      </c>
      <c r="B188" s="12" t="s">
        <v>16</v>
      </c>
      <c r="C188" s="12" t="s">
        <v>21</v>
      </c>
      <c r="D188" s="35" t="s">
        <v>347</v>
      </c>
      <c r="E188" s="13">
        <v>2</v>
      </c>
      <c r="F188" s="13">
        <v>22.63</v>
      </c>
      <c r="G188" s="14">
        <f t="shared" si="31"/>
        <v>45.26</v>
      </c>
      <c r="H188" s="13">
        <v>2</v>
      </c>
      <c r="I188" s="69"/>
      <c r="J188" s="14">
        <f t="shared" si="32"/>
        <v>0</v>
      </c>
    </row>
    <row r="189" spans="1:10" x14ac:dyDescent="0.25">
      <c r="A189" s="11" t="s">
        <v>348</v>
      </c>
      <c r="B189" s="12" t="s">
        <v>16</v>
      </c>
      <c r="C189" s="12" t="s">
        <v>21</v>
      </c>
      <c r="D189" s="35" t="s">
        <v>349</v>
      </c>
      <c r="E189" s="13">
        <v>4</v>
      </c>
      <c r="F189" s="13">
        <v>27.65</v>
      </c>
      <c r="G189" s="14">
        <f t="shared" si="31"/>
        <v>110.6</v>
      </c>
      <c r="H189" s="13">
        <v>4</v>
      </c>
      <c r="I189" s="69"/>
      <c r="J189" s="14">
        <f t="shared" si="32"/>
        <v>0</v>
      </c>
    </row>
    <row r="190" spans="1:10" x14ac:dyDescent="0.25">
      <c r="A190" s="11" t="s">
        <v>350</v>
      </c>
      <c r="B190" s="12" t="s">
        <v>16</v>
      </c>
      <c r="C190" s="12" t="s">
        <v>21</v>
      </c>
      <c r="D190" s="35" t="s">
        <v>351</v>
      </c>
      <c r="E190" s="13">
        <v>1</v>
      </c>
      <c r="F190" s="13">
        <v>198.85</v>
      </c>
      <c r="G190" s="14">
        <f t="shared" si="31"/>
        <v>198.85</v>
      </c>
      <c r="H190" s="13">
        <v>1</v>
      </c>
      <c r="I190" s="69"/>
      <c r="J190" s="14">
        <f t="shared" si="32"/>
        <v>0</v>
      </c>
    </row>
    <row r="191" spans="1:10" x14ac:dyDescent="0.25">
      <c r="A191" s="15"/>
      <c r="B191" s="15"/>
      <c r="C191" s="15"/>
      <c r="D191" s="36" t="s">
        <v>352</v>
      </c>
      <c r="E191" s="13">
        <v>1</v>
      </c>
      <c r="F191" s="16">
        <f>SUM(G180:G190)</f>
        <v>3556.51</v>
      </c>
      <c r="G191" s="16">
        <f t="shared" si="31"/>
        <v>3556.51</v>
      </c>
      <c r="H191" s="13">
        <v>1</v>
      </c>
      <c r="I191" s="16">
        <f>SUM(J180:J190)</f>
        <v>0</v>
      </c>
      <c r="J191" s="16">
        <f t="shared" si="32"/>
        <v>0</v>
      </c>
    </row>
    <row r="192" spans="1:10" ht="1.1499999999999999" customHeight="1" x14ac:dyDescent="0.25">
      <c r="A192" s="17"/>
      <c r="B192" s="17"/>
      <c r="C192" s="17"/>
      <c r="D192" s="37"/>
      <c r="E192" s="17"/>
      <c r="F192" s="17"/>
      <c r="G192" s="17"/>
      <c r="H192" s="17"/>
      <c r="I192" s="17"/>
      <c r="J192" s="17"/>
    </row>
    <row r="193" spans="1:10" x14ac:dyDescent="0.25">
      <c r="A193" s="8" t="s">
        <v>353</v>
      </c>
      <c r="B193" s="9" t="s">
        <v>10</v>
      </c>
      <c r="C193" s="8" t="s">
        <v>11</v>
      </c>
      <c r="D193" s="34" t="s">
        <v>354</v>
      </c>
      <c r="E193" s="10">
        <f t="shared" ref="E193:J193" si="33">E196</f>
        <v>1</v>
      </c>
      <c r="F193" s="10">
        <f t="shared" si="33"/>
        <v>729.66000000000008</v>
      </c>
      <c r="G193" s="10">
        <f t="shared" si="33"/>
        <v>729.66</v>
      </c>
      <c r="H193" s="10">
        <f t="shared" si="33"/>
        <v>1</v>
      </c>
      <c r="I193" s="10">
        <f t="shared" si="33"/>
        <v>0</v>
      </c>
      <c r="J193" s="10">
        <f t="shared" si="33"/>
        <v>0</v>
      </c>
    </row>
    <row r="194" spans="1:10" ht="22.5" x14ac:dyDescent="0.25">
      <c r="A194" s="11" t="s">
        <v>355</v>
      </c>
      <c r="B194" s="12" t="s">
        <v>16</v>
      </c>
      <c r="C194" s="12" t="s">
        <v>21</v>
      </c>
      <c r="D194" s="35" t="s">
        <v>356</v>
      </c>
      <c r="E194" s="13">
        <v>4</v>
      </c>
      <c r="F194" s="13">
        <v>136.37</v>
      </c>
      <c r="G194" s="14">
        <f>ROUND(E194*F194,2)</f>
        <v>545.48</v>
      </c>
      <c r="H194" s="13">
        <v>4</v>
      </c>
      <c r="I194" s="69"/>
      <c r="J194" s="14">
        <f>ROUND(H194*I194,2)</f>
        <v>0</v>
      </c>
    </row>
    <row r="195" spans="1:10" x14ac:dyDescent="0.25">
      <c r="A195" s="11" t="s">
        <v>357</v>
      </c>
      <c r="B195" s="12" t="s">
        <v>16</v>
      </c>
      <c r="C195" s="12" t="s">
        <v>21</v>
      </c>
      <c r="D195" s="35" t="s">
        <v>358</v>
      </c>
      <c r="E195" s="13">
        <v>2</v>
      </c>
      <c r="F195" s="13">
        <v>92.09</v>
      </c>
      <c r="G195" s="14">
        <f>ROUND(E195*F195,2)</f>
        <v>184.18</v>
      </c>
      <c r="H195" s="13">
        <v>2</v>
      </c>
      <c r="I195" s="69"/>
      <c r="J195" s="14">
        <f>ROUND(H195*I195,2)</f>
        <v>0</v>
      </c>
    </row>
    <row r="196" spans="1:10" x14ac:dyDescent="0.25">
      <c r="A196" s="15"/>
      <c r="B196" s="15"/>
      <c r="C196" s="15"/>
      <c r="D196" s="36" t="s">
        <v>359</v>
      </c>
      <c r="E196" s="13">
        <v>1</v>
      </c>
      <c r="F196" s="16">
        <f>SUM(G194:G195)</f>
        <v>729.66000000000008</v>
      </c>
      <c r="G196" s="16">
        <f>ROUND(E196*F196,2)</f>
        <v>729.66</v>
      </c>
      <c r="H196" s="13">
        <v>1</v>
      </c>
      <c r="I196" s="16">
        <f>SUM(J194:J195)</f>
        <v>0</v>
      </c>
      <c r="J196" s="16">
        <f>ROUND(H196*I196,2)</f>
        <v>0</v>
      </c>
    </row>
    <row r="197" spans="1:10" ht="1.1499999999999999" customHeight="1" x14ac:dyDescent="0.25">
      <c r="A197" s="17"/>
      <c r="B197" s="17"/>
      <c r="C197" s="17"/>
      <c r="D197" s="37"/>
      <c r="E197" s="17"/>
      <c r="F197" s="17"/>
      <c r="G197" s="17"/>
      <c r="H197" s="17"/>
      <c r="I197" s="17"/>
      <c r="J197" s="17"/>
    </row>
    <row r="198" spans="1:10" x14ac:dyDescent="0.25">
      <c r="A198" s="15"/>
      <c r="B198" s="15"/>
      <c r="C198" s="15"/>
      <c r="D198" s="36" t="s">
        <v>360</v>
      </c>
      <c r="E198" s="18">
        <v>1</v>
      </c>
      <c r="F198" s="16">
        <f>G152+G166+G171+G179+G193</f>
        <v>14626.15</v>
      </c>
      <c r="G198" s="16">
        <f>ROUND(E198*F198,2)</f>
        <v>14626.15</v>
      </c>
      <c r="H198" s="18">
        <v>1</v>
      </c>
      <c r="I198" s="16">
        <f>J152+J166+J171+J179+J193</f>
        <v>0</v>
      </c>
      <c r="J198" s="16">
        <f>ROUND(H198*I198,2)</f>
        <v>0</v>
      </c>
    </row>
    <row r="199" spans="1:10" ht="1.1499999999999999" customHeight="1" x14ac:dyDescent="0.25">
      <c r="A199" s="17"/>
      <c r="B199" s="17"/>
      <c r="C199" s="17"/>
      <c r="D199" s="37"/>
      <c r="E199" s="17"/>
      <c r="F199" s="17"/>
      <c r="G199" s="17"/>
      <c r="H199" s="17"/>
      <c r="I199" s="17"/>
      <c r="J199" s="17"/>
    </row>
    <row r="200" spans="1:10" x14ac:dyDescent="0.25">
      <c r="A200" s="5" t="s">
        <v>361</v>
      </c>
      <c r="B200" s="19" t="s">
        <v>10</v>
      </c>
      <c r="C200" s="5" t="s">
        <v>11</v>
      </c>
      <c r="D200" s="33" t="s">
        <v>362</v>
      </c>
      <c r="E200" s="6">
        <f t="shared" ref="E200:J200" si="34">E218</f>
        <v>1</v>
      </c>
      <c r="F200" s="7">
        <f t="shared" si="34"/>
        <v>29956.160000000007</v>
      </c>
      <c r="G200" s="7">
        <f t="shared" si="34"/>
        <v>29956.16</v>
      </c>
      <c r="H200" s="6">
        <f t="shared" si="34"/>
        <v>1</v>
      </c>
      <c r="I200" s="7">
        <f t="shared" si="34"/>
        <v>0</v>
      </c>
      <c r="J200" s="7">
        <f t="shared" si="34"/>
        <v>0</v>
      </c>
    </row>
    <row r="201" spans="1:10" ht="22.5" x14ac:dyDescent="0.25">
      <c r="A201" s="11" t="s">
        <v>363</v>
      </c>
      <c r="B201" s="12" t="s">
        <v>16</v>
      </c>
      <c r="C201" s="12" t="s">
        <v>24</v>
      </c>
      <c r="D201" s="35" t="s">
        <v>364</v>
      </c>
      <c r="E201" s="13">
        <v>24</v>
      </c>
      <c r="F201" s="13">
        <v>15.62</v>
      </c>
      <c r="G201" s="14">
        <f t="shared" ref="G201:G218" si="35">ROUND(E201*F201,2)</f>
        <v>374.88</v>
      </c>
      <c r="H201" s="13">
        <v>24</v>
      </c>
      <c r="I201" s="69"/>
      <c r="J201" s="14">
        <f t="shared" ref="J201:J218" si="36">ROUND(H201*I201,2)</f>
        <v>0</v>
      </c>
    </row>
    <row r="202" spans="1:10" x14ac:dyDescent="0.25">
      <c r="A202" s="11" t="s">
        <v>365</v>
      </c>
      <c r="B202" s="12" t="s">
        <v>16</v>
      </c>
      <c r="C202" s="12" t="s">
        <v>24</v>
      </c>
      <c r="D202" s="35" t="s">
        <v>366</v>
      </c>
      <c r="E202" s="13">
        <v>7.2</v>
      </c>
      <c r="F202" s="13">
        <v>16.739999999999998</v>
      </c>
      <c r="G202" s="14">
        <f t="shared" si="35"/>
        <v>120.53</v>
      </c>
      <c r="H202" s="13">
        <v>7.2</v>
      </c>
      <c r="I202" s="69"/>
      <c r="J202" s="14">
        <f t="shared" si="36"/>
        <v>0</v>
      </c>
    </row>
    <row r="203" spans="1:10" x14ac:dyDescent="0.25">
      <c r="A203" s="11" t="s">
        <v>367</v>
      </c>
      <c r="B203" s="12" t="s">
        <v>16</v>
      </c>
      <c r="C203" s="12" t="s">
        <v>29</v>
      </c>
      <c r="D203" s="35" t="s">
        <v>368</v>
      </c>
      <c r="E203" s="13">
        <v>36</v>
      </c>
      <c r="F203" s="13">
        <v>10.34</v>
      </c>
      <c r="G203" s="14">
        <f t="shared" si="35"/>
        <v>372.24</v>
      </c>
      <c r="H203" s="13">
        <v>36</v>
      </c>
      <c r="I203" s="69"/>
      <c r="J203" s="14">
        <f t="shared" si="36"/>
        <v>0</v>
      </c>
    </row>
    <row r="204" spans="1:10" ht="22.5" x14ac:dyDescent="0.25">
      <c r="A204" s="11" t="s">
        <v>75</v>
      </c>
      <c r="B204" s="12" t="s">
        <v>16</v>
      </c>
      <c r="C204" s="12" t="s">
        <v>24</v>
      </c>
      <c r="D204" s="35" t="s">
        <v>76</v>
      </c>
      <c r="E204" s="13">
        <v>4.8</v>
      </c>
      <c r="F204" s="13">
        <v>13.37</v>
      </c>
      <c r="G204" s="14">
        <f t="shared" si="35"/>
        <v>64.180000000000007</v>
      </c>
      <c r="H204" s="13">
        <v>4.8</v>
      </c>
      <c r="I204" s="69"/>
      <c r="J204" s="14">
        <f t="shared" si="36"/>
        <v>0</v>
      </c>
    </row>
    <row r="205" spans="1:10" x14ac:dyDescent="0.25">
      <c r="A205" s="11" t="s">
        <v>369</v>
      </c>
      <c r="B205" s="12" t="s">
        <v>16</v>
      </c>
      <c r="C205" s="12" t="s">
        <v>29</v>
      </c>
      <c r="D205" s="35" t="s">
        <v>370</v>
      </c>
      <c r="E205" s="13">
        <v>18</v>
      </c>
      <c r="F205" s="13">
        <v>40.93</v>
      </c>
      <c r="G205" s="14">
        <f t="shared" si="35"/>
        <v>736.74</v>
      </c>
      <c r="H205" s="13">
        <v>18</v>
      </c>
      <c r="I205" s="69"/>
      <c r="J205" s="14">
        <f t="shared" si="36"/>
        <v>0</v>
      </c>
    </row>
    <row r="206" spans="1:10" ht="22.5" x14ac:dyDescent="0.25">
      <c r="A206" s="11" t="s">
        <v>371</v>
      </c>
      <c r="B206" s="12" t="s">
        <v>16</v>
      </c>
      <c r="C206" s="12" t="s">
        <v>24</v>
      </c>
      <c r="D206" s="35" t="s">
        <v>372</v>
      </c>
      <c r="E206" s="13">
        <v>24</v>
      </c>
      <c r="F206" s="13">
        <v>58.35</v>
      </c>
      <c r="G206" s="14">
        <f t="shared" si="35"/>
        <v>1400.4</v>
      </c>
      <c r="H206" s="13">
        <v>24</v>
      </c>
      <c r="I206" s="69"/>
      <c r="J206" s="14">
        <f t="shared" si="36"/>
        <v>0</v>
      </c>
    </row>
    <row r="207" spans="1:10" ht="22.5" x14ac:dyDescent="0.25">
      <c r="A207" s="11" t="s">
        <v>373</v>
      </c>
      <c r="B207" s="12" t="s">
        <v>16</v>
      </c>
      <c r="C207" s="12" t="s">
        <v>24</v>
      </c>
      <c r="D207" s="35" t="s">
        <v>374</v>
      </c>
      <c r="E207" s="13">
        <v>7.2</v>
      </c>
      <c r="F207" s="13">
        <v>75.92</v>
      </c>
      <c r="G207" s="14">
        <f t="shared" si="35"/>
        <v>546.62</v>
      </c>
      <c r="H207" s="13">
        <v>7.2</v>
      </c>
      <c r="I207" s="69"/>
      <c r="J207" s="14">
        <f t="shared" si="36"/>
        <v>0</v>
      </c>
    </row>
    <row r="208" spans="1:10" x14ac:dyDescent="0.25">
      <c r="A208" s="11" t="s">
        <v>375</v>
      </c>
      <c r="B208" s="12" t="s">
        <v>16</v>
      </c>
      <c r="C208" s="12" t="s">
        <v>29</v>
      </c>
      <c r="D208" s="35" t="s">
        <v>376</v>
      </c>
      <c r="E208" s="13">
        <v>36</v>
      </c>
      <c r="F208" s="13">
        <v>105.56</v>
      </c>
      <c r="G208" s="14">
        <f t="shared" si="35"/>
        <v>3800.16</v>
      </c>
      <c r="H208" s="13">
        <v>36</v>
      </c>
      <c r="I208" s="69"/>
      <c r="J208" s="14">
        <f t="shared" si="36"/>
        <v>0</v>
      </c>
    </row>
    <row r="209" spans="1:10" x14ac:dyDescent="0.25">
      <c r="A209" s="11" t="s">
        <v>377</v>
      </c>
      <c r="B209" s="12" t="s">
        <v>16</v>
      </c>
      <c r="C209" s="12" t="s">
        <v>24</v>
      </c>
      <c r="D209" s="35" t="s">
        <v>378</v>
      </c>
      <c r="E209" s="13">
        <v>64</v>
      </c>
      <c r="F209" s="13">
        <v>31.29</v>
      </c>
      <c r="G209" s="14">
        <f t="shared" si="35"/>
        <v>2002.56</v>
      </c>
      <c r="H209" s="13">
        <v>64</v>
      </c>
      <c r="I209" s="69"/>
      <c r="J209" s="14">
        <f t="shared" si="36"/>
        <v>0</v>
      </c>
    </row>
    <row r="210" spans="1:10" x14ac:dyDescent="0.25">
      <c r="A210" s="11" t="s">
        <v>379</v>
      </c>
      <c r="B210" s="12" t="s">
        <v>16</v>
      </c>
      <c r="C210" s="12" t="s">
        <v>29</v>
      </c>
      <c r="D210" s="35" t="s">
        <v>380</v>
      </c>
      <c r="E210" s="13">
        <v>217.6</v>
      </c>
      <c r="F210" s="13">
        <v>52.04</v>
      </c>
      <c r="G210" s="14">
        <f t="shared" si="35"/>
        <v>11323.9</v>
      </c>
      <c r="H210" s="13">
        <v>217.6</v>
      </c>
      <c r="I210" s="69"/>
      <c r="J210" s="14">
        <f t="shared" si="36"/>
        <v>0</v>
      </c>
    </row>
    <row r="211" spans="1:10" x14ac:dyDescent="0.25">
      <c r="A211" s="11" t="s">
        <v>381</v>
      </c>
      <c r="B211" s="12" t="s">
        <v>16</v>
      </c>
      <c r="C211" s="12" t="s">
        <v>29</v>
      </c>
      <c r="D211" s="35" t="s">
        <v>382</v>
      </c>
      <c r="E211" s="13">
        <v>11.6</v>
      </c>
      <c r="F211" s="13">
        <v>32.159999999999997</v>
      </c>
      <c r="G211" s="14">
        <f t="shared" si="35"/>
        <v>373.06</v>
      </c>
      <c r="H211" s="13">
        <v>11.6</v>
      </c>
      <c r="I211" s="69"/>
      <c r="J211" s="14">
        <f t="shared" si="36"/>
        <v>0</v>
      </c>
    </row>
    <row r="212" spans="1:10" x14ac:dyDescent="0.25">
      <c r="A212" s="11" t="s">
        <v>383</v>
      </c>
      <c r="B212" s="12" t="s">
        <v>16</v>
      </c>
      <c r="C212" s="12" t="s">
        <v>29</v>
      </c>
      <c r="D212" s="35" t="s">
        <v>384</v>
      </c>
      <c r="E212" s="13">
        <v>28</v>
      </c>
      <c r="F212" s="13">
        <v>66.08</v>
      </c>
      <c r="G212" s="14">
        <f t="shared" si="35"/>
        <v>1850.24</v>
      </c>
      <c r="H212" s="13">
        <v>28</v>
      </c>
      <c r="I212" s="69"/>
      <c r="J212" s="14">
        <f t="shared" si="36"/>
        <v>0</v>
      </c>
    </row>
    <row r="213" spans="1:10" ht="22.5" x14ac:dyDescent="0.25">
      <c r="A213" s="11" t="s">
        <v>385</v>
      </c>
      <c r="B213" s="12" t="s">
        <v>16</v>
      </c>
      <c r="C213" s="12" t="s">
        <v>24</v>
      </c>
      <c r="D213" s="35" t="s">
        <v>386</v>
      </c>
      <c r="E213" s="13">
        <v>67.5</v>
      </c>
      <c r="F213" s="13">
        <v>14.14</v>
      </c>
      <c r="G213" s="14">
        <f t="shared" si="35"/>
        <v>954.45</v>
      </c>
      <c r="H213" s="13">
        <v>67.5</v>
      </c>
      <c r="I213" s="69"/>
      <c r="J213" s="14">
        <f t="shared" si="36"/>
        <v>0</v>
      </c>
    </row>
    <row r="214" spans="1:10" x14ac:dyDescent="0.25">
      <c r="A214" s="11" t="s">
        <v>218</v>
      </c>
      <c r="B214" s="12" t="s">
        <v>16</v>
      </c>
      <c r="C214" s="12" t="s">
        <v>24</v>
      </c>
      <c r="D214" s="35" t="s">
        <v>219</v>
      </c>
      <c r="E214" s="13">
        <v>4.8</v>
      </c>
      <c r="F214" s="13">
        <v>224.18</v>
      </c>
      <c r="G214" s="14">
        <f t="shared" si="35"/>
        <v>1076.06</v>
      </c>
      <c r="H214" s="13">
        <v>4.8</v>
      </c>
      <c r="I214" s="69"/>
      <c r="J214" s="14">
        <f t="shared" si="36"/>
        <v>0</v>
      </c>
    </row>
    <row r="215" spans="1:10" x14ac:dyDescent="0.25">
      <c r="A215" s="11" t="s">
        <v>387</v>
      </c>
      <c r="B215" s="12" t="s">
        <v>16</v>
      </c>
      <c r="C215" s="12" t="s">
        <v>29</v>
      </c>
      <c r="D215" s="35" t="s">
        <v>388</v>
      </c>
      <c r="E215" s="13">
        <v>20</v>
      </c>
      <c r="F215" s="13">
        <v>25.9</v>
      </c>
      <c r="G215" s="14">
        <f t="shared" si="35"/>
        <v>518</v>
      </c>
      <c r="H215" s="13">
        <v>20</v>
      </c>
      <c r="I215" s="69"/>
      <c r="J215" s="14">
        <f t="shared" si="36"/>
        <v>0</v>
      </c>
    </row>
    <row r="216" spans="1:10" x14ac:dyDescent="0.25">
      <c r="A216" s="11" t="s">
        <v>389</v>
      </c>
      <c r="B216" s="12" t="s">
        <v>16</v>
      </c>
      <c r="C216" s="12" t="s">
        <v>24</v>
      </c>
      <c r="D216" s="35" t="s">
        <v>390</v>
      </c>
      <c r="E216" s="13">
        <v>175.04</v>
      </c>
      <c r="F216" s="13">
        <v>18.88</v>
      </c>
      <c r="G216" s="14">
        <f t="shared" si="35"/>
        <v>3304.76</v>
      </c>
      <c r="H216" s="13">
        <v>175.04</v>
      </c>
      <c r="I216" s="69"/>
      <c r="J216" s="14">
        <f t="shared" si="36"/>
        <v>0</v>
      </c>
    </row>
    <row r="217" spans="1:10" ht="22.5" x14ac:dyDescent="0.25">
      <c r="A217" s="11" t="s">
        <v>185</v>
      </c>
      <c r="B217" s="12" t="s">
        <v>16</v>
      </c>
      <c r="C217" s="12" t="s">
        <v>24</v>
      </c>
      <c r="D217" s="35" t="s">
        <v>186</v>
      </c>
      <c r="E217" s="13">
        <v>67.5</v>
      </c>
      <c r="F217" s="13">
        <v>16.850000000000001</v>
      </c>
      <c r="G217" s="14">
        <f t="shared" si="35"/>
        <v>1137.3800000000001</v>
      </c>
      <c r="H217" s="13">
        <v>67.5</v>
      </c>
      <c r="I217" s="69"/>
      <c r="J217" s="14">
        <f t="shared" si="36"/>
        <v>0</v>
      </c>
    </row>
    <row r="218" spans="1:10" x14ac:dyDescent="0.25">
      <c r="A218" s="15"/>
      <c r="B218" s="15"/>
      <c r="C218" s="15"/>
      <c r="D218" s="36" t="s">
        <v>391</v>
      </c>
      <c r="E218" s="18">
        <v>1</v>
      </c>
      <c r="F218" s="16">
        <f>SUM(G201:G217)</f>
        <v>29956.160000000007</v>
      </c>
      <c r="G218" s="16">
        <f t="shared" si="35"/>
        <v>29956.16</v>
      </c>
      <c r="H218" s="18">
        <v>1</v>
      </c>
      <c r="I218" s="16">
        <f>SUM(J201:J217)</f>
        <v>0</v>
      </c>
      <c r="J218" s="16">
        <f t="shared" si="36"/>
        <v>0</v>
      </c>
    </row>
    <row r="219" spans="1:10" ht="1.1499999999999999" customHeight="1" x14ac:dyDescent="0.25">
      <c r="A219" s="17"/>
      <c r="B219" s="17"/>
      <c r="C219" s="17"/>
      <c r="D219" s="37"/>
      <c r="E219" s="17"/>
      <c r="F219" s="17"/>
      <c r="G219" s="17"/>
      <c r="H219" s="17"/>
      <c r="I219" s="17"/>
      <c r="J219" s="17"/>
    </row>
    <row r="220" spans="1:10" x14ac:dyDescent="0.25">
      <c r="A220" s="5" t="s">
        <v>392</v>
      </c>
      <c r="B220" s="19" t="s">
        <v>10</v>
      </c>
      <c r="C220" s="5" t="s">
        <v>11</v>
      </c>
      <c r="D220" s="33" t="s">
        <v>393</v>
      </c>
      <c r="E220" s="6">
        <f t="shared" ref="E220:J220" si="37">E260</f>
        <v>1</v>
      </c>
      <c r="F220" s="7">
        <f t="shared" si="37"/>
        <v>44665.110000000008</v>
      </c>
      <c r="G220" s="7">
        <f t="shared" si="37"/>
        <v>44665.11</v>
      </c>
      <c r="H220" s="6">
        <f t="shared" si="37"/>
        <v>1</v>
      </c>
      <c r="I220" s="7">
        <f t="shared" si="37"/>
        <v>0</v>
      </c>
      <c r="J220" s="7">
        <f t="shared" si="37"/>
        <v>0</v>
      </c>
    </row>
    <row r="221" spans="1:10" x14ac:dyDescent="0.25">
      <c r="A221" s="11" t="s">
        <v>394</v>
      </c>
      <c r="B221" s="12" t="s">
        <v>16</v>
      </c>
      <c r="C221" s="12" t="s">
        <v>21</v>
      </c>
      <c r="D221" s="35" t="s">
        <v>395</v>
      </c>
      <c r="E221" s="13">
        <v>1</v>
      </c>
      <c r="F221" s="13">
        <v>3257.37</v>
      </c>
      <c r="G221" s="14">
        <f t="shared" ref="G221:G260" si="38">ROUND(E221*F221,2)</f>
        <v>3257.37</v>
      </c>
      <c r="H221" s="13">
        <v>1</v>
      </c>
      <c r="I221" s="69"/>
      <c r="J221" s="14">
        <f t="shared" ref="J221:J260" si="39">ROUND(H221*I221,2)</f>
        <v>0</v>
      </c>
    </row>
    <row r="222" spans="1:10" ht="22.5" x14ac:dyDescent="0.25">
      <c r="A222" s="11" t="s">
        <v>396</v>
      </c>
      <c r="B222" s="12" t="s">
        <v>16</v>
      </c>
      <c r="C222" s="12" t="s">
        <v>24</v>
      </c>
      <c r="D222" s="35" t="s">
        <v>397</v>
      </c>
      <c r="E222" s="13">
        <v>32</v>
      </c>
      <c r="F222" s="13">
        <v>109.87</v>
      </c>
      <c r="G222" s="14">
        <f t="shared" si="38"/>
        <v>3515.84</v>
      </c>
      <c r="H222" s="13">
        <v>32</v>
      </c>
      <c r="I222" s="69"/>
      <c r="J222" s="14">
        <f t="shared" si="39"/>
        <v>0</v>
      </c>
    </row>
    <row r="223" spans="1:10" x14ac:dyDescent="0.25">
      <c r="A223" s="11" t="s">
        <v>398</v>
      </c>
      <c r="B223" s="12" t="s">
        <v>16</v>
      </c>
      <c r="C223" s="12" t="s">
        <v>24</v>
      </c>
      <c r="D223" s="35" t="s">
        <v>399</v>
      </c>
      <c r="E223" s="13">
        <v>24</v>
      </c>
      <c r="F223" s="13">
        <v>0.53</v>
      </c>
      <c r="G223" s="14">
        <f t="shared" si="38"/>
        <v>12.72</v>
      </c>
      <c r="H223" s="13">
        <v>24</v>
      </c>
      <c r="I223" s="69"/>
      <c r="J223" s="14">
        <f t="shared" si="39"/>
        <v>0</v>
      </c>
    </row>
    <row r="224" spans="1:10" ht="22.5" x14ac:dyDescent="0.25">
      <c r="A224" s="11" t="s">
        <v>400</v>
      </c>
      <c r="B224" s="12" t="s">
        <v>16</v>
      </c>
      <c r="C224" s="12" t="s">
        <v>96</v>
      </c>
      <c r="D224" s="35" t="s">
        <v>401</v>
      </c>
      <c r="E224" s="13">
        <v>12</v>
      </c>
      <c r="F224" s="13">
        <v>114.25</v>
      </c>
      <c r="G224" s="14">
        <f t="shared" si="38"/>
        <v>1371</v>
      </c>
      <c r="H224" s="13">
        <v>12</v>
      </c>
      <c r="I224" s="69"/>
      <c r="J224" s="14">
        <f t="shared" si="39"/>
        <v>0</v>
      </c>
    </row>
    <row r="225" spans="1:10" x14ac:dyDescent="0.25">
      <c r="A225" s="11" t="s">
        <v>402</v>
      </c>
      <c r="B225" s="12" t="s">
        <v>16</v>
      </c>
      <c r="C225" s="12" t="s">
        <v>24</v>
      </c>
      <c r="D225" s="35" t="s">
        <v>403</v>
      </c>
      <c r="E225" s="13">
        <v>24</v>
      </c>
      <c r="F225" s="13">
        <v>8.1199999999999992</v>
      </c>
      <c r="G225" s="14">
        <f t="shared" si="38"/>
        <v>194.88</v>
      </c>
      <c r="H225" s="13">
        <v>24</v>
      </c>
      <c r="I225" s="69"/>
      <c r="J225" s="14">
        <f t="shared" si="39"/>
        <v>0</v>
      </c>
    </row>
    <row r="226" spans="1:10" ht="22.5" x14ac:dyDescent="0.25">
      <c r="A226" s="11" t="s">
        <v>404</v>
      </c>
      <c r="B226" s="12" t="s">
        <v>16</v>
      </c>
      <c r="C226" s="12" t="s">
        <v>96</v>
      </c>
      <c r="D226" s="35" t="s">
        <v>405</v>
      </c>
      <c r="E226" s="13">
        <v>1.2</v>
      </c>
      <c r="F226" s="13">
        <v>467.16</v>
      </c>
      <c r="G226" s="14">
        <f t="shared" si="38"/>
        <v>560.59</v>
      </c>
      <c r="H226" s="13">
        <v>1.2</v>
      </c>
      <c r="I226" s="69"/>
      <c r="J226" s="14">
        <f t="shared" si="39"/>
        <v>0</v>
      </c>
    </row>
    <row r="227" spans="1:10" ht="22.5" x14ac:dyDescent="0.25">
      <c r="A227" s="11" t="s">
        <v>406</v>
      </c>
      <c r="B227" s="12" t="s">
        <v>16</v>
      </c>
      <c r="C227" s="12" t="s">
        <v>96</v>
      </c>
      <c r="D227" s="35" t="s">
        <v>407</v>
      </c>
      <c r="E227" s="13">
        <v>0.5</v>
      </c>
      <c r="F227" s="13">
        <v>276.05</v>
      </c>
      <c r="G227" s="14">
        <f t="shared" si="38"/>
        <v>138.03</v>
      </c>
      <c r="H227" s="13">
        <v>0.5</v>
      </c>
      <c r="I227" s="69"/>
      <c r="J227" s="14">
        <f t="shared" si="39"/>
        <v>0</v>
      </c>
    </row>
    <row r="228" spans="1:10" ht="22.5" x14ac:dyDescent="0.25">
      <c r="A228" s="11" t="s">
        <v>408</v>
      </c>
      <c r="B228" s="12" t="s">
        <v>16</v>
      </c>
      <c r="C228" s="12" t="s">
        <v>96</v>
      </c>
      <c r="D228" s="35" t="s">
        <v>409</v>
      </c>
      <c r="E228" s="13">
        <v>3.12</v>
      </c>
      <c r="F228" s="13">
        <v>431.11</v>
      </c>
      <c r="G228" s="14">
        <f t="shared" si="38"/>
        <v>1345.06</v>
      </c>
      <c r="H228" s="13">
        <v>3.12</v>
      </c>
      <c r="I228" s="69"/>
      <c r="J228" s="14">
        <f t="shared" si="39"/>
        <v>0</v>
      </c>
    </row>
    <row r="229" spans="1:10" ht="22.5" x14ac:dyDescent="0.25">
      <c r="A229" s="11" t="s">
        <v>410</v>
      </c>
      <c r="B229" s="12" t="s">
        <v>16</v>
      </c>
      <c r="C229" s="12" t="s">
        <v>96</v>
      </c>
      <c r="D229" s="35" t="s">
        <v>411</v>
      </c>
      <c r="E229" s="13">
        <v>10.32</v>
      </c>
      <c r="F229" s="13">
        <v>255.55</v>
      </c>
      <c r="G229" s="14">
        <f t="shared" si="38"/>
        <v>2637.28</v>
      </c>
      <c r="H229" s="13">
        <v>10.32</v>
      </c>
      <c r="I229" s="69"/>
      <c r="J229" s="14">
        <f t="shared" si="39"/>
        <v>0</v>
      </c>
    </row>
    <row r="230" spans="1:10" x14ac:dyDescent="0.25">
      <c r="A230" s="11" t="s">
        <v>412</v>
      </c>
      <c r="B230" s="12" t="s">
        <v>16</v>
      </c>
      <c r="C230" s="12" t="s">
        <v>96</v>
      </c>
      <c r="D230" s="35" t="s">
        <v>413</v>
      </c>
      <c r="E230" s="13">
        <v>1.54</v>
      </c>
      <c r="F230" s="13">
        <v>148.13</v>
      </c>
      <c r="G230" s="14">
        <f t="shared" si="38"/>
        <v>228.12</v>
      </c>
      <c r="H230" s="13">
        <v>1.54</v>
      </c>
      <c r="I230" s="69"/>
      <c r="J230" s="14">
        <f t="shared" si="39"/>
        <v>0</v>
      </c>
    </row>
    <row r="231" spans="1:10" ht="33.75" x14ac:dyDescent="0.25">
      <c r="A231" s="11" t="s">
        <v>414</v>
      </c>
      <c r="B231" s="12" t="s">
        <v>16</v>
      </c>
      <c r="C231" s="12" t="s">
        <v>21</v>
      </c>
      <c r="D231" s="35" t="s">
        <v>415</v>
      </c>
      <c r="E231" s="13">
        <v>3</v>
      </c>
      <c r="F231" s="13">
        <v>187.52</v>
      </c>
      <c r="G231" s="14">
        <f t="shared" si="38"/>
        <v>562.55999999999995</v>
      </c>
      <c r="H231" s="13">
        <v>3</v>
      </c>
      <c r="I231" s="69"/>
      <c r="J231" s="14">
        <f t="shared" si="39"/>
        <v>0</v>
      </c>
    </row>
    <row r="232" spans="1:10" ht="22.5" x14ac:dyDescent="0.25">
      <c r="A232" s="11" t="s">
        <v>416</v>
      </c>
      <c r="B232" s="12" t="s">
        <v>16</v>
      </c>
      <c r="C232" s="12" t="s">
        <v>21</v>
      </c>
      <c r="D232" s="35" t="s">
        <v>417</v>
      </c>
      <c r="E232" s="13">
        <v>2</v>
      </c>
      <c r="F232" s="13">
        <v>116.2</v>
      </c>
      <c r="G232" s="14">
        <f t="shared" si="38"/>
        <v>232.4</v>
      </c>
      <c r="H232" s="13">
        <v>2</v>
      </c>
      <c r="I232" s="69"/>
      <c r="J232" s="14">
        <f t="shared" si="39"/>
        <v>0</v>
      </c>
    </row>
    <row r="233" spans="1:10" x14ac:dyDescent="0.25">
      <c r="A233" s="11" t="s">
        <v>418</v>
      </c>
      <c r="B233" s="12" t="s">
        <v>16</v>
      </c>
      <c r="C233" s="12" t="s">
        <v>29</v>
      </c>
      <c r="D233" s="35" t="s">
        <v>419</v>
      </c>
      <c r="E233" s="13">
        <v>10</v>
      </c>
      <c r="F233" s="13">
        <v>13.17</v>
      </c>
      <c r="G233" s="14">
        <f t="shared" si="38"/>
        <v>131.69999999999999</v>
      </c>
      <c r="H233" s="13">
        <v>10</v>
      </c>
      <c r="I233" s="69"/>
      <c r="J233" s="14">
        <f t="shared" si="39"/>
        <v>0</v>
      </c>
    </row>
    <row r="234" spans="1:10" x14ac:dyDescent="0.25">
      <c r="A234" s="11" t="s">
        <v>420</v>
      </c>
      <c r="B234" s="12" t="s">
        <v>16</v>
      </c>
      <c r="C234" s="12" t="s">
        <v>21</v>
      </c>
      <c r="D234" s="35" t="s">
        <v>421</v>
      </c>
      <c r="E234" s="13">
        <v>2</v>
      </c>
      <c r="F234" s="13">
        <v>397.65</v>
      </c>
      <c r="G234" s="14">
        <f t="shared" si="38"/>
        <v>795.3</v>
      </c>
      <c r="H234" s="13">
        <v>2</v>
      </c>
      <c r="I234" s="69"/>
      <c r="J234" s="14">
        <f t="shared" si="39"/>
        <v>0</v>
      </c>
    </row>
    <row r="235" spans="1:10" x14ac:dyDescent="0.25">
      <c r="A235" s="11" t="s">
        <v>136</v>
      </c>
      <c r="B235" s="12" t="s">
        <v>16</v>
      </c>
      <c r="C235" s="12" t="s">
        <v>21</v>
      </c>
      <c r="D235" s="35" t="s">
        <v>137</v>
      </c>
      <c r="E235" s="13">
        <v>5</v>
      </c>
      <c r="F235" s="13">
        <v>262.5</v>
      </c>
      <c r="G235" s="14">
        <f t="shared" si="38"/>
        <v>1312.5</v>
      </c>
      <c r="H235" s="13">
        <v>5</v>
      </c>
      <c r="I235" s="69"/>
      <c r="J235" s="14">
        <f t="shared" si="39"/>
        <v>0</v>
      </c>
    </row>
    <row r="236" spans="1:10" ht="22.5" x14ac:dyDescent="0.25">
      <c r="A236" s="11" t="s">
        <v>138</v>
      </c>
      <c r="B236" s="12" t="s">
        <v>16</v>
      </c>
      <c r="C236" s="12" t="s">
        <v>24</v>
      </c>
      <c r="D236" s="35" t="s">
        <v>139</v>
      </c>
      <c r="E236" s="13">
        <v>45.8</v>
      </c>
      <c r="F236" s="13">
        <v>14.18</v>
      </c>
      <c r="G236" s="14">
        <f t="shared" si="38"/>
        <v>649.44000000000005</v>
      </c>
      <c r="H236" s="13">
        <v>45.8</v>
      </c>
      <c r="I236" s="69"/>
      <c r="J236" s="14">
        <f t="shared" si="39"/>
        <v>0</v>
      </c>
    </row>
    <row r="237" spans="1:10" ht="22.5" x14ac:dyDescent="0.25">
      <c r="A237" s="11" t="s">
        <v>140</v>
      </c>
      <c r="B237" s="12" t="s">
        <v>16</v>
      </c>
      <c r="C237" s="12" t="s">
        <v>24</v>
      </c>
      <c r="D237" s="35" t="s">
        <v>141</v>
      </c>
      <c r="E237" s="13">
        <v>45.8</v>
      </c>
      <c r="F237" s="13">
        <v>97.13</v>
      </c>
      <c r="G237" s="14">
        <f t="shared" si="38"/>
        <v>4448.55</v>
      </c>
      <c r="H237" s="13">
        <v>45.8</v>
      </c>
      <c r="I237" s="69"/>
      <c r="J237" s="14">
        <f t="shared" si="39"/>
        <v>0</v>
      </c>
    </row>
    <row r="238" spans="1:10" x14ac:dyDescent="0.25">
      <c r="A238" s="11" t="s">
        <v>142</v>
      </c>
      <c r="B238" s="12" t="s">
        <v>16</v>
      </c>
      <c r="C238" s="12" t="s">
        <v>24</v>
      </c>
      <c r="D238" s="35" t="s">
        <v>143</v>
      </c>
      <c r="E238" s="13">
        <v>45.8</v>
      </c>
      <c r="F238" s="13">
        <v>13.23</v>
      </c>
      <c r="G238" s="14">
        <f t="shared" si="38"/>
        <v>605.92999999999995</v>
      </c>
      <c r="H238" s="13">
        <v>45.8</v>
      </c>
      <c r="I238" s="69"/>
      <c r="J238" s="14">
        <f t="shared" si="39"/>
        <v>0</v>
      </c>
    </row>
    <row r="239" spans="1:10" x14ac:dyDescent="0.25">
      <c r="A239" s="11" t="s">
        <v>422</v>
      </c>
      <c r="B239" s="12" t="s">
        <v>16</v>
      </c>
      <c r="C239" s="12" t="s">
        <v>24</v>
      </c>
      <c r="D239" s="35" t="s">
        <v>423</v>
      </c>
      <c r="E239" s="13">
        <v>9</v>
      </c>
      <c r="F239" s="13">
        <v>1496.25</v>
      </c>
      <c r="G239" s="14">
        <f t="shared" si="38"/>
        <v>13466.25</v>
      </c>
      <c r="H239" s="13">
        <v>9</v>
      </c>
      <c r="I239" s="69"/>
      <c r="J239" s="14">
        <f t="shared" si="39"/>
        <v>0</v>
      </c>
    </row>
    <row r="240" spans="1:10" ht="22.5" x14ac:dyDescent="0.25">
      <c r="A240" s="11" t="s">
        <v>424</v>
      </c>
      <c r="B240" s="12" t="s">
        <v>16</v>
      </c>
      <c r="C240" s="12" t="s">
        <v>21</v>
      </c>
      <c r="D240" s="35" t="s">
        <v>425</v>
      </c>
      <c r="E240" s="13">
        <v>2</v>
      </c>
      <c r="F240" s="13">
        <v>900.54</v>
      </c>
      <c r="G240" s="14">
        <f t="shared" si="38"/>
        <v>1801.08</v>
      </c>
      <c r="H240" s="13">
        <v>2</v>
      </c>
      <c r="I240" s="69"/>
      <c r="J240" s="14">
        <f t="shared" si="39"/>
        <v>0</v>
      </c>
    </row>
    <row r="241" spans="1:10" ht="22.5" x14ac:dyDescent="0.25">
      <c r="A241" s="11" t="s">
        <v>319</v>
      </c>
      <c r="B241" s="12" t="s">
        <v>16</v>
      </c>
      <c r="C241" s="12" t="s">
        <v>24</v>
      </c>
      <c r="D241" s="35" t="s">
        <v>320</v>
      </c>
      <c r="E241" s="13">
        <v>50.4</v>
      </c>
      <c r="F241" s="13">
        <v>17.27</v>
      </c>
      <c r="G241" s="14">
        <f t="shared" si="38"/>
        <v>870.41</v>
      </c>
      <c r="H241" s="13">
        <v>50.4</v>
      </c>
      <c r="I241" s="69"/>
      <c r="J241" s="14">
        <f t="shared" si="39"/>
        <v>0</v>
      </c>
    </row>
    <row r="242" spans="1:10" x14ac:dyDescent="0.25">
      <c r="A242" s="11" t="s">
        <v>321</v>
      </c>
      <c r="B242" s="12" t="s">
        <v>16</v>
      </c>
      <c r="C242" s="12" t="s">
        <v>24</v>
      </c>
      <c r="D242" s="35" t="s">
        <v>322</v>
      </c>
      <c r="E242" s="13">
        <v>26.4</v>
      </c>
      <c r="F242" s="13">
        <v>15.79</v>
      </c>
      <c r="G242" s="14">
        <f t="shared" si="38"/>
        <v>416.86</v>
      </c>
      <c r="H242" s="13">
        <v>26.4</v>
      </c>
      <c r="I242" s="69"/>
      <c r="J242" s="14">
        <f t="shared" si="39"/>
        <v>0</v>
      </c>
    </row>
    <row r="243" spans="1:10" ht="22.5" x14ac:dyDescent="0.25">
      <c r="A243" s="11" t="s">
        <v>426</v>
      </c>
      <c r="B243" s="12" t="s">
        <v>16</v>
      </c>
      <c r="C243" s="12" t="s">
        <v>96</v>
      </c>
      <c r="D243" s="35" t="s">
        <v>427</v>
      </c>
      <c r="E243" s="13">
        <v>6</v>
      </c>
      <c r="F243" s="13">
        <v>38.49</v>
      </c>
      <c r="G243" s="14">
        <f t="shared" si="38"/>
        <v>230.94</v>
      </c>
      <c r="H243" s="13">
        <v>6</v>
      </c>
      <c r="I243" s="69"/>
      <c r="J243" s="14">
        <f t="shared" si="39"/>
        <v>0</v>
      </c>
    </row>
    <row r="244" spans="1:10" x14ac:dyDescent="0.25">
      <c r="A244" s="11" t="s">
        <v>428</v>
      </c>
      <c r="B244" s="12" t="s">
        <v>16</v>
      </c>
      <c r="C244" s="12" t="s">
        <v>24</v>
      </c>
      <c r="D244" s="35" t="s">
        <v>429</v>
      </c>
      <c r="E244" s="13">
        <v>10.4</v>
      </c>
      <c r="F244" s="13">
        <v>41</v>
      </c>
      <c r="G244" s="14">
        <f t="shared" si="38"/>
        <v>426.4</v>
      </c>
      <c r="H244" s="13">
        <v>10.4</v>
      </c>
      <c r="I244" s="69"/>
      <c r="J244" s="14">
        <f t="shared" si="39"/>
        <v>0</v>
      </c>
    </row>
    <row r="245" spans="1:10" x14ac:dyDescent="0.25">
      <c r="A245" s="11" t="s">
        <v>430</v>
      </c>
      <c r="B245" s="12" t="s">
        <v>16</v>
      </c>
      <c r="C245" s="12" t="s">
        <v>29</v>
      </c>
      <c r="D245" s="35" t="s">
        <v>431</v>
      </c>
      <c r="E245" s="13">
        <v>8</v>
      </c>
      <c r="F245" s="13">
        <v>18.489999999999998</v>
      </c>
      <c r="G245" s="14">
        <f t="shared" si="38"/>
        <v>147.91999999999999</v>
      </c>
      <c r="H245" s="13">
        <v>8</v>
      </c>
      <c r="I245" s="69"/>
      <c r="J245" s="14">
        <f t="shared" si="39"/>
        <v>0</v>
      </c>
    </row>
    <row r="246" spans="1:10" ht="22.5" x14ac:dyDescent="0.25">
      <c r="A246" s="11" t="s">
        <v>432</v>
      </c>
      <c r="B246" s="12" t="s">
        <v>16</v>
      </c>
      <c r="C246" s="12" t="s">
        <v>24</v>
      </c>
      <c r="D246" s="35" t="s">
        <v>433</v>
      </c>
      <c r="E246" s="13">
        <v>24</v>
      </c>
      <c r="F246" s="13">
        <v>37.71</v>
      </c>
      <c r="G246" s="14">
        <f t="shared" si="38"/>
        <v>905.04</v>
      </c>
      <c r="H246" s="13">
        <v>24</v>
      </c>
      <c r="I246" s="69"/>
      <c r="J246" s="14">
        <f t="shared" si="39"/>
        <v>0</v>
      </c>
    </row>
    <row r="247" spans="1:10" x14ac:dyDescent="0.25">
      <c r="A247" s="11" t="s">
        <v>434</v>
      </c>
      <c r="B247" s="12" t="s">
        <v>16</v>
      </c>
      <c r="C247" s="12" t="s">
        <v>24</v>
      </c>
      <c r="D247" s="35" t="s">
        <v>435</v>
      </c>
      <c r="E247" s="13">
        <v>12</v>
      </c>
      <c r="F247" s="13">
        <v>10.8</v>
      </c>
      <c r="G247" s="14">
        <f t="shared" si="38"/>
        <v>129.6</v>
      </c>
      <c r="H247" s="13">
        <v>12</v>
      </c>
      <c r="I247" s="69"/>
      <c r="J247" s="14">
        <f t="shared" si="39"/>
        <v>0</v>
      </c>
    </row>
    <row r="248" spans="1:10" x14ac:dyDescent="0.25">
      <c r="A248" s="11" t="s">
        <v>436</v>
      </c>
      <c r="B248" s="12" t="s">
        <v>16</v>
      </c>
      <c r="C248" s="12" t="s">
        <v>24</v>
      </c>
      <c r="D248" s="35" t="s">
        <v>437</v>
      </c>
      <c r="E248" s="13">
        <v>24</v>
      </c>
      <c r="F248" s="13">
        <v>18.829999999999998</v>
      </c>
      <c r="G248" s="14">
        <f t="shared" si="38"/>
        <v>451.92</v>
      </c>
      <c r="H248" s="13">
        <v>24</v>
      </c>
      <c r="I248" s="69"/>
      <c r="J248" s="14">
        <f t="shared" si="39"/>
        <v>0</v>
      </c>
    </row>
    <row r="249" spans="1:10" ht="22.5" x14ac:dyDescent="0.25">
      <c r="A249" s="11" t="s">
        <v>438</v>
      </c>
      <c r="B249" s="12" t="s">
        <v>16</v>
      </c>
      <c r="C249" s="12" t="s">
        <v>21</v>
      </c>
      <c r="D249" s="35" t="s">
        <v>439</v>
      </c>
      <c r="E249" s="13">
        <v>1</v>
      </c>
      <c r="F249" s="13">
        <v>418.87</v>
      </c>
      <c r="G249" s="14">
        <f t="shared" si="38"/>
        <v>418.87</v>
      </c>
      <c r="H249" s="13">
        <v>1</v>
      </c>
      <c r="I249" s="69"/>
      <c r="J249" s="14">
        <f t="shared" si="39"/>
        <v>0</v>
      </c>
    </row>
    <row r="250" spans="1:10" x14ac:dyDescent="0.25">
      <c r="A250" s="11" t="s">
        <v>440</v>
      </c>
      <c r="B250" s="12" t="s">
        <v>16</v>
      </c>
      <c r="C250" s="12" t="s">
        <v>29</v>
      </c>
      <c r="D250" s="35" t="s">
        <v>441</v>
      </c>
      <c r="E250" s="13">
        <v>20</v>
      </c>
      <c r="F250" s="13">
        <v>3.02</v>
      </c>
      <c r="G250" s="14">
        <f t="shared" si="38"/>
        <v>60.4</v>
      </c>
      <c r="H250" s="13">
        <v>20</v>
      </c>
      <c r="I250" s="69"/>
      <c r="J250" s="14">
        <f t="shared" si="39"/>
        <v>0</v>
      </c>
    </row>
    <row r="251" spans="1:10" x14ac:dyDescent="0.25">
      <c r="A251" s="11" t="s">
        <v>442</v>
      </c>
      <c r="B251" s="12" t="s">
        <v>16</v>
      </c>
      <c r="C251" s="12" t="s">
        <v>21</v>
      </c>
      <c r="D251" s="35" t="s">
        <v>443</v>
      </c>
      <c r="E251" s="13">
        <v>1</v>
      </c>
      <c r="F251" s="13">
        <v>11.07</v>
      </c>
      <c r="G251" s="14">
        <f t="shared" si="38"/>
        <v>11.07</v>
      </c>
      <c r="H251" s="13">
        <v>1</v>
      </c>
      <c r="I251" s="69"/>
      <c r="J251" s="14">
        <f t="shared" si="39"/>
        <v>0</v>
      </c>
    </row>
    <row r="252" spans="1:10" ht="22.5" x14ac:dyDescent="0.25">
      <c r="A252" s="11" t="s">
        <v>444</v>
      </c>
      <c r="B252" s="12" t="s">
        <v>16</v>
      </c>
      <c r="C252" s="12" t="s">
        <v>24</v>
      </c>
      <c r="D252" s="35" t="s">
        <v>445</v>
      </c>
      <c r="E252" s="13">
        <v>3</v>
      </c>
      <c r="F252" s="13">
        <v>14.23</v>
      </c>
      <c r="G252" s="14">
        <f t="shared" si="38"/>
        <v>42.69</v>
      </c>
      <c r="H252" s="13">
        <v>3</v>
      </c>
      <c r="I252" s="69"/>
      <c r="J252" s="14">
        <f t="shared" si="39"/>
        <v>0</v>
      </c>
    </row>
    <row r="253" spans="1:10" x14ac:dyDescent="0.25">
      <c r="A253" s="11" t="s">
        <v>446</v>
      </c>
      <c r="B253" s="12" t="s">
        <v>16</v>
      </c>
      <c r="C253" s="12" t="s">
        <v>96</v>
      </c>
      <c r="D253" s="35" t="s">
        <v>447</v>
      </c>
      <c r="E253" s="13">
        <v>5.75</v>
      </c>
      <c r="F253" s="13">
        <v>286.69</v>
      </c>
      <c r="G253" s="14">
        <f t="shared" si="38"/>
        <v>1648.47</v>
      </c>
      <c r="H253" s="13">
        <v>5.75</v>
      </c>
      <c r="I253" s="69"/>
      <c r="J253" s="14">
        <f t="shared" si="39"/>
        <v>0</v>
      </c>
    </row>
    <row r="254" spans="1:10" ht="22.5" x14ac:dyDescent="0.25">
      <c r="A254" s="11" t="s">
        <v>448</v>
      </c>
      <c r="B254" s="12" t="s">
        <v>16</v>
      </c>
      <c r="C254" s="12" t="s">
        <v>29</v>
      </c>
      <c r="D254" s="35" t="s">
        <v>449</v>
      </c>
      <c r="E254" s="13">
        <v>2.5</v>
      </c>
      <c r="F254" s="13">
        <v>30.45</v>
      </c>
      <c r="G254" s="14">
        <f t="shared" si="38"/>
        <v>76.13</v>
      </c>
      <c r="H254" s="13">
        <v>2.5</v>
      </c>
      <c r="I254" s="69"/>
      <c r="J254" s="14">
        <f t="shared" si="39"/>
        <v>0</v>
      </c>
    </row>
    <row r="255" spans="1:10" ht="22.5" x14ac:dyDescent="0.25">
      <c r="A255" s="11" t="s">
        <v>450</v>
      </c>
      <c r="B255" s="12" t="s">
        <v>16</v>
      </c>
      <c r="C255" s="12" t="s">
        <v>29</v>
      </c>
      <c r="D255" s="35" t="s">
        <v>451</v>
      </c>
      <c r="E255" s="13">
        <v>4.5999999999999996</v>
      </c>
      <c r="F255" s="13">
        <v>50.72</v>
      </c>
      <c r="G255" s="14">
        <f t="shared" si="38"/>
        <v>233.31</v>
      </c>
      <c r="H255" s="13">
        <v>4.5999999999999996</v>
      </c>
      <c r="I255" s="69"/>
      <c r="J255" s="14">
        <f t="shared" si="39"/>
        <v>0</v>
      </c>
    </row>
    <row r="256" spans="1:10" ht="22.5" x14ac:dyDescent="0.25">
      <c r="A256" s="11" t="s">
        <v>452</v>
      </c>
      <c r="B256" s="12" t="s">
        <v>16</v>
      </c>
      <c r="C256" s="12" t="s">
        <v>96</v>
      </c>
      <c r="D256" s="35" t="s">
        <v>453</v>
      </c>
      <c r="E256" s="13">
        <v>1.1499999999999999</v>
      </c>
      <c r="F256" s="13">
        <v>248.78</v>
      </c>
      <c r="G256" s="14">
        <f t="shared" si="38"/>
        <v>286.10000000000002</v>
      </c>
      <c r="H256" s="13">
        <v>1.1499999999999999</v>
      </c>
      <c r="I256" s="69"/>
      <c r="J256" s="14">
        <f t="shared" si="39"/>
        <v>0</v>
      </c>
    </row>
    <row r="257" spans="1:10" x14ac:dyDescent="0.25">
      <c r="A257" s="11" t="s">
        <v>454</v>
      </c>
      <c r="B257" s="12" t="s">
        <v>16</v>
      </c>
      <c r="C257" s="12" t="s">
        <v>21</v>
      </c>
      <c r="D257" s="35" t="s">
        <v>455</v>
      </c>
      <c r="E257" s="13">
        <v>1</v>
      </c>
      <c r="F257" s="13">
        <v>48.45</v>
      </c>
      <c r="G257" s="14">
        <f t="shared" si="38"/>
        <v>48.45</v>
      </c>
      <c r="H257" s="13">
        <v>1</v>
      </c>
      <c r="I257" s="69"/>
      <c r="J257" s="14">
        <f t="shared" si="39"/>
        <v>0</v>
      </c>
    </row>
    <row r="258" spans="1:10" x14ac:dyDescent="0.25">
      <c r="A258" s="11" t="s">
        <v>456</v>
      </c>
      <c r="B258" s="12" t="s">
        <v>16</v>
      </c>
      <c r="C258" s="12" t="s">
        <v>24</v>
      </c>
      <c r="D258" s="35" t="s">
        <v>457</v>
      </c>
      <c r="E258" s="13">
        <v>2.5</v>
      </c>
      <c r="F258" s="13">
        <v>8.73</v>
      </c>
      <c r="G258" s="14">
        <f t="shared" si="38"/>
        <v>21.83</v>
      </c>
      <c r="H258" s="13">
        <v>2.5</v>
      </c>
      <c r="I258" s="69"/>
      <c r="J258" s="14">
        <f t="shared" si="39"/>
        <v>0</v>
      </c>
    </row>
    <row r="259" spans="1:10" ht="22.5" x14ac:dyDescent="0.25">
      <c r="A259" s="11" t="s">
        <v>458</v>
      </c>
      <c r="B259" s="12" t="s">
        <v>16</v>
      </c>
      <c r="C259" s="12" t="s">
        <v>24</v>
      </c>
      <c r="D259" s="35" t="s">
        <v>459</v>
      </c>
      <c r="E259" s="13">
        <v>5.75</v>
      </c>
      <c r="F259" s="13">
        <v>169.06</v>
      </c>
      <c r="G259" s="14">
        <f t="shared" si="38"/>
        <v>972.1</v>
      </c>
      <c r="H259" s="13">
        <v>5.75</v>
      </c>
      <c r="I259" s="69"/>
      <c r="J259" s="14">
        <f t="shared" si="39"/>
        <v>0</v>
      </c>
    </row>
    <row r="260" spans="1:10" x14ac:dyDescent="0.25">
      <c r="A260" s="15"/>
      <c r="B260" s="15"/>
      <c r="C260" s="15"/>
      <c r="D260" s="36" t="s">
        <v>460</v>
      </c>
      <c r="E260" s="18">
        <v>1</v>
      </c>
      <c r="F260" s="16">
        <f>SUM(G221:G259)</f>
        <v>44665.110000000008</v>
      </c>
      <c r="G260" s="16">
        <f t="shared" si="38"/>
        <v>44665.11</v>
      </c>
      <c r="H260" s="18">
        <v>1</v>
      </c>
      <c r="I260" s="16">
        <f>SUM(J221:J259)</f>
        <v>0</v>
      </c>
      <c r="J260" s="16">
        <f t="shared" si="39"/>
        <v>0</v>
      </c>
    </row>
    <row r="261" spans="1:10" ht="1.1499999999999999" customHeight="1" x14ac:dyDescent="0.25">
      <c r="A261" s="17"/>
      <c r="B261" s="17"/>
      <c r="C261" s="17"/>
      <c r="D261" s="37"/>
      <c r="E261" s="17"/>
      <c r="F261" s="17"/>
      <c r="G261" s="17"/>
      <c r="H261" s="17"/>
      <c r="I261" s="17"/>
      <c r="J261" s="17"/>
    </row>
    <row r="262" spans="1:10" x14ac:dyDescent="0.25">
      <c r="A262" s="5" t="s">
        <v>461</v>
      </c>
      <c r="B262" s="19" t="s">
        <v>10</v>
      </c>
      <c r="C262" s="5" t="s">
        <v>11</v>
      </c>
      <c r="D262" s="33" t="s">
        <v>462</v>
      </c>
      <c r="E262" s="6">
        <f t="shared" ref="E262:J262" si="40">E304</f>
        <v>1</v>
      </c>
      <c r="F262" s="7">
        <f t="shared" si="40"/>
        <v>499465.86</v>
      </c>
      <c r="G262" s="7">
        <f t="shared" si="40"/>
        <v>499465.86</v>
      </c>
      <c r="H262" s="6">
        <f t="shared" si="40"/>
        <v>1</v>
      </c>
      <c r="I262" s="7">
        <f t="shared" si="40"/>
        <v>0</v>
      </c>
      <c r="J262" s="7">
        <f t="shared" si="40"/>
        <v>0</v>
      </c>
    </row>
    <row r="263" spans="1:10" x14ac:dyDescent="0.25">
      <c r="A263" s="8" t="s">
        <v>463</v>
      </c>
      <c r="B263" s="8" t="s">
        <v>10</v>
      </c>
      <c r="C263" s="8" t="s">
        <v>11</v>
      </c>
      <c r="D263" s="34" t="s">
        <v>464</v>
      </c>
      <c r="E263" s="10">
        <f t="shared" ref="E263:J263" si="41">E269</f>
        <v>1</v>
      </c>
      <c r="F263" s="10">
        <f t="shared" si="41"/>
        <v>117687.04999999999</v>
      </c>
      <c r="G263" s="10">
        <f t="shared" si="41"/>
        <v>117687.05</v>
      </c>
      <c r="H263" s="10">
        <f t="shared" si="41"/>
        <v>1</v>
      </c>
      <c r="I263" s="10">
        <f t="shared" si="41"/>
        <v>0</v>
      </c>
      <c r="J263" s="10">
        <f t="shared" si="41"/>
        <v>0</v>
      </c>
    </row>
    <row r="264" spans="1:10" ht="22.5" x14ac:dyDescent="0.25">
      <c r="A264" s="11" t="s">
        <v>465</v>
      </c>
      <c r="B264" s="12" t="s">
        <v>16</v>
      </c>
      <c r="C264" s="12" t="s">
        <v>24</v>
      </c>
      <c r="D264" s="35" t="s">
        <v>466</v>
      </c>
      <c r="E264" s="13">
        <v>1099.8800000000001</v>
      </c>
      <c r="F264" s="13">
        <v>21.3</v>
      </c>
      <c r="G264" s="14">
        <f t="shared" ref="G264:G269" si="42">ROUND(E264*F264,2)</f>
        <v>23427.439999999999</v>
      </c>
      <c r="H264" s="13">
        <v>1099.8800000000001</v>
      </c>
      <c r="I264" s="69"/>
      <c r="J264" s="14">
        <f t="shared" ref="J264:J269" si="43">ROUND(H264*I264,2)</f>
        <v>0</v>
      </c>
    </row>
    <row r="265" spans="1:10" ht="33.75" x14ac:dyDescent="0.25">
      <c r="A265" s="11" t="s">
        <v>467</v>
      </c>
      <c r="B265" s="12" t="s">
        <v>16</v>
      </c>
      <c r="C265" s="12" t="s">
        <v>24</v>
      </c>
      <c r="D265" s="35" t="s">
        <v>468</v>
      </c>
      <c r="E265" s="13">
        <v>232</v>
      </c>
      <c r="F265" s="13">
        <v>100.3</v>
      </c>
      <c r="G265" s="14">
        <f t="shared" si="42"/>
        <v>23269.599999999999</v>
      </c>
      <c r="H265" s="13">
        <v>232</v>
      </c>
      <c r="I265" s="69"/>
      <c r="J265" s="14">
        <f t="shared" si="43"/>
        <v>0</v>
      </c>
    </row>
    <row r="266" spans="1:10" ht="33.75" x14ac:dyDescent="0.25">
      <c r="A266" s="11" t="s">
        <v>469</v>
      </c>
      <c r="B266" s="12" t="s">
        <v>16</v>
      </c>
      <c r="C266" s="12" t="s">
        <v>24</v>
      </c>
      <c r="D266" s="35" t="s">
        <v>470</v>
      </c>
      <c r="E266" s="13">
        <v>620.91999999999996</v>
      </c>
      <c r="F266" s="13">
        <v>70.78</v>
      </c>
      <c r="G266" s="14">
        <f t="shared" si="42"/>
        <v>43948.72</v>
      </c>
      <c r="H266" s="13">
        <v>620.91999999999996</v>
      </c>
      <c r="I266" s="69"/>
      <c r="J266" s="14">
        <f t="shared" si="43"/>
        <v>0</v>
      </c>
    </row>
    <row r="267" spans="1:10" ht="33.75" x14ac:dyDescent="0.25">
      <c r="A267" s="11" t="s">
        <v>471</v>
      </c>
      <c r="B267" s="12" t="s">
        <v>16</v>
      </c>
      <c r="C267" s="12" t="s">
        <v>24</v>
      </c>
      <c r="D267" s="35" t="s">
        <v>472</v>
      </c>
      <c r="E267" s="13">
        <v>261.95999999999998</v>
      </c>
      <c r="F267" s="13">
        <v>90.29</v>
      </c>
      <c r="G267" s="14">
        <f t="shared" si="42"/>
        <v>23652.37</v>
      </c>
      <c r="H267" s="13">
        <v>261.95999999999998</v>
      </c>
      <c r="I267" s="69"/>
      <c r="J267" s="14">
        <f t="shared" si="43"/>
        <v>0</v>
      </c>
    </row>
    <row r="268" spans="1:10" ht="33.75" x14ac:dyDescent="0.25">
      <c r="A268" s="11" t="s">
        <v>473</v>
      </c>
      <c r="B268" s="12" t="s">
        <v>16</v>
      </c>
      <c r="C268" s="12" t="s">
        <v>24</v>
      </c>
      <c r="D268" s="35" t="s">
        <v>474</v>
      </c>
      <c r="E268" s="13">
        <v>37.200000000000003</v>
      </c>
      <c r="F268" s="13">
        <v>91.1</v>
      </c>
      <c r="G268" s="14">
        <f t="shared" si="42"/>
        <v>3388.92</v>
      </c>
      <c r="H268" s="13">
        <v>37.200000000000003</v>
      </c>
      <c r="I268" s="69"/>
      <c r="J268" s="14">
        <f t="shared" si="43"/>
        <v>0</v>
      </c>
    </row>
    <row r="269" spans="1:10" x14ac:dyDescent="0.25">
      <c r="A269" s="15"/>
      <c r="B269" s="15"/>
      <c r="C269" s="15"/>
      <c r="D269" s="36" t="s">
        <v>475</v>
      </c>
      <c r="E269" s="13">
        <v>1</v>
      </c>
      <c r="F269" s="16">
        <f>SUM(G264:G268)</f>
        <v>117687.04999999999</v>
      </c>
      <c r="G269" s="16">
        <f t="shared" si="42"/>
        <v>117687.05</v>
      </c>
      <c r="H269" s="13">
        <v>1</v>
      </c>
      <c r="I269" s="16">
        <f>SUM(J264:J268)</f>
        <v>0</v>
      </c>
      <c r="J269" s="16">
        <f t="shared" si="43"/>
        <v>0</v>
      </c>
    </row>
    <row r="270" spans="1:10" ht="1.1499999999999999" customHeight="1" x14ac:dyDescent="0.25">
      <c r="A270" s="17"/>
      <c r="B270" s="17"/>
      <c r="C270" s="17"/>
      <c r="D270" s="37"/>
      <c r="E270" s="17"/>
      <c r="F270" s="17"/>
      <c r="G270" s="17"/>
      <c r="H270" s="17"/>
      <c r="I270" s="17"/>
      <c r="J270" s="17"/>
    </row>
    <row r="271" spans="1:10" x14ac:dyDescent="0.25">
      <c r="A271" s="8" t="s">
        <v>476</v>
      </c>
      <c r="B271" s="8" t="s">
        <v>10</v>
      </c>
      <c r="C271" s="8" t="s">
        <v>11</v>
      </c>
      <c r="D271" s="34" t="s">
        <v>477</v>
      </c>
      <c r="E271" s="10">
        <f t="shared" ref="E271:J271" si="44">E276</f>
        <v>1</v>
      </c>
      <c r="F271" s="10">
        <f t="shared" si="44"/>
        <v>220400.65000000002</v>
      </c>
      <c r="G271" s="10">
        <f t="shared" si="44"/>
        <v>220400.65</v>
      </c>
      <c r="H271" s="10">
        <f t="shared" si="44"/>
        <v>1</v>
      </c>
      <c r="I271" s="10">
        <f t="shared" si="44"/>
        <v>0</v>
      </c>
      <c r="J271" s="10">
        <f t="shared" si="44"/>
        <v>0</v>
      </c>
    </row>
    <row r="272" spans="1:10" ht="22.5" x14ac:dyDescent="0.25">
      <c r="A272" s="11" t="s">
        <v>478</v>
      </c>
      <c r="B272" s="12" t="s">
        <v>16</v>
      </c>
      <c r="C272" s="12" t="s">
        <v>21</v>
      </c>
      <c r="D272" s="35" t="s">
        <v>479</v>
      </c>
      <c r="E272" s="13">
        <v>8</v>
      </c>
      <c r="F272" s="13">
        <v>1633.51</v>
      </c>
      <c r="G272" s="14">
        <f>ROUND(E272*F272,2)</f>
        <v>13068.08</v>
      </c>
      <c r="H272" s="13">
        <v>8</v>
      </c>
      <c r="I272" s="69"/>
      <c r="J272" s="14">
        <f>ROUND(H272*I272,2)</f>
        <v>0</v>
      </c>
    </row>
    <row r="273" spans="1:10" ht="22.5" x14ac:dyDescent="0.25">
      <c r="A273" s="11" t="s">
        <v>480</v>
      </c>
      <c r="B273" s="12" t="s">
        <v>16</v>
      </c>
      <c r="C273" s="12" t="s">
        <v>21</v>
      </c>
      <c r="D273" s="35" t="s">
        <v>481</v>
      </c>
      <c r="E273" s="13">
        <v>2</v>
      </c>
      <c r="F273" s="13">
        <v>2001.01</v>
      </c>
      <c r="G273" s="14">
        <f>ROUND(E273*F273,2)</f>
        <v>4002.02</v>
      </c>
      <c r="H273" s="13">
        <v>2</v>
      </c>
      <c r="I273" s="69"/>
      <c r="J273" s="14">
        <f>ROUND(H273*I273,2)</f>
        <v>0</v>
      </c>
    </row>
    <row r="274" spans="1:10" ht="22.5" x14ac:dyDescent="0.25">
      <c r="A274" s="11" t="s">
        <v>482</v>
      </c>
      <c r="B274" s="12" t="s">
        <v>16</v>
      </c>
      <c r="C274" s="12" t="s">
        <v>29</v>
      </c>
      <c r="D274" s="35" t="s">
        <v>483</v>
      </c>
      <c r="E274" s="13">
        <v>813</v>
      </c>
      <c r="F274" s="13">
        <v>249.95</v>
      </c>
      <c r="G274" s="14">
        <f>ROUND(E274*F274,2)</f>
        <v>203209.35</v>
      </c>
      <c r="H274" s="13">
        <v>813</v>
      </c>
      <c r="I274" s="69"/>
      <c r="J274" s="14">
        <f>ROUND(H274*I274,2)</f>
        <v>0</v>
      </c>
    </row>
    <row r="275" spans="1:10" ht="22.5" x14ac:dyDescent="0.25">
      <c r="A275" s="11" t="s">
        <v>484</v>
      </c>
      <c r="B275" s="12" t="s">
        <v>16</v>
      </c>
      <c r="C275" s="12" t="s">
        <v>21</v>
      </c>
      <c r="D275" s="35" t="s">
        <v>485</v>
      </c>
      <c r="E275" s="13">
        <v>6</v>
      </c>
      <c r="F275" s="13">
        <v>20.2</v>
      </c>
      <c r="G275" s="14">
        <f>ROUND(E275*F275,2)</f>
        <v>121.2</v>
      </c>
      <c r="H275" s="13">
        <v>6</v>
      </c>
      <c r="I275" s="69"/>
      <c r="J275" s="14">
        <f>ROUND(H275*I275,2)</f>
        <v>0</v>
      </c>
    </row>
    <row r="276" spans="1:10" x14ac:dyDescent="0.25">
      <c r="A276" s="15"/>
      <c r="B276" s="15"/>
      <c r="C276" s="15"/>
      <c r="D276" s="36" t="s">
        <v>486</v>
      </c>
      <c r="E276" s="13">
        <v>1</v>
      </c>
      <c r="F276" s="16">
        <f>SUM(G272:G275)</f>
        <v>220400.65000000002</v>
      </c>
      <c r="G276" s="16">
        <f>ROUND(E276*F276,2)</f>
        <v>220400.65</v>
      </c>
      <c r="H276" s="13">
        <v>1</v>
      </c>
      <c r="I276" s="16">
        <f>SUM(J272:J275)</f>
        <v>0</v>
      </c>
      <c r="J276" s="16">
        <f>ROUND(H276*I276,2)</f>
        <v>0</v>
      </c>
    </row>
    <row r="277" spans="1:10" ht="1.1499999999999999" customHeight="1" x14ac:dyDescent="0.25">
      <c r="A277" s="17"/>
      <c r="B277" s="17"/>
      <c r="C277" s="17"/>
      <c r="D277" s="37"/>
      <c r="E277" s="17"/>
      <c r="F277" s="17"/>
      <c r="G277" s="17"/>
      <c r="H277" s="17"/>
      <c r="I277" s="17"/>
      <c r="J277" s="17"/>
    </row>
    <row r="278" spans="1:10" x14ac:dyDescent="0.25">
      <c r="A278" s="8" t="s">
        <v>487</v>
      </c>
      <c r="B278" s="8" t="s">
        <v>10</v>
      </c>
      <c r="C278" s="8" t="s">
        <v>11</v>
      </c>
      <c r="D278" s="34" t="s">
        <v>294</v>
      </c>
      <c r="E278" s="10">
        <f t="shared" ref="E278:J278" si="45">E282</f>
        <v>1</v>
      </c>
      <c r="F278" s="10">
        <f t="shared" si="45"/>
        <v>69947.649999999994</v>
      </c>
      <c r="G278" s="10">
        <f t="shared" si="45"/>
        <v>69947.649999999994</v>
      </c>
      <c r="H278" s="10">
        <f t="shared" si="45"/>
        <v>1</v>
      </c>
      <c r="I278" s="10">
        <f t="shared" si="45"/>
        <v>0</v>
      </c>
      <c r="J278" s="10">
        <f t="shared" si="45"/>
        <v>0</v>
      </c>
    </row>
    <row r="279" spans="1:10" ht="22.5" x14ac:dyDescent="0.25">
      <c r="A279" s="11" t="s">
        <v>488</v>
      </c>
      <c r="B279" s="12" t="s">
        <v>16</v>
      </c>
      <c r="C279" s="12" t="s">
        <v>29</v>
      </c>
      <c r="D279" s="35" t="s">
        <v>489</v>
      </c>
      <c r="E279" s="13">
        <v>4423.2</v>
      </c>
      <c r="F279" s="13">
        <v>8.9</v>
      </c>
      <c r="G279" s="14">
        <f>ROUND(E279*F279,2)</f>
        <v>39366.480000000003</v>
      </c>
      <c r="H279" s="13">
        <v>4423.2</v>
      </c>
      <c r="I279" s="69"/>
      <c r="J279" s="14">
        <f>ROUND(H279*I279,2)</f>
        <v>0</v>
      </c>
    </row>
    <row r="280" spans="1:10" ht="22.5" x14ac:dyDescent="0.25">
      <c r="A280" s="11" t="s">
        <v>490</v>
      </c>
      <c r="B280" s="12" t="s">
        <v>16</v>
      </c>
      <c r="C280" s="12" t="s">
        <v>24</v>
      </c>
      <c r="D280" s="35" t="s">
        <v>491</v>
      </c>
      <c r="E280" s="13">
        <v>1099.8800000000001</v>
      </c>
      <c r="F280" s="13">
        <v>27.14</v>
      </c>
      <c r="G280" s="14">
        <f>ROUND(E280*F280,2)</f>
        <v>29850.74</v>
      </c>
      <c r="H280" s="13">
        <v>1099.8800000000001</v>
      </c>
      <c r="I280" s="69"/>
      <c r="J280" s="14">
        <f>ROUND(H280*I280,2)</f>
        <v>0</v>
      </c>
    </row>
    <row r="281" spans="1:10" x14ac:dyDescent="0.25">
      <c r="A281" s="11" t="s">
        <v>492</v>
      </c>
      <c r="B281" s="12" t="s">
        <v>16</v>
      </c>
      <c r="C281" s="12" t="s">
        <v>24</v>
      </c>
      <c r="D281" s="35" t="s">
        <v>493</v>
      </c>
      <c r="E281" s="13">
        <v>32.74</v>
      </c>
      <c r="F281" s="13">
        <v>22.31</v>
      </c>
      <c r="G281" s="14">
        <f>ROUND(E281*F281,2)</f>
        <v>730.43</v>
      </c>
      <c r="H281" s="13">
        <v>32.74</v>
      </c>
      <c r="I281" s="69"/>
      <c r="J281" s="14">
        <f>ROUND(H281*I281,2)</f>
        <v>0</v>
      </c>
    </row>
    <row r="282" spans="1:10" x14ac:dyDescent="0.25">
      <c r="A282" s="15"/>
      <c r="B282" s="15"/>
      <c r="C282" s="15"/>
      <c r="D282" s="36" t="s">
        <v>494</v>
      </c>
      <c r="E282" s="13">
        <v>1</v>
      </c>
      <c r="F282" s="16">
        <f>SUM(G279:G281)</f>
        <v>69947.649999999994</v>
      </c>
      <c r="G282" s="16">
        <f>ROUND(E282*F282,2)</f>
        <v>69947.649999999994</v>
      </c>
      <c r="H282" s="13">
        <v>1</v>
      </c>
      <c r="I282" s="16">
        <f>SUM(J279:J281)</f>
        <v>0</v>
      </c>
      <c r="J282" s="16">
        <f>ROUND(H282*I282,2)</f>
        <v>0</v>
      </c>
    </row>
    <row r="283" spans="1:10" ht="1.1499999999999999" customHeight="1" x14ac:dyDescent="0.25">
      <c r="A283" s="17"/>
      <c r="B283" s="17"/>
      <c r="C283" s="17"/>
      <c r="D283" s="37"/>
      <c r="E283" s="17"/>
      <c r="F283" s="17"/>
      <c r="G283" s="17"/>
      <c r="H283" s="17"/>
      <c r="I283" s="17"/>
      <c r="J283" s="17"/>
    </row>
    <row r="284" spans="1:10" x14ac:dyDescent="0.25">
      <c r="A284" s="8" t="s">
        <v>495</v>
      </c>
      <c r="B284" s="8" t="s">
        <v>10</v>
      </c>
      <c r="C284" s="8" t="s">
        <v>11</v>
      </c>
      <c r="D284" s="34" t="s">
        <v>496</v>
      </c>
      <c r="E284" s="10">
        <f t="shared" ref="E284:J284" si="46">E288</f>
        <v>1</v>
      </c>
      <c r="F284" s="10">
        <f t="shared" si="46"/>
        <v>51742.340000000004</v>
      </c>
      <c r="G284" s="10">
        <f t="shared" si="46"/>
        <v>51742.34</v>
      </c>
      <c r="H284" s="10">
        <f t="shared" si="46"/>
        <v>1</v>
      </c>
      <c r="I284" s="10">
        <f t="shared" si="46"/>
        <v>0</v>
      </c>
      <c r="J284" s="10">
        <f t="shared" si="46"/>
        <v>0</v>
      </c>
    </row>
    <row r="285" spans="1:10" ht="22.5" x14ac:dyDescent="0.25">
      <c r="A285" s="11" t="s">
        <v>497</v>
      </c>
      <c r="B285" s="12" t="s">
        <v>16</v>
      </c>
      <c r="C285" s="12" t="s">
        <v>21</v>
      </c>
      <c r="D285" s="35" t="s">
        <v>498</v>
      </c>
      <c r="E285" s="13">
        <v>14</v>
      </c>
      <c r="F285" s="13">
        <v>1146</v>
      </c>
      <c r="G285" s="14">
        <f>ROUND(E285*F285,2)</f>
        <v>16044</v>
      </c>
      <c r="H285" s="13">
        <v>14</v>
      </c>
      <c r="I285" s="69"/>
      <c r="J285" s="14">
        <f>ROUND(H285*I285,2)</f>
        <v>0</v>
      </c>
    </row>
    <row r="286" spans="1:10" ht="22.5" x14ac:dyDescent="0.25">
      <c r="A286" s="11" t="s">
        <v>499</v>
      </c>
      <c r="B286" s="12" t="s">
        <v>16</v>
      </c>
      <c r="C286" s="12" t="s">
        <v>29</v>
      </c>
      <c r="D286" s="35" t="s">
        <v>500</v>
      </c>
      <c r="E286" s="13">
        <v>1987.2</v>
      </c>
      <c r="F286" s="13">
        <v>16.02</v>
      </c>
      <c r="G286" s="14">
        <f>ROUND(E286*F286,2)</f>
        <v>31834.94</v>
      </c>
      <c r="H286" s="13">
        <v>1987.2</v>
      </c>
      <c r="I286" s="69"/>
      <c r="J286" s="14">
        <f>ROUND(H286*I286,2)</f>
        <v>0</v>
      </c>
    </row>
    <row r="287" spans="1:10" ht="22.5" x14ac:dyDescent="0.25">
      <c r="A287" s="11" t="s">
        <v>501</v>
      </c>
      <c r="B287" s="12" t="s">
        <v>16</v>
      </c>
      <c r="C287" s="12" t="s">
        <v>21</v>
      </c>
      <c r="D287" s="35" t="s">
        <v>502</v>
      </c>
      <c r="E287" s="13">
        <v>2</v>
      </c>
      <c r="F287" s="13">
        <v>1931.7</v>
      </c>
      <c r="G287" s="14">
        <f>ROUND(E287*F287,2)</f>
        <v>3863.4</v>
      </c>
      <c r="H287" s="13">
        <v>2</v>
      </c>
      <c r="I287" s="69"/>
      <c r="J287" s="14">
        <f>ROUND(H287*I287,2)</f>
        <v>0</v>
      </c>
    </row>
    <row r="288" spans="1:10" x14ac:dyDescent="0.25">
      <c r="A288" s="15"/>
      <c r="B288" s="15"/>
      <c r="C288" s="15"/>
      <c r="D288" s="36" t="s">
        <v>503</v>
      </c>
      <c r="E288" s="13">
        <v>1</v>
      </c>
      <c r="F288" s="16">
        <f>SUM(G285:G287)</f>
        <v>51742.340000000004</v>
      </c>
      <c r="G288" s="16">
        <f>ROUND(E288*F288,2)</f>
        <v>51742.34</v>
      </c>
      <c r="H288" s="13">
        <v>1</v>
      </c>
      <c r="I288" s="16">
        <f>SUM(J285:J287)</f>
        <v>0</v>
      </c>
      <c r="J288" s="16">
        <f>ROUND(H288*I288,2)</f>
        <v>0</v>
      </c>
    </row>
    <row r="289" spans="1:10" ht="1.1499999999999999" customHeight="1" x14ac:dyDescent="0.25">
      <c r="A289" s="17"/>
      <c r="B289" s="17"/>
      <c r="C289" s="17"/>
      <c r="D289" s="37"/>
      <c r="E289" s="17"/>
      <c r="F289" s="17"/>
      <c r="G289" s="17"/>
      <c r="H289" s="17"/>
      <c r="I289" s="17"/>
      <c r="J289" s="17"/>
    </row>
    <row r="290" spans="1:10" x14ac:dyDescent="0.25">
      <c r="A290" s="8" t="s">
        <v>504</v>
      </c>
      <c r="B290" s="8" t="s">
        <v>10</v>
      </c>
      <c r="C290" s="8" t="s">
        <v>11</v>
      </c>
      <c r="D290" s="34" t="s">
        <v>505</v>
      </c>
      <c r="E290" s="10">
        <f t="shared" ref="E290:J290" si="47">E293</f>
        <v>1</v>
      </c>
      <c r="F290" s="10">
        <f t="shared" si="47"/>
        <v>10183.33</v>
      </c>
      <c r="G290" s="10">
        <f t="shared" si="47"/>
        <v>10183.33</v>
      </c>
      <c r="H290" s="10">
        <f t="shared" si="47"/>
        <v>1</v>
      </c>
      <c r="I290" s="10">
        <f t="shared" si="47"/>
        <v>0</v>
      </c>
      <c r="J290" s="10">
        <f t="shared" si="47"/>
        <v>0</v>
      </c>
    </row>
    <row r="291" spans="1:10" ht="22.5" x14ac:dyDescent="0.25">
      <c r="A291" s="11" t="s">
        <v>506</v>
      </c>
      <c r="B291" s="12" t="s">
        <v>16</v>
      </c>
      <c r="C291" s="12" t="s">
        <v>24</v>
      </c>
      <c r="D291" s="35" t="s">
        <v>507</v>
      </c>
      <c r="E291" s="13">
        <v>50</v>
      </c>
      <c r="F291" s="13">
        <v>35.619999999999997</v>
      </c>
      <c r="G291" s="14">
        <f>ROUND(E291*F291,2)</f>
        <v>1781</v>
      </c>
      <c r="H291" s="13">
        <v>50</v>
      </c>
      <c r="I291" s="69"/>
      <c r="J291" s="14">
        <f>ROUND(H291*I291,2)</f>
        <v>0</v>
      </c>
    </row>
    <row r="292" spans="1:10" ht="22.5" x14ac:dyDescent="0.25">
      <c r="A292" s="11" t="s">
        <v>508</v>
      </c>
      <c r="B292" s="12" t="s">
        <v>16</v>
      </c>
      <c r="C292" s="12" t="s">
        <v>24</v>
      </c>
      <c r="D292" s="35" t="s">
        <v>509</v>
      </c>
      <c r="E292" s="13">
        <v>2719.2</v>
      </c>
      <c r="F292" s="13">
        <v>3.09</v>
      </c>
      <c r="G292" s="14">
        <f>ROUND(E292*F292,2)</f>
        <v>8402.33</v>
      </c>
      <c r="H292" s="13">
        <v>2719.2</v>
      </c>
      <c r="I292" s="69"/>
      <c r="J292" s="14">
        <f>ROUND(H292*I292,2)</f>
        <v>0</v>
      </c>
    </row>
    <row r="293" spans="1:10" x14ac:dyDescent="0.25">
      <c r="A293" s="15"/>
      <c r="B293" s="15"/>
      <c r="C293" s="15"/>
      <c r="D293" s="36" t="s">
        <v>510</v>
      </c>
      <c r="E293" s="13">
        <v>1</v>
      </c>
      <c r="F293" s="16">
        <f>SUM(G291:G292)</f>
        <v>10183.33</v>
      </c>
      <c r="G293" s="16">
        <f>ROUND(E293*F293,2)</f>
        <v>10183.33</v>
      </c>
      <c r="H293" s="13">
        <v>1</v>
      </c>
      <c r="I293" s="16">
        <f>SUM(J291:J292)</f>
        <v>0</v>
      </c>
      <c r="J293" s="16">
        <f>ROUND(H293*I293,2)</f>
        <v>0</v>
      </c>
    </row>
    <row r="294" spans="1:10" ht="1.1499999999999999" customHeight="1" x14ac:dyDescent="0.25">
      <c r="A294" s="17"/>
      <c r="B294" s="17"/>
      <c r="C294" s="17"/>
      <c r="D294" s="37"/>
      <c r="E294" s="17"/>
      <c r="F294" s="17"/>
      <c r="G294" s="17"/>
      <c r="H294" s="17"/>
      <c r="I294" s="17"/>
      <c r="J294" s="17"/>
    </row>
    <row r="295" spans="1:10" x14ac:dyDescent="0.25">
      <c r="A295" s="8" t="s">
        <v>511</v>
      </c>
      <c r="B295" s="8" t="s">
        <v>10</v>
      </c>
      <c r="C295" s="8" t="s">
        <v>11</v>
      </c>
      <c r="D295" s="34" t="s">
        <v>512</v>
      </c>
      <c r="E295" s="10">
        <f t="shared" ref="E295:J295" si="48">E302</f>
        <v>1</v>
      </c>
      <c r="F295" s="10">
        <f t="shared" si="48"/>
        <v>29504.84</v>
      </c>
      <c r="G295" s="10">
        <f t="shared" si="48"/>
        <v>29504.84</v>
      </c>
      <c r="H295" s="10">
        <f t="shared" si="48"/>
        <v>1</v>
      </c>
      <c r="I295" s="10">
        <f t="shared" si="48"/>
        <v>0</v>
      </c>
      <c r="J295" s="10">
        <f t="shared" si="48"/>
        <v>0</v>
      </c>
    </row>
    <row r="296" spans="1:10" ht="22.5" x14ac:dyDescent="0.25">
      <c r="A296" s="11" t="s">
        <v>513</v>
      </c>
      <c r="B296" s="12" t="s">
        <v>16</v>
      </c>
      <c r="C296" s="12" t="s">
        <v>21</v>
      </c>
      <c r="D296" s="35" t="s">
        <v>514</v>
      </c>
      <c r="E296" s="13">
        <v>112</v>
      </c>
      <c r="F296" s="13">
        <v>29.78</v>
      </c>
      <c r="G296" s="14">
        <f t="shared" ref="G296:G302" si="49">ROUND(E296*F296,2)</f>
        <v>3335.36</v>
      </c>
      <c r="H296" s="13">
        <v>112</v>
      </c>
      <c r="I296" s="69"/>
      <c r="J296" s="14">
        <f t="shared" ref="J296:J302" si="50">ROUND(H296*I296,2)</f>
        <v>0</v>
      </c>
    </row>
    <row r="297" spans="1:10" ht="22.5" x14ac:dyDescent="0.25">
      <c r="A297" s="11" t="s">
        <v>515</v>
      </c>
      <c r="B297" s="12" t="s">
        <v>16</v>
      </c>
      <c r="C297" s="68" t="s">
        <v>21</v>
      </c>
      <c r="D297" s="35" t="s">
        <v>516</v>
      </c>
      <c r="E297" s="13">
        <v>12</v>
      </c>
      <c r="F297" s="13">
        <v>121.96</v>
      </c>
      <c r="G297" s="14">
        <f t="shared" si="49"/>
        <v>1463.52</v>
      </c>
      <c r="H297" s="13">
        <v>12</v>
      </c>
      <c r="I297" s="69"/>
      <c r="J297" s="14">
        <f t="shared" si="50"/>
        <v>0</v>
      </c>
    </row>
    <row r="298" spans="1:10" ht="22.5" x14ac:dyDescent="0.25">
      <c r="A298" s="11" t="s">
        <v>517</v>
      </c>
      <c r="B298" s="12" t="s">
        <v>16</v>
      </c>
      <c r="C298" s="68" t="s">
        <v>21</v>
      </c>
      <c r="D298" s="35" t="s">
        <v>518</v>
      </c>
      <c r="E298" s="13">
        <v>12</v>
      </c>
      <c r="F298" s="13">
        <v>121.96</v>
      </c>
      <c r="G298" s="14">
        <f t="shared" si="49"/>
        <v>1463.52</v>
      </c>
      <c r="H298" s="13">
        <v>12</v>
      </c>
      <c r="I298" s="69"/>
      <c r="J298" s="14">
        <f t="shared" si="50"/>
        <v>0</v>
      </c>
    </row>
    <row r="299" spans="1:10" ht="22.5" x14ac:dyDescent="0.25">
      <c r="A299" s="11" t="s">
        <v>519</v>
      </c>
      <c r="B299" s="12" t="s">
        <v>16</v>
      </c>
      <c r="C299" s="68" t="s">
        <v>21</v>
      </c>
      <c r="D299" s="35" t="s">
        <v>520</v>
      </c>
      <c r="E299" s="13">
        <v>6</v>
      </c>
      <c r="F299" s="13">
        <v>9.61</v>
      </c>
      <c r="G299" s="14">
        <f t="shared" si="49"/>
        <v>57.66</v>
      </c>
      <c r="H299" s="13">
        <v>6</v>
      </c>
      <c r="I299" s="69"/>
      <c r="J299" s="14">
        <f t="shared" si="50"/>
        <v>0</v>
      </c>
    </row>
    <row r="300" spans="1:10" ht="33.75" x14ac:dyDescent="0.25">
      <c r="A300" s="11" t="s">
        <v>521</v>
      </c>
      <c r="B300" s="12" t="s">
        <v>16</v>
      </c>
      <c r="C300" s="68" t="s">
        <v>21</v>
      </c>
      <c r="D300" s="35" t="s">
        <v>522</v>
      </c>
      <c r="E300" s="13">
        <v>530</v>
      </c>
      <c r="F300" s="13">
        <v>43.43</v>
      </c>
      <c r="G300" s="14">
        <f t="shared" si="49"/>
        <v>23017.9</v>
      </c>
      <c r="H300" s="13">
        <v>530</v>
      </c>
      <c r="I300" s="69"/>
      <c r="J300" s="14">
        <f t="shared" si="50"/>
        <v>0</v>
      </c>
    </row>
    <row r="301" spans="1:10" ht="22.5" x14ac:dyDescent="0.25">
      <c r="A301" s="11" t="s">
        <v>523</v>
      </c>
      <c r="B301" s="12" t="s">
        <v>16</v>
      </c>
      <c r="C301" s="68" t="s">
        <v>21</v>
      </c>
      <c r="D301" s="35" t="s">
        <v>524</v>
      </c>
      <c r="E301" s="13">
        <v>14</v>
      </c>
      <c r="F301" s="13">
        <v>11.92</v>
      </c>
      <c r="G301" s="14">
        <f t="shared" si="49"/>
        <v>166.88</v>
      </c>
      <c r="H301" s="13">
        <v>14</v>
      </c>
      <c r="I301" s="69"/>
      <c r="J301" s="14">
        <f t="shared" si="50"/>
        <v>0</v>
      </c>
    </row>
    <row r="302" spans="1:10" x14ac:dyDescent="0.25">
      <c r="A302" s="15"/>
      <c r="B302" s="15"/>
      <c r="C302" s="15"/>
      <c r="D302" s="36" t="s">
        <v>525</v>
      </c>
      <c r="E302" s="13">
        <v>1</v>
      </c>
      <c r="F302" s="16">
        <f>SUM(G296:G301)</f>
        <v>29504.84</v>
      </c>
      <c r="G302" s="16">
        <f t="shared" si="49"/>
        <v>29504.84</v>
      </c>
      <c r="H302" s="13">
        <v>1</v>
      </c>
      <c r="I302" s="16">
        <f>SUM(J296:J301)</f>
        <v>0</v>
      </c>
      <c r="J302" s="16">
        <f t="shared" si="50"/>
        <v>0</v>
      </c>
    </row>
    <row r="303" spans="1:10" ht="1.1499999999999999" customHeight="1" x14ac:dyDescent="0.25">
      <c r="A303" s="17"/>
      <c r="B303" s="17"/>
      <c r="C303" s="17"/>
      <c r="D303" s="37"/>
      <c r="E303" s="17"/>
      <c r="F303" s="17"/>
      <c r="G303" s="17"/>
      <c r="H303" s="17"/>
      <c r="I303" s="17"/>
      <c r="J303" s="17"/>
    </row>
    <row r="304" spans="1:10" x14ac:dyDescent="0.25">
      <c r="A304" s="15"/>
      <c r="B304" s="15"/>
      <c r="C304" s="15"/>
      <c r="D304" s="36" t="s">
        <v>526</v>
      </c>
      <c r="E304" s="18">
        <v>1</v>
      </c>
      <c r="F304" s="16">
        <f>G263+G271+G278+G284+G290+G295</f>
        <v>499465.86</v>
      </c>
      <c r="G304" s="16">
        <f>ROUND(E304*F304,2)</f>
        <v>499465.86</v>
      </c>
      <c r="H304" s="18">
        <v>1</v>
      </c>
      <c r="I304" s="16">
        <f>J263+J271+J278+J284+J290+J295</f>
        <v>0</v>
      </c>
      <c r="J304" s="16">
        <f>ROUND(H304*I304,2)</f>
        <v>0</v>
      </c>
    </row>
    <row r="305" spans="1:10" ht="1.1499999999999999" customHeight="1" x14ac:dyDescent="0.25">
      <c r="A305" s="17"/>
      <c r="B305" s="17"/>
      <c r="C305" s="17"/>
      <c r="D305" s="37"/>
      <c r="E305" s="17"/>
      <c r="F305" s="17"/>
      <c r="G305" s="17"/>
      <c r="H305" s="17"/>
      <c r="I305" s="17"/>
      <c r="J305" s="17"/>
    </row>
    <row r="306" spans="1:10" x14ac:dyDescent="0.25">
      <c r="A306" s="5" t="s">
        <v>527</v>
      </c>
      <c r="B306" s="19" t="s">
        <v>10</v>
      </c>
      <c r="C306" s="5" t="s">
        <v>11</v>
      </c>
      <c r="D306" s="33" t="s">
        <v>528</v>
      </c>
      <c r="E306" s="6">
        <f t="shared" ref="E306:J306" si="51">E357</f>
        <v>1</v>
      </c>
      <c r="F306" s="7">
        <f t="shared" si="51"/>
        <v>25339.35</v>
      </c>
      <c r="G306" s="7">
        <f t="shared" si="51"/>
        <v>25339.35</v>
      </c>
      <c r="H306" s="6">
        <f t="shared" si="51"/>
        <v>1</v>
      </c>
      <c r="I306" s="7">
        <f t="shared" si="51"/>
        <v>0</v>
      </c>
      <c r="J306" s="7">
        <f t="shared" si="51"/>
        <v>0</v>
      </c>
    </row>
    <row r="307" spans="1:10" x14ac:dyDescent="0.25">
      <c r="A307" s="8" t="s">
        <v>529</v>
      </c>
      <c r="B307" s="8" t="s">
        <v>10</v>
      </c>
      <c r="C307" s="8" t="s">
        <v>11</v>
      </c>
      <c r="D307" s="34" t="s">
        <v>530</v>
      </c>
      <c r="E307" s="10">
        <f t="shared" ref="E307:J307" si="52">E344</f>
        <v>1</v>
      </c>
      <c r="F307" s="10">
        <f t="shared" si="52"/>
        <v>18131.760000000002</v>
      </c>
      <c r="G307" s="10">
        <f t="shared" si="52"/>
        <v>18131.759999999998</v>
      </c>
      <c r="H307" s="10">
        <f t="shared" si="52"/>
        <v>1</v>
      </c>
      <c r="I307" s="10">
        <f t="shared" si="52"/>
        <v>0</v>
      </c>
      <c r="J307" s="10">
        <f t="shared" si="52"/>
        <v>0</v>
      </c>
    </row>
    <row r="308" spans="1:10" x14ac:dyDescent="0.25">
      <c r="A308" s="20" t="s">
        <v>531</v>
      </c>
      <c r="B308" s="21" t="s">
        <v>10</v>
      </c>
      <c r="C308" s="20" t="s">
        <v>11</v>
      </c>
      <c r="D308" s="38" t="s">
        <v>532</v>
      </c>
      <c r="E308" s="22">
        <f t="shared" ref="E308:J308" si="53">E311</f>
        <v>1</v>
      </c>
      <c r="F308" s="22">
        <f t="shared" si="53"/>
        <v>806.4</v>
      </c>
      <c r="G308" s="22">
        <f t="shared" si="53"/>
        <v>806.4</v>
      </c>
      <c r="H308" s="22">
        <f t="shared" si="53"/>
        <v>1</v>
      </c>
      <c r="I308" s="22">
        <f t="shared" si="53"/>
        <v>0</v>
      </c>
      <c r="J308" s="22">
        <f t="shared" si="53"/>
        <v>0</v>
      </c>
    </row>
    <row r="309" spans="1:10" x14ac:dyDescent="0.25">
      <c r="A309" s="11" t="s">
        <v>533</v>
      </c>
      <c r="B309" s="23" t="s">
        <v>16</v>
      </c>
      <c r="C309" s="12" t="s">
        <v>21</v>
      </c>
      <c r="D309" s="35" t="s">
        <v>534</v>
      </c>
      <c r="E309" s="13">
        <v>20</v>
      </c>
      <c r="F309" s="13">
        <v>9.4499999999999993</v>
      </c>
      <c r="G309" s="14">
        <f>ROUND(E309*F309,2)</f>
        <v>189</v>
      </c>
      <c r="H309" s="13">
        <v>20</v>
      </c>
      <c r="I309" s="69"/>
      <c r="J309" s="14">
        <f>ROUND(H309*I309,2)</f>
        <v>0</v>
      </c>
    </row>
    <row r="310" spans="1:10" x14ac:dyDescent="0.25">
      <c r="A310" s="11" t="s">
        <v>535</v>
      </c>
      <c r="B310" s="23" t="s">
        <v>16</v>
      </c>
      <c r="C310" s="12" t="s">
        <v>21</v>
      </c>
      <c r="D310" s="35" t="s">
        <v>536</v>
      </c>
      <c r="E310" s="13">
        <v>7</v>
      </c>
      <c r="F310" s="13">
        <v>88.2</v>
      </c>
      <c r="G310" s="14">
        <f>ROUND(E310*F310,2)</f>
        <v>617.4</v>
      </c>
      <c r="H310" s="13">
        <v>7</v>
      </c>
      <c r="I310" s="69"/>
      <c r="J310" s="14">
        <f>ROUND(H310*I310,2)</f>
        <v>0</v>
      </c>
    </row>
    <row r="311" spans="1:10" x14ac:dyDescent="0.25">
      <c r="A311" s="15"/>
      <c r="B311" s="15"/>
      <c r="C311" s="15"/>
      <c r="D311" s="36" t="s">
        <v>537</v>
      </c>
      <c r="E311" s="13">
        <v>1</v>
      </c>
      <c r="F311" s="16">
        <f>SUM(G309:G310)</f>
        <v>806.4</v>
      </c>
      <c r="G311" s="16">
        <f>ROUND(E311*F311,2)</f>
        <v>806.4</v>
      </c>
      <c r="H311" s="13">
        <v>1</v>
      </c>
      <c r="I311" s="16">
        <f>SUM(J309:J310)</f>
        <v>0</v>
      </c>
      <c r="J311" s="16">
        <f>ROUND(H311*I311,2)</f>
        <v>0</v>
      </c>
    </row>
    <row r="312" spans="1:10" ht="1.1499999999999999" customHeight="1" x14ac:dyDescent="0.25">
      <c r="A312" s="17"/>
      <c r="B312" s="17"/>
      <c r="C312" s="17"/>
      <c r="D312" s="37"/>
      <c r="E312" s="17"/>
      <c r="F312" s="17"/>
      <c r="G312" s="17"/>
      <c r="H312" s="17"/>
      <c r="I312" s="17"/>
      <c r="J312" s="17"/>
    </row>
    <row r="313" spans="1:10" x14ac:dyDescent="0.25">
      <c r="A313" s="20" t="s">
        <v>538</v>
      </c>
      <c r="B313" s="21" t="s">
        <v>10</v>
      </c>
      <c r="C313" s="20" t="s">
        <v>11</v>
      </c>
      <c r="D313" s="38" t="s">
        <v>539</v>
      </c>
      <c r="E313" s="22">
        <f t="shared" ref="E313:J313" si="54">E317</f>
        <v>1</v>
      </c>
      <c r="F313" s="22">
        <f t="shared" si="54"/>
        <v>327.60000000000002</v>
      </c>
      <c r="G313" s="22">
        <f t="shared" si="54"/>
        <v>327.60000000000002</v>
      </c>
      <c r="H313" s="22">
        <f t="shared" si="54"/>
        <v>1</v>
      </c>
      <c r="I313" s="22">
        <f t="shared" si="54"/>
        <v>0</v>
      </c>
      <c r="J313" s="22">
        <f t="shared" si="54"/>
        <v>0</v>
      </c>
    </row>
    <row r="314" spans="1:10" ht="22.5" x14ac:dyDescent="0.25">
      <c r="A314" s="11" t="s">
        <v>540</v>
      </c>
      <c r="B314" s="23" t="s">
        <v>16</v>
      </c>
      <c r="C314" s="12" t="s">
        <v>21</v>
      </c>
      <c r="D314" s="35" t="s">
        <v>541</v>
      </c>
      <c r="E314" s="13">
        <v>12</v>
      </c>
      <c r="F314" s="13">
        <v>16.8</v>
      </c>
      <c r="G314" s="14">
        <f>ROUND(E314*F314,2)</f>
        <v>201.6</v>
      </c>
      <c r="H314" s="13">
        <v>12</v>
      </c>
      <c r="I314" s="69"/>
      <c r="J314" s="14">
        <f>ROUND(H314*I314,2)</f>
        <v>0</v>
      </c>
    </row>
    <row r="315" spans="1:10" ht="22.5" x14ac:dyDescent="0.25">
      <c r="A315" s="11" t="s">
        <v>542</v>
      </c>
      <c r="B315" s="23" t="s">
        <v>16</v>
      </c>
      <c r="C315" s="12" t="s">
        <v>21</v>
      </c>
      <c r="D315" s="35" t="s">
        <v>543</v>
      </c>
      <c r="E315" s="13">
        <v>5</v>
      </c>
      <c r="F315" s="13">
        <v>12.6</v>
      </c>
      <c r="G315" s="14">
        <f>ROUND(E315*F315,2)</f>
        <v>63</v>
      </c>
      <c r="H315" s="13">
        <v>5</v>
      </c>
      <c r="I315" s="69"/>
      <c r="J315" s="14">
        <f>ROUND(H315*I315,2)</f>
        <v>0</v>
      </c>
    </row>
    <row r="316" spans="1:10" x14ac:dyDescent="0.25">
      <c r="A316" s="11" t="s">
        <v>544</v>
      </c>
      <c r="B316" s="12" t="s">
        <v>16</v>
      </c>
      <c r="C316" s="12" t="s">
        <v>21</v>
      </c>
      <c r="D316" s="35" t="s">
        <v>545</v>
      </c>
      <c r="E316" s="13">
        <v>5</v>
      </c>
      <c r="F316" s="13">
        <v>12.6</v>
      </c>
      <c r="G316" s="14">
        <f>ROUND(E316*F316,2)</f>
        <v>63</v>
      </c>
      <c r="H316" s="13">
        <v>5</v>
      </c>
      <c r="I316" s="69"/>
      <c r="J316" s="14">
        <f>ROUND(H316*I316,2)</f>
        <v>0</v>
      </c>
    </row>
    <row r="317" spans="1:10" x14ac:dyDescent="0.25">
      <c r="A317" s="15"/>
      <c r="B317" s="15"/>
      <c r="C317" s="15"/>
      <c r="D317" s="36" t="s">
        <v>546</v>
      </c>
      <c r="E317" s="13">
        <v>1</v>
      </c>
      <c r="F317" s="16">
        <f>SUM(G314:G316)</f>
        <v>327.60000000000002</v>
      </c>
      <c r="G317" s="16">
        <f>ROUND(E317*F317,2)</f>
        <v>327.60000000000002</v>
      </c>
      <c r="H317" s="13">
        <v>1</v>
      </c>
      <c r="I317" s="16">
        <f>SUM(J314:J316)</f>
        <v>0</v>
      </c>
      <c r="J317" s="16">
        <f>ROUND(H317*I317,2)</f>
        <v>0</v>
      </c>
    </row>
    <row r="318" spans="1:10" ht="1.1499999999999999" customHeight="1" x14ac:dyDescent="0.25">
      <c r="A318" s="17"/>
      <c r="B318" s="17"/>
      <c r="C318" s="17"/>
      <c r="D318" s="37"/>
      <c r="E318" s="17"/>
      <c r="F318" s="17"/>
      <c r="G318" s="17"/>
      <c r="H318" s="17"/>
      <c r="I318" s="17"/>
      <c r="J318" s="17"/>
    </row>
    <row r="319" spans="1:10" x14ac:dyDescent="0.25">
      <c r="A319" s="20" t="s">
        <v>547</v>
      </c>
      <c r="B319" s="21" t="s">
        <v>10</v>
      </c>
      <c r="C319" s="20" t="s">
        <v>11</v>
      </c>
      <c r="D319" s="38" t="s">
        <v>548</v>
      </c>
      <c r="E319" s="22">
        <f t="shared" ref="E319:J319" si="55">E329</f>
        <v>1</v>
      </c>
      <c r="F319" s="22">
        <f t="shared" si="55"/>
        <v>6829.2</v>
      </c>
      <c r="G319" s="22">
        <f t="shared" si="55"/>
        <v>6829.2</v>
      </c>
      <c r="H319" s="22">
        <f t="shared" si="55"/>
        <v>1</v>
      </c>
      <c r="I319" s="22">
        <f t="shared" si="55"/>
        <v>0</v>
      </c>
      <c r="J319" s="22">
        <f t="shared" si="55"/>
        <v>0</v>
      </c>
    </row>
    <row r="320" spans="1:10" x14ac:dyDescent="0.25">
      <c r="A320" s="11" t="s">
        <v>549</v>
      </c>
      <c r="B320" s="23" t="s">
        <v>16</v>
      </c>
      <c r="C320" s="12" t="s">
        <v>21</v>
      </c>
      <c r="D320" s="35" t="s">
        <v>550</v>
      </c>
      <c r="E320" s="13">
        <v>8</v>
      </c>
      <c r="F320" s="13">
        <v>60.9</v>
      </c>
      <c r="G320" s="14">
        <f t="shared" ref="G320:G329" si="56">ROUND(E320*F320,2)</f>
        <v>487.2</v>
      </c>
      <c r="H320" s="13">
        <v>8</v>
      </c>
      <c r="I320" s="69"/>
      <c r="J320" s="14">
        <f t="shared" ref="J320:J329" si="57">ROUND(H320*I320,2)</f>
        <v>0</v>
      </c>
    </row>
    <row r="321" spans="1:10" x14ac:dyDescent="0.25">
      <c r="A321" s="11" t="s">
        <v>551</v>
      </c>
      <c r="B321" s="23" t="s">
        <v>16</v>
      </c>
      <c r="C321" s="12" t="s">
        <v>21</v>
      </c>
      <c r="D321" s="35" t="s">
        <v>552</v>
      </c>
      <c r="E321" s="13">
        <v>60</v>
      </c>
      <c r="F321" s="13">
        <v>42</v>
      </c>
      <c r="G321" s="14">
        <f t="shared" si="56"/>
        <v>2520</v>
      </c>
      <c r="H321" s="13">
        <v>60</v>
      </c>
      <c r="I321" s="69"/>
      <c r="J321" s="14">
        <f t="shared" si="57"/>
        <v>0</v>
      </c>
    </row>
    <row r="322" spans="1:10" x14ac:dyDescent="0.25">
      <c r="A322" s="11" t="s">
        <v>553</v>
      </c>
      <c r="B322" s="23" t="s">
        <v>16</v>
      </c>
      <c r="C322" s="12" t="s">
        <v>24</v>
      </c>
      <c r="D322" s="35" t="s">
        <v>554</v>
      </c>
      <c r="E322" s="13">
        <v>15</v>
      </c>
      <c r="F322" s="13">
        <v>52.5</v>
      </c>
      <c r="G322" s="14">
        <f t="shared" si="56"/>
        <v>787.5</v>
      </c>
      <c r="H322" s="13">
        <v>15</v>
      </c>
      <c r="I322" s="69"/>
      <c r="J322" s="14">
        <f t="shared" si="57"/>
        <v>0</v>
      </c>
    </row>
    <row r="323" spans="1:10" x14ac:dyDescent="0.25">
      <c r="A323" s="11" t="s">
        <v>555</v>
      </c>
      <c r="B323" s="23" t="s">
        <v>16</v>
      </c>
      <c r="C323" s="12" t="s">
        <v>21</v>
      </c>
      <c r="D323" s="35" t="s">
        <v>556</v>
      </c>
      <c r="E323" s="13">
        <v>10</v>
      </c>
      <c r="F323" s="13">
        <v>14.7</v>
      </c>
      <c r="G323" s="14">
        <f t="shared" si="56"/>
        <v>147</v>
      </c>
      <c r="H323" s="13">
        <v>10</v>
      </c>
      <c r="I323" s="69"/>
      <c r="J323" s="14">
        <f t="shared" si="57"/>
        <v>0</v>
      </c>
    </row>
    <row r="324" spans="1:10" x14ac:dyDescent="0.25">
      <c r="A324" s="11" t="s">
        <v>557</v>
      </c>
      <c r="B324" s="23" t="s">
        <v>16</v>
      </c>
      <c r="C324" s="12" t="s">
        <v>21</v>
      </c>
      <c r="D324" s="35" t="s">
        <v>558</v>
      </c>
      <c r="E324" s="13">
        <v>10</v>
      </c>
      <c r="F324" s="13">
        <v>54.6</v>
      </c>
      <c r="G324" s="14">
        <f t="shared" si="56"/>
        <v>546</v>
      </c>
      <c r="H324" s="13">
        <v>10</v>
      </c>
      <c r="I324" s="69"/>
      <c r="J324" s="14">
        <f t="shared" si="57"/>
        <v>0</v>
      </c>
    </row>
    <row r="325" spans="1:10" x14ac:dyDescent="0.25">
      <c r="A325" s="11" t="s">
        <v>559</v>
      </c>
      <c r="B325" s="23" t="s">
        <v>16</v>
      </c>
      <c r="C325" s="12" t="s">
        <v>21</v>
      </c>
      <c r="D325" s="35" t="s">
        <v>560</v>
      </c>
      <c r="E325" s="13">
        <v>12</v>
      </c>
      <c r="F325" s="13">
        <v>10.5</v>
      </c>
      <c r="G325" s="14">
        <f t="shared" si="56"/>
        <v>126</v>
      </c>
      <c r="H325" s="13">
        <v>12</v>
      </c>
      <c r="I325" s="69"/>
      <c r="J325" s="14">
        <f t="shared" si="57"/>
        <v>0</v>
      </c>
    </row>
    <row r="326" spans="1:10" x14ac:dyDescent="0.25">
      <c r="A326" s="11" t="s">
        <v>561</v>
      </c>
      <c r="B326" s="23" t="s">
        <v>16</v>
      </c>
      <c r="C326" s="12" t="s">
        <v>21</v>
      </c>
      <c r="D326" s="35" t="s">
        <v>562</v>
      </c>
      <c r="E326" s="13">
        <v>1</v>
      </c>
      <c r="F326" s="13">
        <v>682.5</v>
      </c>
      <c r="G326" s="14">
        <f t="shared" si="56"/>
        <v>682.5</v>
      </c>
      <c r="H326" s="13">
        <v>1</v>
      </c>
      <c r="I326" s="69"/>
      <c r="J326" s="14">
        <f t="shared" si="57"/>
        <v>0</v>
      </c>
    </row>
    <row r="327" spans="1:10" x14ac:dyDescent="0.25">
      <c r="A327" s="11" t="s">
        <v>563</v>
      </c>
      <c r="B327" s="23" t="s">
        <v>16</v>
      </c>
      <c r="C327" s="12" t="s">
        <v>21</v>
      </c>
      <c r="D327" s="35" t="s">
        <v>564</v>
      </c>
      <c r="E327" s="13">
        <v>8</v>
      </c>
      <c r="F327" s="13">
        <v>168</v>
      </c>
      <c r="G327" s="14">
        <f t="shared" si="56"/>
        <v>1344</v>
      </c>
      <c r="H327" s="13">
        <v>8</v>
      </c>
      <c r="I327" s="69"/>
      <c r="J327" s="14">
        <f t="shared" si="57"/>
        <v>0</v>
      </c>
    </row>
    <row r="328" spans="1:10" x14ac:dyDescent="0.25">
      <c r="A328" s="11" t="s">
        <v>565</v>
      </c>
      <c r="B328" s="23" t="s">
        <v>16</v>
      </c>
      <c r="C328" s="12" t="s">
        <v>21</v>
      </c>
      <c r="D328" s="35" t="s">
        <v>566</v>
      </c>
      <c r="E328" s="13">
        <v>2</v>
      </c>
      <c r="F328" s="13">
        <v>94.5</v>
      </c>
      <c r="G328" s="14">
        <f t="shared" si="56"/>
        <v>189</v>
      </c>
      <c r="H328" s="13">
        <v>2</v>
      </c>
      <c r="I328" s="69"/>
      <c r="J328" s="14">
        <f t="shared" si="57"/>
        <v>0</v>
      </c>
    </row>
    <row r="329" spans="1:10" x14ac:dyDescent="0.25">
      <c r="A329" s="15"/>
      <c r="B329" s="15"/>
      <c r="C329" s="15"/>
      <c r="D329" s="36" t="s">
        <v>567</v>
      </c>
      <c r="E329" s="13">
        <v>1</v>
      </c>
      <c r="F329" s="16">
        <f>SUM(G320:G328)</f>
        <v>6829.2</v>
      </c>
      <c r="G329" s="16">
        <f t="shared" si="56"/>
        <v>6829.2</v>
      </c>
      <c r="H329" s="13">
        <v>1</v>
      </c>
      <c r="I329" s="16">
        <f>SUM(J320:J328)</f>
        <v>0</v>
      </c>
      <c r="J329" s="16">
        <f t="shared" si="57"/>
        <v>0</v>
      </c>
    </row>
    <row r="330" spans="1:10" ht="1.1499999999999999" customHeight="1" x14ac:dyDescent="0.25">
      <c r="A330" s="17"/>
      <c r="B330" s="17"/>
      <c r="C330" s="17"/>
      <c r="D330" s="37"/>
      <c r="E330" s="17"/>
      <c r="F330" s="17"/>
      <c r="G330" s="17"/>
      <c r="H330" s="17"/>
      <c r="I330" s="17"/>
      <c r="J330" s="17"/>
    </row>
    <row r="331" spans="1:10" x14ac:dyDescent="0.25">
      <c r="A331" s="20" t="s">
        <v>568</v>
      </c>
      <c r="B331" s="21" t="s">
        <v>10</v>
      </c>
      <c r="C331" s="20" t="s">
        <v>11</v>
      </c>
      <c r="D331" s="38" t="s">
        <v>569</v>
      </c>
      <c r="E331" s="22">
        <f t="shared" ref="E331:J331" si="58">E333</f>
        <v>1</v>
      </c>
      <c r="F331" s="22">
        <f t="shared" si="58"/>
        <v>9009</v>
      </c>
      <c r="G331" s="22">
        <f t="shared" si="58"/>
        <v>9009</v>
      </c>
      <c r="H331" s="22">
        <f t="shared" si="58"/>
        <v>1</v>
      </c>
      <c r="I331" s="22">
        <f t="shared" si="58"/>
        <v>0</v>
      </c>
      <c r="J331" s="22">
        <f t="shared" si="58"/>
        <v>0</v>
      </c>
    </row>
    <row r="332" spans="1:10" x14ac:dyDescent="0.25">
      <c r="A332" s="11" t="s">
        <v>570</v>
      </c>
      <c r="B332" s="23" t="s">
        <v>16</v>
      </c>
      <c r="C332" s="12" t="s">
        <v>21</v>
      </c>
      <c r="D332" s="35" t="s">
        <v>571</v>
      </c>
      <c r="E332" s="13">
        <v>52</v>
      </c>
      <c r="F332" s="13">
        <v>173.25</v>
      </c>
      <c r="G332" s="14">
        <f>ROUND(E332*F332,2)</f>
        <v>9009</v>
      </c>
      <c r="H332" s="13">
        <v>52</v>
      </c>
      <c r="I332" s="69"/>
      <c r="J332" s="14">
        <f>ROUND(H332*I332,2)</f>
        <v>0</v>
      </c>
    </row>
    <row r="333" spans="1:10" x14ac:dyDescent="0.25">
      <c r="A333" s="15"/>
      <c r="B333" s="15"/>
      <c r="C333" s="15"/>
      <c r="D333" s="36" t="s">
        <v>572</v>
      </c>
      <c r="E333" s="13">
        <v>1</v>
      </c>
      <c r="F333" s="16">
        <f>G332</f>
        <v>9009</v>
      </c>
      <c r="G333" s="16">
        <f>ROUND(E333*F333,2)</f>
        <v>9009</v>
      </c>
      <c r="H333" s="13">
        <v>1</v>
      </c>
      <c r="I333" s="16">
        <f>J332</f>
        <v>0</v>
      </c>
      <c r="J333" s="16">
        <f>ROUND(H333*I333,2)</f>
        <v>0</v>
      </c>
    </row>
    <row r="334" spans="1:10" ht="1.1499999999999999" customHeight="1" x14ac:dyDescent="0.25">
      <c r="A334" s="17"/>
      <c r="B334" s="17"/>
      <c r="C334" s="17"/>
      <c r="D334" s="37"/>
      <c r="E334" s="17"/>
      <c r="F334" s="17"/>
      <c r="G334" s="17"/>
      <c r="H334" s="17"/>
      <c r="I334" s="17"/>
      <c r="J334" s="17"/>
    </row>
    <row r="335" spans="1:10" x14ac:dyDescent="0.25">
      <c r="A335" s="20" t="s">
        <v>573</v>
      </c>
      <c r="B335" s="21" t="s">
        <v>10</v>
      </c>
      <c r="C335" s="20" t="s">
        <v>11</v>
      </c>
      <c r="D335" s="38" t="s">
        <v>574</v>
      </c>
      <c r="E335" s="22">
        <f t="shared" ref="E335:J335" si="59">E342</f>
        <v>1</v>
      </c>
      <c r="F335" s="22">
        <f t="shared" si="59"/>
        <v>1159.56</v>
      </c>
      <c r="G335" s="22">
        <f t="shared" si="59"/>
        <v>1159.56</v>
      </c>
      <c r="H335" s="22">
        <f t="shared" si="59"/>
        <v>1</v>
      </c>
      <c r="I335" s="22">
        <f t="shared" si="59"/>
        <v>0</v>
      </c>
      <c r="J335" s="22">
        <f t="shared" si="59"/>
        <v>0</v>
      </c>
    </row>
    <row r="336" spans="1:10" x14ac:dyDescent="0.25">
      <c r="A336" s="11" t="s">
        <v>575</v>
      </c>
      <c r="B336" s="23" t="s">
        <v>16</v>
      </c>
      <c r="C336" s="12" t="s">
        <v>21</v>
      </c>
      <c r="D336" s="35" t="s">
        <v>576</v>
      </c>
      <c r="E336" s="13">
        <v>18</v>
      </c>
      <c r="F336" s="13">
        <v>47.88</v>
      </c>
      <c r="G336" s="14">
        <f t="shared" ref="G336:G342" si="60">ROUND(E336*F336,2)</f>
        <v>861.84</v>
      </c>
      <c r="H336" s="13">
        <v>18</v>
      </c>
      <c r="I336" s="69"/>
      <c r="J336" s="14">
        <f t="shared" ref="J336:J342" si="61">ROUND(H336*I336,2)</f>
        <v>0</v>
      </c>
    </row>
    <row r="337" spans="1:10" x14ac:dyDescent="0.25">
      <c r="A337" s="11" t="s">
        <v>577</v>
      </c>
      <c r="B337" s="23" t="s">
        <v>16</v>
      </c>
      <c r="C337" s="12" t="s">
        <v>21</v>
      </c>
      <c r="D337" s="35" t="s">
        <v>578</v>
      </c>
      <c r="E337" s="13">
        <v>9</v>
      </c>
      <c r="F337" s="13">
        <v>10.5</v>
      </c>
      <c r="G337" s="14">
        <f t="shared" si="60"/>
        <v>94.5</v>
      </c>
      <c r="H337" s="13">
        <v>9</v>
      </c>
      <c r="I337" s="69"/>
      <c r="J337" s="14">
        <f t="shared" si="61"/>
        <v>0</v>
      </c>
    </row>
    <row r="338" spans="1:10" x14ac:dyDescent="0.25">
      <c r="A338" s="11" t="s">
        <v>579</v>
      </c>
      <c r="B338" s="23" t="s">
        <v>16</v>
      </c>
      <c r="C338" s="12" t="s">
        <v>21</v>
      </c>
      <c r="D338" s="35" t="s">
        <v>580</v>
      </c>
      <c r="E338" s="13">
        <v>9</v>
      </c>
      <c r="F338" s="13">
        <v>5.25</v>
      </c>
      <c r="G338" s="14">
        <f t="shared" si="60"/>
        <v>47.25</v>
      </c>
      <c r="H338" s="13">
        <v>9</v>
      </c>
      <c r="I338" s="69"/>
      <c r="J338" s="14">
        <f t="shared" si="61"/>
        <v>0</v>
      </c>
    </row>
    <row r="339" spans="1:10" x14ac:dyDescent="0.25">
      <c r="A339" s="11" t="s">
        <v>581</v>
      </c>
      <c r="B339" s="23" t="s">
        <v>16</v>
      </c>
      <c r="C339" s="12" t="s">
        <v>21</v>
      </c>
      <c r="D339" s="35" t="s">
        <v>582</v>
      </c>
      <c r="E339" s="13">
        <v>9</v>
      </c>
      <c r="F339" s="13">
        <v>1.58</v>
      </c>
      <c r="G339" s="14">
        <f t="shared" si="60"/>
        <v>14.22</v>
      </c>
      <c r="H339" s="13">
        <v>9</v>
      </c>
      <c r="I339" s="69"/>
      <c r="J339" s="14">
        <f t="shared" si="61"/>
        <v>0</v>
      </c>
    </row>
    <row r="340" spans="1:10" x14ac:dyDescent="0.25">
      <c r="A340" s="11" t="s">
        <v>583</v>
      </c>
      <c r="B340" s="23" t="s">
        <v>16</v>
      </c>
      <c r="C340" s="12" t="s">
        <v>21</v>
      </c>
      <c r="D340" s="35" t="s">
        <v>584</v>
      </c>
      <c r="E340" s="13">
        <v>9</v>
      </c>
      <c r="F340" s="13">
        <v>7.35</v>
      </c>
      <c r="G340" s="14">
        <f t="shared" si="60"/>
        <v>66.150000000000006</v>
      </c>
      <c r="H340" s="13">
        <v>9</v>
      </c>
      <c r="I340" s="69"/>
      <c r="J340" s="14">
        <f t="shared" si="61"/>
        <v>0</v>
      </c>
    </row>
    <row r="341" spans="1:10" x14ac:dyDescent="0.25">
      <c r="A341" s="11" t="s">
        <v>585</v>
      </c>
      <c r="B341" s="23" t="s">
        <v>16</v>
      </c>
      <c r="C341" s="12" t="s">
        <v>21</v>
      </c>
      <c r="D341" s="35" t="s">
        <v>586</v>
      </c>
      <c r="E341" s="13">
        <v>9</v>
      </c>
      <c r="F341" s="13">
        <v>8.4</v>
      </c>
      <c r="G341" s="14">
        <f t="shared" si="60"/>
        <v>75.599999999999994</v>
      </c>
      <c r="H341" s="13">
        <v>9</v>
      </c>
      <c r="I341" s="69"/>
      <c r="J341" s="14">
        <f t="shared" si="61"/>
        <v>0</v>
      </c>
    </row>
    <row r="342" spans="1:10" x14ac:dyDescent="0.25">
      <c r="A342" s="15"/>
      <c r="B342" s="15"/>
      <c r="C342" s="15"/>
      <c r="D342" s="36" t="s">
        <v>587</v>
      </c>
      <c r="E342" s="13">
        <v>1</v>
      </c>
      <c r="F342" s="16">
        <f>SUM(G336:G341)</f>
        <v>1159.56</v>
      </c>
      <c r="G342" s="16">
        <f t="shared" si="60"/>
        <v>1159.56</v>
      </c>
      <c r="H342" s="13">
        <v>1</v>
      </c>
      <c r="I342" s="16">
        <f>SUM(J336:J341)</f>
        <v>0</v>
      </c>
      <c r="J342" s="16">
        <f t="shared" si="61"/>
        <v>0</v>
      </c>
    </row>
    <row r="343" spans="1:10" ht="1.1499999999999999" customHeight="1" x14ac:dyDescent="0.25">
      <c r="A343" s="17"/>
      <c r="B343" s="17"/>
      <c r="C343" s="17"/>
      <c r="D343" s="37"/>
      <c r="E343" s="17"/>
      <c r="F343" s="17"/>
      <c r="G343" s="17"/>
      <c r="H343" s="17"/>
      <c r="I343" s="17"/>
      <c r="J343" s="17"/>
    </row>
    <row r="344" spans="1:10" x14ac:dyDescent="0.25">
      <c r="A344" s="15"/>
      <c r="B344" s="15"/>
      <c r="C344" s="15"/>
      <c r="D344" s="36" t="s">
        <v>588</v>
      </c>
      <c r="E344" s="13">
        <v>1</v>
      </c>
      <c r="F344" s="16">
        <f>G308+G313+G319+G331+G335</f>
        <v>18131.760000000002</v>
      </c>
      <c r="G344" s="16">
        <f>ROUND(E344*F344,2)</f>
        <v>18131.759999999998</v>
      </c>
      <c r="H344" s="13">
        <v>1</v>
      </c>
      <c r="I344" s="16">
        <f>J308+J313+J319+J331+J335</f>
        <v>0</v>
      </c>
      <c r="J344" s="16">
        <f>ROUND(H344*I344,2)</f>
        <v>0</v>
      </c>
    </row>
    <row r="345" spans="1:10" ht="1.1499999999999999" customHeight="1" x14ac:dyDescent="0.25">
      <c r="A345" s="17"/>
      <c r="B345" s="17"/>
      <c r="C345" s="17"/>
      <c r="D345" s="37"/>
      <c r="E345" s="17"/>
      <c r="F345" s="17"/>
      <c r="G345" s="17"/>
      <c r="H345" s="17"/>
      <c r="I345" s="17"/>
      <c r="J345" s="17"/>
    </row>
    <row r="346" spans="1:10" x14ac:dyDescent="0.25">
      <c r="A346" s="8" t="s">
        <v>589</v>
      </c>
      <c r="B346" s="8" t="s">
        <v>10</v>
      </c>
      <c r="C346" s="8" t="s">
        <v>11</v>
      </c>
      <c r="D346" s="34" t="s">
        <v>590</v>
      </c>
      <c r="E346" s="10">
        <f t="shared" ref="E346:J346" si="62">E355</f>
        <v>1</v>
      </c>
      <c r="F346" s="10">
        <f t="shared" si="62"/>
        <v>7207.59</v>
      </c>
      <c r="G346" s="10">
        <f t="shared" si="62"/>
        <v>7207.59</v>
      </c>
      <c r="H346" s="10">
        <f t="shared" si="62"/>
        <v>1</v>
      </c>
      <c r="I346" s="10">
        <f t="shared" si="62"/>
        <v>0</v>
      </c>
      <c r="J346" s="10">
        <f t="shared" si="62"/>
        <v>0</v>
      </c>
    </row>
    <row r="347" spans="1:10" ht="22.5" x14ac:dyDescent="0.25">
      <c r="A347" s="11" t="s">
        <v>591</v>
      </c>
      <c r="B347" s="12" t="s">
        <v>16</v>
      </c>
      <c r="C347" s="12" t="s">
        <v>21</v>
      </c>
      <c r="D347" s="35" t="s">
        <v>592</v>
      </c>
      <c r="E347" s="13">
        <v>80</v>
      </c>
      <c r="F347" s="13">
        <v>16.55</v>
      </c>
      <c r="G347" s="14">
        <f t="shared" ref="G347:G355" si="63">ROUND(E347*F347,2)</f>
        <v>1324</v>
      </c>
      <c r="H347" s="13">
        <v>80</v>
      </c>
      <c r="I347" s="69"/>
      <c r="J347" s="14">
        <f t="shared" ref="J347:J355" si="64">ROUND(H347*I347,2)</f>
        <v>0</v>
      </c>
    </row>
    <row r="348" spans="1:10" x14ac:dyDescent="0.25">
      <c r="A348" s="11" t="s">
        <v>593</v>
      </c>
      <c r="B348" s="12" t="s">
        <v>16</v>
      </c>
      <c r="C348" s="12" t="s">
        <v>21</v>
      </c>
      <c r="D348" s="35" t="s">
        <v>594</v>
      </c>
      <c r="E348" s="13">
        <v>12</v>
      </c>
      <c r="F348" s="13">
        <v>19.36</v>
      </c>
      <c r="G348" s="14">
        <f t="shared" si="63"/>
        <v>232.32</v>
      </c>
      <c r="H348" s="13">
        <v>12</v>
      </c>
      <c r="I348" s="69"/>
      <c r="J348" s="14">
        <f t="shared" si="64"/>
        <v>0</v>
      </c>
    </row>
    <row r="349" spans="1:10" ht="22.5" x14ac:dyDescent="0.25">
      <c r="A349" s="11" t="s">
        <v>595</v>
      </c>
      <c r="B349" s="12" t="s">
        <v>16</v>
      </c>
      <c r="C349" s="12" t="s">
        <v>21</v>
      </c>
      <c r="D349" s="35" t="s">
        <v>596</v>
      </c>
      <c r="E349" s="13">
        <v>7</v>
      </c>
      <c r="F349" s="13">
        <v>66.11</v>
      </c>
      <c r="G349" s="14">
        <f t="shared" si="63"/>
        <v>462.77</v>
      </c>
      <c r="H349" s="13">
        <v>7</v>
      </c>
      <c r="I349" s="69"/>
      <c r="J349" s="14">
        <f t="shared" si="64"/>
        <v>0</v>
      </c>
    </row>
    <row r="350" spans="1:10" x14ac:dyDescent="0.25">
      <c r="A350" s="11" t="s">
        <v>597</v>
      </c>
      <c r="B350" s="12" t="s">
        <v>16</v>
      </c>
      <c r="C350" s="12" t="s">
        <v>21</v>
      </c>
      <c r="D350" s="35" t="s">
        <v>598</v>
      </c>
      <c r="E350" s="13">
        <v>37</v>
      </c>
      <c r="F350" s="13">
        <v>16.55</v>
      </c>
      <c r="G350" s="14">
        <f t="shared" si="63"/>
        <v>612.35</v>
      </c>
      <c r="H350" s="13">
        <v>37</v>
      </c>
      <c r="I350" s="69"/>
      <c r="J350" s="14">
        <f t="shared" si="64"/>
        <v>0</v>
      </c>
    </row>
    <row r="351" spans="1:10" x14ac:dyDescent="0.25">
      <c r="A351" s="11" t="s">
        <v>599</v>
      </c>
      <c r="B351" s="12" t="s">
        <v>16</v>
      </c>
      <c r="C351" s="12" t="s">
        <v>21</v>
      </c>
      <c r="D351" s="35" t="s">
        <v>600</v>
      </c>
      <c r="E351" s="13">
        <v>5</v>
      </c>
      <c r="F351" s="13">
        <v>82.65</v>
      </c>
      <c r="G351" s="14">
        <f t="shared" si="63"/>
        <v>413.25</v>
      </c>
      <c r="H351" s="13">
        <v>5</v>
      </c>
      <c r="I351" s="69"/>
      <c r="J351" s="14">
        <f t="shared" si="64"/>
        <v>0</v>
      </c>
    </row>
    <row r="352" spans="1:10" ht="22.5" x14ac:dyDescent="0.25">
      <c r="A352" s="11" t="s">
        <v>601</v>
      </c>
      <c r="B352" s="12" t="s">
        <v>16</v>
      </c>
      <c r="C352" s="12" t="s">
        <v>21</v>
      </c>
      <c r="D352" s="35" t="s">
        <v>602</v>
      </c>
      <c r="E352" s="13">
        <v>18</v>
      </c>
      <c r="F352" s="13">
        <v>60.61</v>
      </c>
      <c r="G352" s="14">
        <f t="shared" si="63"/>
        <v>1090.98</v>
      </c>
      <c r="H352" s="13">
        <v>18</v>
      </c>
      <c r="I352" s="69"/>
      <c r="J352" s="14">
        <f t="shared" si="64"/>
        <v>0</v>
      </c>
    </row>
    <row r="353" spans="1:10" x14ac:dyDescent="0.25">
      <c r="A353" s="11" t="s">
        <v>603</v>
      </c>
      <c r="B353" s="12" t="s">
        <v>16</v>
      </c>
      <c r="C353" s="12" t="s">
        <v>21</v>
      </c>
      <c r="D353" s="35" t="s">
        <v>604</v>
      </c>
      <c r="E353" s="13">
        <v>52</v>
      </c>
      <c r="F353" s="13">
        <v>55.1</v>
      </c>
      <c r="G353" s="14">
        <f t="shared" si="63"/>
        <v>2865.2</v>
      </c>
      <c r="H353" s="13">
        <v>52</v>
      </c>
      <c r="I353" s="69"/>
      <c r="J353" s="14">
        <f t="shared" si="64"/>
        <v>0</v>
      </c>
    </row>
    <row r="354" spans="1:10" ht="22.5" x14ac:dyDescent="0.25">
      <c r="A354" s="11" t="s">
        <v>605</v>
      </c>
      <c r="B354" s="12" t="s">
        <v>16</v>
      </c>
      <c r="C354" s="12" t="s">
        <v>21</v>
      </c>
      <c r="D354" s="35" t="s">
        <v>606</v>
      </c>
      <c r="E354" s="13">
        <v>32</v>
      </c>
      <c r="F354" s="13">
        <v>6.46</v>
      </c>
      <c r="G354" s="14">
        <f t="shared" si="63"/>
        <v>206.72</v>
      </c>
      <c r="H354" s="13">
        <v>32</v>
      </c>
      <c r="I354" s="69"/>
      <c r="J354" s="14">
        <f t="shared" si="64"/>
        <v>0</v>
      </c>
    </row>
    <row r="355" spans="1:10" x14ac:dyDescent="0.25">
      <c r="A355" s="15"/>
      <c r="B355" s="15"/>
      <c r="C355" s="15"/>
      <c r="D355" s="36" t="s">
        <v>607</v>
      </c>
      <c r="E355" s="13">
        <v>1</v>
      </c>
      <c r="F355" s="16">
        <f>SUM(G347:G354)</f>
        <v>7207.59</v>
      </c>
      <c r="G355" s="16">
        <f t="shared" si="63"/>
        <v>7207.59</v>
      </c>
      <c r="H355" s="13">
        <v>1</v>
      </c>
      <c r="I355" s="16">
        <f>SUM(J347:J354)</f>
        <v>0</v>
      </c>
      <c r="J355" s="16">
        <f t="shared" si="64"/>
        <v>0</v>
      </c>
    </row>
    <row r="356" spans="1:10" ht="1.1499999999999999" customHeight="1" x14ac:dyDescent="0.25">
      <c r="A356" s="17"/>
      <c r="B356" s="17"/>
      <c r="C356" s="17"/>
      <c r="D356" s="37"/>
      <c r="E356" s="17"/>
      <c r="F356" s="17"/>
      <c r="G356" s="17"/>
      <c r="H356" s="17"/>
      <c r="I356" s="17"/>
      <c r="J356" s="17"/>
    </row>
    <row r="357" spans="1:10" x14ac:dyDescent="0.25">
      <c r="A357" s="15"/>
      <c r="B357" s="15"/>
      <c r="C357" s="15"/>
      <c r="D357" s="36" t="s">
        <v>608</v>
      </c>
      <c r="E357" s="18">
        <v>1</v>
      </c>
      <c r="F357" s="16">
        <f>G307+G346</f>
        <v>25339.35</v>
      </c>
      <c r="G357" s="16">
        <f>ROUND(E357*F357,2)</f>
        <v>25339.35</v>
      </c>
      <c r="H357" s="18">
        <v>1</v>
      </c>
      <c r="I357" s="16">
        <f>J307+J346</f>
        <v>0</v>
      </c>
      <c r="J357" s="16">
        <f>ROUND(H357*I357,2)</f>
        <v>0</v>
      </c>
    </row>
    <row r="358" spans="1:10" ht="1.1499999999999999" customHeight="1" x14ac:dyDescent="0.25">
      <c r="A358" s="17"/>
      <c r="B358" s="17"/>
      <c r="C358" s="17"/>
      <c r="D358" s="37"/>
      <c r="E358" s="17"/>
      <c r="F358" s="17"/>
      <c r="G358" s="17"/>
      <c r="H358" s="17"/>
      <c r="I358" s="17"/>
      <c r="J358" s="17"/>
    </row>
    <row r="359" spans="1:10" x14ac:dyDescent="0.25">
      <c r="A359" s="5" t="s">
        <v>609</v>
      </c>
      <c r="B359" s="5" t="s">
        <v>10</v>
      </c>
      <c r="C359" s="5" t="s">
        <v>11</v>
      </c>
      <c r="D359" s="33" t="s">
        <v>610</v>
      </c>
      <c r="E359" s="6">
        <f t="shared" ref="E359:J359" si="65">E733</f>
        <v>1</v>
      </c>
      <c r="F359" s="7">
        <f t="shared" si="65"/>
        <v>1406592.85</v>
      </c>
      <c r="G359" s="7">
        <f t="shared" si="65"/>
        <v>1406592.85</v>
      </c>
      <c r="H359" s="6">
        <f t="shared" si="65"/>
        <v>1</v>
      </c>
      <c r="I359" s="7">
        <f t="shared" si="65"/>
        <v>14395</v>
      </c>
      <c r="J359" s="7">
        <f t="shared" si="65"/>
        <v>14395</v>
      </c>
    </row>
    <row r="360" spans="1:10" x14ac:dyDescent="0.25">
      <c r="A360" s="8" t="s">
        <v>611</v>
      </c>
      <c r="B360" s="9" t="s">
        <v>10</v>
      </c>
      <c r="C360" s="8" t="s">
        <v>11</v>
      </c>
      <c r="D360" s="34" t="s">
        <v>612</v>
      </c>
      <c r="E360" s="10">
        <f t="shared" ref="E360:J360" si="66">E396</f>
        <v>1</v>
      </c>
      <c r="F360" s="10">
        <f t="shared" si="66"/>
        <v>130021.85999999999</v>
      </c>
      <c r="G360" s="10">
        <f t="shared" si="66"/>
        <v>130021.86</v>
      </c>
      <c r="H360" s="10">
        <f t="shared" si="66"/>
        <v>1</v>
      </c>
      <c r="I360" s="10">
        <f t="shared" si="66"/>
        <v>0</v>
      </c>
      <c r="J360" s="10">
        <f t="shared" si="66"/>
        <v>0</v>
      </c>
    </row>
    <row r="361" spans="1:10" x14ac:dyDescent="0.25">
      <c r="A361" s="20" t="s">
        <v>613</v>
      </c>
      <c r="B361" s="21" t="s">
        <v>10</v>
      </c>
      <c r="C361" s="20" t="s">
        <v>11</v>
      </c>
      <c r="D361" s="38" t="s">
        <v>614</v>
      </c>
      <c r="E361" s="22">
        <f t="shared" ref="E361:J361" si="67">E377</f>
        <v>1</v>
      </c>
      <c r="F361" s="22">
        <f t="shared" si="67"/>
        <v>36177.129999999997</v>
      </c>
      <c r="G361" s="22">
        <f t="shared" si="67"/>
        <v>36177.129999999997</v>
      </c>
      <c r="H361" s="22">
        <f t="shared" si="67"/>
        <v>1</v>
      </c>
      <c r="I361" s="22">
        <f t="shared" si="67"/>
        <v>0</v>
      </c>
      <c r="J361" s="22">
        <f t="shared" si="67"/>
        <v>0</v>
      </c>
    </row>
    <row r="362" spans="1:10" x14ac:dyDescent="0.25">
      <c r="A362" s="11" t="s">
        <v>615</v>
      </c>
      <c r="B362" s="12" t="s">
        <v>16</v>
      </c>
      <c r="C362" s="12" t="s">
        <v>21</v>
      </c>
      <c r="D362" s="35" t="s">
        <v>616</v>
      </c>
      <c r="E362" s="13">
        <v>3</v>
      </c>
      <c r="F362" s="13">
        <v>337.07</v>
      </c>
      <c r="G362" s="14">
        <f t="shared" ref="G362:G377" si="68">ROUND(E362*F362,2)</f>
        <v>1011.21</v>
      </c>
      <c r="H362" s="13">
        <v>3</v>
      </c>
      <c r="I362" s="69"/>
      <c r="J362" s="14">
        <f t="shared" ref="J362:J377" si="69">ROUND(H362*I362,2)</f>
        <v>0</v>
      </c>
    </row>
    <row r="363" spans="1:10" ht="22.5" x14ac:dyDescent="0.25">
      <c r="A363" s="11" t="s">
        <v>617</v>
      </c>
      <c r="B363" s="12" t="s">
        <v>16</v>
      </c>
      <c r="C363" s="12" t="s">
        <v>29</v>
      </c>
      <c r="D363" s="35" t="s">
        <v>618</v>
      </c>
      <c r="E363" s="13">
        <v>50</v>
      </c>
      <c r="F363" s="13">
        <v>19.260000000000002</v>
      </c>
      <c r="G363" s="14">
        <f t="shared" si="68"/>
        <v>963</v>
      </c>
      <c r="H363" s="13">
        <v>50</v>
      </c>
      <c r="I363" s="69"/>
      <c r="J363" s="14">
        <f t="shared" si="69"/>
        <v>0</v>
      </c>
    </row>
    <row r="364" spans="1:10" ht="22.5" x14ac:dyDescent="0.25">
      <c r="A364" s="11" t="s">
        <v>619</v>
      </c>
      <c r="B364" s="12" t="s">
        <v>16</v>
      </c>
      <c r="C364" s="12" t="s">
        <v>29</v>
      </c>
      <c r="D364" s="35" t="s">
        <v>620</v>
      </c>
      <c r="E364" s="13">
        <v>70</v>
      </c>
      <c r="F364" s="13">
        <v>12.04</v>
      </c>
      <c r="G364" s="14">
        <f t="shared" si="68"/>
        <v>842.8</v>
      </c>
      <c r="H364" s="13">
        <v>70</v>
      </c>
      <c r="I364" s="69"/>
      <c r="J364" s="14">
        <f t="shared" si="69"/>
        <v>0</v>
      </c>
    </row>
    <row r="365" spans="1:10" ht="22.5" x14ac:dyDescent="0.25">
      <c r="A365" s="11" t="s">
        <v>621</v>
      </c>
      <c r="B365" s="12" t="s">
        <v>16</v>
      </c>
      <c r="C365" s="12" t="s">
        <v>29</v>
      </c>
      <c r="D365" s="35" t="s">
        <v>622</v>
      </c>
      <c r="E365" s="13">
        <v>50</v>
      </c>
      <c r="F365" s="13">
        <v>70.86</v>
      </c>
      <c r="G365" s="14">
        <f t="shared" si="68"/>
        <v>3543</v>
      </c>
      <c r="H365" s="13">
        <v>50</v>
      </c>
      <c r="I365" s="69"/>
      <c r="J365" s="14">
        <f t="shared" si="69"/>
        <v>0</v>
      </c>
    </row>
    <row r="366" spans="1:10" ht="22.5" x14ac:dyDescent="0.25">
      <c r="A366" s="11" t="s">
        <v>623</v>
      </c>
      <c r="B366" s="12" t="s">
        <v>16</v>
      </c>
      <c r="C366" s="12" t="s">
        <v>29</v>
      </c>
      <c r="D366" s="35" t="s">
        <v>624</v>
      </c>
      <c r="E366" s="13">
        <v>70</v>
      </c>
      <c r="F366" s="13">
        <v>79.37</v>
      </c>
      <c r="G366" s="14">
        <f t="shared" si="68"/>
        <v>5555.9</v>
      </c>
      <c r="H366" s="13">
        <v>70</v>
      </c>
      <c r="I366" s="69"/>
      <c r="J366" s="14">
        <f t="shared" si="69"/>
        <v>0</v>
      </c>
    </row>
    <row r="367" spans="1:10" x14ac:dyDescent="0.25">
      <c r="A367" s="11" t="s">
        <v>625</v>
      </c>
      <c r="B367" s="12" t="s">
        <v>16</v>
      </c>
      <c r="C367" s="12" t="s">
        <v>21</v>
      </c>
      <c r="D367" s="35" t="s">
        <v>626</v>
      </c>
      <c r="E367" s="13">
        <v>2</v>
      </c>
      <c r="F367" s="13">
        <v>519.45000000000005</v>
      </c>
      <c r="G367" s="14">
        <f t="shared" si="68"/>
        <v>1038.9000000000001</v>
      </c>
      <c r="H367" s="13">
        <v>2</v>
      </c>
      <c r="I367" s="69"/>
      <c r="J367" s="14">
        <f t="shared" si="69"/>
        <v>0</v>
      </c>
    </row>
    <row r="368" spans="1:10" x14ac:dyDescent="0.25">
      <c r="A368" s="11" t="s">
        <v>627</v>
      </c>
      <c r="B368" s="12" t="s">
        <v>16</v>
      </c>
      <c r="C368" s="12" t="s">
        <v>21</v>
      </c>
      <c r="D368" s="35" t="s">
        <v>628</v>
      </c>
      <c r="E368" s="13">
        <v>4</v>
      </c>
      <c r="F368" s="13">
        <v>193.54</v>
      </c>
      <c r="G368" s="14">
        <f t="shared" si="68"/>
        <v>774.16</v>
      </c>
      <c r="H368" s="13">
        <v>4</v>
      </c>
      <c r="I368" s="69"/>
      <c r="J368" s="14">
        <f t="shared" si="69"/>
        <v>0</v>
      </c>
    </row>
    <row r="369" spans="1:10" ht="22.5" x14ac:dyDescent="0.25">
      <c r="A369" s="11" t="s">
        <v>629</v>
      </c>
      <c r="B369" s="12" t="s">
        <v>16</v>
      </c>
      <c r="C369" s="12" t="s">
        <v>29</v>
      </c>
      <c r="D369" s="35" t="s">
        <v>630</v>
      </c>
      <c r="E369" s="13">
        <v>50</v>
      </c>
      <c r="F369" s="13">
        <v>20.149999999999999</v>
      </c>
      <c r="G369" s="14">
        <f t="shared" si="68"/>
        <v>1007.5</v>
      </c>
      <c r="H369" s="13">
        <v>50</v>
      </c>
      <c r="I369" s="69"/>
      <c r="J369" s="14">
        <f t="shared" si="69"/>
        <v>0</v>
      </c>
    </row>
    <row r="370" spans="1:10" x14ac:dyDescent="0.25">
      <c r="A370" s="11" t="s">
        <v>631</v>
      </c>
      <c r="B370" s="12" t="s">
        <v>16</v>
      </c>
      <c r="C370" s="12" t="s">
        <v>21</v>
      </c>
      <c r="D370" s="35" t="s">
        <v>632</v>
      </c>
      <c r="E370" s="13">
        <v>10</v>
      </c>
      <c r="F370" s="13">
        <v>729.79</v>
      </c>
      <c r="G370" s="14">
        <f t="shared" si="68"/>
        <v>7297.9</v>
      </c>
      <c r="H370" s="13">
        <v>10</v>
      </c>
      <c r="I370" s="69"/>
      <c r="J370" s="14">
        <f t="shared" si="69"/>
        <v>0</v>
      </c>
    </row>
    <row r="371" spans="1:10" ht="22.5" x14ac:dyDescent="0.25">
      <c r="A371" s="11" t="s">
        <v>633</v>
      </c>
      <c r="B371" s="12" t="s">
        <v>16</v>
      </c>
      <c r="C371" s="12" t="s">
        <v>29</v>
      </c>
      <c r="D371" s="35" t="s">
        <v>634</v>
      </c>
      <c r="E371" s="13">
        <v>400</v>
      </c>
      <c r="F371" s="13">
        <v>12.51</v>
      </c>
      <c r="G371" s="14">
        <f t="shared" si="68"/>
        <v>5004</v>
      </c>
      <c r="H371" s="13">
        <v>400</v>
      </c>
      <c r="I371" s="69"/>
      <c r="J371" s="14">
        <f t="shared" si="69"/>
        <v>0</v>
      </c>
    </row>
    <row r="372" spans="1:10" x14ac:dyDescent="0.25">
      <c r="A372" s="11" t="s">
        <v>635</v>
      </c>
      <c r="B372" s="12" t="s">
        <v>16</v>
      </c>
      <c r="C372" s="12" t="s">
        <v>29</v>
      </c>
      <c r="D372" s="35" t="s">
        <v>636</v>
      </c>
      <c r="E372" s="13">
        <v>400</v>
      </c>
      <c r="F372" s="13">
        <v>12.31</v>
      </c>
      <c r="G372" s="14">
        <f t="shared" si="68"/>
        <v>4924</v>
      </c>
      <c r="H372" s="13">
        <v>400</v>
      </c>
      <c r="I372" s="69"/>
      <c r="J372" s="14">
        <f t="shared" si="69"/>
        <v>0</v>
      </c>
    </row>
    <row r="373" spans="1:10" x14ac:dyDescent="0.25">
      <c r="A373" s="11" t="s">
        <v>637</v>
      </c>
      <c r="B373" s="12" t="s">
        <v>16</v>
      </c>
      <c r="C373" s="12" t="s">
        <v>21</v>
      </c>
      <c r="D373" s="35" t="s">
        <v>638</v>
      </c>
      <c r="E373" s="13">
        <v>2</v>
      </c>
      <c r="F373" s="13">
        <v>173.88</v>
      </c>
      <c r="G373" s="14">
        <f t="shared" si="68"/>
        <v>347.76</v>
      </c>
      <c r="H373" s="13">
        <v>2</v>
      </c>
      <c r="I373" s="69"/>
      <c r="J373" s="14">
        <f t="shared" si="69"/>
        <v>0</v>
      </c>
    </row>
    <row r="374" spans="1:10" x14ac:dyDescent="0.25">
      <c r="A374" s="11" t="s">
        <v>639</v>
      </c>
      <c r="B374" s="12" t="s">
        <v>16</v>
      </c>
      <c r="C374" s="12" t="s">
        <v>21</v>
      </c>
      <c r="D374" s="35" t="s">
        <v>640</v>
      </c>
      <c r="E374" s="13">
        <v>2</v>
      </c>
      <c r="F374" s="13">
        <v>232.79</v>
      </c>
      <c r="G374" s="14">
        <f t="shared" si="68"/>
        <v>465.58</v>
      </c>
      <c r="H374" s="13">
        <v>2</v>
      </c>
      <c r="I374" s="69"/>
      <c r="J374" s="14">
        <f t="shared" si="69"/>
        <v>0</v>
      </c>
    </row>
    <row r="375" spans="1:10" ht="22.5" x14ac:dyDescent="0.25">
      <c r="A375" s="11" t="s">
        <v>641</v>
      </c>
      <c r="B375" s="12" t="s">
        <v>16</v>
      </c>
      <c r="C375" s="12" t="s">
        <v>21</v>
      </c>
      <c r="D375" s="35" t="s">
        <v>642</v>
      </c>
      <c r="E375" s="13">
        <v>2</v>
      </c>
      <c r="F375" s="13">
        <v>372.46</v>
      </c>
      <c r="G375" s="14">
        <f t="shared" si="68"/>
        <v>744.92</v>
      </c>
      <c r="H375" s="13">
        <v>2</v>
      </c>
      <c r="I375" s="69"/>
      <c r="J375" s="14">
        <f t="shared" si="69"/>
        <v>0</v>
      </c>
    </row>
    <row r="376" spans="1:10" x14ac:dyDescent="0.25">
      <c r="A376" s="11" t="s">
        <v>643</v>
      </c>
      <c r="B376" s="12" t="s">
        <v>16</v>
      </c>
      <c r="C376" s="12" t="s">
        <v>21</v>
      </c>
      <c r="D376" s="35" t="s">
        <v>644</v>
      </c>
      <c r="E376" s="13">
        <v>1</v>
      </c>
      <c r="F376" s="13">
        <v>2656.5</v>
      </c>
      <c r="G376" s="14">
        <f t="shared" si="68"/>
        <v>2656.5</v>
      </c>
      <c r="H376" s="13">
        <v>1</v>
      </c>
      <c r="I376" s="69"/>
      <c r="J376" s="14">
        <f t="shared" si="69"/>
        <v>0</v>
      </c>
    </row>
    <row r="377" spans="1:10" x14ac:dyDescent="0.25">
      <c r="A377" s="15"/>
      <c r="B377" s="15"/>
      <c r="C377" s="15"/>
      <c r="D377" s="36" t="s">
        <v>645</v>
      </c>
      <c r="E377" s="13">
        <v>1</v>
      </c>
      <c r="F377" s="16">
        <f>SUM(G362:G376)</f>
        <v>36177.129999999997</v>
      </c>
      <c r="G377" s="16">
        <f t="shared" si="68"/>
        <v>36177.129999999997</v>
      </c>
      <c r="H377" s="13">
        <v>1</v>
      </c>
      <c r="I377" s="16">
        <f>SUM(J362:J376)</f>
        <v>0</v>
      </c>
      <c r="J377" s="16">
        <f t="shared" si="69"/>
        <v>0</v>
      </c>
    </row>
    <row r="378" spans="1:10" ht="1.1499999999999999" customHeight="1" x14ac:dyDescent="0.25">
      <c r="A378" s="17"/>
      <c r="B378" s="17"/>
      <c r="C378" s="17"/>
      <c r="D378" s="37"/>
      <c r="E378" s="17"/>
      <c r="F378" s="17"/>
      <c r="G378" s="17"/>
      <c r="H378" s="17"/>
      <c r="I378" s="17"/>
      <c r="J378" s="17"/>
    </row>
    <row r="379" spans="1:10" x14ac:dyDescent="0.25">
      <c r="A379" s="20" t="s">
        <v>646</v>
      </c>
      <c r="B379" s="20" t="s">
        <v>10</v>
      </c>
      <c r="C379" s="20" t="s">
        <v>11</v>
      </c>
      <c r="D379" s="38" t="s">
        <v>647</v>
      </c>
      <c r="E379" s="22">
        <f t="shared" ref="E379:J379" si="70">E386</f>
        <v>1</v>
      </c>
      <c r="F379" s="22">
        <f t="shared" si="70"/>
        <v>26775.33</v>
      </c>
      <c r="G379" s="22">
        <f t="shared" si="70"/>
        <v>26775.33</v>
      </c>
      <c r="H379" s="22">
        <f t="shared" si="70"/>
        <v>1</v>
      </c>
      <c r="I379" s="22">
        <f t="shared" si="70"/>
        <v>0</v>
      </c>
      <c r="J379" s="22">
        <f t="shared" si="70"/>
        <v>0</v>
      </c>
    </row>
    <row r="380" spans="1:10" ht="22.5" x14ac:dyDescent="0.25">
      <c r="A380" s="11" t="s">
        <v>648</v>
      </c>
      <c r="B380" s="12" t="s">
        <v>16</v>
      </c>
      <c r="C380" s="12" t="s">
        <v>29</v>
      </c>
      <c r="D380" s="35" t="s">
        <v>649</v>
      </c>
      <c r="E380" s="13">
        <v>200</v>
      </c>
      <c r="F380" s="13">
        <v>11.57</v>
      </c>
      <c r="G380" s="14">
        <f t="shared" ref="G380:G386" si="71">ROUND(E380*F380,2)</f>
        <v>2314</v>
      </c>
      <c r="H380" s="13">
        <v>200</v>
      </c>
      <c r="I380" s="69"/>
      <c r="J380" s="14">
        <f t="shared" ref="J380:J386" si="72">ROUND(H380*I380,2)</f>
        <v>0</v>
      </c>
    </row>
    <row r="381" spans="1:10" ht="22.5" x14ac:dyDescent="0.25">
      <c r="A381" s="11" t="s">
        <v>650</v>
      </c>
      <c r="B381" s="12" t="s">
        <v>16</v>
      </c>
      <c r="C381" s="12" t="s">
        <v>29</v>
      </c>
      <c r="D381" s="35" t="s">
        <v>651</v>
      </c>
      <c r="E381" s="13">
        <v>400</v>
      </c>
      <c r="F381" s="13">
        <v>9.5399999999999991</v>
      </c>
      <c r="G381" s="14">
        <f t="shared" si="71"/>
        <v>3816</v>
      </c>
      <c r="H381" s="13">
        <v>400</v>
      </c>
      <c r="I381" s="69"/>
      <c r="J381" s="14">
        <f t="shared" si="72"/>
        <v>0</v>
      </c>
    </row>
    <row r="382" spans="1:10" ht="22.5" x14ac:dyDescent="0.25">
      <c r="A382" s="11" t="s">
        <v>652</v>
      </c>
      <c r="B382" s="12" t="s">
        <v>16</v>
      </c>
      <c r="C382" s="12" t="s">
        <v>29</v>
      </c>
      <c r="D382" s="35" t="s">
        <v>653</v>
      </c>
      <c r="E382" s="13">
        <v>400</v>
      </c>
      <c r="F382" s="13">
        <v>20.149999999999999</v>
      </c>
      <c r="G382" s="14">
        <f t="shared" si="71"/>
        <v>8060</v>
      </c>
      <c r="H382" s="13">
        <v>400</v>
      </c>
      <c r="I382" s="69"/>
      <c r="J382" s="14">
        <f t="shared" si="72"/>
        <v>0</v>
      </c>
    </row>
    <row r="383" spans="1:10" x14ac:dyDescent="0.25">
      <c r="A383" s="11" t="s">
        <v>654</v>
      </c>
      <c r="B383" s="12" t="s">
        <v>16</v>
      </c>
      <c r="C383" s="12" t="s">
        <v>21</v>
      </c>
      <c r="D383" s="35" t="s">
        <v>655</v>
      </c>
      <c r="E383" s="13">
        <v>1</v>
      </c>
      <c r="F383" s="13">
        <v>2437.09</v>
      </c>
      <c r="G383" s="14">
        <f t="shared" si="71"/>
        <v>2437.09</v>
      </c>
      <c r="H383" s="13">
        <v>1</v>
      </c>
      <c r="I383" s="69"/>
      <c r="J383" s="14">
        <f t="shared" si="72"/>
        <v>0</v>
      </c>
    </row>
    <row r="384" spans="1:10" x14ac:dyDescent="0.25">
      <c r="A384" s="11" t="s">
        <v>656</v>
      </c>
      <c r="B384" s="12" t="s">
        <v>16</v>
      </c>
      <c r="C384" s="12" t="s">
        <v>21</v>
      </c>
      <c r="D384" s="35" t="s">
        <v>657</v>
      </c>
      <c r="E384" s="13">
        <v>2</v>
      </c>
      <c r="F384" s="13">
        <v>1117.3699999999999</v>
      </c>
      <c r="G384" s="14">
        <f t="shared" si="71"/>
        <v>2234.7399999999998</v>
      </c>
      <c r="H384" s="13">
        <v>2</v>
      </c>
      <c r="I384" s="69"/>
      <c r="J384" s="14">
        <f t="shared" si="72"/>
        <v>0</v>
      </c>
    </row>
    <row r="385" spans="1:10" x14ac:dyDescent="0.25">
      <c r="A385" s="11" t="s">
        <v>658</v>
      </c>
      <c r="B385" s="12" t="s">
        <v>16</v>
      </c>
      <c r="C385" s="12" t="s">
        <v>29</v>
      </c>
      <c r="D385" s="35" t="s">
        <v>659</v>
      </c>
      <c r="E385" s="13">
        <v>850</v>
      </c>
      <c r="F385" s="13">
        <v>9.31</v>
      </c>
      <c r="G385" s="14">
        <f t="shared" si="71"/>
        <v>7913.5</v>
      </c>
      <c r="H385" s="13">
        <v>850</v>
      </c>
      <c r="I385" s="69"/>
      <c r="J385" s="14">
        <f t="shared" si="72"/>
        <v>0</v>
      </c>
    </row>
    <row r="386" spans="1:10" x14ac:dyDescent="0.25">
      <c r="A386" s="15"/>
      <c r="B386" s="15"/>
      <c r="C386" s="15"/>
      <c r="D386" s="36" t="s">
        <v>660</v>
      </c>
      <c r="E386" s="13">
        <v>1</v>
      </c>
      <c r="F386" s="16">
        <f>SUM(G380:G385)</f>
        <v>26775.33</v>
      </c>
      <c r="G386" s="16">
        <f t="shared" si="71"/>
        <v>26775.33</v>
      </c>
      <c r="H386" s="13">
        <v>1</v>
      </c>
      <c r="I386" s="16">
        <f>SUM(J380:J385)</f>
        <v>0</v>
      </c>
      <c r="J386" s="16">
        <f t="shared" si="72"/>
        <v>0</v>
      </c>
    </row>
    <row r="387" spans="1:10" ht="1.1499999999999999" customHeight="1" x14ac:dyDescent="0.25">
      <c r="A387" s="17"/>
      <c r="B387" s="17"/>
      <c r="C387" s="17"/>
      <c r="D387" s="37"/>
      <c r="E387" s="17"/>
      <c r="F387" s="17"/>
      <c r="G387" s="17"/>
      <c r="H387" s="17"/>
      <c r="I387" s="17"/>
      <c r="J387" s="17"/>
    </row>
    <row r="388" spans="1:10" x14ac:dyDescent="0.25">
      <c r="A388" s="20" t="s">
        <v>661</v>
      </c>
      <c r="B388" s="21" t="s">
        <v>10</v>
      </c>
      <c r="C388" s="20" t="s">
        <v>11</v>
      </c>
      <c r="D388" s="38" t="s">
        <v>662</v>
      </c>
      <c r="E388" s="22">
        <f t="shared" ref="E388:J388" si="73">E394</f>
        <v>1</v>
      </c>
      <c r="F388" s="22">
        <f t="shared" si="73"/>
        <v>67069.399999999994</v>
      </c>
      <c r="G388" s="22">
        <f t="shared" si="73"/>
        <v>67069.399999999994</v>
      </c>
      <c r="H388" s="22">
        <f t="shared" si="73"/>
        <v>1</v>
      </c>
      <c r="I388" s="22">
        <f t="shared" si="73"/>
        <v>0</v>
      </c>
      <c r="J388" s="22">
        <f t="shared" si="73"/>
        <v>0</v>
      </c>
    </row>
    <row r="389" spans="1:10" ht="22.5" x14ac:dyDescent="0.25">
      <c r="A389" s="11" t="s">
        <v>663</v>
      </c>
      <c r="B389" s="12" t="s">
        <v>16</v>
      </c>
      <c r="C389" s="12" t="s">
        <v>29</v>
      </c>
      <c r="D389" s="35" t="s">
        <v>664</v>
      </c>
      <c r="E389" s="13">
        <v>390</v>
      </c>
      <c r="F389" s="13">
        <v>33.61</v>
      </c>
      <c r="G389" s="14">
        <f t="shared" ref="G389:G394" si="74">ROUND(E389*F389,2)</f>
        <v>13107.9</v>
      </c>
      <c r="H389" s="13">
        <v>390</v>
      </c>
      <c r="I389" s="69"/>
      <c r="J389" s="14">
        <f t="shared" ref="J389:J394" si="75">ROUND(H389*I389,2)</f>
        <v>0</v>
      </c>
    </row>
    <row r="390" spans="1:10" ht="22.5" x14ac:dyDescent="0.25">
      <c r="A390" s="11" t="s">
        <v>665</v>
      </c>
      <c r="B390" s="12" t="s">
        <v>16</v>
      </c>
      <c r="C390" s="12" t="s">
        <v>29</v>
      </c>
      <c r="D390" s="35" t="s">
        <v>666</v>
      </c>
      <c r="E390" s="13">
        <v>1350</v>
      </c>
      <c r="F390" s="13">
        <v>35.85</v>
      </c>
      <c r="G390" s="14">
        <f t="shared" si="74"/>
        <v>48397.5</v>
      </c>
      <c r="H390" s="13">
        <v>1350</v>
      </c>
      <c r="I390" s="69"/>
      <c r="J390" s="14">
        <f t="shared" si="75"/>
        <v>0</v>
      </c>
    </row>
    <row r="391" spans="1:10" ht="22.5" x14ac:dyDescent="0.25">
      <c r="A391" s="11" t="s">
        <v>667</v>
      </c>
      <c r="B391" s="12" t="s">
        <v>16</v>
      </c>
      <c r="C391" s="12" t="s">
        <v>21</v>
      </c>
      <c r="D391" s="35" t="s">
        <v>668</v>
      </c>
      <c r="E391" s="13">
        <v>40</v>
      </c>
      <c r="F391" s="13">
        <v>17.66</v>
      </c>
      <c r="G391" s="14">
        <f t="shared" si="74"/>
        <v>706.4</v>
      </c>
      <c r="H391" s="13">
        <v>40</v>
      </c>
      <c r="I391" s="69"/>
      <c r="J391" s="14">
        <f t="shared" si="75"/>
        <v>0</v>
      </c>
    </row>
    <row r="392" spans="1:10" ht="22.5" x14ac:dyDescent="0.25">
      <c r="A392" s="11" t="s">
        <v>669</v>
      </c>
      <c r="B392" s="12" t="s">
        <v>16</v>
      </c>
      <c r="C392" s="12" t="s">
        <v>21</v>
      </c>
      <c r="D392" s="35" t="s">
        <v>670</v>
      </c>
      <c r="E392" s="13">
        <v>40</v>
      </c>
      <c r="F392" s="13">
        <v>44.88</v>
      </c>
      <c r="G392" s="14">
        <f t="shared" si="74"/>
        <v>1795.2</v>
      </c>
      <c r="H392" s="13">
        <v>40</v>
      </c>
      <c r="I392" s="69"/>
      <c r="J392" s="14">
        <f t="shared" si="75"/>
        <v>0</v>
      </c>
    </row>
    <row r="393" spans="1:10" ht="22.5" x14ac:dyDescent="0.25">
      <c r="A393" s="11" t="s">
        <v>671</v>
      </c>
      <c r="B393" s="12" t="s">
        <v>16</v>
      </c>
      <c r="C393" s="12" t="s">
        <v>21</v>
      </c>
      <c r="D393" s="35" t="s">
        <v>672</v>
      </c>
      <c r="E393" s="13">
        <v>40</v>
      </c>
      <c r="F393" s="13">
        <v>76.56</v>
      </c>
      <c r="G393" s="14">
        <f t="shared" si="74"/>
        <v>3062.4</v>
      </c>
      <c r="H393" s="13">
        <v>40</v>
      </c>
      <c r="I393" s="69"/>
      <c r="J393" s="14">
        <f t="shared" si="75"/>
        <v>0</v>
      </c>
    </row>
    <row r="394" spans="1:10" x14ac:dyDescent="0.25">
      <c r="A394" s="15"/>
      <c r="B394" s="15"/>
      <c r="C394" s="15"/>
      <c r="D394" s="36" t="s">
        <v>673</v>
      </c>
      <c r="E394" s="13">
        <v>1</v>
      </c>
      <c r="F394" s="16">
        <f>SUM(G389:G393)</f>
        <v>67069.399999999994</v>
      </c>
      <c r="G394" s="16">
        <f t="shared" si="74"/>
        <v>67069.399999999994</v>
      </c>
      <c r="H394" s="13">
        <v>1</v>
      </c>
      <c r="I394" s="16">
        <f>SUM(J389:J393)</f>
        <v>0</v>
      </c>
      <c r="J394" s="16">
        <f t="shared" si="75"/>
        <v>0</v>
      </c>
    </row>
    <row r="395" spans="1:10" ht="1.1499999999999999" customHeight="1" x14ac:dyDescent="0.25">
      <c r="A395" s="17"/>
      <c r="B395" s="17"/>
      <c r="C395" s="17"/>
      <c r="D395" s="37"/>
      <c r="E395" s="17"/>
      <c r="F395" s="17"/>
      <c r="G395" s="17"/>
      <c r="H395" s="17"/>
      <c r="I395" s="17"/>
      <c r="J395" s="17"/>
    </row>
    <row r="396" spans="1:10" x14ac:dyDescent="0.25">
      <c r="A396" s="15"/>
      <c r="B396" s="15"/>
      <c r="C396" s="15"/>
      <c r="D396" s="36" t="s">
        <v>674</v>
      </c>
      <c r="E396" s="13">
        <v>1</v>
      </c>
      <c r="F396" s="16">
        <f>G361+G379+G388</f>
        <v>130021.85999999999</v>
      </c>
      <c r="G396" s="16">
        <f>ROUND(E396*F396,2)</f>
        <v>130021.86</v>
      </c>
      <c r="H396" s="13">
        <v>1</v>
      </c>
      <c r="I396" s="16">
        <f>J361+J379+J388</f>
        <v>0</v>
      </c>
      <c r="J396" s="16">
        <f>ROUND(H396*I396,2)</f>
        <v>0</v>
      </c>
    </row>
    <row r="397" spans="1:10" ht="1.1499999999999999" customHeight="1" x14ac:dyDescent="0.25">
      <c r="A397" s="17"/>
      <c r="B397" s="17"/>
      <c r="C397" s="17"/>
      <c r="D397" s="37"/>
      <c r="E397" s="17"/>
      <c r="F397" s="17"/>
      <c r="G397" s="17"/>
      <c r="H397" s="17"/>
      <c r="I397" s="17"/>
      <c r="J397" s="17"/>
    </row>
    <row r="398" spans="1:10" x14ac:dyDescent="0.25">
      <c r="A398" s="8" t="s">
        <v>675</v>
      </c>
      <c r="B398" s="8" t="s">
        <v>10</v>
      </c>
      <c r="C398" s="8" t="s">
        <v>11</v>
      </c>
      <c r="D398" s="34" t="s">
        <v>676</v>
      </c>
      <c r="E398" s="10">
        <f t="shared" ref="E398:J398" si="76">E455</f>
        <v>1</v>
      </c>
      <c r="F398" s="10">
        <f t="shared" si="76"/>
        <v>23034.260000000002</v>
      </c>
      <c r="G398" s="10">
        <f t="shared" si="76"/>
        <v>23034.26</v>
      </c>
      <c r="H398" s="10">
        <f t="shared" si="76"/>
        <v>1</v>
      </c>
      <c r="I398" s="10">
        <f t="shared" si="76"/>
        <v>0</v>
      </c>
      <c r="J398" s="10">
        <f t="shared" si="76"/>
        <v>0</v>
      </c>
    </row>
    <row r="399" spans="1:10" x14ac:dyDescent="0.25">
      <c r="A399" s="20" t="s">
        <v>677</v>
      </c>
      <c r="B399" s="21" t="s">
        <v>10</v>
      </c>
      <c r="C399" s="20" t="s">
        <v>11</v>
      </c>
      <c r="D399" s="38" t="s">
        <v>678</v>
      </c>
      <c r="E399" s="22">
        <f t="shared" ref="E399:J399" si="77">E430</f>
        <v>1</v>
      </c>
      <c r="F399" s="22">
        <f t="shared" si="77"/>
        <v>14282.62</v>
      </c>
      <c r="G399" s="22">
        <f t="shared" si="77"/>
        <v>14282.62</v>
      </c>
      <c r="H399" s="22">
        <f t="shared" si="77"/>
        <v>1</v>
      </c>
      <c r="I399" s="22">
        <f t="shared" si="77"/>
        <v>0</v>
      </c>
      <c r="J399" s="22">
        <f t="shared" si="77"/>
        <v>0</v>
      </c>
    </row>
    <row r="400" spans="1:10" x14ac:dyDescent="0.25">
      <c r="A400" s="24" t="s">
        <v>679</v>
      </c>
      <c r="B400" s="25" t="s">
        <v>10</v>
      </c>
      <c r="C400" s="24" t="s">
        <v>11</v>
      </c>
      <c r="D400" s="39" t="s">
        <v>680</v>
      </c>
      <c r="E400" s="26">
        <f t="shared" ref="E400:J400" si="78">E408</f>
        <v>1</v>
      </c>
      <c r="F400" s="26">
        <f t="shared" si="78"/>
        <v>10520.93</v>
      </c>
      <c r="G400" s="26">
        <f t="shared" si="78"/>
        <v>10520.93</v>
      </c>
      <c r="H400" s="26">
        <f t="shared" si="78"/>
        <v>1</v>
      </c>
      <c r="I400" s="26">
        <f t="shared" si="78"/>
        <v>0</v>
      </c>
      <c r="J400" s="26">
        <f t="shared" si="78"/>
        <v>0</v>
      </c>
    </row>
    <row r="401" spans="1:10" ht="33.75" x14ac:dyDescent="0.25">
      <c r="A401" s="11" t="s">
        <v>681</v>
      </c>
      <c r="B401" s="12" t="s">
        <v>16</v>
      </c>
      <c r="C401" s="12" t="s">
        <v>21</v>
      </c>
      <c r="D401" s="35" t="s">
        <v>682</v>
      </c>
      <c r="E401" s="13">
        <v>3</v>
      </c>
      <c r="F401" s="13">
        <v>367.5</v>
      </c>
      <c r="G401" s="14">
        <f t="shared" ref="G401:G408" si="79">ROUND(E401*F401,2)</f>
        <v>1102.5</v>
      </c>
      <c r="H401" s="13">
        <v>3</v>
      </c>
      <c r="I401" s="69"/>
      <c r="J401" s="14">
        <f t="shared" ref="J401:J408" si="80">ROUND(H401*I401,2)</f>
        <v>0</v>
      </c>
    </row>
    <row r="402" spans="1:10" ht="22.5" x14ac:dyDescent="0.25">
      <c r="A402" s="11" t="s">
        <v>683</v>
      </c>
      <c r="B402" s="12" t="s">
        <v>16</v>
      </c>
      <c r="C402" s="12" t="s">
        <v>21</v>
      </c>
      <c r="D402" s="35" t="s">
        <v>684</v>
      </c>
      <c r="E402" s="13">
        <v>2</v>
      </c>
      <c r="F402" s="13">
        <v>1254.75</v>
      </c>
      <c r="G402" s="14">
        <f t="shared" si="79"/>
        <v>2509.5</v>
      </c>
      <c r="H402" s="13">
        <v>2</v>
      </c>
      <c r="I402" s="69"/>
      <c r="J402" s="14">
        <f t="shared" si="80"/>
        <v>0</v>
      </c>
    </row>
    <row r="403" spans="1:10" ht="22.5" x14ac:dyDescent="0.25">
      <c r="A403" s="11" t="s">
        <v>685</v>
      </c>
      <c r="B403" s="12" t="s">
        <v>16</v>
      </c>
      <c r="C403" s="12" t="s">
        <v>21</v>
      </c>
      <c r="D403" s="35" t="s">
        <v>686</v>
      </c>
      <c r="E403" s="13">
        <v>3</v>
      </c>
      <c r="F403" s="13">
        <v>567</v>
      </c>
      <c r="G403" s="14">
        <f t="shared" si="79"/>
        <v>1701</v>
      </c>
      <c r="H403" s="13">
        <v>3</v>
      </c>
      <c r="I403" s="69"/>
      <c r="J403" s="14">
        <f t="shared" si="80"/>
        <v>0</v>
      </c>
    </row>
    <row r="404" spans="1:10" ht="22.5" x14ac:dyDescent="0.25">
      <c r="A404" s="11" t="s">
        <v>687</v>
      </c>
      <c r="B404" s="12" t="s">
        <v>16</v>
      </c>
      <c r="C404" s="12" t="s">
        <v>21</v>
      </c>
      <c r="D404" s="35" t="s">
        <v>688</v>
      </c>
      <c r="E404" s="13">
        <v>3</v>
      </c>
      <c r="F404" s="13">
        <v>126</v>
      </c>
      <c r="G404" s="14">
        <f t="shared" si="79"/>
        <v>378</v>
      </c>
      <c r="H404" s="13">
        <v>3</v>
      </c>
      <c r="I404" s="69"/>
      <c r="J404" s="14">
        <f t="shared" si="80"/>
        <v>0</v>
      </c>
    </row>
    <row r="405" spans="1:10" ht="22.5" x14ac:dyDescent="0.25">
      <c r="A405" s="11" t="s">
        <v>689</v>
      </c>
      <c r="B405" s="12" t="s">
        <v>16</v>
      </c>
      <c r="C405" s="12" t="s">
        <v>21</v>
      </c>
      <c r="D405" s="35" t="s">
        <v>690</v>
      </c>
      <c r="E405" s="13">
        <v>1</v>
      </c>
      <c r="F405" s="13">
        <v>1447.38</v>
      </c>
      <c r="G405" s="14">
        <f t="shared" si="79"/>
        <v>1447.38</v>
      </c>
      <c r="H405" s="13">
        <v>1</v>
      </c>
      <c r="I405" s="69"/>
      <c r="J405" s="14">
        <f t="shared" si="80"/>
        <v>0</v>
      </c>
    </row>
    <row r="406" spans="1:10" x14ac:dyDescent="0.25">
      <c r="A406" s="11" t="s">
        <v>691</v>
      </c>
      <c r="B406" s="12" t="s">
        <v>16</v>
      </c>
      <c r="C406" s="12" t="s">
        <v>93</v>
      </c>
      <c r="D406" s="35" t="s">
        <v>692</v>
      </c>
      <c r="E406" s="13">
        <v>41.64</v>
      </c>
      <c r="F406" s="13">
        <v>75.319999999999993</v>
      </c>
      <c r="G406" s="14">
        <f t="shared" si="79"/>
        <v>3136.32</v>
      </c>
      <c r="H406" s="13">
        <v>41.64</v>
      </c>
      <c r="I406" s="69"/>
      <c r="J406" s="14">
        <f t="shared" si="80"/>
        <v>0</v>
      </c>
    </row>
    <row r="407" spans="1:10" ht="22.5" x14ac:dyDescent="0.25">
      <c r="A407" s="11" t="s">
        <v>693</v>
      </c>
      <c r="B407" s="12" t="s">
        <v>16</v>
      </c>
      <c r="C407" s="12" t="s">
        <v>21</v>
      </c>
      <c r="D407" s="35" t="s">
        <v>694</v>
      </c>
      <c r="E407" s="13">
        <v>1</v>
      </c>
      <c r="F407" s="13">
        <v>246.23</v>
      </c>
      <c r="G407" s="14">
        <f t="shared" si="79"/>
        <v>246.23</v>
      </c>
      <c r="H407" s="13">
        <v>1</v>
      </c>
      <c r="I407" s="69"/>
      <c r="J407" s="14">
        <f t="shared" si="80"/>
        <v>0</v>
      </c>
    </row>
    <row r="408" spans="1:10" x14ac:dyDescent="0.25">
      <c r="A408" s="15"/>
      <c r="B408" s="15"/>
      <c r="C408" s="15"/>
      <c r="D408" s="36" t="s">
        <v>695</v>
      </c>
      <c r="E408" s="13">
        <v>1</v>
      </c>
      <c r="F408" s="16">
        <f>SUM(G401:G407)</f>
        <v>10520.93</v>
      </c>
      <c r="G408" s="16">
        <f t="shared" si="79"/>
        <v>10520.93</v>
      </c>
      <c r="H408" s="13">
        <v>1</v>
      </c>
      <c r="I408" s="16">
        <f>SUM(J401:J407)</f>
        <v>0</v>
      </c>
      <c r="J408" s="16">
        <f t="shared" si="80"/>
        <v>0</v>
      </c>
    </row>
    <row r="409" spans="1:10" ht="1.1499999999999999" customHeight="1" x14ac:dyDescent="0.25">
      <c r="A409" s="17"/>
      <c r="B409" s="17"/>
      <c r="C409" s="17"/>
      <c r="D409" s="37"/>
      <c r="E409" s="17"/>
      <c r="F409" s="17"/>
      <c r="G409" s="17"/>
      <c r="H409" s="17"/>
      <c r="I409" s="17"/>
      <c r="J409" s="17"/>
    </row>
    <row r="410" spans="1:10" x14ac:dyDescent="0.25">
      <c r="A410" s="24" t="s">
        <v>696</v>
      </c>
      <c r="B410" s="25" t="s">
        <v>10</v>
      </c>
      <c r="C410" s="24" t="s">
        <v>11</v>
      </c>
      <c r="D410" s="39" t="s">
        <v>697</v>
      </c>
      <c r="E410" s="26">
        <f t="shared" ref="E410:J410" si="81">E420</f>
        <v>1</v>
      </c>
      <c r="F410" s="26">
        <f t="shared" si="81"/>
        <v>2974.19</v>
      </c>
      <c r="G410" s="26">
        <f t="shared" si="81"/>
        <v>2974.19</v>
      </c>
      <c r="H410" s="26">
        <f t="shared" si="81"/>
        <v>1</v>
      </c>
      <c r="I410" s="26">
        <f t="shared" si="81"/>
        <v>0</v>
      </c>
      <c r="J410" s="26">
        <f t="shared" si="81"/>
        <v>0</v>
      </c>
    </row>
    <row r="411" spans="1:10" ht="22.5" x14ac:dyDescent="0.25">
      <c r="A411" s="11" t="s">
        <v>698</v>
      </c>
      <c r="B411" s="12" t="s">
        <v>16</v>
      </c>
      <c r="C411" s="12" t="s">
        <v>29</v>
      </c>
      <c r="D411" s="35" t="s">
        <v>699</v>
      </c>
      <c r="E411" s="13">
        <v>140</v>
      </c>
      <c r="F411" s="13">
        <v>2.4500000000000002</v>
      </c>
      <c r="G411" s="14">
        <f t="shared" ref="G411:G420" si="82">ROUND(E411*F411,2)</f>
        <v>343</v>
      </c>
      <c r="H411" s="13">
        <v>140</v>
      </c>
      <c r="I411" s="69"/>
      <c r="J411" s="14">
        <f t="shared" ref="J411:J420" si="83">ROUND(H411*I411,2)</f>
        <v>0</v>
      </c>
    </row>
    <row r="412" spans="1:10" ht="22.5" x14ac:dyDescent="0.25">
      <c r="A412" s="11" t="s">
        <v>700</v>
      </c>
      <c r="B412" s="12" t="s">
        <v>16</v>
      </c>
      <c r="C412" s="12" t="s">
        <v>21</v>
      </c>
      <c r="D412" s="35" t="s">
        <v>701</v>
      </c>
      <c r="E412" s="13">
        <v>1</v>
      </c>
      <c r="F412" s="13">
        <v>719.2</v>
      </c>
      <c r="G412" s="14">
        <f t="shared" si="82"/>
        <v>719.2</v>
      </c>
      <c r="H412" s="13">
        <v>1</v>
      </c>
      <c r="I412" s="69"/>
      <c r="J412" s="14">
        <f t="shared" si="83"/>
        <v>0</v>
      </c>
    </row>
    <row r="413" spans="1:10" ht="22.5" x14ac:dyDescent="0.25">
      <c r="A413" s="11" t="s">
        <v>702</v>
      </c>
      <c r="B413" s="12" t="s">
        <v>16</v>
      </c>
      <c r="C413" s="12" t="s">
        <v>21</v>
      </c>
      <c r="D413" s="35" t="s">
        <v>703</v>
      </c>
      <c r="E413" s="13">
        <v>1</v>
      </c>
      <c r="F413" s="13">
        <v>448.12</v>
      </c>
      <c r="G413" s="14">
        <f t="shared" si="82"/>
        <v>448.12</v>
      </c>
      <c r="H413" s="13">
        <v>1</v>
      </c>
      <c r="I413" s="69"/>
      <c r="J413" s="14">
        <f t="shared" si="83"/>
        <v>0</v>
      </c>
    </row>
    <row r="414" spans="1:10" ht="22.5" x14ac:dyDescent="0.25">
      <c r="A414" s="11" t="s">
        <v>704</v>
      </c>
      <c r="B414" s="12" t="s">
        <v>16</v>
      </c>
      <c r="C414" s="12" t="s">
        <v>21</v>
      </c>
      <c r="D414" s="35" t="s">
        <v>705</v>
      </c>
      <c r="E414" s="13">
        <v>1</v>
      </c>
      <c r="F414" s="13">
        <v>261.8</v>
      </c>
      <c r="G414" s="14">
        <f t="shared" si="82"/>
        <v>261.8</v>
      </c>
      <c r="H414" s="13">
        <v>1</v>
      </c>
      <c r="I414" s="69"/>
      <c r="J414" s="14">
        <f t="shared" si="83"/>
        <v>0</v>
      </c>
    </row>
    <row r="415" spans="1:10" ht="22.5" x14ac:dyDescent="0.25">
      <c r="A415" s="11" t="s">
        <v>706</v>
      </c>
      <c r="B415" s="12" t="s">
        <v>16</v>
      </c>
      <c r="C415" s="12" t="s">
        <v>21</v>
      </c>
      <c r="D415" s="35" t="s">
        <v>707</v>
      </c>
      <c r="E415" s="13">
        <v>1</v>
      </c>
      <c r="F415" s="13">
        <v>199.76</v>
      </c>
      <c r="G415" s="14">
        <f t="shared" si="82"/>
        <v>199.76</v>
      </c>
      <c r="H415" s="13">
        <v>1</v>
      </c>
      <c r="I415" s="69"/>
      <c r="J415" s="14">
        <f t="shared" si="83"/>
        <v>0</v>
      </c>
    </row>
    <row r="416" spans="1:10" ht="22.5" x14ac:dyDescent="0.25">
      <c r="A416" s="11" t="s">
        <v>708</v>
      </c>
      <c r="B416" s="12" t="s">
        <v>16</v>
      </c>
      <c r="C416" s="12" t="s">
        <v>21</v>
      </c>
      <c r="D416" s="35" t="s">
        <v>709</v>
      </c>
      <c r="E416" s="13">
        <v>1</v>
      </c>
      <c r="F416" s="13">
        <v>32.76</v>
      </c>
      <c r="G416" s="14">
        <f t="shared" si="82"/>
        <v>32.76</v>
      </c>
      <c r="H416" s="13">
        <v>1</v>
      </c>
      <c r="I416" s="69"/>
      <c r="J416" s="14">
        <f t="shared" si="83"/>
        <v>0</v>
      </c>
    </row>
    <row r="417" spans="1:10" x14ac:dyDescent="0.25">
      <c r="A417" s="11" t="s">
        <v>710</v>
      </c>
      <c r="B417" s="12" t="s">
        <v>16</v>
      </c>
      <c r="C417" s="12" t="s">
        <v>21</v>
      </c>
      <c r="D417" s="35" t="s">
        <v>711</v>
      </c>
      <c r="E417" s="13">
        <v>4</v>
      </c>
      <c r="F417" s="13">
        <v>110.94</v>
      </c>
      <c r="G417" s="14">
        <f t="shared" si="82"/>
        <v>443.76</v>
      </c>
      <c r="H417" s="13">
        <v>4</v>
      </c>
      <c r="I417" s="69"/>
      <c r="J417" s="14">
        <f t="shared" si="83"/>
        <v>0</v>
      </c>
    </row>
    <row r="418" spans="1:10" ht="22.5" x14ac:dyDescent="0.25">
      <c r="A418" s="11" t="s">
        <v>712</v>
      </c>
      <c r="B418" s="12" t="s">
        <v>16</v>
      </c>
      <c r="C418" s="12" t="s">
        <v>21</v>
      </c>
      <c r="D418" s="35" t="s">
        <v>713</v>
      </c>
      <c r="E418" s="13">
        <v>4</v>
      </c>
      <c r="F418" s="13">
        <v>93.91</v>
      </c>
      <c r="G418" s="14">
        <f t="shared" si="82"/>
        <v>375.64</v>
      </c>
      <c r="H418" s="13">
        <v>4</v>
      </c>
      <c r="I418" s="69"/>
      <c r="J418" s="14">
        <f t="shared" si="83"/>
        <v>0</v>
      </c>
    </row>
    <row r="419" spans="1:10" x14ac:dyDescent="0.25">
      <c r="A419" s="11" t="s">
        <v>714</v>
      </c>
      <c r="B419" s="12" t="s">
        <v>16</v>
      </c>
      <c r="C419" s="12" t="s">
        <v>21</v>
      </c>
      <c r="D419" s="35" t="s">
        <v>715</v>
      </c>
      <c r="E419" s="13">
        <v>1</v>
      </c>
      <c r="F419" s="13">
        <v>150.15</v>
      </c>
      <c r="G419" s="14">
        <f t="shared" si="82"/>
        <v>150.15</v>
      </c>
      <c r="H419" s="13">
        <v>1</v>
      </c>
      <c r="I419" s="69"/>
      <c r="J419" s="14">
        <f t="shared" si="83"/>
        <v>0</v>
      </c>
    </row>
    <row r="420" spans="1:10" x14ac:dyDescent="0.25">
      <c r="A420" s="15"/>
      <c r="B420" s="15"/>
      <c r="C420" s="15"/>
      <c r="D420" s="36" t="s">
        <v>716</v>
      </c>
      <c r="E420" s="13">
        <v>1</v>
      </c>
      <c r="F420" s="16">
        <f>SUM(G411:G419)</f>
        <v>2974.19</v>
      </c>
      <c r="G420" s="16">
        <f t="shared" si="82"/>
        <v>2974.19</v>
      </c>
      <c r="H420" s="13">
        <v>1</v>
      </c>
      <c r="I420" s="16">
        <f>SUM(J411:J419)</f>
        <v>0</v>
      </c>
      <c r="J420" s="16">
        <f t="shared" si="83"/>
        <v>0</v>
      </c>
    </row>
    <row r="421" spans="1:10" ht="1.1499999999999999" customHeight="1" x14ac:dyDescent="0.25">
      <c r="A421" s="17"/>
      <c r="B421" s="17"/>
      <c r="C421" s="17"/>
      <c r="D421" s="37"/>
      <c r="E421" s="17"/>
      <c r="F421" s="17"/>
      <c r="G421" s="17"/>
      <c r="H421" s="17"/>
      <c r="I421" s="17"/>
      <c r="J421" s="17"/>
    </row>
    <row r="422" spans="1:10" x14ac:dyDescent="0.25">
      <c r="A422" s="24" t="s">
        <v>717</v>
      </c>
      <c r="B422" s="25" t="s">
        <v>10</v>
      </c>
      <c r="C422" s="24" t="s">
        <v>11</v>
      </c>
      <c r="D422" s="39" t="s">
        <v>718</v>
      </c>
      <c r="E422" s="26">
        <f t="shared" ref="E422:J422" si="84">E424</f>
        <v>1</v>
      </c>
      <c r="F422" s="26">
        <f t="shared" si="84"/>
        <v>472.5</v>
      </c>
      <c r="G422" s="26">
        <f t="shared" si="84"/>
        <v>472.5</v>
      </c>
      <c r="H422" s="26">
        <f t="shared" si="84"/>
        <v>1</v>
      </c>
      <c r="I422" s="26">
        <f t="shared" si="84"/>
        <v>0</v>
      </c>
      <c r="J422" s="26">
        <f t="shared" si="84"/>
        <v>0</v>
      </c>
    </row>
    <row r="423" spans="1:10" ht="22.5" x14ac:dyDescent="0.25">
      <c r="A423" s="11" t="s">
        <v>719</v>
      </c>
      <c r="B423" s="12" t="s">
        <v>16</v>
      </c>
      <c r="C423" s="12" t="s">
        <v>21</v>
      </c>
      <c r="D423" s="35" t="s">
        <v>720</v>
      </c>
      <c r="E423" s="13">
        <v>1</v>
      </c>
      <c r="F423" s="13">
        <v>472.5</v>
      </c>
      <c r="G423" s="14">
        <f>ROUND(E423*F423,2)</f>
        <v>472.5</v>
      </c>
      <c r="H423" s="13">
        <v>1</v>
      </c>
      <c r="I423" s="69"/>
      <c r="J423" s="14">
        <f>ROUND(H423*I423,2)</f>
        <v>0</v>
      </c>
    </row>
    <row r="424" spans="1:10" x14ac:dyDescent="0.25">
      <c r="A424" s="15"/>
      <c r="B424" s="15"/>
      <c r="C424" s="15"/>
      <c r="D424" s="36" t="s">
        <v>721</v>
      </c>
      <c r="E424" s="13">
        <v>1</v>
      </c>
      <c r="F424" s="16">
        <f>G423</f>
        <v>472.5</v>
      </c>
      <c r="G424" s="16">
        <f>ROUND(E424*F424,2)</f>
        <v>472.5</v>
      </c>
      <c r="H424" s="13">
        <v>1</v>
      </c>
      <c r="I424" s="16">
        <f>J423</f>
        <v>0</v>
      </c>
      <c r="J424" s="16">
        <f>ROUND(H424*I424,2)</f>
        <v>0</v>
      </c>
    </row>
    <row r="425" spans="1:10" ht="1.1499999999999999" customHeight="1" x14ac:dyDescent="0.25">
      <c r="A425" s="17"/>
      <c r="B425" s="17"/>
      <c r="C425" s="17"/>
      <c r="D425" s="37"/>
      <c r="E425" s="17"/>
      <c r="F425" s="17"/>
      <c r="G425" s="17"/>
      <c r="H425" s="17"/>
      <c r="I425" s="17"/>
      <c r="J425" s="17"/>
    </row>
    <row r="426" spans="1:10" x14ac:dyDescent="0.25">
      <c r="A426" s="24" t="s">
        <v>722</v>
      </c>
      <c r="B426" s="24" t="s">
        <v>10</v>
      </c>
      <c r="C426" s="24" t="s">
        <v>11</v>
      </c>
      <c r="D426" s="39" t="s">
        <v>723</v>
      </c>
      <c r="E426" s="26">
        <f t="shared" ref="E426:J426" si="85">E428</f>
        <v>1</v>
      </c>
      <c r="F426" s="26">
        <f t="shared" si="85"/>
        <v>315</v>
      </c>
      <c r="G426" s="26">
        <f t="shared" si="85"/>
        <v>315</v>
      </c>
      <c r="H426" s="26">
        <f t="shared" si="85"/>
        <v>1</v>
      </c>
      <c r="I426" s="26">
        <f t="shared" si="85"/>
        <v>0</v>
      </c>
      <c r="J426" s="26">
        <f t="shared" si="85"/>
        <v>0</v>
      </c>
    </row>
    <row r="427" spans="1:10" ht="22.5" x14ac:dyDescent="0.25">
      <c r="A427" s="11" t="s">
        <v>724</v>
      </c>
      <c r="B427" s="12" t="s">
        <v>16</v>
      </c>
      <c r="C427" s="12" t="s">
        <v>21</v>
      </c>
      <c r="D427" s="35" t="s">
        <v>725</v>
      </c>
      <c r="E427" s="13">
        <v>1</v>
      </c>
      <c r="F427" s="13">
        <v>315</v>
      </c>
      <c r="G427" s="14">
        <f>ROUND(E427*F427,2)</f>
        <v>315</v>
      </c>
      <c r="H427" s="13">
        <v>1</v>
      </c>
      <c r="I427" s="69"/>
      <c r="J427" s="14">
        <f>ROUND(H427*I427,2)</f>
        <v>0</v>
      </c>
    </row>
    <row r="428" spans="1:10" x14ac:dyDescent="0.25">
      <c r="A428" s="15"/>
      <c r="B428" s="15"/>
      <c r="C428" s="15"/>
      <c r="D428" s="36" t="s">
        <v>726</v>
      </c>
      <c r="E428" s="13">
        <v>1</v>
      </c>
      <c r="F428" s="16">
        <f>G427</f>
        <v>315</v>
      </c>
      <c r="G428" s="16">
        <f>ROUND(E428*F428,2)</f>
        <v>315</v>
      </c>
      <c r="H428" s="13">
        <v>1</v>
      </c>
      <c r="I428" s="16">
        <f>J427</f>
        <v>0</v>
      </c>
      <c r="J428" s="16">
        <f>ROUND(H428*I428,2)</f>
        <v>0</v>
      </c>
    </row>
    <row r="429" spans="1:10" ht="1.1499999999999999" customHeight="1" x14ac:dyDescent="0.25">
      <c r="A429" s="17"/>
      <c r="B429" s="17"/>
      <c r="C429" s="17"/>
      <c r="D429" s="37"/>
      <c r="E429" s="17"/>
      <c r="F429" s="17"/>
      <c r="G429" s="17"/>
      <c r="H429" s="17"/>
      <c r="I429" s="17"/>
      <c r="J429" s="17"/>
    </row>
    <row r="430" spans="1:10" x14ac:dyDescent="0.25">
      <c r="A430" s="15"/>
      <c r="B430" s="15"/>
      <c r="C430" s="15"/>
      <c r="D430" s="36" t="s">
        <v>727</v>
      </c>
      <c r="E430" s="13">
        <v>1</v>
      </c>
      <c r="F430" s="16">
        <f>G400+G410+G422+G426</f>
        <v>14282.62</v>
      </c>
      <c r="G430" s="16">
        <f>ROUND(E430*F430,2)</f>
        <v>14282.62</v>
      </c>
      <c r="H430" s="13">
        <v>1</v>
      </c>
      <c r="I430" s="16">
        <f>J400+J410+J422+J426</f>
        <v>0</v>
      </c>
      <c r="J430" s="16">
        <f>ROUND(H430*I430,2)</f>
        <v>0</v>
      </c>
    </row>
    <row r="431" spans="1:10" ht="1.1499999999999999" customHeight="1" x14ac:dyDescent="0.25">
      <c r="A431" s="17"/>
      <c r="B431" s="17"/>
      <c r="C431" s="17"/>
      <c r="D431" s="37"/>
      <c r="E431" s="17"/>
      <c r="F431" s="17"/>
      <c r="G431" s="17"/>
      <c r="H431" s="17"/>
      <c r="I431" s="17"/>
      <c r="J431" s="17"/>
    </row>
    <row r="432" spans="1:10" x14ac:dyDescent="0.25">
      <c r="A432" s="20" t="s">
        <v>728</v>
      </c>
      <c r="B432" s="21" t="s">
        <v>10</v>
      </c>
      <c r="C432" s="20" t="s">
        <v>11</v>
      </c>
      <c r="D432" s="38" t="s">
        <v>729</v>
      </c>
      <c r="E432" s="22">
        <f t="shared" ref="E432:J432" si="86">E436</f>
        <v>1</v>
      </c>
      <c r="F432" s="22">
        <f t="shared" si="86"/>
        <v>7253</v>
      </c>
      <c r="G432" s="22">
        <f t="shared" si="86"/>
        <v>7253</v>
      </c>
      <c r="H432" s="22">
        <f t="shared" si="86"/>
        <v>1</v>
      </c>
      <c r="I432" s="22">
        <f t="shared" si="86"/>
        <v>0</v>
      </c>
      <c r="J432" s="22">
        <f t="shared" si="86"/>
        <v>0</v>
      </c>
    </row>
    <row r="433" spans="1:10" ht="22.5" x14ac:dyDescent="0.25">
      <c r="A433" s="11" t="s">
        <v>730</v>
      </c>
      <c r="B433" s="12" t="s">
        <v>16</v>
      </c>
      <c r="C433" s="12" t="s">
        <v>21</v>
      </c>
      <c r="D433" s="35" t="s">
        <v>731</v>
      </c>
      <c r="E433" s="13">
        <v>1</v>
      </c>
      <c r="F433" s="13">
        <v>2163</v>
      </c>
      <c r="G433" s="14">
        <f>ROUND(E433*F433,2)</f>
        <v>2163</v>
      </c>
      <c r="H433" s="13">
        <v>1</v>
      </c>
      <c r="I433" s="69"/>
      <c r="J433" s="14">
        <f>ROUND(H433*I433,2)</f>
        <v>0</v>
      </c>
    </row>
    <row r="434" spans="1:10" ht="33.75" x14ac:dyDescent="0.25">
      <c r="A434" s="11" t="s">
        <v>732</v>
      </c>
      <c r="B434" s="12" t="s">
        <v>16</v>
      </c>
      <c r="C434" s="12" t="s">
        <v>21</v>
      </c>
      <c r="D434" s="35" t="s">
        <v>733</v>
      </c>
      <c r="E434" s="13">
        <v>1</v>
      </c>
      <c r="F434" s="13">
        <v>3990</v>
      </c>
      <c r="G434" s="14">
        <f>ROUND(E434*F434,2)</f>
        <v>3990</v>
      </c>
      <c r="H434" s="13">
        <v>1</v>
      </c>
      <c r="I434" s="69"/>
      <c r="J434" s="14">
        <f>ROUND(H434*I434,2)</f>
        <v>0</v>
      </c>
    </row>
    <row r="435" spans="1:10" ht="33.75" x14ac:dyDescent="0.25">
      <c r="A435" s="11" t="s">
        <v>734</v>
      </c>
      <c r="B435" s="12" t="s">
        <v>16</v>
      </c>
      <c r="C435" s="12" t="s">
        <v>21</v>
      </c>
      <c r="D435" s="35" t="s">
        <v>735</v>
      </c>
      <c r="E435" s="13">
        <v>1</v>
      </c>
      <c r="F435" s="13">
        <v>1100</v>
      </c>
      <c r="G435" s="14">
        <f>ROUND(E435*F435,2)</f>
        <v>1100</v>
      </c>
      <c r="H435" s="13">
        <v>1</v>
      </c>
      <c r="I435" s="69"/>
      <c r="J435" s="14">
        <f>ROUND(H435*I435,2)</f>
        <v>0</v>
      </c>
    </row>
    <row r="436" spans="1:10" x14ac:dyDescent="0.25">
      <c r="A436" s="15"/>
      <c r="B436" s="15"/>
      <c r="C436" s="15"/>
      <c r="D436" s="36" t="s">
        <v>736</v>
      </c>
      <c r="E436" s="13">
        <v>1</v>
      </c>
      <c r="F436" s="16">
        <f>SUM(G433:G435)</f>
        <v>7253</v>
      </c>
      <c r="G436" s="16">
        <f>ROUND(E436*F436,2)</f>
        <v>7253</v>
      </c>
      <c r="H436" s="13">
        <v>1</v>
      </c>
      <c r="I436" s="16">
        <f>SUM(J433:J435)</f>
        <v>0</v>
      </c>
      <c r="J436" s="16">
        <f>ROUND(H436*I436,2)</f>
        <v>0</v>
      </c>
    </row>
    <row r="437" spans="1:10" ht="1.1499999999999999" customHeight="1" x14ac:dyDescent="0.25">
      <c r="A437" s="17"/>
      <c r="B437" s="17"/>
      <c r="C437" s="17"/>
      <c r="D437" s="37"/>
      <c r="E437" s="17"/>
      <c r="F437" s="17"/>
      <c r="G437" s="17"/>
      <c r="H437" s="17"/>
      <c r="I437" s="17"/>
      <c r="J437" s="17"/>
    </row>
    <row r="438" spans="1:10" x14ac:dyDescent="0.25">
      <c r="A438" s="20" t="s">
        <v>737</v>
      </c>
      <c r="B438" s="21" t="s">
        <v>10</v>
      </c>
      <c r="C438" s="20" t="s">
        <v>11</v>
      </c>
      <c r="D438" s="38" t="s">
        <v>738</v>
      </c>
      <c r="E438" s="22">
        <f t="shared" ref="E438:J438" si="87">E453</f>
        <v>1</v>
      </c>
      <c r="F438" s="22">
        <f t="shared" si="87"/>
        <v>1498.6399999999999</v>
      </c>
      <c r="G438" s="22">
        <f t="shared" si="87"/>
        <v>1498.64</v>
      </c>
      <c r="H438" s="22">
        <f t="shared" si="87"/>
        <v>1</v>
      </c>
      <c r="I438" s="22">
        <f t="shared" si="87"/>
        <v>0</v>
      </c>
      <c r="J438" s="22">
        <f t="shared" si="87"/>
        <v>0</v>
      </c>
    </row>
    <row r="439" spans="1:10" ht="33.75" x14ac:dyDescent="0.25">
      <c r="A439" s="11" t="s">
        <v>739</v>
      </c>
      <c r="B439" s="12" t="s">
        <v>16</v>
      </c>
      <c r="C439" s="12" t="s">
        <v>21</v>
      </c>
      <c r="D439" s="35" t="s">
        <v>740</v>
      </c>
      <c r="E439" s="13">
        <v>1</v>
      </c>
      <c r="F439" s="13">
        <v>273.58</v>
      </c>
      <c r="G439" s="14">
        <f t="shared" ref="G439:G453" si="88">ROUND(E439*F439,2)</f>
        <v>273.58</v>
      </c>
      <c r="H439" s="13">
        <v>1</v>
      </c>
      <c r="I439" s="69"/>
      <c r="J439" s="14">
        <f t="shared" ref="J439:J453" si="89">ROUND(H439*I439,2)</f>
        <v>0</v>
      </c>
    </row>
    <row r="440" spans="1:10" ht="22.5" x14ac:dyDescent="0.25">
      <c r="A440" s="11" t="s">
        <v>741</v>
      </c>
      <c r="B440" s="12" t="s">
        <v>16</v>
      </c>
      <c r="C440" s="12" t="s">
        <v>29</v>
      </c>
      <c r="D440" s="35" t="s">
        <v>742</v>
      </c>
      <c r="E440" s="13">
        <v>8</v>
      </c>
      <c r="F440" s="13">
        <v>7.09</v>
      </c>
      <c r="G440" s="14">
        <f t="shared" si="88"/>
        <v>56.72</v>
      </c>
      <c r="H440" s="13">
        <v>8</v>
      </c>
      <c r="I440" s="69"/>
      <c r="J440" s="14">
        <f t="shared" si="89"/>
        <v>0</v>
      </c>
    </row>
    <row r="441" spans="1:10" ht="22.5" x14ac:dyDescent="0.25">
      <c r="A441" s="11" t="s">
        <v>743</v>
      </c>
      <c r="B441" s="12" t="s">
        <v>16</v>
      </c>
      <c r="C441" s="12" t="s">
        <v>29</v>
      </c>
      <c r="D441" s="35" t="s">
        <v>744</v>
      </c>
      <c r="E441" s="13">
        <v>4</v>
      </c>
      <c r="F441" s="13">
        <v>8.5500000000000007</v>
      </c>
      <c r="G441" s="14">
        <f t="shared" si="88"/>
        <v>34.200000000000003</v>
      </c>
      <c r="H441" s="13">
        <v>4</v>
      </c>
      <c r="I441" s="69"/>
      <c r="J441" s="14">
        <f t="shared" si="89"/>
        <v>0</v>
      </c>
    </row>
    <row r="442" spans="1:10" ht="22.5" x14ac:dyDescent="0.25">
      <c r="A442" s="11" t="s">
        <v>745</v>
      </c>
      <c r="B442" s="12" t="s">
        <v>16</v>
      </c>
      <c r="C442" s="12" t="s">
        <v>29</v>
      </c>
      <c r="D442" s="35" t="s">
        <v>746</v>
      </c>
      <c r="E442" s="13">
        <v>3</v>
      </c>
      <c r="F442" s="13">
        <v>9.23</v>
      </c>
      <c r="G442" s="14">
        <f t="shared" si="88"/>
        <v>27.69</v>
      </c>
      <c r="H442" s="13">
        <v>3</v>
      </c>
      <c r="I442" s="69"/>
      <c r="J442" s="14">
        <f t="shared" si="89"/>
        <v>0</v>
      </c>
    </row>
    <row r="443" spans="1:10" ht="22.5" x14ac:dyDescent="0.25">
      <c r="A443" s="11" t="s">
        <v>747</v>
      </c>
      <c r="B443" s="12" t="s">
        <v>16</v>
      </c>
      <c r="C443" s="12" t="s">
        <v>29</v>
      </c>
      <c r="D443" s="35" t="s">
        <v>748</v>
      </c>
      <c r="E443" s="13">
        <v>4</v>
      </c>
      <c r="F443" s="13">
        <v>10.35</v>
      </c>
      <c r="G443" s="14">
        <f t="shared" si="88"/>
        <v>41.4</v>
      </c>
      <c r="H443" s="13">
        <v>4</v>
      </c>
      <c r="I443" s="69"/>
      <c r="J443" s="14">
        <f t="shared" si="89"/>
        <v>0</v>
      </c>
    </row>
    <row r="444" spans="1:10" ht="22.5" x14ac:dyDescent="0.25">
      <c r="A444" s="11" t="s">
        <v>749</v>
      </c>
      <c r="B444" s="12" t="s">
        <v>16</v>
      </c>
      <c r="C444" s="12" t="s">
        <v>29</v>
      </c>
      <c r="D444" s="35" t="s">
        <v>750</v>
      </c>
      <c r="E444" s="13">
        <v>9</v>
      </c>
      <c r="F444" s="13">
        <v>11.38</v>
      </c>
      <c r="G444" s="14">
        <f t="shared" si="88"/>
        <v>102.42</v>
      </c>
      <c r="H444" s="13">
        <v>9</v>
      </c>
      <c r="I444" s="69"/>
      <c r="J444" s="14">
        <f t="shared" si="89"/>
        <v>0</v>
      </c>
    </row>
    <row r="445" spans="1:10" ht="22.5" x14ac:dyDescent="0.25">
      <c r="A445" s="11" t="s">
        <v>751</v>
      </c>
      <c r="B445" s="12" t="s">
        <v>16</v>
      </c>
      <c r="C445" s="12" t="s">
        <v>29</v>
      </c>
      <c r="D445" s="35" t="s">
        <v>752</v>
      </c>
      <c r="E445" s="13">
        <v>8</v>
      </c>
      <c r="F445" s="13">
        <v>10.97</v>
      </c>
      <c r="G445" s="14">
        <f t="shared" si="88"/>
        <v>87.76</v>
      </c>
      <c r="H445" s="13">
        <v>8</v>
      </c>
      <c r="I445" s="69"/>
      <c r="J445" s="14">
        <f t="shared" si="89"/>
        <v>0</v>
      </c>
    </row>
    <row r="446" spans="1:10" ht="33.75" x14ac:dyDescent="0.25">
      <c r="A446" s="11" t="s">
        <v>753</v>
      </c>
      <c r="B446" s="12" t="s">
        <v>16</v>
      </c>
      <c r="C446" s="12" t="s">
        <v>21</v>
      </c>
      <c r="D446" s="35" t="s">
        <v>754</v>
      </c>
      <c r="E446" s="13">
        <v>3</v>
      </c>
      <c r="F446" s="13">
        <v>40.35</v>
      </c>
      <c r="G446" s="14">
        <f t="shared" si="88"/>
        <v>121.05</v>
      </c>
      <c r="H446" s="13">
        <v>3</v>
      </c>
      <c r="I446" s="69"/>
      <c r="J446" s="14">
        <f t="shared" si="89"/>
        <v>0</v>
      </c>
    </row>
    <row r="447" spans="1:10" ht="33.75" x14ac:dyDescent="0.25">
      <c r="A447" s="11" t="s">
        <v>755</v>
      </c>
      <c r="B447" s="12" t="s">
        <v>16</v>
      </c>
      <c r="C447" s="12" t="s">
        <v>21</v>
      </c>
      <c r="D447" s="35" t="s">
        <v>756</v>
      </c>
      <c r="E447" s="13">
        <v>7</v>
      </c>
      <c r="F447" s="13">
        <v>34.26</v>
      </c>
      <c r="G447" s="14">
        <f t="shared" si="88"/>
        <v>239.82</v>
      </c>
      <c r="H447" s="13">
        <v>7</v>
      </c>
      <c r="I447" s="69"/>
      <c r="J447" s="14">
        <f t="shared" si="89"/>
        <v>0</v>
      </c>
    </row>
    <row r="448" spans="1:10" ht="33.75" x14ac:dyDescent="0.25">
      <c r="A448" s="11" t="s">
        <v>757</v>
      </c>
      <c r="B448" s="12" t="s">
        <v>16</v>
      </c>
      <c r="C448" s="12" t="s">
        <v>21</v>
      </c>
      <c r="D448" s="35" t="s">
        <v>758</v>
      </c>
      <c r="E448" s="13">
        <v>1</v>
      </c>
      <c r="F448" s="13">
        <v>53.27</v>
      </c>
      <c r="G448" s="14">
        <f t="shared" si="88"/>
        <v>53.27</v>
      </c>
      <c r="H448" s="13">
        <v>1</v>
      </c>
      <c r="I448" s="69"/>
      <c r="J448" s="14">
        <f t="shared" si="89"/>
        <v>0</v>
      </c>
    </row>
    <row r="449" spans="1:10" ht="22.5" x14ac:dyDescent="0.25">
      <c r="A449" s="11" t="s">
        <v>759</v>
      </c>
      <c r="B449" s="12" t="s">
        <v>16</v>
      </c>
      <c r="C449" s="12" t="s">
        <v>21</v>
      </c>
      <c r="D449" s="35" t="s">
        <v>760</v>
      </c>
      <c r="E449" s="13">
        <v>3</v>
      </c>
      <c r="F449" s="13">
        <v>41.85</v>
      </c>
      <c r="G449" s="14">
        <f t="shared" si="88"/>
        <v>125.55</v>
      </c>
      <c r="H449" s="13">
        <v>3</v>
      </c>
      <c r="I449" s="69"/>
      <c r="J449" s="14">
        <f t="shared" si="89"/>
        <v>0</v>
      </c>
    </row>
    <row r="450" spans="1:10" ht="33.75" x14ac:dyDescent="0.25">
      <c r="A450" s="11" t="s">
        <v>761</v>
      </c>
      <c r="B450" s="12" t="s">
        <v>16</v>
      </c>
      <c r="C450" s="12" t="s">
        <v>21</v>
      </c>
      <c r="D450" s="35" t="s">
        <v>762</v>
      </c>
      <c r="E450" s="13">
        <v>1</v>
      </c>
      <c r="F450" s="13">
        <v>88.84</v>
      </c>
      <c r="G450" s="14">
        <f t="shared" si="88"/>
        <v>88.84</v>
      </c>
      <c r="H450" s="13">
        <v>1</v>
      </c>
      <c r="I450" s="69"/>
      <c r="J450" s="14">
        <f t="shared" si="89"/>
        <v>0</v>
      </c>
    </row>
    <row r="451" spans="1:10" ht="33.75" x14ac:dyDescent="0.25">
      <c r="A451" s="11" t="s">
        <v>763</v>
      </c>
      <c r="B451" s="12" t="s">
        <v>16</v>
      </c>
      <c r="C451" s="12" t="s">
        <v>29</v>
      </c>
      <c r="D451" s="35" t="s">
        <v>764</v>
      </c>
      <c r="E451" s="13">
        <v>10</v>
      </c>
      <c r="F451" s="13">
        <v>11.47</v>
      </c>
      <c r="G451" s="14">
        <f t="shared" si="88"/>
        <v>114.7</v>
      </c>
      <c r="H451" s="13">
        <v>10</v>
      </c>
      <c r="I451" s="69"/>
      <c r="J451" s="14">
        <f t="shared" si="89"/>
        <v>0</v>
      </c>
    </row>
    <row r="452" spans="1:10" ht="22.5" x14ac:dyDescent="0.25">
      <c r="A452" s="11" t="s">
        <v>765</v>
      </c>
      <c r="B452" s="12" t="s">
        <v>16</v>
      </c>
      <c r="C452" s="12" t="s">
        <v>21</v>
      </c>
      <c r="D452" s="35" t="s">
        <v>766</v>
      </c>
      <c r="E452" s="13">
        <v>1</v>
      </c>
      <c r="F452" s="13">
        <v>131.63999999999999</v>
      </c>
      <c r="G452" s="14">
        <f t="shared" si="88"/>
        <v>131.63999999999999</v>
      </c>
      <c r="H452" s="13">
        <v>1</v>
      </c>
      <c r="I452" s="69"/>
      <c r="J452" s="14">
        <f t="shared" si="89"/>
        <v>0</v>
      </c>
    </row>
    <row r="453" spans="1:10" x14ac:dyDescent="0.25">
      <c r="A453" s="15"/>
      <c r="B453" s="15"/>
      <c r="C453" s="15"/>
      <c r="D453" s="36" t="s">
        <v>767</v>
      </c>
      <c r="E453" s="13">
        <v>1</v>
      </c>
      <c r="F453" s="16">
        <f>SUM(G439:G452)</f>
        <v>1498.6399999999999</v>
      </c>
      <c r="G453" s="16">
        <f t="shared" si="88"/>
        <v>1498.64</v>
      </c>
      <c r="H453" s="13">
        <v>1</v>
      </c>
      <c r="I453" s="16">
        <f>SUM(J439:J452)</f>
        <v>0</v>
      </c>
      <c r="J453" s="16">
        <f t="shared" si="89"/>
        <v>0</v>
      </c>
    </row>
    <row r="454" spans="1:10" ht="1.1499999999999999" customHeight="1" x14ac:dyDescent="0.25">
      <c r="A454" s="17"/>
      <c r="B454" s="17"/>
      <c r="C454" s="17"/>
      <c r="D454" s="37"/>
      <c r="E454" s="17"/>
      <c r="F454" s="17"/>
      <c r="G454" s="17"/>
      <c r="H454" s="17"/>
      <c r="I454" s="17"/>
      <c r="J454" s="17"/>
    </row>
    <row r="455" spans="1:10" x14ac:dyDescent="0.25">
      <c r="A455" s="15"/>
      <c r="B455" s="15"/>
      <c r="C455" s="15"/>
      <c r="D455" s="36" t="s">
        <v>768</v>
      </c>
      <c r="E455" s="13">
        <v>1</v>
      </c>
      <c r="F455" s="16">
        <f>G399+G432+G438</f>
        <v>23034.260000000002</v>
      </c>
      <c r="G455" s="16">
        <f>ROUND(E455*F455,2)</f>
        <v>23034.26</v>
      </c>
      <c r="H455" s="13">
        <v>1</v>
      </c>
      <c r="I455" s="16">
        <f>J399+J432+J438</f>
        <v>0</v>
      </c>
      <c r="J455" s="16">
        <f>ROUND(H455*I455,2)</f>
        <v>0</v>
      </c>
    </row>
    <row r="456" spans="1:10" ht="1.1499999999999999" customHeight="1" x14ac:dyDescent="0.25">
      <c r="A456" s="17"/>
      <c r="B456" s="17"/>
      <c r="C456" s="17"/>
      <c r="D456" s="37"/>
      <c r="E456" s="17"/>
      <c r="F456" s="17"/>
      <c r="G456" s="17"/>
      <c r="H456" s="17"/>
      <c r="I456" s="17"/>
      <c r="J456" s="17"/>
    </row>
    <row r="457" spans="1:10" x14ac:dyDescent="0.25">
      <c r="A457" s="8" t="s">
        <v>769</v>
      </c>
      <c r="B457" s="9" t="s">
        <v>10</v>
      </c>
      <c r="C457" s="8" t="s">
        <v>11</v>
      </c>
      <c r="D457" s="34" t="s">
        <v>770</v>
      </c>
      <c r="E457" s="10">
        <f t="shared" ref="E457:J457" si="90">E628</f>
        <v>1</v>
      </c>
      <c r="F457" s="10">
        <f t="shared" si="90"/>
        <v>558714.88</v>
      </c>
      <c r="G457" s="10">
        <f t="shared" si="90"/>
        <v>558714.88</v>
      </c>
      <c r="H457" s="10">
        <f t="shared" si="90"/>
        <v>1</v>
      </c>
      <c r="I457" s="10">
        <f t="shared" si="90"/>
        <v>14395</v>
      </c>
      <c r="J457" s="10">
        <f t="shared" si="90"/>
        <v>14395</v>
      </c>
    </row>
    <row r="458" spans="1:10" x14ac:dyDescent="0.25">
      <c r="A458" s="20" t="s">
        <v>771</v>
      </c>
      <c r="B458" s="21" t="s">
        <v>10</v>
      </c>
      <c r="C458" s="20" t="s">
        <v>11</v>
      </c>
      <c r="D458" s="38" t="s">
        <v>772</v>
      </c>
      <c r="E458" s="22">
        <f t="shared" ref="E458:J458" si="91">E470</f>
        <v>1</v>
      </c>
      <c r="F458" s="22">
        <f t="shared" si="91"/>
        <v>86598.23000000001</v>
      </c>
      <c r="G458" s="22">
        <f t="shared" si="91"/>
        <v>86598.23</v>
      </c>
      <c r="H458" s="22">
        <f t="shared" si="91"/>
        <v>1</v>
      </c>
      <c r="I458" s="22">
        <f t="shared" si="91"/>
        <v>0</v>
      </c>
      <c r="J458" s="22">
        <f t="shared" si="91"/>
        <v>0</v>
      </c>
    </row>
    <row r="459" spans="1:10" ht="22.5" x14ac:dyDescent="0.25">
      <c r="A459" s="11" t="s">
        <v>773</v>
      </c>
      <c r="B459" s="12" t="s">
        <v>16</v>
      </c>
      <c r="C459" s="12" t="s">
        <v>21</v>
      </c>
      <c r="D459" s="35" t="s">
        <v>774</v>
      </c>
      <c r="E459" s="13">
        <v>23</v>
      </c>
      <c r="F459" s="13">
        <v>238.27</v>
      </c>
      <c r="G459" s="14">
        <f t="shared" ref="G459:G470" si="92">ROUND(E459*F459,2)</f>
        <v>5480.21</v>
      </c>
      <c r="H459" s="13">
        <v>23</v>
      </c>
      <c r="I459" s="69"/>
      <c r="J459" s="14">
        <f t="shared" ref="J459:J470" si="93">ROUND(H459*I459,2)</f>
        <v>0</v>
      </c>
    </row>
    <row r="460" spans="1:10" ht="22.5" x14ac:dyDescent="0.25">
      <c r="A460" s="11" t="s">
        <v>775</v>
      </c>
      <c r="B460" s="12" t="s">
        <v>16</v>
      </c>
      <c r="C460" s="12" t="s">
        <v>21</v>
      </c>
      <c r="D460" s="35" t="s">
        <v>776</v>
      </c>
      <c r="E460" s="13">
        <v>3</v>
      </c>
      <c r="F460" s="13">
        <v>6278.27</v>
      </c>
      <c r="G460" s="14">
        <f t="shared" si="92"/>
        <v>18834.810000000001</v>
      </c>
      <c r="H460" s="13">
        <v>3</v>
      </c>
      <c r="I460" s="69"/>
      <c r="J460" s="14">
        <f t="shared" si="93"/>
        <v>0</v>
      </c>
    </row>
    <row r="461" spans="1:10" x14ac:dyDescent="0.25">
      <c r="A461" s="11" t="s">
        <v>777</v>
      </c>
      <c r="B461" s="12" t="s">
        <v>16</v>
      </c>
      <c r="C461" s="12" t="s">
        <v>21</v>
      </c>
      <c r="D461" s="35" t="s">
        <v>778</v>
      </c>
      <c r="E461" s="13">
        <v>3</v>
      </c>
      <c r="F461" s="13">
        <v>731.88</v>
      </c>
      <c r="G461" s="14">
        <f t="shared" si="92"/>
        <v>2195.64</v>
      </c>
      <c r="H461" s="13">
        <v>3</v>
      </c>
      <c r="I461" s="69"/>
      <c r="J461" s="14">
        <f t="shared" si="93"/>
        <v>0</v>
      </c>
    </row>
    <row r="462" spans="1:10" ht="22.5" x14ac:dyDescent="0.25">
      <c r="A462" s="11" t="s">
        <v>779</v>
      </c>
      <c r="B462" s="12" t="s">
        <v>16</v>
      </c>
      <c r="C462" s="12" t="s">
        <v>21</v>
      </c>
      <c r="D462" s="35" t="s">
        <v>780</v>
      </c>
      <c r="E462" s="13">
        <v>23</v>
      </c>
      <c r="F462" s="13">
        <v>889.51</v>
      </c>
      <c r="G462" s="14">
        <f t="shared" si="92"/>
        <v>20458.73</v>
      </c>
      <c r="H462" s="13">
        <v>23</v>
      </c>
      <c r="I462" s="69"/>
      <c r="J462" s="14">
        <f t="shared" si="93"/>
        <v>0</v>
      </c>
    </row>
    <row r="463" spans="1:10" x14ac:dyDescent="0.25">
      <c r="A463" s="11" t="s">
        <v>781</v>
      </c>
      <c r="B463" s="12" t="s">
        <v>16</v>
      </c>
      <c r="C463" s="12" t="s">
        <v>21</v>
      </c>
      <c r="D463" s="35" t="s">
        <v>782</v>
      </c>
      <c r="E463" s="13">
        <v>6</v>
      </c>
      <c r="F463" s="13">
        <v>763.96</v>
      </c>
      <c r="G463" s="14">
        <f t="shared" si="92"/>
        <v>4583.76</v>
      </c>
      <c r="H463" s="13">
        <v>6</v>
      </c>
      <c r="I463" s="69"/>
      <c r="J463" s="14">
        <f t="shared" si="93"/>
        <v>0</v>
      </c>
    </row>
    <row r="464" spans="1:10" x14ac:dyDescent="0.25">
      <c r="A464" s="11" t="s">
        <v>783</v>
      </c>
      <c r="B464" s="12" t="s">
        <v>16</v>
      </c>
      <c r="C464" s="12" t="s">
        <v>21</v>
      </c>
      <c r="D464" s="35" t="s">
        <v>784</v>
      </c>
      <c r="E464" s="13">
        <v>12</v>
      </c>
      <c r="F464" s="13">
        <v>449.84</v>
      </c>
      <c r="G464" s="14">
        <f t="shared" si="92"/>
        <v>5398.08</v>
      </c>
      <c r="H464" s="13">
        <v>12</v>
      </c>
      <c r="I464" s="69"/>
      <c r="J464" s="14">
        <f t="shared" si="93"/>
        <v>0</v>
      </c>
    </row>
    <row r="465" spans="1:10" x14ac:dyDescent="0.25">
      <c r="A465" s="11" t="s">
        <v>785</v>
      </c>
      <c r="B465" s="12" t="s">
        <v>16</v>
      </c>
      <c r="C465" s="12" t="s">
        <v>29</v>
      </c>
      <c r="D465" s="35" t="s">
        <v>786</v>
      </c>
      <c r="E465" s="13">
        <v>3450</v>
      </c>
      <c r="F465" s="13">
        <v>3.36</v>
      </c>
      <c r="G465" s="14">
        <f t="shared" si="92"/>
        <v>11592</v>
      </c>
      <c r="H465" s="13">
        <v>3450</v>
      </c>
      <c r="I465" s="69"/>
      <c r="J465" s="14">
        <f t="shared" si="93"/>
        <v>0</v>
      </c>
    </row>
    <row r="466" spans="1:10" x14ac:dyDescent="0.25">
      <c r="A466" s="11" t="s">
        <v>787</v>
      </c>
      <c r="B466" s="12" t="s">
        <v>16</v>
      </c>
      <c r="C466" s="12" t="s">
        <v>29</v>
      </c>
      <c r="D466" s="35" t="s">
        <v>788</v>
      </c>
      <c r="E466" s="13">
        <v>1850</v>
      </c>
      <c r="F466" s="13">
        <v>8</v>
      </c>
      <c r="G466" s="14">
        <f t="shared" si="92"/>
        <v>14800</v>
      </c>
      <c r="H466" s="13">
        <v>1850</v>
      </c>
      <c r="I466" s="69"/>
      <c r="J466" s="14">
        <f t="shared" si="93"/>
        <v>0</v>
      </c>
    </row>
    <row r="467" spans="1:10" ht="22.5" x14ac:dyDescent="0.25">
      <c r="A467" s="11" t="s">
        <v>789</v>
      </c>
      <c r="B467" s="12" t="s">
        <v>16</v>
      </c>
      <c r="C467" s="12" t="s">
        <v>21</v>
      </c>
      <c r="D467" s="35" t="s">
        <v>790</v>
      </c>
      <c r="E467" s="13">
        <v>1</v>
      </c>
      <c r="F467" s="13">
        <v>1522.5</v>
      </c>
      <c r="G467" s="14">
        <f t="shared" si="92"/>
        <v>1522.5</v>
      </c>
      <c r="H467" s="13">
        <v>1</v>
      </c>
      <c r="I467" s="69"/>
      <c r="J467" s="14">
        <f t="shared" si="93"/>
        <v>0</v>
      </c>
    </row>
    <row r="468" spans="1:10" ht="22.5" x14ac:dyDescent="0.25">
      <c r="A468" s="11" t="s">
        <v>791</v>
      </c>
      <c r="B468" s="12" t="s">
        <v>16</v>
      </c>
      <c r="C468" s="12" t="s">
        <v>21</v>
      </c>
      <c r="D468" s="35" t="s">
        <v>792</v>
      </c>
      <c r="E468" s="13">
        <v>1</v>
      </c>
      <c r="F468" s="13">
        <v>1260</v>
      </c>
      <c r="G468" s="14">
        <f t="shared" si="92"/>
        <v>1260</v>
      </c>
      <c r="H468" s="13">
        <v>1</v>
      </c>
      <c r="I468" s="69"/>
      <c r="J468" s="14">
        <f t="shared" si="93"/>
        <v>0</v>
      </c>
    </row>
    <row r="469" spans="1:10" x14ac:dyDescent="0.25">
      <c r="A469" s="11" t="s">
        <v>793</v>
      </c>
      <c r="B469" s="12" t="s">
        <v>16</v>
      </c>
      <c r="C469" s="12" t="s">
        <v>21</v>
      </c>
      <c r="D469" s="35" t="s">
        <v>794</v>
      </c>
      <c r="E469" s="13">
        <v>1</v>
      </c>
      <c r="F469" s="13">
        <v>472.5</v>
      </c>
      <c r="G469" s="14">
        <f t="shared" si="92"/>
        <v>472.5</v>
      </c>
      <c r="H469" s="13">
        <v>1</v>
      </c>
      <c r="I469" s="69"/>
      <c r="J469" s="14">
        <f t="shared" si="93"/>
        <v>0</v>
      </c>
    </row>
    <row r="470" spans="1:10" x14ac:dyDescent="0.25">
      <c r="A470" s="15"/>
      <c r="B470" s="15"/>
      <c r="C470" s="15"/>
      <c r="D470" s="36" t="s">
        <v>795</v>
      </c>
      <c r="E470" s="13">
        <v>1</v>
      </c>
      <c r="F470" s="16">
        <f>SUM(G459:G469)</f>
        <v>86598.23000000001</v>
      </c>
      <c r="G470" s="16">
        <f t="shared" si="92"/>
        <v>86598.23</v>
      </c>
      <c r="H470" s="13">
        <v>1</v>
      </c>
      <c r="I470" s="16">
        <f>SUM(J459:J469)</f>
        <v>0</v>
      </c>
      <c r="J470" s="16">
        <f t="shared" si="93"/>
        <v>0</v>
      </c>
    </row>
    <row r="471" spans="1:10" ht="1.1499999999999999" customHeight="1" x14ac:dyDescent="0.25">
      <c r="A471" s="17"/>
      <c r="B471" s="17"/>
      <c r="C471" s="17"/>
      <c r="D471" s="37"/>
      <c r="E471" s="17"/>
      <c r="F471" s="17"/>
      <c r="G471" s="17"/>
      <c r="H471" s="17"/>
      <c r="I471" s="17"/>
      <c r="J471" s="17"/>
    </row>
    <row r="472" spans="1:10" x14ac:dyDescent="0.25">
      <c r="A472" s="20" t="s">
        <v>796</v>
      </c>
      <c r="B472" s="21" t="s">
        <v>10</v>
      </c>
      <c r="C472" s="20" t="s">
        <v>11</v>
      </c>
      <c r="D472" s="38" t="s">
        <v>797</v>
      </c>
      <c r="E472" s="22">
        <f t="shared" ref="E472:J472" si="94">E480</f>
        <v>1</v>
      </c>
      <c r="F472" s="22">
        <f t="shared" si="94"/>
        <v>10256.290000000001</v>
      </c>
      <c r="G472" s="22">
        <f t="shared" si="94"/>
        <v>10256.290000000001</v>
      </c>
      <c r="H472" s="22">
        <f t="shared" si="94"/>
        <v>1</v>
      </c>
      <c r="I472" s="22">
        <f t="shared" si="94"/>
        <v>0</v>
      </c>
      <c r="J472" s="22">
        <f t="shared" si="94"/>
        <v>0</v>
      </c>
    </row>
    <row r="473" spans="1:10" ht="22.5" x14ac:dyDescent="0.25">
      <c r="A473" s="11" t="s">
        <v>798</v>
      </c>
      <c r="B473" s="12" t="s">
        <v>16</v>
      </c>
      <c r="C473" s="12" t="s">
        <v>21</v>
      </c>
      <c r="D473" s="35" t="s">
        <v>799</v>
      </c>
      <c r="E473" s="13">
        <v>1</v>
      </c>
      <c r="F473" s="13">
        <v>2342.9699999999998</v>
      </c>
      <c r="G473" s="14">
        <f t="shared" ref="G473:G480" si="95">ROUND(E473*F473,2)</f>
        <v>2342.9699999999998</v>
      </c>
      <c r="H473" s="13">
        <v>1</v>
      </c>
      <c r="I473" s="69"/>
      <c r="J473" s="14">
        <f t="shared" ref="J473:J480" si="96">ROUND(H473*I473,2)</f>
        <v>0</v>
      </c>
    </row>
    <row r="474" spans="1:10" x14ac:dyDescent="0.25">
      <c r="A474" s="11" t="s">
        <v>800</v>
      </c>
      <c r="B474" s="12" t="s">
        <v>16</v>
      </c>
      <c r="C474" s="12" t="s">
        <v>21</v>
      </c>
      <c r="D474" s="35" t="s">
        <v>801</v>
      </c>
      <c r="E474" s="13">
        <v>2</v>
      </c>
      <c r="F474" s="13">
        <v>687.12</v>
      </c>
      <c r="G474" s="14">
        <f t="shared" si="95"/>
        <v>1374.24</v>
      </c>
      <c r="H474" s="13">
        <v>2</v>
      </c>
      <c r="I474" s="69"/>
      <c r="J474" s="14">
        <f t="shared" si="96"/>
        <v>0</v>
      </c>
    </row>
    <row r="475" spans="1:10" x14ac:dyDescent="0.25">
      <c r="A475" s="11" t="s">
        <v>802</v>
      </c>
      <c r="B475" s="12" t="s">
        <v>16</v>
      </c>
      <c r="C475" s="12" t="s">
        <v>21</v>
      </c>
      <c r="D475" s="35" t="s">
        <v>803</v>
      </c>
      <c r="E475" s="13">
        <v>15</v>
      </c>
      <c r="F475" s="13">
        <v>137.9</v>
      </c>
      <c r="G475" s="14">
        <f t="shared" si="95"/>
        <v>2068.5</v>
      </c>
      <c r="H475" s="13">
        <v>15</v>
      </c>
      <c r="I475" s="69"/>
      <c r="J475" s="14">
        <f t="shared" si="96"/>
        <v>0</v>
      </c>
    </row>
    <row r="476" spans="1:10" x14ac:dyDescent="0.25">
      <c r="A476" s="11" t="s">
        <v>804</v>
      </c>
      <c r="B476" s="12" t="s">
        <v>16</v>
      </c>
      <c r="C476" s="12" t="s">
        <v>29</v>
      </c>
      <c r="D476" s="35" t="s">
        <v>805</v>
      </c>
      <c r="E476" s="13">
        <v>650</v>
      </c>
      <c r="F476" s="13">
        <v>3.19</v>
      </c>
      <c r="G476" s="14">
        <f t="shared" si="95"/>
        <v>2073.5</v>
      </c>
      <c r="H476" s="13">
        <v>650</v>
      </c>
      <c r="I476" s="69"/>
      <c r="J476" s="14">
        <f t="shared" si="96"/>
        <v>0</v>
      </c>
    </row>
    <row r="477" spans="1:10" x14ac:dyDescent="0.25">
      <c r="A477" s="11" t="s">
        <v>806</v>
      </c>
      <c r="B477" s="12" t="s">
        <v>16</v>
      </c>
      <c r="C477" s="12" t="s">
        <v>21</v>
      </c>
      <c r="D477" s="35" t="s">
        <v>807</v>
      </c>
      <c r="E477" s="13">
        <v>2</v>
      </c>
      <c r="F477" s="13">
        <v>201.04</v>
      </c>
      <c r="G477" s="14">
        <f t="shared" si="95"/>
        <v>402.08</v>
      </c>
      <c r="H477" s="13">
        <v>2</v>
      </c>
      <c r="I477" s="69"/>
      <c r="J477" s="14">
        <f t="shared" si="96"/>
        <v>0</v>
      </c>
    </row>
    <row r="478" spans="1:10" ht="22.5" x14ac:dyDescent="0.25">
      <c r="A478" s="11" t="s">
        <v>808</v>
      </c>
      <c r="B478" s="12" t="s">
        <v>16</v>
      </c>
      <c r="C478" s="12" t="s">
        <v>21</v>
      </c>
      <c r="D478" s="35" t="s">
        <v>809</v>
      </c>
      <c r="E478" s="13">
        <v>1</v>
      </c>
      <c r="F478" s="13">
        <v>1522.5</v>
      </c>
      <c r="G478" s="14">
        <f t="shared" si="95"/>
        <v>1522.5</v>
      </c>
      <c r="H478" s="13">
        <v>1</v>
      </c>
      <c r="I478" s="69"/>
      <c r="J478" s="14">
        <f t="shared" si="96"/>
        <v>0</v>
      </c>
    </row>
    <row r="479" spans="1:10" ht="22.5" x14ac:dyDescent="0.25">
      <c r="A479" s="11" t="s">
        <v>810</v>
      </c>
      <c r="B479" s="12" t="s">
        <v>16</v>
      </c>
      <c r="C479" s="12" t="s">
        <v>21</v>
      </c>
      <c r="D479" s="35" t="s">
        <v>811</v>
      </c>
      <c r="E479" s="13">
        <v>1</v>
      </c>
      <c r="F479" s="13">
        <v>472.5</v>
      </c>
      <c r="G479" s="14">
        <f t="shared" si="95"/>
        <v>472.5</v>
      </c>
      <c r="H479" s="13">
        <v>1</v>
      </c>
      <c r="I479" s="69"/>
      <c r="J479" s="14">
        <f t="shared" si="96"/>
        <v>0</v>
      </c>
    </row>
    <row r="480" spans="1:10" x14ac:dyDescent="0.25">
      <c r="A480" s="15"/>
      <c r="B480" s="15"/>
      <c r="C480" s="15"/>
      <c r="D480" s="36" t="s">
        <v>812</v>
      </c>
      <c r="E480" s="13">
        <v>1</v>
      </c>
      <c r="F480" s="16">
        <f>SUM(G473:G479)</f>
        <v>10256.290000000001</v>
      </c>
      <c r="G480" s="16">
        <f t="shared" si="95"/>
        <v>10256.290000000001</v>
      </c>
      <c r="H480" s="13">
        <v>1</v>
      </c>
      <c r="I480" s="16">
        <f>SUM(J473:J479)</f>
        <v>0</v>
      </c>
      <c r="J480" s="16">
        <f t="shared" si="96"/>
        <v>0</v>
      </c>
    </row>
    <row r="481" spans="1:10" ht="1.1499999999999999" customHeight="1" x14ac:dyDescent="0.25">
      <c r="A481" s="17"/>
      <c r="B481" s="17"/>
      <c r="C481" s="17"/>
      <c r="D481" s="37"/>
      <c r="E481" s="17"/>
      <c r="F481" s="17"/>
      <c r="G481" s="17"/>
      <c r="H481" s="17"/>
      <c r="I481" s="17"/>
      <c r="J481" s="17"/>
    </row>
    <row r="482" spans="1:10" x14ac:dyDescent="0.25">
      <c r="A482" s="20" t="s">
        <v>813</v>
      </c>
      <c r="B482" s="21" t="s">
        <v>10</v>
      </c>
      <c r="C482" s="20" t="s">
        <v>11</v>
      </c>
      <c r="D482" s="38" t="s">
        <v>814</v>
      </c>
      <c r="E482" s="22">
        <f t="shared" ref="E482:J482" si="97">E491</f>
        <v>1</v>
      </c>
      <c r="F482" s="22">
        <f t="shared" si="97"/>
        <v>31046.55</v>
      </c>
      <c r="G482" s="22">
        <f t="shared" si="97"/>
        <v>31046.55</v>
      </c>
      <c r="H482" s="22">
        <f t="shared" si="97"/>
        <v>1</v>
      </c>
      <c r="I482" s="22">
        <f t="shared" si="97"/>
        <v>0</v>
      </c>
      <c r="J482" s="22">
        <f t="shared" si="97"/>
        <v>0</v>
      </c>
    </row>
    <row r="483" spans="1:10" x14ac:dyDescent="0.25">
      <c r="A483" s="11" t="s">
        <v>815</v>
      </c>
      <c r="B483" s="12" t="s">
        <v>16</v>
      </c>
      <c r="C483" s="12" t="s">
        <v>21</v>
      </c>
      <c r="D483" s="35" t="s">
        <v>816</v>
      </c>
      <c r="E483" s="13">
        <v>32</v>
      </c>
      <c r="F483" s="13">
        <v>150.16999999999999</v>
      </c>
      <c r="G483" s="14">
        <f t="shared" ref="G483:G491" si="98">ROUND(E483*F483,2)</f>
        <v>4805.4399999999996</v>
      </c>
      <c r="H483" s="13">
        <v>32</v>
      </c>
      <c r="I483" s="69"/>
      <c r="J483" s="14">
        <f t="shared" ref="J483:J491" si="99">ROUND(H483*I483,2)</f>
        <v>0</v>
      </c>
    </row>
    <row r="484" spans="1:10" x14ac:dyDescent="0.25">
      <c r="A484" s="11" t="s">
        <v>817</v>
      </c>
      <c r="B484" s="12" t="s">
        <v>16</v>
      </c>
      <c r="C484" s="12" t="s">
        <v>21</v>
      </c>
      <c r="D484" s="35" t="s">
        <v>818</v>
      </c>
      <c r="E484" s="13">
        <v>6</v>
      </c>
      <c r="F484" s="13">
        <v>523.1</v>
      </c>
      <c r="G484" s="14">
        <f t="shared" si="98"/>
        <v>3138.6</v>
      </c>
      <c r="H484" s="13">
        <v>6</v>
      </c>
      <c r="I484" s="69"/>
      <c r="J484" s="14">
        <f t="shared" si="99"/>
        <v>0</v>
      </c>
    </row>
    <row r="485" spans="1:10" ht="22.5" x14ac:dyDescent="0.25">
      <c r="A485" s="11" t="s">
        <v>819</v>
      </c>
      <c r="B485" s="12" t="s">
        <v>16</v>
      </c>
      <c r="C485" s="12" t="s">
        <v>265</v>
      </c>
      <c r="D485" s="35" t="s">
        <v>820</v>
      </c>
      <c r="E485" s="13">
        <v>1</v>
      </c>
      <c r="F485" s="13">
        <v>3203.08</v>
      </c>
      <c r="G485" s="14">
        <f t="shared" si="98"/>
        <v>3203.08</v>
      </c>
      <c r="H485" s="13">
        <v>1</v>
      </c>
      <c r="I485" s="69"/>
      <c r="J485" s="14">
        <f t="shared" si="99"/>
        <v>0</v>
      </c>
    </row>
    <row r="486" spans="1:10" x14ac:dyDescent="0.25">
      <c r="A486" s="11" t="s">
        <v>821</v>
      </c>
      <c r="B486" s="12" t="s">
        <v>16</v>
      </c>
      <c r="C486" s="12" t="s">
        <v>21</v>
      </c>
      <c r="D486" s="35" t="s">
        <v>822</v>
      </c>
      <c r="E486" s="13">
        <v>1</v>
      </c>
      <c r="F486" s="13">
        <v>274.73</v>
      </c>
      <c r="G486" s="14">
        <f t="shared" si="98"/>
        <v>274.73</v>
      </c>
      <c r="H486" s="13">
        <v>1</v>
      </c>
      <c r="I486" s="69"/>
      <c r="J486" s="14">
        <f t="shared" si="99"/>
        <v>0</v>
      </c>
    </row>
    <row r="487" spans="1:10" x14ac:dyDescent="0.25">
      <c r="A487" s="11" t="s">
        <v>823</v>
      </c>
      <c r="B487" s="12" t="s">
        <v>16</v>
      </c>
      <c r="C487" s="12" t="s">
        <v>29</v>
      </c>
      <c r="D487" s="35" t="s">
        <v>824</v>
      </c>
      <c r="E487" s="13">
        <v>1200</v>
      </c>
      <c r="F487" s="13">
        <v>7.62</v>
      </c>
      <c r="G487" s="14">
        <f t="shared" si="98"/>
        <v>9144</v>
      </c>
      <c r="H487" s="13">
        <v>1200</v>
      </c>
      <c r="I487" s="69"/>
      <c r="J487" s="14">
        <f t="shared" si="99"/>
        <v>0</v>
      </c>
    </row>
    <row r="488" spans="1:10" x14ac:dyDescent="0.25">
      <c r="A488" s="11" t="s">
        <v>825</v>
      </c>
      <c r="B488" s="12" t="s">
        <v>16</v>
      </c>
      <c r="C488" s="12" t="s">
        <v>21</v>
      </c>
      <c r="D488" s="35" t="s">
        <v>826</v>
      </c>
      <c r="E488" s="13">
        <v>10</v>
      </c>
      <c r="F488" s="13">
        <v>737.48</v>
      </c>
      <c r="G488" s="14">
        <f t="shared" si="98"/>
        <v>7374.8</v>
      </c>
      <c r="H488" s="13">
        <v>10</v>
      </c>
      <c r="I488" s="69"/>
      <c r="J488" s="14">
        <f t="shared" si="99"/>
        <v>0</v>
      </c>
    </row>
    <row r="489" spans="1:10" ht="22.5" x14ac:dyDescent="0.25">
      <c r="A489" s="11" t="s">
        <v>827</v>
      </c>
      <c r="B489" s="12" t="s">
        <v>16</v>
      </c>
      <c r="C489" s="12" t="s">
        <v>21</v>
      </c>
      <c r="D489" s="35" t="s">
        <v>828</v>
      </c>
      <c r="E489" s="13">
        <v>1</v>
      </c>
      <c r="F489" s="13">
        <v>1470</v>
      </c>
      <c r="G489" s="14">
        <f t="shared" si="98"/>
        <v>1470</v>
      </c>
      <c r="H489" s="13">
        <v>1</v>
      </c>
      <c r="I489" s="69"/>
      <c r="J489" s="14">
        <f t="shared" si="99"/>
        <v>0</v>
      </c>
    </row>
    <row r="490" spans="1:10" ht="22.5" x14ac:dyDescent="0.25">
      <c r="A490" s="11" t="s">
        <v>829</v>
      </c>
      <c r="B490" s="12" t="s">
        <v>16</v>
      </c>
      <c r="C490" s="12" t="s">
        <v>21</v>
      </c>
      <c r="D490" s="35" t="s">
        <v>830</v>
      </c>
      <c r="E490" s="13">
        <v>1</v>
      </c>
      <c r="F490" s="13">
        <v>1635.9</v>
      </c>
      <c r="G490" s="14">
        <f t="shared" si="98"/>
        <v>1635.9</v>
      </c>
      <c r="H490" s="13">
        <v>1</v>
      </c>
      <c r="I490" s="69"/>
      <c r="J490" s="14">
        <f t="shared" si="99"/>
        <v>0</v>
      </c>
    </row>
    <row r="491" spans="1:10" x14ac:dyDescent="0.25">
      <c r="A491" s="15"/>
      <c r="B491" s="15"/>
      <c r="C491" s="15"/>
      <c r="D491" s="36" t="s">
        <v>831</v>
      </c>
      <c r="E491" s="13">
        <v>1</v>
      </c>
      <c r="F491" s="16">
        <f>SUM(G483:G490)</f>
        <v>31046.55</v>
      </c>
      <c r="G491" s="16">
        <f t="shared" si="98"/>
        <v>31046.55</v>
      </c>
      <c r="H491" s="13">
        <v>1</v>
      </c>
      <c r="I491" s="16">
        <f>SUM(J483:J490)</f>
        <v>0</v>
      </c>
      <c r="J491" s="16">
        <f t="shared" si="99"/>
        <v>0</v>
      </c>
    </row>
    <row r="492" spans="1:10" ht="1.1499999999999999" customHeight="1" x14ac:dyDescent="0.25">
      <c r="A492" s="17"/>
      <c r="B492" s="17"/>
      <c r="C492" s="17"/>
      <c r="D492" s="37"/>
      <c r="E492" s="17"/>
      <c r="F492" s="17"/>
      <c r="G492" s="17"/>
      <c r="H492" s="17"/>
      <c r="I492" s="17"/>
      <c r="J492" s="17"/>
    </row>
    <row r="493" spans="1:10" x14ac:dyDescent="0.25">
      <c r="A493" s="20" t="s">
        <v>832</v>
      </c>
      <c r="B493" s="21" t="s">
        <v>10</v>
      </c>
      <c r="C493" s="20" t="s">
        <v>11</v>
      </c>
      <c r="D493" s="38" t="s">
        <v>833</v>
      </c>
      <c r="E493" s="22">
        <f t="shared" ref="E493:J493" si="100">E499</f>
        <v>1</v>
      </c>
      <c r="F493" s="22">
        <f t="shared" si="100"/>
        <v>8858.0999999999985</v>
      </c>
      <c r="G493" s="22">
        <f t="shared" si="100"/>
        <v>8858.1</v>
      </c>
      <c r="H493" s="22">
        <f t="shared" si="100"/>
        <v>1</v>
      </c>
      <c r="I493" s="22">
        <f t="shared" si="100"/>
        <v>0</v>
      </c>
      <c r="J493" s="22">
        <f t="shared" si="100"/>
        <v>0</v>
      </c>
    </row>
    <row r="494" spans="1:10" x14ac:dyDescent="0.25">
      <c r="A494" s="11" t="s">
        <v>834</v>
      </c>
      <c r="B494" s="27" t="s">
        <v>16</v>
      </c>
      <c r="C494" s="12" t="s">
        <v>21</v>
      </c>
      <c r="D494" s="35" t="s">
        <v>835</v>
      </c>
      <c r="E494" s="13">
        <v>5</v>
      </c>
      <c r="F494" s="13">
        <v>787.5</v>
      </c>
      <c r="G494" s="14">
        <f t="shared" ref="G494:G499" si="101">ROUND(E494*F494,2)</f>
        <v>3937.5</v>
      </c>
      <c r="H494" s="13">
        <v>5</v>
      </c>
      <c r="I494" s="69"/>
      <c r="J494" s="14">
        <f t="shared" ref="J494:J499" si="102">ROUND(H494*I494,2)</f>
        <v>0</v>
      </c>
    </row>
    <row r="495" spans="1:10" x14ac:dyDescent="0.25">
      <c r="A495" s="11" t="s">
        <v>836</v>
      </c>
      <c r="B495" s="12" t="s">
        <v>16</v>
      </c>
      <c r="C495" s="12" t="s">
        <v>21</v>
      </c>
      <c r="D495" s="35" t="s">
        <v>837</v>
      </c>
      <c r="E495" s="13">
        <v>5</v>
      </c>
      <c r="F495" s="13">
        <v>503.98</v>
      </c>
      <c r="G495" s="14">
        <f t="shared" si="101"/>
        <v>2519.9</v>
      </c>
      <c r="H495" s="13">
        <v>5</v>
      </c>
      <c r="I495" s="69"/>
      <c r="J495" s="14">
        <f t="shared" si="102"/>
        <v>0</v>
      </c>
    </row>
    <row r="496" spans="1:10" x14ac:dyDescent="0.25">
      <c r="A496" s="11" t="s">
        <v>838</v>
      </c>
      <c r="B496" s="12" t="s">
        <v>16</v>
      </c>
      <c r="C496" s="12" t="s">
        <v>21</v>
      </c>
      <c r="D496" s="35" t="s">
        <v>839</v>
      </c>
      <c r="E496" s="13">
        <v>5</v>
      </c>
      <c r="F496" s="13">
        <v>123.14</v>
      </c>
      <c r="G496" s="14">
        <f t="shared" si="101"/>
        <v>615.70000000000005</v>
      </c>
      <c r="H496" s="13">
        <v>5</v>
      </c>
      <c r="I496" s="69"/>
      <c r="J496" s="14">
        <f t="shared" si="102"/>
        <v>0</v>
      </c>
    </row>
    <row r="497" spans="1:10" ht="22.5" x14ac:dyDescent="0.25">
      <c r="A497" s="11" t="s">
        <v>840</v>
      </c>
      <c r="B497" s="12" t="s">
        <v>16</v>
      </c>
      <c r="C497" s="12" t="s">
        <v>21</v>
      </c>
      <c r="D497" s="35" t="s">
        <v>841</v>
      </c>
      <c r="E497" s="13">
        <v>1</v>
      </c>
      <c r="F497" s="13">
        <v>1522.5</v>
      </c>
      <c r="G497" s="14">
        <f t="shared" si="101"/>
        <v>1522.5</v>
      </c>
      <c r="H497" s="13">
        <v>1</v>
      </c>
      <c r="I497" s="69"/>
      <c r="J497" s="14">
        <f t="shared" si="102"/>
        <v>0</v>
      </c>
    </row>
    <row r="498" spans="1:10" x14ac:dyDescent="0.25">
      <c r="A498" s="11" t="s">
        <v>842</v>
      </c>
      <c r="B498" s="12" t="s">
        <v>16</v>
      </c>
      <c r="C498" s="12" t="s">
        <v>21</v>
      </c>
      <c r="D498" s="35" t="s">
        <v>843</v>
      </c>
      <c r="E498" s="13">
        <v>1</v>
      </c>
      <c r="F498" s="13">
        <v>262.5</v>
      </c>
      <c r="G498" s="14">
        <f t="shared" si="101"/>
        <v>262.5</v>
      </c>
      <c r="H498" s="13">
        <v>1</v>
      </c>
      <c r="I498" s="69"/>
      <c r="J498" s="14">
        <f t="shared" si="102"/>
        <v>0</v>
      </c>
    </row>
    <row r="499" spans="1:10" x14ac:dyDescent="0.25">
      <c r="A499" s="15"/>
      <c r="B499" s="15"/>
      <c r="C499" s="15"/>
      <c r="D499" s="36" t="s">
        <v>844</v>
      </c>
      <c r="E499" s="13">
        <v>1</v>
      </c>
      <c r="F499" s="16">
        <f>SUM(G494:G498)</f>
        <v>8858.0999999999985</v>
      </c>
      <c r="G499" s="16">
        <f t="shared" si="101"/>
        <v>8858.1</v>
      </c>
      <c r="H499" s="13">
        <v>1</v>
      </c>
      <c r="I499" s="16">
        <f>SUM(J494:J498)</f>
        <v>0</v>
      </c>
      <c r="J499" s="16">
        <f t="shared" si="102"/>
        <v>0</v>
      </c>
    </row>
    <row r="500" spans="1:10" ht="1.1499999999999999" customHeight="1" x14ac:dyDescent="0.25">
      <c r="A500" s="17"/>
      <c r="B500" s="17"/>
      <c r="C500" s="17"/>
      <c r="D500" s="37"/>
      <c r="E500" s="17"/>
      <c r="F500" s="17"/>
      <c r="G500" s="17"/>
      <c r="H500" s="17"/>
      <c r="I500" s="17"/>
      <c r="J500" s="17"/>
    </row>
    <row r="501" spans="1:10" x14ac:dyDescent="0.25">
      <c r="A501" s="20" t="s">
        <v>845</v>
      </c>
      <c r="B501" s="21" t="s">
        <v>10</v>
      </c>
      <c r="C501" s="20" t="s">
        <v>11</v>
      </c>
      <c r="D501" s="38" t="s">
        <v>846</v>
      </c>
      <c r="E501" s="22">
        <f t="shared" ref="E501:J501" si="103">E509</f>
        <v>1</v>
      </c>
      <c r="F501" s="22">
        <f t="shared" si="103"/>
        <v>16539.080000000002</v>
      </c>
      <c r="G501" s="22">
        <f t="shared" si="103"/>
        <v>16539.080000000002</v>
      </c>
      <c r="H501" s="22">
        <f t="shared" si="103"/>
        <v>1</v>
      </c>
      <c r="I501" s="22">
        <f t="shared" si="103"/>
        <v>0</v>
      </c>
      <c r="J501" s="22">
        <f t="shared" si="103"/>
        <v>0</v>
      </c>
    </row>
    <row r="502" spans="1:10" ht="22.5" x14ac:dyDescent="0.25">
      <c r="A502" s="11" t="s">
        <v>847</v>
      </c>
      <c r="B502" s="12" t="s">
        <v>16</v>
      </c>
      <c r="C502" s="12" t="s">
        <v>21</v>
      </c>
      <c r="D502" s="35" t="s">
        <v>848</v>
      </c>
      <c r="E502" s="13">
        <v>1</v>
      </c>
      <c r="F502" s="13">
        <v>2257.5</v>
      </c>
      <c r="G502" s="14">
        <f t="shared" ref="G502:G509" si="104">ROUND(E502*F502,2)</f>
        <v>2257.5</v>
      </c>
      <c r="H502" s="13">
        <v>1</v>
      </c>
      <c r="I502" s="69"/>
      <c r="J502" s="14">
        <f t="shared" ref="J502:J509" si="105">ROUND(H502*I502,2)</f>
        <v>0</v>
      </c>
    </row>
    <row r="503" spans="1:10" ht="22.5" x14ac:dyDescent="0.25">
      <c r="A503" s="11" t="s">
        <v>849</v>
      </c>
      <c r="B503" s="12" t="s">
        <v>16</v>
      </c>
      <c r="C503" s="12" t="s">
        <v>21</v>
      </c>
      <c r="D503" s="35" t="s">
        <v>850</v>
      </c>
      <c r="E503" s="13">
        <v>1</v>
      </c>
      <c r="F503" s="13">
        <v>2625</v>
      </c>
      <c r="G503" s="14">
        <f t="shared" si="104"/>
        <v>2625</v>
      </c>
      <c r="H503" s="13">
        <v>1</v>
      </c>
      <c r="I503" s="69"/>
      <c r="J503" s="14">
        <f t="shared" si="105"/>
        <v>0</v>
      </c>
    </row>
    <row r="504" spans="1:10" x14ac:dyDescent="0.25">
      <c r="A504" s="11" t="s">
        <v>851</v>
      </c>
      <c r="B504" s="12" t="s">
        <v>16</v>
      </c>
      <c r="C504" s="12" t="s">
        <v>21</v>
      </c>
      <c r="D504" s="35" t="s">
        <v>852</v>
      </c>
      <c r="E504" s="13">
        <v>1</v>
      </c>
      <c r="F504" s="13">
        <v>2625</v>
      </c>
      <c r="G504" s="14">
        <f t="shared" si="104"/>
        <v>2625</v>
      </c>
      <c r="H504" s="13">
        <v>1</v>
      </c>
      <c r="I504" s="69"/>
      <c r="J504" s="14">
        <f t="shared" si="105"/>
        <v>0</v>
      </c>
    </row>
    <row r="505" spans="1:10" ht="22.5" x14ac:dyDescent="0.25">
      <c r="A505" s="11" t="s">
        <v>853</v>
      </c>
      <c r="B505" s="12" t="s">
        <v>16</v>
      </c>
      <c r="C505" s="12" t="s">
        <v>21</v>
      </c>
      <c r="D505" s="35" t="s">
        <v>854</v>
      </c>
      <c r="E505" s="13">
        <v>1</v>
      </c>
      <c r="F505" s="13">
        <v>1653.75</v>
      </c>
      <c r="G505" s="14">
        <f t="shared" si="104"/>
        <v>1653.75</v>
      </c>
      <c r="H505" s="13">
        <v>1</v>
      </c>
      <c r="I505" s="69"/>
      <c r="J505" s="14">
        <f t="shared" si="105"/>
        <v>0</v>
      </c>
    </row>
    <row r="506" spans="1:10" x14ac:dyDescent="0.25">
      <c r="A506" s="11" t="s">
        <v>855</v>
      </c>
      <c r="B506" s="12" t="s">
        <v>16</v>
      </c>
      <c r="C506" s="12" t="s">
        <v>21</v>
      </c>
      <c r="D506" s="35" t="s">
        <v>856</v>
      </c>
      <c r="E506" s="13">
        <v>1</v>
      </c>
      <c r="F506" s="13">
        <v>4662</v>
      </c>
      <c r="G506" s="14">
        <f t="shared" si="104"/>
        <v>4662</v>
      </c>
      <c r="H506" s="13">
        <v>1</v>
      </c>
      <c r="I506" s="69"/>
      <c r="J506" s="14">
        <f t="shared" si="105"/>
        <v>0</v>
      </c>
    </row>
    <row r="507" spans="1:10" ht="22.5" x14ac:dyDescent="0.25">
      <c r="A507" s="11" t="s">
        <v>857</v>
      </c>
      <c r="B507" s="12" t="s">
        <v>16</v>
      </c>
      <c r="C507" s="12" t="s">
        <v>21</v>
      </c>
      <c r="D507" s="35" t="s">
        <v>858</v>
      </c>
      <c r="E507" s="13">
        <v>1</v>
      </c>
      <c r="F507" s="13">
        <v>2453.33</v>
      </c>
      <c r="G507" s="14">
        <f t="shared" si="104"/>
        <v>2453.33</v>
      </c>
      <c r="H507" s="13">
        <v>1</v>
      </c>
      <c r="I507" s="69"/>
      <c r="J507" s="14">
        <f t="shared" si="105"/>
        <v>0</v>
      </c>
    </row>
    <row r="508" spans="1:10" x14ac:dyDescent="0.25">
      <c r="A508" s="11" t="s">
        <v>859</v>
      </c>
      <c r="B508" s="12" t="s">
        <v>16</v>
      </c>
      <c r="C508" s="12" t="s">
        <v>21</v>
      </c>
      <c r="D508" s="35" t="s">
        <v>860</v>
      </c>
      <c r="E508" s="13">
        <v>1</v>
      </c>
      <c r="F508" s="13">
        <v>262.5</v>
      </c>
      <c r="G508" s="14">
        <f t="shared" si="104"/>
        <v>262.5</v>
      </c>
      <c r="H508" s="13">
        <v>1</v>
      </c>
      <c r="I508" s="69"/>
      <c r="J508" s="14">
        <f t="shared" si="105"/>
        <v>0</v>
      </c>
    </row>
    <row r="509" spans="1:10" x14ac:dyDescent="0.25">
      <c r="A509" s="15"/>
      <c r="B509" s="15"/>
      <c r="C509" s="15"/>
      <c r="D509" s="36" t="s">
        <v>861</v>
      </c>
      <c r="E509" s="13">
        <v>1</v>
      </c>
      <c r="F509" s="16">
        <f>SUM(G502:G508)</f>
        <v>16539.080000000002</v>
      </c>
      <c r="G509" s="16">
        <f t="shared" si="104"/>
        <v>16539.080000000002</v>
      </c>
      <c r="H509" s="13">
        <v>1</v>
      </c>
      <c r="I509" s="16">
        <f>SUM(J502:J508)</f>
        <v>0</v>
      </c>
      <c r="J509" s="16">
        <f t="shared" si="105"/>
        <v>0</v>
      </c>
    </row>
    <row r="510" spans="1:10" ht="1.1499999999999999" customHeight="1" x14ac:dyDescent="0.25">
      <c r="A510" s="17"/>
      <c r="B510" s="17"/>
      <c r="C510" s="17"/>
      <c r="D510" s="37"/>
      <c r="E510" s="17"/>
      <c r="F510" s="17"/>
      <c r="G510" s="17"/>
      <c r="H510" s="17"/>
      <c r="I510" s="17"/>
      <c r="J510" s="17"/>
    </row>
    <row r="511" spans="1:10" ht="22.5" x14ac:dyDescent="0.25">
      <c r="A511" s="20" t="s">
        <v>862</v>
      </c>
      <c r="B511" s="21" t="s">
        <v>10</v>
      </c>
      <c r="C511" s="20" t="s">
        <v>11</v>
      </c>
      <c r="D511" s="38" t="s">
        <v>863</v>
      </c>
      <c r="E511" s="22">
        <f t="shared" ref="E511:J511" si="106">E532</f>
        <v>1</v>
      </c>
      <c r="F511" s="22">
        <f t="shared" si="106"/>
        <v>61438.15</v>
      </c>
      <c r="G511" s="22">
        <f t="shared" si="106"/>
        <v>61438.15</v>
      </c>
      <c r="H511" s="22">
        <f t="shared" si="106"/>
        <v>1</v>
      </c>
      <c r="I511" s="22">
        <f t="shared" si="106"/>
        <v>0</v>
      </c>
      <c r="J511" s="22">
        <f t="shared" si="106"/>
        <v>0</v>
      </c>
    </row>
    <row r="512" spans="1:10" x14ac:dyDescent="0.25">
      <c r="A512" s="24" t="s">
        <v>864</v>
      </c>
      <c r="B512" s="24" t="s">
        <v>10</v>
      </c>
      <c r="C512" s="24" t="s">
        <v>11</v>
      </c>
      <c r="D512" s="39" t="s">
        <v>865</v>
      </c>
      <c r="E512" s="26">
        <f t="shared" ref="E512:J512" si="107">E524</f>
        <v>1</v>
      </c>
      <c r="F512" s="26">
        <f t="shared" si="107"/>
        <v>51645.3</v>
      </c>
      <c r="G512" s="26">
        <f t="shared" si="107"/>
        <v>51645.3</v>
      </c>
      <c r="H512" s="26">
        <f t="shared" si="107"/>
        <v>1</v>
      </c>
      <c r="I512" s="26">
        <f t="shared" si="107"/>
        <v>0</v>
      </c>
      <c r="J512" s="26">
        <f t="shared" si="107"/>
        <v>0</v>
      </c>
    </row>
    <row r="513" spans="1:10" ht="22.5" x14ac:dyDescent="0.25">
      <c r="A513" s="11" t="s">
        <v>866</v>
      </c>
      <c r="B513" s="12" t="s">
        <v>16</v>
      </c>
      <c r="C513" s="12" t="s">
        <v>21</v>
      </c>
      <c r="D513" s="35" t="s">
        <v>867</v>
      </c>
      <c r="E513" s="13">
        <v>7</v>
      </c>
      <c r="F513" s="13">
        <v>616.66999999999996</v>
      </c>
      <c r="G513" s="14">
        <f t="shared" ref="G513:G524" si="108">ROUND(E513*F513,2)</f>
        <v>4316.6899999999996</v>
      </c>
      <c r="H513" s="13">
        <v>7</v>
      </c>
      <c r="I513" s="69"/>
      <c r="J513" s="14">
        <f t="shared" ref="J513:J524" si="109">ROUND(H513*I513,2)</f>
        <v>0</v>
      </c>
    </row>
    <row r="514" spans="1:10" x14ac:dyDescent="0.25">
      <c r="A514" s="11" t="s">
        <v>868</v>
      </c>
      <c r="B514" s="12" t="s">
        <v>16</v>
      </c>
      <c r="C514" s="12" t="s">
        <v>21</v>
      </c>
      <c r="D514" s="35" t="s">
        <v>869</v>
      </c>
      <c r="E514" s="13">
        <v>5</v>
      </c>
      <c r="F514" s="13">
        <v>199.71</v>
      </c>
      <c r="G514" s="14">
        <f t="shared" si="108"/>
        <v>998.55</v>
      </c>
      <c r="H514" s="13">
        <v>5</v>
      </c>
      <c r="I514" s="69"/>
      <c r="J514" s="14">
        <f t="shared" si="109"/>
        <v>0</v>
      </c>
    </row>
    <row r="515" spans="1:10" x14ac:dyDescent="0.25">
      <c r="A515" s="11" t="s">
        <v>870</v>
      </c>
      <c r="B515" s="12" t="s">
        <v>16</v>
      </c>
      <c r="C515" s="12" t="s">
        <v>21</v>
      </c>
      <c r="D515" s="35" t="s">
        <v>871</v>
      </c>
      <c r="E515" s="13">
        <v>2</v>
      </c>
      <c r="F515" s="13">
        <v>304.70999999999998</v>
      </c>
      <c r="G515" s="14">
        <f t="shared" si="108"/>
        <v>609.41999999999996</v>
      </c>
      <c r="H515" s="13">
        <v>2</v>
      </c>
      <c r="I515" s="69"/>
      <c r="J515" s="14">
        <f t="shared" si="109"/>
        <v>0</v>
      </c>
    </row>
    <row r="516" spans="1:10" x14ac:dyDescent="0.25">
      <c r="A516" s="11" t="s">
        <v>872</v>
      </c>
      <c r="B516" s="12" t="s">
        <v>16</v>
      </c>
      <c r="C516" s="12" t="s">
        <v>21</v>
      </c>
      <c r="D516" s="35" t="s">
        <v>873</v>
      </c>
      <c r="E516" s="13">
        <v>7</v>
      </c>
      <c r="F516" s="13">
        <v>2965.85</v>
      </c>
      <c r="G516" s="14">
        <f t="shared" si="108"/>
        <v>20760.95</v>
      </c>
      <c r="H516" s="13">
        <v>7</v>
      </c>
      <c r="I516" s="69"/>
      <c r="J516" s="14">
        <f t="shared" si="109"/>
        <v>0</v>
      </c>
    </row>
    <row r="517" spans="1:10" x14ac:dyDescent="0.25">
      <c r="A517" s="11" t="s">
        <v>874</v>
      </c>
      <c r="B517" s="12" t="s">
        <v>16</v>
      </c>
      <c r="C517" s="12" t="s">
        <v>21</v>
      </c>
      <c r="D517" s="35" t="s">
        <v>875</v>
      </c>
      <c r="E517" s="13">
        <v>7</v>
      </c>
      <c r="F517" s="13">
        <v>515</v>
      </c>
      <c r="G517" s="14">
        <f t="shared" si="108"/>
        <v>3605</v>
      </c>
      <c r="H517" s="13">
        <v>7</v>
      </c>
      <c r="I517" s="69"/>
      <c r="J517" s="14">
        <f t="shared" si="109"/>
        <v>0</v>
      </c>
    </row>
    <row r="518" spans="1:10" x14ac:dyDescent="0.25">
      <c r="A518" s="11" t="s">
        <v>876</v>
      </c>
      <c r="B518" s="12" t="s">
        <v>16</v>
      </c>
      <c r="C518" s="12" t="s">
        <v>21</v>
      </c>
      <c r="D518" s="35" t="s">
        <v>877</v>
      </c>
      <c r="E518" s="13">
        <v>7</v>
      </c>
      <c r="F518" s="13">
        <v>47.33</v>
      </c>
      <c r="G518" s="14">
        <f t="shared" si="108"/>
        <v>331.31</v>
      </c>
      <c r="H518" s="13">
        <v>7</v>
      </c>
      <c r="I518" s="69"/>
      <c r="J518" s="14">
        <f t="shared" si="109"/>
        <v>0</v>
      </c>
    </row>
    <row r="519" spans="1:10" ht="22.5" x14ac:dyDescent="0.25">
      <c r="A519" s="11" t="s">
        <v>878</v>
      </c>
      <c r="B519" s="12" t="s">
        <v>16</v>
      </c>
      <c r="C519" s="12" t="s">
        <v>21</v>
      </c>
      <c r="D519" s="35" t="s">
        <v>879</v>
      </c>
      <c r="E519" s="13">
        <v>7</v>
      </c>
      <c r="F519" s="13">
        <v>909.34</v>
      </c>
      <c r="G519" s="14">
        <f t="shared" si="108"/>
        <v>6365.38</v>
      </c>
      <c r="H519" s="13">
        <v>7</v>
      </c>
      <c r="I519" s="69"/>
      <c r="J519" s="14">
        <f t="shared" si="109"/>
        <v>0</v>
      </c>
    </row>
    <row r="520" spans="1:10" x14ac:dyDescent="0.25">
      <c r="A520" s="11" t="s">
        <v>880</v>
      </c>
      <c r="B520" s="12" t="s">
        <v>16</v>
      </c>
      <c r="C520" s="12" t="s">
        <v>21</v>
      </c>
      <c r="D520" s="35" t="s">
        <v>881</v>
      </c>
      <c r="E520" s="13">
        <v>7</v>
      </c>
      <c r="F520" s="13">
        <v>498.75</v>
      </c>
      <c r="G520" s="14">
        <f t="shared" si="108"/>
        <v>3491.25</v>
      </c>
      <c r="H520" s="13">
        <v>7</v>
      </c>
      <c r="I520" s="69"/>
      <c r="J520" s="14">
        <f t="shared" si="109"/>
        <v>0</v>
      </c>
    </row>
    <row r="521" spans="1:10" x14ac:dyDescent="0.25">
      <c r="A521" s="11" t="s">
        <v>882</v>
      </c>
      <c r="B521" s="12" t="s">
        <v>16</v>
      </c>
      <c r="C521" s="12" t="s">
        <v>21</v>
      </c>
      <c r="D521" s="35" t="s">
        <v>883</v>
      </c>
      <c r="E521" s="13">
        <v>7</v>
      </c>
      <c r="F521" s="13">
        <v>367.5</v>
      </c>
      <c r="G521" s="14">
        <f t="shared" si="108"/>
        <v>2572.5</v>
      </c>
      <c r="H521" s="13">
        <v>7</v>
      </c>
      <c r="I521" s="69"/>
      <c r="J521" s="14">
        <f t="shared" si="109"/>
        <v>0</v>
      </c>
    </row>
    <row r="522" spans="1:10" x14ac:dyDescent="0.25">
      <c r="A522" s="11" t="s">
        <v>884</v>
      </c>
      <c r="B522" s="12" t="s">
        <v>16</v>
      </c>
      <c r="C522" s="12" t="s">
        <v>21</v>
      </c>
      <c r="D522" s="35" t="s">
        <v>885</v>
      </c>
      <c r="E522" s="13">
        <v>7</v>
      </c>
      <c r="F522" s="13">
        <v>1181.25</v>
      </c>
      <c r="G522" s="14">
        <f t="shared" si="108"/>
        <v>8268.75</v>
      </c>
      <c r="H522" s="13">
        <v>7</v>
      </c>
      <c r="I522" s="69"/>
      <c r="J522" s="14">
        <f t="shared" si="109"/>
        <v>0</v>
      </c>
    </row>
    <row r="523" spans="1:10" x14ac:dyDescent="0.25">
      <c r="A523" s="11" t="s">
        <v>886</v>
      </c>
      <c r="B523" s="12" t="s">
        <v>16</v>
      </c>
      <c r="C523" s="12" t="s">
        <v>21</v>
      </c>
      <c r="D523" s="35" t="s">
        <v>887</v>
      </c>
      <c r="E523" s="13">
        <v>1</v>
      </c>
      <c r="F523" s="13">
        <v>325.5</v>
      </c>
      <c r="G523" s="14">
        <f t="shared" si="108"/>
        <v>325.5</v>
      </c>
      <c r="H523" s="13">
        <v>1</v>
      </c>
      <c r="I523" s="69"/>
      <c r="J523" s="14">
        <f t="shared" si="109"/>
        <v>0</v>
      </c>
    </row>
    <row r="524" spans="1:10" x14ac:dyDescent="0.25">
      <c r="A524" s="15"/>
      <c r="B524" s="15"/>
      <c r="C524" s="15"/>
      <c r="D524" s="36" t="s">
        <v>888</v>
      </c>
      <c r="E524" s="13">
        <v>1</v>
      </c>
      <c r="F524" s="16">
        <f>SUM(G513:G523)</f>
        <v>51645.3</v>
      </c>
      <c r="G524" s="16">
        <f t="shared" si="108"/>
        <v>51645.3</v>
      </c>
      <c r="H524" s="13">
        <v>1</v>
      </c>
      <c r="I524" s="16">
        <f>SUM(J513:J523)</f>
        <v>0</v>
      </c>
      <c r="J524" s="16">
        <f t="shared" si="109"/>
        <v>0</v>
      </c>
    </row>
    <row r="525" spans="1:10" ht="1.1499999999999999" customHeight="1" x14ac:dyDescent="0.25">
      <c r="A525" s="17"/>
      <c r="B525" s="17"/>
      <c r="C525" s="17"/>
      <c r="D525" s="37"/>
      <c r="E525" s="17"/>
      <c r="F525" s="17"/>
      <c r="G525" s="17"/>
      <c r="H525" s="17"/>
      <c r="I525" s="17"/>
      <c r="J525" s="17"/>
    </row>
    <row r="526" spans="1:10" x14ac:dyDescent="0.25">
      <c r="A526" s="24" t="s">
        <v>889</v>
      </c>
      <c r="B526" s="24" t="s">
        <v>10</v>
      </c>
      <c r="C526" s="24" t="s">
        <v>11</v>
      </c>
      <c r="D526" s="39" t="s">
        <v>890</v>
      </c>
      <c r="E526" s="26">
        <f t="shared" ref="E526:J526" si="110">E530</f>
        <v>1</v>
      </c>
      <c r="F526" s="26">
        <f t="shared" si="110"/>
        <v>9792.85</v>
      </c>
      <c r="G526" s="26">
        <f t="shared" si="110"/>
        <v>9792.85</v>
      </c>
      <c r="H526" s="26">
        <f t="shared" si="110"/>
        <v>1</v>
      </c>
      <c r="I526" s="26">
        <f t="shared" si="110"/>
        <v>0</v>
      </c>
      <c r="J526" s="26">
        <f t="shared" si="110"/>
        <v>0</v>
      </c>
    </row>
    <row r="527" spans="1:10" x14ac:dyDescent="0.25">
      <c r="A527" s="11" t="s">
        <v>891</v>
      </c>
      <c r="B527" s="12" t="s">
        <v>16</v>
      </c>
      <c r="C527" s="12" t="s">
        <v>21</v>
      </c>
      <c r="D527" s="35" t="s">
        <v>892</v>
      </c>
      <c r="E527" s="13">
        <v>1</v>
      </c>
      <c r="F527" s="13">
        <v>8732.85</v>
      </c>
      <c r="G527" s="14">
        <f>ROUND(E527*F527,2)</f>
        <v>8732.85</v>
      </c>
      <c r="H527" s="13">
        <v>1</v>
      </c>
      <c r="I527" s="69"/>
      <c r="J527" s="14">
        <f>ROUND(H527*I527,2)</f>
        <v>0</v>
      </c>
    </row>
    <row r="528" spans="1:10" x14ac:dyDescent="0.25">
      <c r="A528" s="11" t="s">
        <v>893</v>
      </c>
      <c r="B528" s="12" t="s">
        <v>16</v>
      </c>
      <c r="C528" s="12" t="s">
        <v>21</v>
      </c>
      <c r="D528" s="35" t="s">
        <v>883</v>
      </c>
      <c r="E528" s="13">
        <v>1</v>
      </c>
      <c r="F528" s="13">
        <v>797.5</v>
      </c>
      <c r="G528" s="14">
        <f>ROUND(E528*F528,2)</f>
        <v>797.5</v>
      </c>
      <c r="H528" s="13">
        <v>1</v>
      </c>
      <c r="I528" s="69"/>
      <c r="J528" s="14">
        <f>ROUND(H528*I528,2)</f>
        <v>0</v>
      </c>
    </row>
    <row r="529" spans="1:10" x14ac:dyDescent="0.25">
      <c r="A529" s="11" t="s">
        <v>894</v>
      </c>
      <c r="B529" s="12" t="s">
        <v>16</v>
      </c>
      <c r="C529" s="12" t="s">
        <v>21</v>
      </c>
      <c r="D529" s="35" t="s">
        <v>887</v>
      </c>
      <c r="E529" s="13">
        <v>1</v>
      </c>
      <c r="F529" s="13">
        <v>262.5</v>
      </c>
      <c r="G529" s="14">
        <f>ROUND(E529*F529,2)</f>
        <v>262.5</v>
      </c>
      <c r="H529" s="13">
        <v>1</v>
      </c>
      <c r="I529" s="69"/>
      <c r="J529" s="14">
        <f>ROUND(H529*I529,2)</f>
        <v>0</v>
      </c>
    </row>
    <row r="530" spans="1:10" x14ac:dyDescent="0.25">
      <c r="A530" s="15"/>
      <c r="B530" s="15"/>
      <c r="C530" s="15"/>
      <c r="D530" s="36" t="s">
        <v>895</v>
      </c>
      <c r="E530" s="13">
        <v>1</v>
      </c>
      <c r="F530" s="16">
        <f>SUM(G527:G529)</f>
        <v>9792.85</v>
      </c>
      <c r="G530" s="16">
        <f>ROUND(E530*F530,2)</f>
        <v>9792.85</v>
      </c>
      <c r="H530" s="13">
        <v>1</v>
      </c>
      <c r="I530" s="16">
        <f>SUM(J527:J529)</f>
        <v>0</v>
      </c>
      <c r="J530" s="16">
        <f>ROUND(H530*I530,2)</f>
        <v>0</v>
      </c>
    </row>
    <row r="531" spans="1:10" ht="1.1499999999999999" customHeight="1" x14ac:dyDescent="0.25">
      <c r="A531" s="17"/>
      <c r="B531" s="17"/>
      <c r="C531" s="17"/>
      <c r="D531" s="37"/>
      <c r="E531" s="17"/>
      <c r="F531" s="17"/>
      <c r="G531" s="17"/>
      <c r="H531" s="17"/>
      <c r="I531" s="17"/>
      <c r="J531" s="17"/>
    </row>
    <row r="532" spans="1:10" x14ac:dyDescent="0.25">
      <c r="A532" s="15"/>
      <c r="B532" s="15"/>
      <c r="C532" s="15"/>
      <c r="D532" s="36" t="s">
        <v>896</v>
      </c>
      <c r="E532" s="13">
        <v>1</v>
      </c>
      <c r="F532" s="16">
        <f>G512+G526</f>
        <v>61438.15</v>
      </c>
      <c r="G532" s="16">
        <f>ROUND(E532*F532,2)</f>
        <v>61438.15</v>
      </c>
      <c r="H532" s="13">
        <v>1</v>
      </c>
      <c r="I532" s="16">
        <f>J512+J526</f>
        <v>0</v>
      </c>
      <c r="J532" s="16">
        <f>ROUND(H532*I532,2)</f>
        <v>0</v>
      </c>
    </row>
    <row r="533" spans="1:10" ht="1.1499999999999999" customHeight="1" x14ac:dyDescent="0.25">
      <c r="A533" s="17"/>
      <c r="B533" s="17"/>
      <c r="C533" s="17"/>
      <c r="D533" s="37"/>
      <c r="E533" s="17"/>
      <c r="F533" s="17"/>
      <c r="G533" s="17"/>
      <c r="H533" s="17"/>
      <c r="I533" s="17"/>
      <c r="J533" s="17"/>
    </row>
    <row r="534" spans="1:10" x14ac:dyDescent="0.25">
      <c r="A534" s="20" t="s">
        <v>897</v>
      </c>
      <c r="B534" s="21" t="s">
        <v>10</v>
      </c>
      <c r="C534" s="20" t="s">
        <v>11</v>
      </c>
      <c r="D534" s="38" t="s">
        <v>898</v>
      </c>
      <c r="E534" s="22">
        <f t="shared" ref="E534:J534" si="111">E545</f>
        <v>1</v>
      </c>
      <c r="F534" s="22">
        <f t="shared" si="111"/>
        <v>91421.12999999999</v>
      </c>
      <c r="G534" s="22">
        <f t="shared" si="111"/>
        <v>91421.13</v>
      </c>
      <c r="H534" s="22">
        <f t="shared" si="111"/>
        <v>1</v>
      </c>
      <c r="I534" s="22">
        <f t="shared" si="111"/>
        <v>0</v>
      </c>
      <c r="J534" s="22">
        <f t="shared" si="111"/>
        <v>0</v>
      </c>
    </row>
    <row r="535" spans="1:10" ht="22.5" x14ac:dyDescent="0.25">
      <c r="A535" s="11" t="s">
        <v>899</v>
      </c>
      <c r="B535" s="12" t="s">
        <v>16</v>
      </c>
      <c r="C535" s="12" t="s">
        <v>21</v>
      </c>
      <c r="D535" s="35" t="s">
        <v>900</v>
      </c>
      <c r="E535" s="13">
        <v>8</v>
      </c>
      <c r="F535" s="13">
        <v>473.87</v>
      </c>
      <c r="G535" s="14">
        <f t="shared" ref="G535:G545" si="112">ROUND(E535*F535,2)</f>
        <v>3790.96</v>
      </c>
      <c r="H535" s="13">
        <v>8</v>
      </c>
      <c r="I535" s="69"/>
      <c r="J535" s="14">
        <f t="shared" ref="J535:J545" si="113">ROUND(H535*I535,2)</f>
        <v>0</v>
      </c>
    </row>
    <row r="536" spans="1:10" x14ac:dyDescent="0.25">
      <c r="A536" s="11" t="s">
        <v>901</v>
      </c>
      <c r="B536" s="12" t="s">
        <v>16</v>
      </c>
      <c r="C536" s="12" t="s">
        <v>21</v>
      </c>
      <c r="D536" s="35" t="s">
        <v>902</v>
      </c>
      <c r="E536" s="13">
        <v>6</v>
      </c>
      <c r="F536" s="13">
        <v>3735.92</v>
      </c>
      <c r="G536" s="14">
        <f t="shared" si="112"/>
        <v>22415.52</v>
      </c>
      <c r="H536" s="13">
        <v>6</v>
      </c>
      <c r="I536" s="69"/>
      <c r="J536" s="14">
        <f t="shared" si="113"/>
        <v>0</v>
      </c>
    </row>
    <row r="537" spans="1:10" x14ac:dyDescent="0.25">
      <c r="A537" s="11" t="s">
        <v>903</v>
      </c>
      <c r="B537" s="12" t="s">
        <v>16</v>
      </c>
      <c r="C537" s="12" t="s">
        <v>21</v>
      </c>
      <c r="D537" s="35" t="s">
        <v>904</v>
      </c>
      <c r="E537" s="13">
        <v>6</v>
      </c>
      <c r="F537" s="13">
        <v>5272.56</v>
      </c>
      <c r="G537" s="14">
        <f t="shared" si="112"/>
        <v>31635.360000000001</v>
      </c>
      <c r="H537" s="13">
        <v>6</v>
      </c>
      <c r="I537" s="69"/>
      <c r="J537" s="14">
        <f t="shared" si="113"/>
        <v>0</v>
      </c>
    </row>
    <row r="538" spans="1:10" x14ac:dyDescent="0.25">
      <c r="A538" s="11" t="s">
        <v>905</v>
      </c>
      <c r="B538" s="12" t="s">
        <v>16</v>
      </c>
      <c r="C538" s="12" t="s">
        <v>21</v>
      </c>
      <c r="D538" s="35" t="s">
        <v>906</v>
      </c>
      <c r="E538" s="13">
        <v>2</v>
      </c>
      <c r="F538" s="13">
        <v>4510.6499999999996</v>
      </c>
      <c r="G538" s="14">
        <f t="shared" si="112"/>
        <v>9021.2999999999993</v>
      </c>
      <c r="H538" s="13">
        <v>2</v>
      </c>
      <c r="I538" s="69"/>
      <c r="J538" s="14">
        <f t="shared" si="113"/>
        <v>0</v>
      </c>
    </row>
    <row r="539" spans="1:10" x14ac:dyDescent="0.25">
      <c r="A539" s="11" t="s">
        <v>907</v>
      </c>
      <c r="B539" s="12" t="s">
        <v>16</v>
      </c>
      <c r="C539" s="12" t="s">
        <v>21</v>
      </c>
      <c r="D539" s="35" t="s">
        <v>908</v>
      </c>
      <c r="E539" s="13">
        <v>1</v>
      </c>
      <c r="F539" s="13">
        <v>5067.1499999999996</v>
      </c>
      <c r="G539" s="14">
        <f t="shared" si="112"/>
        <v>5067.1499999999996</v>
      </c>
      <c r="H539" s="13">
        <v>1</v>
      </c>
      <c r="I539" s="69"/>
      <c r="J539" s="14">
        <f t="shared" si="113"/>
        <v>0</v>
      </c>
    </row>
    <row r="540" spans="1:10" x14ac:dyDescent="0.25">
      <c r="A540" s="11" t="s">
        <v>909</v>
      </c>
      <c r="B540" s="12" t="s">
        <v>16</v>
      </c>
      <c r="C540" s="12" t="s">
        <v>21</v>
      </c>
      <c r="D540" s="35" t="s">
        <v>910</v>
      </c>
      <c r="E540" s="13">
        <v>1</v>
      </c>
      <c r="F540" s="13">
        <v>4085.84</v>
      </c>
      <c r="G540" s="14">
        <f t="shared" si="112"/>
        <v>4085.84</v>
      </c>
      <c r="H540" s="13">
        <v>1</v>
      </c>
      <c r="I540" s="69"/>
      <c r="J540" s="14">
        <f t="shared" si="113"/>
        <v>0</v>
      </c>
    </row>
    <row r="541" spans="1:10" x14ac:dyDescent="0.25">
      <c r="A541" s="11" t="s">
        <v>911</v>
      </c>
      <c r="B541" s="12" t="s">
        <v>16</v>
      </c>
      <c r="C541" s="12" t="s">
        <v>29</v>
      </c>
      <c r="D541" s="35" t="s">
        <v>912</v>
      </c>
      <c r="E541" s="13">
        <v>1450</v>
      </c>
      <c r="F541" s="13">
        <v>5.34</v>
      </c>
      <c r="G541" s="14">
        <f t="shared" si="112"/>
        <v>7743</v>
      </c>
      <c r="H541" s="13">
        <v>1450</v>
      </c>
      <c r="I541" s="69"/>
      <c r="J541" s="14">
        <f t="shared" si="113"/>
        <v>0</v>
      </c>
    </row>
    <row r="542" spans="1:10" x14ac:dyDescent="0.25">
      <c r="A542" s="11" t="s">
        <v>913</v>
      </c>
      <c r="B542" s="12" t="s">
        <v>16</v>
      </c>
      <c r="C542" s="12" t="s">
        <v>29</v>
      </c>
      <c r="D542" s="35" t="s">
        <v>914</v>
      </c>
      <c r="E542" s="13">
        <v>1450</v>
      </c>
      <c r="F542" s="13">
        <v>4.5599999999999996</v>
      </c>
      <c r="G542" s="14">
        <f t="shared" si="112"/>
        <v>6612</v>
      </c>
      <c r="H542" s="13">
        <v>1450</v>
      </c>
      <c r="I542" s="69"/>
      <c r="J542" s="14">
        <f t="shared" si="113"/>
        <v>0</v>
      </c>
    </row>
    <row r="543" spans="1:10" ht="22.5" x14ac:dyDescent="0.25">
      <c r="A543" s="11" t="s">
        <v>915</v>
      </c>
      <c r="B543" s="12" t="s">
        <v>16</v>
      </c>
      <c r="C543" s="12" t="s">
        <v>21</v>
      </c>
      <c r="D543" s="35" t="s">
        <v>916</v>
      </c>
      <c r="E543" s="13">
        <v>1</v>
      </c>
      <c r="F543" s="13">
        <v>787.5</v>
      </c>
      <c r="G543" s="14">
        <f t="shared" si="112"/>
        <v>787.5</v>
      </c>
      <c r="H543" s="13">
        <v>1</v>
      </c>
      <c r="I543" s="69"/>
      <c r="J543" s="14">
        <f t="shared" si="113"/>
        <v>0</v>
      </c>
    </row>
    <row r="544" spans="1:10" ht="22.5" x14ac:dyDescent="0.25">
      <c r="A544" s="11" t="s">
        <v>917</v>
      </c>
      <c r="B544" s="12" t="s">
        <v>16</v>
      </c>
      <c r="C544" s="12" t="s">
        <v>21</v>
      </c>
      <c r="D544" s="35" t="s">
        <v>918</v>
      </c>
      <c r="E544" s="13">
        <v>1</v>
      </c>
      <c r="F544" s="13">
        <v>262.5</v>
      </c>
      <c r="G544" s="14">
        <f t="shared" si="112"/>
        <v>262.5</v>
      </c>
      <c r="H544" s="13">
        <v>1</v>
      </c>
      <c r="I544" s="69"/>
      <c r="J544" s="14">
        <f t="shared" si="113"/>
        <v>0</v>
      </c>
    </row>
    <row r="545" spans="1:10" x14ac:dyDescent="0.25">
      <c r="A545" s="15"/>
      <c r="B545" s="15"/>
      <c r="C545" s="15"/>
      <c r="D545" s="36" t="s">
        <v>919</v>
      </c>
      <c r="E545" s="13">
        <v>1</v>
      </c>
      <c r="F545" s="16">
        <f>SUM(G535:G544)</f>
        <v>91421.12999999999</v>
      </c>
      <c r="G545" s="16">
        <f t="shared" si="112"/>
        <v>91421.13</v>
      </c>
      <c r="H545" s="13">
        <v>1</v>
      </c>
      <c r="I545" s="16">
        <f>SUM(J535:J544)</f>
        <v>0</v>
      </c>
      <c r="J545" s="16">
        <f t="shared" si="113"/>
        <v>0</v>
      </c>
    </row>
    <row r="546" spans="1:10" ht="1.1499999999999999" customHeight="1" x14ac:dyDescent="0.25">
      <c r="A546" s="17"/>
      <c r="B546" s="17"/>
      <c r="C546" s="17"/>
      <c r="D546" s="37"/>
      <c r="E546" s="17"/>
      <c r="F546" s="17"/>
      <c r="G546" s="17"/>
      <c r="H546" s="17"/>
      <c r="I546" s="17"/>
      <c r="J546" s="17"/>
    </row>
    <row r="547" spans="1:10" x14ac:dyDescent="0.25">
      <c r="A547" s="20" t="s">
        <v>920</v>
      </c>
      <c r="B547" s="21" t="s">
        <v>10</v>
      </c>
      <c r="C547" s="20" t="s">
        <v>11</v>
      </c>
      <c r="D547" s="38" t="s">
        <v>921</v>
      </c>
      <c r="E547" s="22">
        <f t="shared" ref="E547:J547" si="114">E559</f>
        <v>1</v>
      </c>
      <c r="F547" s="22">
        <f t="shared" si="114"/>
        <v>20021.160000000003</v>
      </c>
      <c r="G547" s="22">
        <f t="shared" si="114"/>
        <v>20021.16</v>
      </c>
      <c r="H547" s="22">
        <f t="shared" si="114"/>
        <v>1</v>
      </c>
      <c r="I547" s="22">
        <f t="shared" si="114"/>
        <v>0</v>
      </c>
      <c r="J547" s="22">
        <f t="shared" si="114"/>
        <v>0</v>
      </c>
    </row>
    <row r="548" spans="1:10" x14ac:dyDescent="0.25">
      <c r="A548" s="11" t="s">
        <v>922</v>
      </c>
      <c r="B548" s="12" t="s">
        <v>16</v>
      </c>
      <c r="C548" s="12" t="s">
        <v>21</v>
      </c>
      <c r="D548" s="35" t="s">
        <v>923</v>
      </c>
      <c r="E548" s="13">
        <v>4</v>
      </c>
      <c r="F548" s="13">
        <v>2555.11</v>
      </c>
      <c r="G548" s="14">
        <f t="shared" ref="G548:G559" si="115">ROUND(E548*F548,2)</f>
        <v>10220.44</v>
      </c>
      <c r="H548" s="13">
        <v>4</v>
      </c>
      <c r="I548" s="69"/>
      <c r="J548" s="14">
        <f t="shared" ref="J548:J559" si="116">ROUND(H548*I548,2)</f>
        <v>0</v>
      </c>
    </row>
    <row r="549" spans="1:10" x14ac:dyDescent="0.25">
      <c r="A549" s="11" t="s">
        <v>924</v>
      </c>
      <c r="B549" s="12" t="s">
        <v>16</v>
      </c>
      <c r="C549" s="12" t="s">
        <v>29</v>
      </c>
      <c r="D549" s="35" t="s">
        <v>925</v>
      </c>
      <c r="E549" s="13">
        <v>1750</v>
      </c>
      <c r="F549" s="13">
        <v>3.74</v>
      </c>
      <c r="G549" s="14">
        <f t="shared" si="115"/>
        <v>6545</v>
      </c>
      <c r="H549" s="13">
        <v>1750</v>
      </c>
      <c r="I549" s="69"/>
      <c r="J549" s="14">
        <f t="shared" si="116"/>
        <v>0</v>
      </c>
    </row>
    <row r="550" spans="1:10" x14ac:dyDescent="0.25">
      <c r="A550" s="11" t="s">
        <v>926</v>
      </c>
      <c r="B550" s="12" t="s">
        <v>16</v>
      </c>
      <c r="C550" s="12" t="s">
        <v>29</v>
      </c>
      <c r="D550" s="35" t="s">
        <v>927</v>
      </c>
      <c r="E550" s="13">
        <v>150</v>
      </c>
      <c r="F550" s="13">
        <v>10.48</v>
      </c>
      <c r="G550" s="14">
        <f t="shared" si="115"/>
        <v>1572</v>
      </c>
      <c r="H550" s="13">
        <v>150</v>
      </c>
      <c r="I550" s="69"/>
      <c r="J550" s="14">
        <f t="shared" si="116"/>
        <v>0</v>
      </c>
    </row>
    <row r="551" spans="1:10" x14ac:dyDescent="0.25">
      <c r="A551" s="11" t="s">
        <v>928</v>
      </c>
      <c r="B551" s="12" t="s">
        <v>16</v>
      </c>
      <c r="C551" s="12" t="s">
        <v>21</v>
      </c>
      <c r="D551" s="35" t="s">
        <v>929</v>
      </c>
      <c r="E551" s="13">
        <v>8</v>
      </c>
      <c r="F551" s="13">
        <v>9.65</v>
      </c>
      <c r="G551" s="14">
        <f t="shared" si="115"/>
        <v>77.2</v>
      </c>
      <c r="H551" s="13">
        <v>8</v>
      </c>
      <c r="I551" s="69"/>
      <c r="J551" s="14">
        <f t="shared" si="116"/>
        <v>0</v>
      </c>
    </row>
    <row r="552" spans="1:10" x14ac:dyDescent="0.25">
      <c r="A552" s="11" t="s">
        <v>930</v>
      </c>
      <c r="B552" s="12" t="s">
        <v>16</v>
      </c>
      <c r="C552" s="12" t="s">
        <v>21</v>
      </c>
      <c r="D552" s="35" t="s">
        <v>931</v>
      </c>
      <c r="E552" s="13">
        <v>8</v>
      </c>
      <c r="F552" s="13">
        <v>53.52</v>
      </c>
      <c r="G552" s="14">
        <f t="shared" si="115"/>
        <v>428.16</v>
      </c>
      <c r="H552" s="13">
        <v>8</v>
      </c>
      <c r="I552" s="69"/>
      <c r="J552" s="14">
        <f t="shared" si="116"/>
        <v>0</v>
      </c>
    </row>
    <row r="553" spans="1:10" x14ac:dyDescent="0.25">
      <c r="A553" s="11" t="s">
        <v>932</v>
      </c>
      <c r="B553" s="12" t="s">
        <v>16</v>
      </c>
      <c r="C553" s="12" t="s">
        <v>21</v>
      </c>
      <c r="D553" s="35" t="s">
        <v>933</v>
      </c>
      <c r="E553" s="13">
        <v>8</v>
      </c>
      <c r="F553" s="13">
        <v>11.32</v>
      </c>
      <c r="G553" s="14">
        <f t="shared" si="115"/>
        <v>90.56</v>
      </c>
      <c r="H553" s="13">
        <v>8</v>
      </c>
      <c r="I553" s="69"/>
      <c r="J553" s="14">
        <f t="shared" si="116"/>
        <v>0</v>
      </c>
    </row>
    <row r="554" spans="1:10" x14ac:dyDescent="0.25">
      <c r="A554" s="11" t="s">
        <v>934</v>
      </c>
      <c r="B554" s="12" t="s">
        <v>16</v>
      </c>
      <c r="C554" s="12" t="s">
        <v>21</v>
      </c>
      <c r="D554" s="35" t="s">
        <v>935</v>
      </c>
      <c r="E554" s="13">
        <v>8</v>
      </c>
      <c r="F554" s="13">
        <v>53.52</v>
      </c>
      <c r="G554" s="14">
        <f t="shared" si="115"/>
        <v>428.16</v>
      </c>
      <c r="H554" s="13">
        <v>8</v>
      </c>
      <c r="I554" s="69"/>
      <c r="J554" s="14">
        <f t="shared" si="116"/>
        <v>0</v>
      </c>
    </row>
    <row r="555" spans="1:10" x14ac:dyDescent="0.25">
      <c r="A555" s="11" t="s">
        <v>936</v>
      </c>
      <c r="B555" s="12" t="s">
        <v>16</v>
      </c>
      <c r="C555" s="12" t="s">
        <v>21</v>
      </c>
      <c r="D555" s="35" t="s">
        <v>937</v>
      </c>
      <c r="E555" s="13">
        <v>2</v>
      </c>
      <c r="F555" s="13">
        <v>57.67</v>
      </c>
      <c r="G555" s="14">
        <f t="shared" si="115"/>
        <v>115.34</v>
      </c>
      <c r="H555" s="13">
        <v>2</v>
      </c>
      <c r="I555" s="69"/>
      <c r="J555" s="14">
        <f t="shared" si="116"/>
        <v>0</v>
      </c>
    </row>
    <row r="556" spans="1:10" ht="22.5" x14ac:dyDescent="0.25">
      <c r="A556" s="11" t="s">
        <v>938</v>
      </c>
      <c r="B556" s="12" t="s">
        <v>16</v>
      </c>
      <c r="C556" s="12" t="s">
        <v>21</v>
      </c>
      <c r="D556" s="35" t="s">
        <v>939</v>
      </c>
      <c r="E556" s="13">
        <v>2</v>
      </c>
      <c r="F556" s="13">
        <v>88.66</v>
      </c>
      <c r="G556" s="14">
        <f t="shared" si="115"/>
        <v>177.32</v>
      </c>
      <c r="H556" s="13">
        <v>2</v>
      </c>
      <c r="I556" s="69"/>
      <c r="J556" s="14">
        <f t="shared" si="116"/>
        <v>0</v>
      </c>
    </row>
    <row r="557" spans="1:10" x14ac:dyDescent="0.25">
      <c r="A557" s="11" t="s">
        <v>940</v>
      </c>
      <c r="B557" s="12" t="s">
        <v>16</v>
      </c>
      <c r="C557" s="12" t="s">
        <v>21</v>
      </c>
      <c r="D557" s="35" t="s">
        <v>941</v>
      </c>
      <c r="E557" s="13">
        <v>1</v>
      </c>
      <c r="F557" s="13">
        <v>279.42</v>
      </c>
      <c r="G557" s="14">
        <f t="shared" si="115"/>
        <v>279.42</v>
      </c>
      <c r="H557" s="13">
        <v>1</v>
      </c>
      <c r="I557" s="69"/>
      <c r="J557" s="14">
        <f t="shared" si="116"/>
        <v>0</v>
      </c>
    </row>
    <row r="558" spans="1:10" x14ac:dyDescent="0.25">
      <c r="A558" s="11" t="s">
        <v>942</v>
      </c>
      <c r="B558" s="12" t="s">
        <v>16</v>
      </c>
      <c r="C558" s="12" t="s">
        <v>21</v>
      </c>
      <c r="D558" s="35" t="s">
        <v>943</v>
      </c>
      <c r="E558" s="13">
        <v>1</v>
      </c>
      <c r="F558" s="13">
        <v>87.56</v>
      </c>
      <c r="G558" s="14">
        <f t="shared" si="115"/>
        <v>87.56</v>
      </c>
      <c r="H558" s="13">
        <v>1</v>
      </c>
      <c r="I558" s="69"/>
      <c r="J558" s="14">
        <f t="shared" si="116"/>
        <v>0</v>
      </c>
    </row>
    <row r="559" spans="1:10" x14ac:dyDescent="0.25">
      <c r="A559" s="15"/>
      <c r="B559" s="15"/>
      <c r="C559" s="15"/>
      <c r="D559" s="36" t="s">
        <v>944</v>
      </c>
      <c r="E559" s="13">
        <v>1</v>
      </c>
      <c r="F559" s="16">
        <f>SUM(G548:G558)</f>
        <v>20021.160000000003</v>
      </c>
      <c r="G559" s="16">
        <f t="shared" si="115"/>
        <v>20021.16</v>
      </c>
      <c r="H559" s="13">
        <v>1</v>
      </c>
      <c r="I559" s="16">
        <f>SUM(J548:J558)</f>
        <v>0</v>
      </c>
      <c r="J559" s="16">
        <f t="shared" si="116"/>
        <v>0</v>
      </c>
    </row>
    <row r="560" spans="1:10" ht="1.1499999999999999" customHeight="1" x14ac:dyDescent="0.25">
      <c r="A560" s="17"/>
      <c r="B560" s="17"/>
      <c r="C560" s="17"/>
      <c r="D560" s="37"/>
      <c r="E560" s="17"/>
      <c r="F560" s="17"/>
      <c r="G560" s="17"/>
      <c r="H560" s="17"/>
      <c r="I560" s="17"/>
      <c r="J560" s="17"/>
    </row>
    <row r="561" spans="1:10" x14ac:dyDescent="0.25">
      <c r="A561" s="20" t="s">
        <v>945</v>
      </c>
      <c r="B561" s="21" t="s">
        <v>10</v>
      </c>
      <c r="C561" s="20" t="s">
        <v>11</v>
      </c>
      <c r="D561" s="38" t="s">
        <v>946</v>
      </c>
      <c r="E561" s="22">
        <f t="shared" ref="E561:J561" si="117">E567</f>
        <v>1</v>
      </c>
      <c r="F561" s="22">
        <f t="shared" si="117"/>
        <v>29822.25</v>
      </c>
      <c r="G561" s="22">
        <f t="shared" si="117"/>
        <v>29822.25</v>
      </c>
      <c r="H561" s="22">
        <f t="shared" si="117"/>
        <v>1</v>
      </c>
      <c r="I561" s="22">
        <f t="shared" si="117"/>
        <v>0</v>
      </c>
      <c r="J561" s="22">
        <f t="shared" si="117"/>
        <v>0</v>
      </c>
    </row>
    <row r="562" spans="1:10" x14ac:dyDescent="0.25">
      <c r="A562" s="11" t="s">
        <v>947</v>
      </c>
      <c r="B562" s="12" t="s">
        <v>16</v>
      </c>
      <c r="C562" s="12" t="s">
        <v>21</v>
      </c>
      <c r="D562" s="35" t="s">
        <v>948</v>
      </c>
      <c r="E562" s="13">
        <v>1</v>
      </c>
      <c r="F562" s="13">
        <v>2362.5</v>
      </c>
      <c r="G562" s="14">
        <f t="shared" ref="G562:G567" si="118">ROUND(E562*F562,2)</f>
        <v>2362.5</v>
      </c>
      <c r="H562" s="13">
        <v>1</v>
      </c>
      <c r="I562" s="69"/>
      <c r="J562" s="14">
        <f t="shared" ref="J562:J567" si="119">ROUND(H562*I562,2)</f>
        <v>0</v>
      </c>
    </row>
    <row r="563" spans="1:10" x14ac:dyDescent="0.25">
      <c r="A563" s="11" t="s">
        <v>949</v>
      </c>
      <c r="B563" s="12" t="s">
        <v>16</v>
      </c>
      <c r="C563" s="12" t="s">
        <v>29</v>
      </c>
      <c r="D563" s="35" t="s">
        <v>950</v>
      </c>
      <c r="E563" s="13">
        <v>475</v>
      </c>
      <c r="F563" s="13">
        <v>42.06</v>
      </c>
      <c r="G563" s="14">
        <f t="shared" si="118"/>
        <v>19978.5</v>
      </c>
      <c r="H563" s="13">
        <v>475</v>
      </c>
      <c r="I563" s="69"/>
      <c r="J563" s="14">
        <f t="shared" si="119"/>
        <v>0</v>
      </c>
    </row>
    <row r="564" spans="1:10" x14ac:dyDescent="0.25">
      <c r="A564" s="11" t="s">
        <v>951</v>
      </c>
      <c r="B564" s="12" t="s">
        <v>16</v>
      </c>
      <c r="C564" s="12" t="s">
        <v>21</v>
      </c>
      <c r="D564" s="35" t="s">
        <v>952</v>
      </c>
      <c r="E564" s="13">
        <v>2</v>
      </c>
      <c r="F564" s="13">
        <v>2572.5</v>
      </c>
      <c r="G564" s="14">
        <f t="shared" si="118"/>
        <v>5145</v>
      </c>
      <c r="H564" s="13">
        <v>2</v>
      </c>
      <c r="I564" s="69"/>
      <c r="J564" s="14">
        <f t="shared" si="119"/>
        <v>0</v>
      </c>
    </row>
    <row r="565" spans="1:10" x14ac:dyDescent="0.25">
      <c r="A565" s="11" t="s">
        <v>953</v>
      </c>
      <c r="B565" s="12" t="s">
        <v>16</v>
      </c>
      <c r="C565" s="12" t="s">
        <v>21</v>
      </c>
      <c r="D565" s="35" t="s">
        <v>954</v>
      </c>
      <c r="E565" s="13">
        <v>1</v>
      </c>
      <c r="F565" s="13">
        <v>2073.75</v>
      </c>
      <c r="G565" s="14">
        <f t="shared" si="118"/>
        <v>2073.75</v>
      </c>
      <c r="H565" s="13">
        <v>1</v>
      </c>
      <c r="I565" s="69"/>
      <c r="J565" s="14">
        <f t="shared" si="119"/>
        <v>0</v>
      </c>
    </row>
    <row r="566" spans="1:10" ht="22.5" x14ac:dyDescent="0.25">
      <c r="A566" s="11" t="s">
        <v>955</v>
      </c>
      <c r="B566" s="12" t="s">
        <v>16</v>
      </c>
      <c r="C566" s="12" t="s">
        <v>21</v>
      </c>
      <c r="D566" s="35" t="s">
        <v>956</v>
      </c>
      <c r="E566" s="13">
        <v>1</v>
      </c>
      <c r="F566" s="13">
        <v>262.5</v>
      </c>
      <c r="G566" s="14">
        <f t="shared" si="118"/>
        <v>262.5</v>
      </c>
      <c r="H566" s="13">
        <v>1</v>
      </c>
      <c r="I566" s="69"/>
      <c r="J566" s="14">
        <f t="shared" si="119"/>
        <v>0</v>
      </c>
    </row>
    <row r="567" spans="1:10" x14ac:dyDescent="0.25">
      <c r="A567" s="15"/>
      <c r="B567" s="15"/>
      <c r="C567" s="15"/>
      <c r="D567" s="36" t="s">
        <v>957</v>
      </c>
      <c r="E567" s="13">
        <v>1</v>
      </c>
      <c r="F567" s="16">
        <f>SUM(G562:G566)</f>
        <v>29822.25</v>
      </c>
      <c r="G567" s="16">
        <f t="shared" si="118"/>
        <v>29822.25</v>
      </c>
      <c r="H567" s="13">
        <v>1</v>
      </c>
      <c r="I567" s="16">
        <f>SUM(J562:J566)</f>
        <v>0</v>
      </c>
      <c r="J567" s="16">
        <f t="shared" si="119"/>
        <v>0</v>
      </c>
    </row>
    <row r="568" spans="1:10" ht="1.1499999999999999" customHeight="1" x14ac:dyDescent="0.25">
      <c r="A568" s="17"/>
      <c r="B568" s="17"/>
      <c r="C568" s="17"/>
      <c r="D568" s="37"/>
      <c r="E568" s="17"/>
      <c r="F568" s="17"/>
      <c r="G568" s="17"/>
      <c r="H568" s="17"/>
      <c r="I568" s="17"/>
      <c r="J568" s="17"/>
    </row>
    <row r="569" spans="1:10" x14ac:dyDescent="0.25">
      <c r="A569" s="20" t="s">
        <v>958</v>
      </c>
      <c r="B569" s="21" t="s">
        <v>10</v>
      </c>
      <c r="C569" s="20" t="s">
        <v>11</v>
      </c>
      <c r="D569" s="38" t="s">
        <v>959</v>
      </c>
      <c r="E569" s="22">
        <f t="shared" ref="E569:J569" si="120">E576</f>
        <v>1</v>
      </c>
      <c r="F569" s="22">
        <f t="shared" si="120"/>
        <v>19227.47</v>
      </c>
      <c r="G569" s="22">
        <f t="shared" si="120"/>
        <v>19227.47</v>
      </c>
      <c r="H569" s="22">
        <f t="shared" si="120"/>
        <v>1</v>
      </c>
      <c r="I569" s="22">
        <f t="shared" si="120"/>
        <v>0</v>
      </c>
      <c r="J569" s="22">
        <f t="shared" si="120"/>
        <v>0</v>
      </c>
    </row>
    <row r="570" spans="1:10" ht="22.5" x14ac:dyDescent="0.25">
      <c r="A570" s="11" t="s">
        <v>960</v>
      </c>
      <c r="B570" s="12" t="s">
        <v>16</v>
      </c>
      <c r="C570" s="12" t="s">
        <v>21</v>
      </c>
      <c r="D570" s="35" t="s">
        <v>961</v>
      </c>
      <c r="E570" s="13">
        <v>1</v>
      </c>
      <c r="F570" s="13">
        <v>1653.75</v>
      </c>
      <c r="G570" s="14">
        <f t="shared" ref="G570:G576" si="121">ROUND(E570*F570,2)</f>
        <v>1653.75</v>
      </c>
      <c r="H570" s="13">
        <v>1</v>
      </c>
      <c r="I570" s="69"/>
      <c r="J570" s="14">
        <f t="shared" ref="J570:J576" si="122">ROUND(H570*I570,2)</f>
        <v>0</v>
      </c>
    </row>
    <row r="571" spans="1:10" x14ac:dyDescent="0.25">
      <c r="A571" s="11" t="s">
        <v>962</v>
      </c>
      <c r="B571" s="12" t="s">
        <v>16</v>
      </c>
      <c r="C571" s="12" t="s">
        <v>29</v>
      </c>
      <c r="D571" s="35" t="s">
        <v>963</v>
      </c>
      <c r="E571" s="13">
        <v>2575</v>
      </c>
      <c r="F571" s="13">
        <v>5.46</v>
      </c>
      <c r="G571" s="14">
        <f t="shared" si="121"/>
        <v>14059.5</v>
      </c>
      <c r="H571" s="13">
        <v>2575</v>
      </c>
      <c r="I571" s="69"/>
      <c r="J571" s="14">
        <f t="shared" si="122"/>
        <v>0</v>
      </c>
    </row>
    <row r="572" spans="1:10" x14ac:dyDescent="0.25">
      <c r="A572" s="11" t="s">
        <v>964</v>
      </c>
      <c r="B572" s="12" t="s">
        <v>16</v>
      </c>
      <c r="C572" s="12" t="s">
        <v>21</v>
      </c>
      <c r="D572" s="35" t="s">
        <v>965</v>
      </c>
      <c r="E572" s="13">
        <v>1</v>
      </c>
      <c r="F572" s="13">
        <v>1332.45</v>
      </c>
      <c r="G572" s="14">
        <f t="shared" si="121"/>
        <v>1332.45</v>
      </c>
      <c r="H572" s="13">
        <v>1</v>
      </c>
      <c r="I572" s="69"/>
      <c r="J572" s="14">
        <f t="shared" si="122"/>
        <v>0</v>
      </c>
    </row>
    <row r="573" spans="1:10" x14ac:dyDescent="0.25">
      <c r="A573" s="11" t="s">
        <v>966</v>
      </c>
      <c r="B573" s="12" t="s">
        <v>16</v>
      </c>
      <c r="C573" s="12" t="s">
        <v>21</v>
      </c>
      <c r="D573" s="35" t="s">
        <v>967</v>
      </c>
      <c r="E573" s="13">
        <v>1</v>
      </c>
      <c r="F573" s="13">
        <v>685.52</v>
      </c>
      <c r="G573" s="14">
        <f t="shared" si="121"/>
        <v>685.52</v>
      </c>
      <c r="H573" s="13">
        <v>1</v>
      </c>
      <c r="I573" s="69"/>
      <c r="J573" s="14">
        <f t="shared" si="122"/>
        <v>0</v>
      </c>
    </row>
    <row r="574" spans="1:10" x14ac:dyDescent="0.25">
      <c r="A574" s="11" t="s">
        <v>968</v>
      </c>
      <c r="B574" s="12" t="s">
        <v>16</v>
      </c>
      <c r="C574" s="12" t="s">
        <v>21</v>
      </c>
      <c r="D574" s="35" t="s">
        <v>969</v>
      </c>
      <c r="E574" s="13">
        <v>1</v>
      </c>
      <c r="F574" s="13">
        <v>1207.5</v>
      </c>
      <c r="G574" s="14">
        <f t="shared" si="121"/>
        <v>1207.5</v>
      </c>
      <c r="H574" s="13">
        <v>1</v>
      </c>
      <c r="I574" s="69"/>
      <c r="J574" s="14">
        <f t="shared" si="122"/>
        <v>0</v>
      </c>
    </row>
    <row r="575" spans="1:10" x14ac:dyDescent="0.25">
      <c r="A575" s="11" t="s">
        <v>970</v>
      </c>
      <c r="B575" s="12" t="s">
        <v>16</v>
      </c>
      <c r="C575" s="12" t="s">
        <v>21</v>
      </c>
      <c r="D575" s="35" t="s">
        <v>971</v>
      </c>
      <c r="E575" s="13">
        <v>1</v>
      </c>
      <c r="F575" s="13">
        <v>288.75</v>
      </c>
      <c r="G575" s="14">
        <f t="shared" si="121"/>
        <v>288.75</v>
      </c>
      <c r="H575" s="13">
        <v>1</v>
      </c>
      <c r="I575" s="69"/>
      <c r="J575" s="14">
        <f t="shared" si="122"/>
        <v>0</v>
      </c>
    </row>
    <row r="576" spans="1:10" x14ac:dyDescent="0.25">
      <c r="A576" s="15"/>
      <c r="B576" s="15"/>
      <c r="C576" s="15"/>
      <c r="D576" s="36" t="s">
        <v>972</v>
      </c>
      <c r="E576" s="13">
        <v>1</v>
      </c>
      <c r="F576" s="16">
        <f>SUM(G570:G575)</f>
        <v>19227.47</v>
      </c>
      <c r="G576" s="16">
        <f t="shared" si="121"/>
        <v>19227.47</v>
      </c>
      <c r="H576" s="13">
        <v>1</v>
      </c>
      <c r="I576" s="16">
        <f>SUM(J570:J575)</f>
        <v>0</v>
      </c>
      <c r="J576" s="16">
        <f t="shared" si="122"/>
        <v>0</v>
      </c>
    </row>
    <row r="577" spans="1:10" ht="1.1499999999999999" customHeight="1" x14ac:dyDescent="0.25">
      <c r="A577" s="17"/>
      <c r="B577" s="17"/>
      <c r="C577" s="17"/>
      <c r="D577" s="37"/>
      <c r="E577" s="17"/>
      <c r="F577" s="17"/>
      <c r="G577" s="17"/>
      <c r="H577" s="17"/>
      <c r="I577" s="17"/>
      <c r="J577" s="17"/>
    </row>
    <row r="578" spans="1:10" x14ac:dyDescent="0.25">
      <c r="A578" s="20" t="s">
        <v>973</v>
      </c>
      <c r="B578" s="21" t="s">
        <v>10</v>
      </c>
      <c r="C578" s="20" t="s">
        <v>11</v>
      </c>
      <c r="D578" s="38" t="s">
        <v>974</v>
      </c>
      <c r="E578" s="22">
        <f t="shared" ref="E578:J578" si="123">E583</f>
        <v>1</v>
      </c>
      <c r="F578" s="22">
        <f t="shared" si="123"/>
        <v>13189.48</v>
      </c>
      <c r="G578" s="22">
        <f t="shared" si="123"/>
        <v>13189.48</v>
      </c>
      <c r="H578" s="22">
        <f t="shared" si="123"/>
        <v>1</v>
      </c>
      <c r="I578" s="22">
        <f t="shared" si="123"/>
        <v>0</v>
      </c>
      <c r="J578" s="22">
        <f t="shared" si="123"/>
        <v>0</v>
      </c>
    </row>
    <row r="579" spans="1:10" ht="22.5" x14ac:dyDescent="0.25">
      <c r="A579" s="11" t="s">
        <v>975</v>
      </c>
      <c r="B579" s="12" t="s">
        <v>16</v>
      </c>
      <c r="C579" s="12" t="s">
        <v>21</v>
      </c>
      <c r="D579" s="35" t="s">
        <v>976</v>
      </c>
      <c r="E579" s="13">
        <v>1</v>
      </c>
      <c r="F579" s="13">
        <v>6588.23</v>
      </c>
      <c r="G579" s="14">
        <f>ROUND(E579*F579,2)</f>
        <v>6588.23</v>
      </c>
      <c r="H579" s="13">
        <v>1</v>
      </c>
      <c r="I579" s="69"/>
      <c r="J579" s="14">
        <f>ROUND(H579*I579,2)</f>
        <v>0</v>
      </c>
    </row>
    <row r="580" spans="1:10" x14ac:dyDescent="0.25">
      <c r="A580" s="11" t="s">
        <v>977</v>
      </c>
      <c r="B580" s="12" t="s">
        <v>16</v>
      </c>
      <c r="C580" s="12" t="s">
        <v>29</v>
      </c>
      <c r="D580" s="35" t="s">
        <v>978</v>
      </c>
      <c r="E580" s="13">
        <v>625</v>
      </c>
      <c r="F580" s="13">
        <v>7.58</v>
      </c>
      <c r="G580" s="14">
        <f>ROUND(E580*F580,2)</f>
        <v>4737.5</v>
      </c>
      <c r="H580" s="13">
        <v>625</v>
      </c>
      <c r="I580" s="69"/>
      <c r="J580" s="14">
        <f>ROUND(H580*I580,2)</f>
        <v>0</v>
      </c>
    </row>
    <row r="581" spans="1:10" x14ac:dyDescent="0.25">
      <c r="A581" s="11" t="s">
        <v>979</v>
      </c>
      <c r="B581" s="12" t="s">
        <v>16</v>
      </c>
      <c r="C581" s="12" t="s">
        <v>21</v>
      </c>
      <c r="D581" s="35" t="s">
        <v>980</v>
      </c>
      <c r="E581" s="13">
        <v>1</v>
      </c>
      <c r="F581" s="13">
        <v>1522.5</v>
      </c>
      <c r="G581" s="14">
        <f>ROUND(E581*F581,2)</f>
        <v>1522.5</v>
      </c>
      <c r="H581" s="13">
        <v>1</v>
      </c>
      <c r="I581" s="69"/>
      <c r="J581" s="14">
        <f>ROUND(H581*I581,2)</f>
        <v>0</v>
      </c>
    </row>
    <row r="582" spans="1:10" x14ac:dyDescent="0.25">
      <c r="A582" s="11" t="s">
        <v>981</v>
      </c>
      <c r="B582" s="12" t="s">
        <v>16</v>
      </c>
      <c r="C582" s="12" t="s">
        <v>21</v>
      </c>
      <c r="D582" s="35" t="s">
        <v>982</v>
      </c>
      <c r="E582" s="13">
        <v>1</v>
      </c>
      <c r="F582" s="13">
        <v>341.25</v>
      </c>
      <c r="G582" s="14">
        <f>ROUND(E582*F582,2)</f>
        <v>341.25</v>
      </c>
      <c r="H582" s="13">
        <v>1</v>
      </c>
      <c r="I582" s="69"/>
      <c r="J582" s="14">
        <f>ROUND(H582*I582,2)</f>
        <v>0</v>
      </c>
    </row>
    <row r="583" spans="1:10" x14ac:dyDescent="0.25">
      <c r="A583" s="15"/>
      <c r="B583" s="15"/>
      <c r="C583" s="15"/>
      <c r="D583" s="36" t="s">
        <v>983</v>
      </c>
      <c r="E583" s="13">
        <v>1</v>
      </c>
      <c r="F583" s="16">
        <f>SUM(G579:G582)</f>
        <v>13189.48</v>
      </c>
      <c r="G583" s="16">
        <f>ROUND(E583*F583,2)</f>
        <v>13189.48</v>
      </c>
      <c r="H583" s="13">
        <v>1</v>
      </c>
      <c r="I583" s="16">
        <f>SUM(J579:J582)</f>
        <v>0</v>
      </c>
      <c r="J583" s="16">
        <f>ROUND(H583*I583,2)</f>
        <v>0</v>
      </c>
    </row>
    <row r="584" spans="1:10" ht="1.1499999999999999" customHeight="1" x14ac:dyDescent="0.25">
      <c r="A584" s="17"/>
      <c r="B584" s="17"/>
      <c r="C584" s="17"/>
      <c r="D584" s="37"/>
      <c r="E584" s="17"/>
      <c r="F584" s="17"/>
      <c r="G584" s="17"/>
      <c r="H584" s="17"/>
      <c r="I584" s="17"/>
      <c r="J584" s="17"/>
    </row>
    <row r="585" spans="1:10" x14ac:dyDescent="0.25">
      <c r="A585" s="20" t="s">
        <v>984</v>
      </c>
      <c r="B585" s="20" t="s">
        <v>10</v>
      </c>
      <c r="C585" s="20" t="s">
        <v>11</v>
      </c>
      <c r="D585" s="38" t="s">
        <v>985</v>
      </c>
      <c r="E585" s="22">
        <f t="shared" ref="E585:J585" si="124">E590</f>
        <v>1</v>
      </c>
      <c r="F585" s="22">
        <f t="shared" si="124"/>
        <v>4302.7699999999995</v>
      </c>
      <c r="G585" s="22">
        <f t="shared" si="124"/>
        <v>4302.7700000000004</v>
      </c>
      <c r="H585" s="22">
        <f t="shared" si="124"/>
        <v>1</v>
      </c>
      <c r="I585" s="22">
        <f t="shared" si="124"/>
        <v>0</v>
      </c>
      <c r="J585" s="22">
        <f t="shared" si="124"/>
        <v>0</v>
      </c>
    </row>
    <row r="586" spans="1:10" x14ac:dyDescent="0.25">
      <c r="A586" s="11" t="s">
        <v>986</v>
      </c>
      <c r="B586" s="12" t="s">
        <v>16</v>
      </c>
      <c r="C586" s="12" t="s">
        <v>21</v>
      </c>
      <c r="D586" s="35" t="s">
        <v>987</v>
      </c>
      <c r="E586" s="13">
        <v>1</v>
      </c>
      <c r="F586" s="13">
        <v>1177.5999999999999</v>
      </c>
      <c r="G586" s="14">
        <f>ROUND(E586*F586,2)</f>
        <v>1177.5999999999999</v>
      </c>
      <c r="H586" s="13">
        <v>1</v>
      </c>
      <c r="I586" s="69"/>
      <c r="J586" s="14">
        <f>ROUND(H586*I586,2)</f>
        <v>0</v>
      </c>
    </row>
    <row r="587" spans="1:10" ht="22.5" x14ac:dyDescent="0.25">
      <c r="A587" s="11" t="s">
        <v>988</v>
      </c>
      <c r="B587" s="12" t="s">
        <v>16</v>
      </c>
      <c r="C587" s="12" t="s">
        <v>29</v>
      </c>
      <c r="D587" s="35" t="s">
        <v>989</v>
      </c>
      <c r="E587" s="13">
        <v>125</v>
      </c>
      <c r="F587" s="13">
        <v>22.69</v>
      </c>
      <c r="G587" s="14">
        <f>ROUND(E587*F587,2)</f>
        <v>2836.25</v>
      </c>
      <c r="H587" s="13">
        <v>125</v>
      </c>
      <c r="I587" s="69"/>
      <c r="J587" s="14">
        <f>ROUND(H587*I587,2)</f>
        <v>0</v>
      </c>
    </row>
    <row r="588" spans="1:10" ht="22.5" x14ac:dyDescent="0.25">
      <c r="A588" s="11" t="s">
        <v>990</v>
      </c>
      <c r="B588" s="12" t="s">
        <v>16</v>
      </c>
      <c r="C588" s="12" t="s">
        <v>21</v>
      </c>
      <c r="D588" s="35" t="s">
        <v>991</v>
      </c>
      <c r="E588" s="13">
        <v>1</v>
      </c>
      <c r="F588" s="13">
        <v>120.38</v>
      </c>
      <c r="G588" s="14">
        <f>ROUND(E588*F588,2)</f>
        <v>120.38</v>
      </c>
      <c r="H588" s="13">
        <v>1</v>
      </c>
      <c r="I588" s="69"/>
      <c r="J588" s="14">
        <f>ROUND(H588*I588,2)</f>
        <v>0</v>
      </c>
    </row>
    <row r="589" spans="1:10" x14ac:dyDescent="0.25">
      <c r="A589" s="11" t="s">
        <v>992</v>
      </c>
      <c r="B589" s="12" t="s">
        <v>16</v>
      </c>
      <c r="C589" s="12" t="s">
        <v>21</v>
      </c>
      <c r="D589" s="35" t="s">
        <v>982</v>
      </c>
      <c r="E589" s="13">
        <v>1</v>
      </c>
      <c r="F589" s="13">
        <v>168.54</v>
      </c>
      <c r="G589" s="14">
        <f>ROUND(E589*F589,2)</f>
        <v>168.54</v>
      </c>
      <c r="H589" s="13">
        <v>1</v>
      </c>
      <c r="I589" s="69"/>
      <c r="J589" s="14">
        <f>ROUND(H589*I589,2)</f>
        <v>0</v>
      </c>
    </row>
    <row r="590" spans="1:10" x14ac:dyDescent="0.25">
      <c r="A590" s="15"/>
      <c r="B590" s="15"/>
      <c r="C590" s="15"/>
      <c r="D590" s="36" t="s">
        <v>993</v>
      </c>
      <c r="E590" s="13">
        <v>1</v>
      </c>
      <c r="F590" s="16">
        <f>SUM(G586:G589)</f>
        <v>4302.7699999999995</v>
      </c>
      <c r="G590" s="16">
        <f>ROUND(E590*F590,2)</f>
        <v>4302.7700000000004</v>
      </c>
      <c r="H590" s="13">
        <v>1</v>
      </c>
      <c r="I590" s="16">
        <f>SUM(J586:J589)</f>
        <v>0</v>
      </c>
      <c r="J590" s="16">
        <f>ROUND(H590*I590,2)</f>
        <v>0</v>
      </c>
    </row>
    <row r="591" spans="1:10" ht="1.1499999999999999" customHeight="1" x14ac:dyDescent="0.25">
      <c r="A591" s="17"/>
      <c r="B591" s="17"/>
      <c r="C591" s="17"/>
      <c r="D591" s="37"/>
      <c r="E591" s="17"/>
      <c r="F591" s="17"/>
      <c r="G591" s="17"/>
      <c r="H591" s="17"/>
      <c r="I591" s="17"/>
      <c r="J591" s="17"/>
    </row>
    <row r="592" spans="1:10" ht="22.5" x14ac:dyDescent="0.25">
      <c r="A592" s="20" t="s">
        <v>994</v>
      </c>
      <c r="B592" s="21" t="s">
        <v>10</v>
      </c>
      <c r="C592" s="20" t="s">
        <v>11</v>
      </c>
      <c r="D592" s="38" t="s">
        <v>995</v>
      </c>
      <c r="E592" s="22">
        <f t="shared" ref="E592:J592" si="125">E608</f>
        <v>1</v>
      </c>
      <c r="F592" s="22">
        <f t="shared" si="125"/>
        <v>95976.8</v>
      </c>
      <c r="G592" s="22">
        <f t="shared" si="125"/>
        <v>95976.8</v>
      </c>
      <c r="H592" s="22">
        <f t="shared" si="125"/>
        <v>1</v>
      </c>
      <c r="I592" s="22">
        <f t="shared" si="125"/>
        <v>0</v>
      </c>
      <c r="J592" s="22">
        <f t="shared" si="125"/>
        <v>0</v>
      </c>
    </row>
    <row r="593" spans="1:10" ht="33.75" x14ac:dyDescent="0.25">
      <c r="A593" s="11" t="s">
        <v>996</v>
      </c>
      <c r="B593" s="12" t="s">
        <v>16</v>
      </c>
      <c r="C593" s="12" t="s">
        <v>21</v>
      </c>
      <c r="D593" s="35" t="s">
        <v>997</v>
      </c>
      <c r="E593" s="13">
        <v>1</v>
      </c>
      <c r="F593" s="13">
        <v>2887.5</v>
      </c>
      <c r="G593" s="14">
        <f t="shared" ref="G593:G608" si="126">ROUND(E593*F593,2)</f>
        <v>2887.5</v>
      </c>
      <c r="H593" s="13">
        <v>1</v>
      </c>
      <c r="I593" s="69"/>
      <c r="J593" s="14">
        <f t="shared" ref="J593:J608" si="127">ROUND(H593*I593,2)</f>
        <v>0</v>
      </c>
    </row>
    <row r="594" spans="1:10" ht="22.5" x14ac:dyDescent="0.25">
      <c r="A594" s="11" t="s">
        <v>998</v>
      </c>
      <c r="B594" s="12" t="s">
        <v>16</v>
      </c>
      <c r="C594" s="12" t="s">
        <v>21</v>
      </c>
      <c r="D594" s="35" t="s">
        <v>999</v>
      </c>
      <c r="E594" s="13">
        <v>1</v>
      </c>
      <c r="F594" s="13">
        <v>3276</v>
      </c>
      <c r="G594" s="14">
        <f t="shared" si="126"/>
        <v>3276</v>
      </c>
      <c r="H594" s="13">
        <v>1</v>
      </c>
      <c r="I594" s="69"/>
      <c r="J594" s="14">
        <f t="shared" si="127"/>
        <v>0</v>
      </c>
    </row>
    <row r="595" spans="1:10" x14ac:dyDescent="0.25">
      <c r="A595" s="11" t="s">
        <v>1000</v>
      </c>
      <c r="B595" s="12" t="s">
        <v>16</v>
      </c>
      <c r="C595" s="12" t="s">
        <v>29</v>
      </c>
      <c r="D595" s="35" t="s">
        <v>1001</v>
      </c>
      <c r="E595" s="13">
        <v>75</v>
      </c>
      <c r="F595" s="13">
        <v>53.19</v>
      </c>
      <c r="G595" s="14">
        <f t="shared" si="126"/>
        <v>3989.25</v>
      </c>
      <c r="H595" s="13">
        <v>75</v>
      </c>
      <c r="I595" s="69"/>
      <c r="J595" s="14">
        <f t="shared" si="127"/>
        <v>0</v>
      </c>
    </row>
    <row r="596" spans="1:10" x14ac:dyDescent="0.25">
      <c r="A596" s="11" t="s">
        <v>1002</v>
      </c>
      <c r="B596" s="12" t="s">
        <v>16</v>
      </c>
      <c r="C596" s="12" t="s">
        <v>29</v>
      </c>
      <c r="D596" s="35" t="s">
        <v>1003</v>
      </c>
      <c r="E596" s="13">
        <v>75</v>
      </c>
      <c r="F596" s="13">
        <v>17</v>
      </c>
      <c r="G596" s="14">
        <f t="shared" si="126"/>
        <v>1275</v>
      </c>
      <c r="H596" s="13">
        <v>75</v>
      </c>
      <c r="I596" s="69"/>
      <c r="J596" s="14">
        <f t="shared" si="127"/>
        <v>0</v>
      </c>
    </row>
    <row r="597" spans="1:10" x14ac:dyDescent="0.25">
      <c r="A597" s="11" t="s">
        <v>785</v>
      </c>
      <c r="B597" s="12" t="s">
        <v>16</v>
      </c>
      <c r="C597" s="12" t="s">
        <v>29</v>
      </c>
      <c r="D597" s="35" t="s">
        <v>786</v>
      </c>
      <c r="E597" s="13">
        <v>3550</v>
      </c>
      <c r="F597" s="13">
        <v>3.36</v>
      </c>
      <c r="G597" s="14">
        <f t="shared" si="126"/>
        <v>11928</v>
      </c>
      <c r="H597" s="13">
        <v>3550</v>
      </c>
      <c r="I597" s="69"/>
      <c r="J597" s="14">
        <f t="shared" si="127"/>
        <v>0</v>
      </c>
    </row>
    <row r="598" spans="1:10" x14ac:dyDescent="0.25">
      <c r="A598" s="11" t="s">
        <v>823</v>
      </c>
      <c r="B598" s="12" t="s">
        <v>16</v>
      </c>
      <c r="C598" s="12" t="s">
        <v>29</v>
      </c>
      <c r="D598" s="35" t="s">
        <v>824</v>
      </c>
      <c r="E598" s="13">
        <v>3250</v>
      </c>
      <c r="F598" s="13">
        <v>7.62</v>
      </c>
      <c r="G598" s="14">
        <f t="shared" si="126"/>
        <v>24765</v>
      </c>
      <c r="H598" s="13">
        <v>3250</v>
      </c>
      <c r="I598" s="69"/>
      <c r="J598" s="14">
        <f t="shared" si="127"/>
        <v>0</v>
      </c>
    </row>
    <row r="599" spans="1:10" x14ac:dyDescent="0.25">
      <c r="A599" s="11" t="s">
        <v>1004</v>
      </c>
      <c r="B599" s="12" t="s">
        <v>16</v>
      </c>
      <c r="C599" s="12" t="s">
        <v>29</v>
      </c>
      <c r="D599" s="35" t="s">
        <v>1005</v>
      </c>
      <c r="E599" s="13">
        <v>475</v>
      </c>
      <c r="F599" s="13">
        <v>4.83</v>
      </c>
      <c r="G599" s="14">
        <f t="shared" si="126"/>
        <v>2294.25</v>
      </c>
      <c r="H599" s="13">
        <v>475</v>
      </c>
      <c r="I599" s="69"/>
      <c r="J599" s="14">
        <f t="shared" si="127"/>
        <v>0</v>
      </c>
    </row>
    <row r="600" spans="1:10" x14ac:dyDescent="0.25">
      <c r="A600" s="11" t="s">
        <v>1006</v>
      </c>
      <c r="B600" s="12" t="s">
        <v>16</v>
      </c>
      <c r="C600" s="12" t="s">
        <v>29</v>
      </c>
      <c r="D600" s="35" t="s">
        <v>1007</v>
      </c>
      <c r="E600" s="13">
        <v>350</v>
      </c>
      <c r="F600" s="13">
        <v>6.49</v>
      </c>
      <c r="G600" s="14">
        <f t="shared" si="126"/>
        <v>2271.5</v>
      </c>
      <c r="H600" s="13">
        <v>350</v>
      </c>
      <c r="I600" s="69"/>
      <c r="J600" s="14">
        <f t="shared" si="127"/>
        <v>0</v>
      </c>
    </row>
    <row r="601" spans="1:10" ht="22.5" x14ac:dyDescent="0.25">
      <c r="A601" s="11" t="s">
        <v>1008</v>
      </c>
      <c r="B601" s="12" t="s">
        <v>16</v>
      </c>
      <c r="C601" s="12" t="s">
        <v>29</v>
      </c>
      <c r="D601" s="35" t="s">
        <v>1009</v>
      </c>
      <c r="E601" s="13">
        <v>1550</v>
      </c>
      <c r="F601" s="13">
        <v>5.19</v>
      </c>
      <c r="G601" s="14">
        <f t="shared" si="126"/>
        <v>8044.5</v>
      </c>
      <c r="H601" s="13">
        <v>1550</v>
      </c>
      <c r="I601" s="69"/>
      <c r="J601" s="14">
        <f t="shared" si="127"/>
        <v>0</v>
      </c>
    </row>
    <row r="602" spans="1:10" x14ac:dyDescent="0.25">
      <c r="A602" s="11" t="s">
        <v>1010</v>
      </c>
      <c r="B602" s="12" t="s">
        <v>16</v>
      </c>
      <c r="C602" s="12" t="s">
        <v>29</v>
      </c>
      <c r="D602" s="35" t="s">
        <v>1011</v>
      </c>
      <c r="E602" s="13">
        <v>475</v>
      </c>
      <c r="F602" s="13">
        <v>12.05</v>
      </c>
      <c r="G602" s="14">
        <f t="shared" si="126"/>
        <v>5723.75</v>
      </c>
      <c r="H602" s="13">
        <v>475</v>
      </c>
      <c r="I602" s="69"/>
      <c r="J602" s="14">
        <f t="shared" si="127"/>
        <v>0</v>
      </c>
    </row>
    <row r="603" spans="1:10" x14ac:dyDescent="0.25">
      <c r="A603" s="11" t="s">
        <v>1012</v>
      </c>
      <c r="B603" s="12" t="s">
        <v>16</v>
      </c>
      <c r="C603" s="12" t="s">
        <v>29</v>
      </c>
      <c r="D603" s="35" t="s">
        <v>1013</v>
      </c>
      <c r="E603" s="13">
        <v>320</v>
      </c>
      <c r="F603" s="13">
        <v>13.04</v>
      </c>
      <c r="G603" s="14">
        <f t="shared" si="126"/>
        <v>4172.8</v>
      </c>
      <c r="H603" s="13">
        <v>320</v>
      </c>
      <c r="I603" s="69"/>
      <c r="J603" s="14">
        <f t="shared" si="127"/>
        <v>0</v>
      </c>
    </row>
    <row r="604" spans="1:10" x14ac:dyDescent="0.25">
      <c r="A604" s="11" t="s">
        <v>1014</v>
      </c>
      <c r="B604" s="12" t="s">
        <v>16</v>
      </c>
      <c r="C604" s="12" t="s">
        <v>29</v>
      </c>
      <c r="D604" s="35" t="s">
        <v>1015</v>
      </c>
      <c r="E604" s="13">
        <v>275</v>
      </c>
      <c r="F604" s="13">
        <v>15.1</v>
      </c>
      <c r="G604" s="14">
        <f t="shared" si="126"/>
        <v>4152.5</v>
      </c>
      <c r="H604" s="13">
        <v>275</v>
      </c>
      <c r="I604" s="69"/>
      <c r="J604" s="14">
        <f t="shared" si="127"/>
        <v>0</v>
      </c>
    </row>
    <row r="605" spans="1:10" ht="22.5" x14ac:dyDescent="0.25">
      <c r="A605" s="11" t="s">
        <v>1016</v>
      </c>
      <c r="B605" s="12" t="s">
        <v>16</v>
      </c>
      <c r="C605" s="12" t="s">
        <v>29</v>
      </c>
      <c r="D605" s="35" t="s">
        <v>1017</v>
      </c>
      <c r="E605" s="13">
        <v>1250</v>
      </c>
      <c r="F605" s="13">
        <v>10.32</v>
      </c>
      <c r="G605" s="14">
        <f t="shared" si="126"/>
        <v>12900</v>
      </c>
      <c r="H605" s="13">
        <v>1250</v>
      </c>
      <c r="I605" s="69"/>
      <c r="J605" s="14">
        <f t="shared" si="127"/>
        <v>0</v>
      </c>
    </row>
    <row r="606" spans="1:10" x14ac:dyDescent="0.25">
      <c r="A606" s="11" t="s">
        <v>1018</v>
      </c>
      <c r="B606" s="12" t="s">
        <v>16</v>
      </c>
      <c r="C606" s="12" t="s">
        <v>29</v>
      </c>
      <c r="D606" s="35" t="s">
        <v>1019</v>
      </c>
      <c r="E606" s="13">
        <v>225</v>
      </c>
      <c r="F606" s="13">
        <v>11.11</v>
      </c>
      <c r="G606" s="14">
        <f t="shared" si="126"/>
        <v>2499.75</v>
      </c>
      <c r="H606" s="13">
        <v>225</v>
      </c>
      <c r="I606" s="69"/>
      <c r="J606" s="14">
        <f t="shared" si="127"/>
        <v>0</v>
      </c>
    </row>
    <row r="607" spans="1:10" x14ac:dyDescent="0.25">
      <c r="A607" s="11" t="s">
        <v>924</v>
      </c>
      <c r="B607" s="12" t="s">
        <v>16</v>
      </c>
      <c r="C607" s="12" t="s">
        <v>29</v>
      </c>
      <c r="D607" s="35" t="s">
        <v>925</v>
      </c>
      <c r="E607" s="13">
        <v>1550</v>
      </c>
      <c r="F607" s="13">
        <v>3.74</v>
      </c>
      <c r="G607" s="14">
        <f t="shared" si="126"/>
        <v>5797</v>
      </c>
      <c r="H607" s="13">
        <v>1550</v>
      </c>
      <c r="I607" s="69"/>
      <c r="J607" s="14">
        <f t="shared" si="127"/>
        <v>0</v>
      </c>
    </row>
    <row r="608" spans="1:10" x14ac:dyDescent="0.25">
      <c r="A608" s="15"/>
      <c r="B608" s="15"/>
      <c r="C608" s="15"/>
      <c r="D608" s="36" t="s">
        <v>1020</v>
      </c>
      <c r="E608" s="13">
        <v>1</v>
      </c>
      <c r="F608" s="16">
        <f>SUM(G593:G607)</f>
        <v>95976.8</v>
      </c>
      <c r="G608" s="16">
        <f t="shared" si="126"/>
        <v>95976.8</v>
      </c>
      <c r="H608" s="13">
        <v>1</v>
      </c>
      <c r="I608" s="16">
        <f>SUM(J593:J607)</f>
        <v>0</v>
      </c>
      <c r="J608" s="16">
        <f t="shared" si="127"/>
        <v>0</v>
      </c>
    </row>
    <row r="609" spans="1:10" ht="1.1499999999999999" customHeight="1" x14ac:dyDescent="0.25">
      <c r="A609" s="17"/>
      <c r="B609" s="17"/>
      <c r="C609" s="17"/>
      <c r="D609" s="37"/>
      <c r="E609" s="17"/>
      <c r="F609" s="17"/>
      <c r="G609" s="17"/>
      <c r="H609" s="17"/>
      <c r="I609" s="17"/>
      <c r="J609" s="17"/>
    </row>
    <row r="610" spans="1:10" ht="22.5" x14ac:dyDescent="0.25">
      <c r="A610" s="20" t="s">
        <v>1021</v>
      </c>
      <c r="B610" s="21" t="s">
        <v>10</v>
      </c>
      <c r="C610" s="20" t="s">
        <v>11</v>
      </c>
      <c r="D610" s="38" t="s">
        <v>1022</v>
      </c>
      <c r="E610" s="22">
        <f t="shared" ref="E610:J610" si="128">E614</f>
        <v>1</v>
      </c>
      <c r="F610" s="22">
        <f t="shared" si="128"/>
        <v>4880.4399999999996</v>
      </c>
      <c r="G610" s="22">
        <f t="shared" si="128"/>
        <v>4880.4399999999996</v>
      </c>
      <c r="H610" s="22">
        <f t="shared" si="128"/>
        <v>1</v>
      </c>
      <c r="I610" s="22">
        <f t="shared" si="128"/>
        <v>0</v>
      </c>
      <c r="J610" s="22">
        <f t="shared" si="128"/>
        <v>0</v>
      </c>
    </row>
    <row r="611" spans="1:10" x14ac:dyDescent="0.25">
      <c r="A611" s="11" t="s">
        <v>1023</v>
      </c>
      <c r="B611" s="12" t="s">
        <v>16</v>
      </c>
      <c r="C611" s="12" t="s">
        <v>21</v>
      </c>
      <c r="D611" s="35" t="s">
        <v>1024</v>
      </c>
      <c r="E611" s="13">
        <v>2</v>
      </c>
      <c r="F611" s="13">
        <v>1248.6199999999999</v>
      </c>
      <c r="G611" s="14">
        <f>ROUND(E611*F611,2)</f>
        <v>2497.2399999999998</v>
      </c>
      <c r="H611" s="13">
        <v>2</v>
      </c>
      <c r="I611" s="69"/>
      <c r="J611" s="14">
        <f>ROUND(H611*I611,2)</f>
        <v>0</v>
      </c>
    </row>
    <row r="612" spans="1:10" ht="22.5" x14ac:dyDescent="0.25">
      <c r="A612" s="11" t="s">
        <v>1025</v>
      </c>
      <c r="B612" s="12" t="s">
        <v>16</v>
      </c>
      <c r="C612" s="12" t="s">
        <v>21</v>
      </c>
      <c r="D612" s="35" t="s">
        <v>1026</v>
      </c>
      <c r="E612" s="13">
        <v>1</v>
      </c>
      <c r="F612" s="13">
        <v>787.5</v>
      </c>
      <c r="G612" s="14">
        <f>ROUND(E612*F612,2)</f>
        <v>787.5</v>
      </c>
      <c r="H612" s="13">
        <v>1</v>
      </c>
      <c r="I612" s="69"/>
      <c r="J612" s="14">
        <f>ROUND(H612*I612,2)</f>
        <v>0</v>
      </c>
    </row>
    <row r="613" spans="1:10" x14ac:dyDescent="0.25">
      <c r="A613" s="11" t="s">
        <v>1000</v>
      </c>
      <c r="B613" s="12" t="s">
        <v>16</v>
      </c>
      <c r="C613" s="12" t="s">
        <v>29</v>
      </c>
      <c r="D613" s="35" t="s">
        <v>1001</v>
      </c>
      <c r="E613" s="13">
        <v>30</v>
      </c>
      <c r="F613" s="13">
        <v>53.19</v>
      </c>
      <c r="G613" s="14">
        <f>ROUND(E613*F613,2)</f>
        <v>1595.7</v>
      </c>
      <c r="H613" s="13">
        <v>30</v>
      </c>
      <c r="I613" s="69"/>
      <c r="J613" s="14">
        <f>ROUND(H613*I613,2)</f>
        <v>0</v>
      </c>
    </row>
    <row r="614" spans="1:10" x14ac:dyDescent="0.25">
      <c r="A614" s="15"/>
      <c r="B614" s="15"/>
      <c r="C614" s="15"/>
      <c r="D614" s="36" t="s">
        <v>1027</v>
      </c>
      <c r="E614" s="13">
        <v>1</v>
      </c>
      <c r="F614" s="16">
        <f>SUM(G611:G613)</f>
        <v>4880.4399999999996</v>
      </c>
      <c r="G614" s="16">
        <f>ROUND(E614*F614,2)</f>
        <v>4880.4399999999996</v>
      </c>
      <c r="H614" s="13">
        <v>1</v>
      </c>
      <c r="I614" s="16">
        <f>SUM(J611:J613)</f>
        <v>0</v>
      </c>
      <c r="J614" s="16">
        <f>ROUND(H614*I614,2)</f>
        <v>0</v>
      </c>
    </row>
    <row r="615" spans="1:10" ht="1.1499999999999999" customHeight="1" x14ac:dyDescent="0.25">
      <c r="A615" s="17"/>
      <c r="B615" s="17"/>
      <c r="C615" s="17"/>
      <c r="D615" s="37"/>
      <c r="E615" s="17"/>
      <c r="F615" s="17"/>
      <c r="G615" s="17"/>
      <c r="H615" s="17"/>
      <c r="I615" s="17"/>
      <c r="J615" s="17"/>
    </row>
    <row r="616" spans="1:10" x14ac:dyDescent="0.25">
      <c r="A616" s="20" t="s">
        <v>1028</v>
      </c>
      <c r="B616" s="20" t="s">
        <v>10</v>
      </c>
      <c r="C616" s="20" t="s">
        <v>11</v>
      </c>
      <c r="D616" s="38" t="s">
        <v>1029</v>
      </c>
      <c r="E616" s="22">
        <f t="shared" ref="E616:J616" si="129">E622</f>
        <v>1</v>
      </c>
      <c r="F616" s="22">
        <f t="shared" si="129"/>
        <v>59602.9</v>
      </c>
      <c r="G616" s="22">
        <f t="shared" si="129"/>
        <v>59602.9</v>
      </c>
      <c r="H616" s="22">
        <f t="shared" si="129"/>
        <v>1</v>
      </c>
      <c r="I616" s="22">
        <f t="shared" si="129"/>
        <v>14395</v>
      </c>
      <c r="J616" s="22">
        <f t="shared" si="129"/>
        <v>14395</v>
      </c>
    </row>
    <row r="617" spans="1:10" x14ac:dyDescent="0.25">
      <c r="A617" s="11" t="s">
        <v>1030</v>
      </c>
      <c r="B617" s="12" t="s">
        <v>16</v>
      </c>
      <c r="C617" s="12" t="s">
        <v>21</v>
      </c>
      <c r="D617" s="35" t="s">
        <v>1031</v>
      </c>
      <c r="E617" s="13">
        <v>2</v>
      </c>
      <c r="F617" s="13">
        <v>4762.1000000000004</v>
      </c>
      <c r="G617" s="14">
        <f t="shared" ref="G617:G622" si="130">ROUND(E617*F617,2)</f>
        <v>9524.2000000000007</v>
      </c>
      <c r="H617" s="13">
        <v>2</v>
      </c>
      <c r="I617" s="69"/>
      <c r="J617" s="14">
        <f t="shared" ref="J617:J622" si="131">ROUND(H617*I617,2)</f>
        <v>0</v>
      </c>
    </row>
    <row r="618" spans="1:10" x14ac:dyDescent="0.25">
      <c r="A618" s="11" t="s">
        <v>1032</v>
      </c>
      <c r="B618" s="12" t="s">
        <v>16</v>
      </c>
      <c r="C618" s="12" t="s">
        <v>21</v>
      </c>
      <c r="D618" s="35" t="s">
        <v>1033</v>
      </c>
      <c r="E618" s="13">
        <v>4</v>
      </c>
      <c r="F618" s="13">
        <v>6097.7</v>
      </c>
      <c r="G618" s="14">
        <f t="shared" si="130"/>
        <v>24390.799999999999</v>
      </c>
      <c r="H618" s="13">
        <v>4</v>
      </c>
      <c r="I618" s="69"/>
      <c r="J618" s="14">
        <f t="shared" si="131"/>
        <v>0</v>
      </c>
    </row>
    <row r="619" spans="1:10" x14ac:dyDescent="0.25">
      <c r="A619" s="11" t="s">
        <v>1034</v>
      </c>
      <c r="B619" s="12" t="s">
        <v>16</v>
      </c>
      <c r="C619" s="12" t="s">
        <v>21</v>
      </c>
      <c r="D619" s="35" t="s">
        <v>1035</v>
      </c>
      <c r="E619" s="13">
        <v>2</v>
      </c>
      <c r="F619" s="13">
        <v>4753.7</v>
      </c>
      <c r="G619" s="14">
        <f t="shared" si="130"/>
        <v>9507.4</v>
      </c>
      <c r="H619" s="13">
        <v>2</v>
      </c>
      <c r="I619" s="69"/>
      <c r="J619" s="14">
        <f t="shared" si="131"/>
        <v>0</v>
      </c>
    </row>
    <row r="620" spans="1:10" x14ac:dyDescent="0.25">
      <c r="A620" s="11" t="s">
        <v>1036</v>
      </c>
      <c r="B620" s="12" t="s">
        <v>16</v>
      </c>
      <c r="C620" s="12" t="s">
        <v>243</v>
      </c>
      <c r="D620" s="35" t="s">
        <v>1037</v>
      </c>
      <c r="E620" s="13">
        <v>1</v>
      </c>
      <c r="F620" s="13">
        <v>14395.5</v>
      </c>
      <c r="G620" s="14">
        <f t="shared" si="130"/>
        <v>14395.5</v>
      </c>
      <c r="H620" s="13">
        <v>1</v>
      </c>
      <c r="I620" s="13">
        <v>14395</v>
      </c>
      <c r="J620" s="14">
        <f t="shared" si="131"/>
        <v>14395</v>
      </c>
    </row>
    <row r="621" spans="1:10" ht="22.5" x14ac:dyDescent="0.25">
      <c r="A621" s="11" t="s">
        <v>1038</v>
      </c>
      <c r="B621" s="12" t="s">
        <v>16</v>
      </c>
      <c r="C621" s="12" t="s">
        <v>21</v>
      </c>
      <c r="D621" s="35" t="s">
        <v>1039</v>
      </c>
      <c r="E621" s="13">
        <v>1</v>
      </c>
      <c r="F621" s="13">
        <v>1785</v>
      </c>
      <c r="G621" s="14">
        <f t="shared" si="130"/>
        <v>1785</v>
      </c>
      <c r="H621" s="13">
        <v>1</v>
      </c>
      <c r="I621" s="69"/>
      <c r="J621" s="14">
        <f t="shared" si="131"/>
        <v>0</v>
      </c>
    </row>
    <row r="622" spans="1:10" x14ac:dyDescent="0.25">
      <c r="A622" s="15"/>
      <c r="B622" s="15"/>
      <c r="C622" s="15"/>
      <c r="D622" s="36" t="s">
        <v>1040</v>
      </c>
      <c r="E622" s="13">
        <v>1</v>
      </c>
      <c r="F622" s="16">
        <f>SUM(G617:G621)</f>
        <v>59602.9</v>
      </c>
      <c r="G622" s="16">
        <f t="shared" si="130"/>
        <v>59602.9</v>
      </c>
      <c r="H622" s="13">
        <v>1</v>
      </c>
      <c r="I622" s="16">
        <f>SUM(J617:J621)</f>
        <v>14395</v>
      </c>
      <c r="J622" s="16">
        <f t="shared" si="131"/>
        <v>14395</v>
      </c>
    </row>
    <row r="623" spans="1:10" ht="1.1499999999999999" customHeight="1" x14ac:dyDescent="0.25">
      <c r="A623" s="17"/>
      <c r="B623" s="17"/>
      <c r="C623" s="17"/>
      <c r="D623" s="37"/>
      <c r="E623" s="17"/>
      <c r="F623" s="17"/>
      <c r="G623" s="17"/>
      <c r="H623" s="17"/>
      <c r="I623" s="17"/>
      <c r="J623" s="17"/>
    </row>
    <row r="624" spans="1:10" x14ac:dyDescent="0.25">
      <c r="A624" s="20" t="s">
        <v>1041</v>
      </c>
      <c r="B624" s="20" t="s">
        <v>10</v>
      </c>
      <c r="C624" s="20" t="s">
        <v>11</v>
      </c>
      <c r="D624" s="38" t="s">
        <v>1042</v>
      </c>
      <c r="E624" s="22">
        <f t="shared" ref="E624:J624" si="132">E626</f>
        <v>1</v>
      </c>
      <c r="F624" s="22">
        <f t="shared" si="132"/>
        <v>5534.08</v>
      </c>
      <c r="G624" s="22">
        <f t="shared" si="132"/>
        <v>5534.08</v>
      </c>
      <c r="H624" s="22">
        <f t="shared" si="132"/>
        <v>1</v>
      </c>
      <c r="I624" s="22">
        <f t="shared" si="132"/>
        <v>0</v>
      </c>
      <c r="J624" s="22">
        <f t="shared" si="132"/>
        <v>0</v>
      </c>
    </row>
    <row r="625" spans="1:10" x14ac:dyDescent="0.25">
      <c r="A625" s="11" t="s">
        <v>1043</v>
      </c>
      <c r="B625" s="12" t="s">
        <v>16</v>
      </c>
      <c r="C625" s="12" t="s">
        <v>21</v>
      </c>
      <c r="D625" s="35" t="s">
        <v>1044</v>
      </c>
      <c r="E625" s="13">
        <v>8</v>
      </c>
      <c r="F625" s="13">
        <v>691.76</v>
      </c>
      <c r="G625" s="14">
        <f>ROUND(E625*F625,2)</f>
        <v>5534.08</v>
      </c>
      <c r="H625" s="13">
        <v>8</v>
      </c>
      <c r="I625" s="69"/>
      <c r="J625" s="14">
        <f>ROUND(H625*I625,2)</f>
        <v>0</v>
      </c>
    </row>
    <row r="626" spans="1:10" x14ac:dyDescent="0.25">
      <c r="A626" s="15"/>
      <c r="B626" s="15"/>
      <c r="C626" s="15"/>
      <c r="D626" s="36" t="s">
        <v>1045</v>
      </c>
      <c r="E626" s="13">
        <v>1</v>
      </c>
      <c r="F626" s="16">
        <f>G625</f>
        <v>5534.08</v>
      </c>
      <c r="G626" s="16">
        <f>ROUND(E626*F626,2)</f>
        <v>5534.08</v>
      </c>
      <c r="H626" s="13">
        <v>1</v>
      </c>
      <c r="I626" s="16">
        <f>J625</f>
        <v>0</v>
      </c>
      <c r="J626" s="16">
        <f>ROUND(H626*I626,2)</f>
        <v>0</v>
      </c>
    </row>
    <row r="627" spans="1:10" ht="1.1499999999999999" customHeight="1" x14ac:dyDescent="0.25">
      <c r="A627" s="17"/>
      <c r="B627" s="17"/>
      <c r="C627" s="17"/>
      <c r="D627" s="37"/>
      <c r="E627" s="17"/>
      <c r="F627" s="17"/>
      <c r="G627" s="17"/>
      <c r="H627" s="17"/>
      <c r="I627" s="17"/>
      <c r="J627" s="17"/>
    </row>
    <row r="628" spans="1:10" x14ac:dyDescent="0.25">
      <c r="A628" s="15"/>
      <c r="B628" s="15"/>
      <c r="C628" s="15"/>
      <c r="D628" s="36" t="s">
        <v>1046</v>
      </c>
      <c r="E628" s="13">
        <v>1</v>
      </c>
      <c r="F628" s="16">
        <f>G458+G472+G482+G493+G501+G511+G534+G547+G561+G569+G578+G585+G592+G610+G616+G624</f>
        <v>558714.88</v>
      </c>
      <c r="G628" s="16">
        <f>ROUND(E628*F628,2)</f>
        <v>558714.88</v>
      </c>
      <c r="H628" s="13">
        <v>1</v>
      </c>
      <c r="I628" s="16">
        <f>J458+J472+J482+J493+J501+J511+J534+J547+J561+J569+J578+J585+J592+J610+J616+J624</f>
        <v>14395</v>
      </c>
      <c r="J628" s="16">
        <f>ROUND(H628*I628,2)</f>
        <v>14395</v>
      </c>
    </row>
    <row r="629" spans="1:10" ht="1.1499999999999999" customHeight="1" x14ac:dyDescent="0.25">
      <c r="A629" s="17"/>
      <c r="B629" s="17"/>
      <c r="C629" s="17"/>
      <c r="D629" s="37"/>
      <c r="E629" s="17"/>
      <c r="F629" s="17"/>
      <c r="G629" s="17"/>
      <c r="H629" s="17"/>
      <c r="I629" s="17"/>
      <c r="J629" s="17"/>
    </row>
    <row r="630" spans="1:10" x14ac:dyDescent="0.25">
      <c r="A630" s="8" t="s">
        <v>1047</v>
      </c>
      <c r="B630" s="9" t="s">
        <v>10</v>
      </c>
      <c r="C630" s="8" t="s">
        <v>11</v>
      </c>
      <c r="D630" s="34" t="s">
        <v>1048</v>
      </c>
      <c r="E630" s="10">
        <f t="shared" ref="E630:J630" si="133">E646</f>
        <v>1</v>
      </c>
      <c r="F630" s="10">
        <f t="shared" si="133"/>
        <v>38955.229999999996</v>
      </c>
      <c r="G630" s="10">
        <f t="shared" si="133"/>
        <v>38955.230000000003</v>
      </c>
      <c r="H630" s="10">
        <f t="shared" si="133"/>
        <v>1</v>
      </c>
      <c r="I630" s="10">
        <f t="shared" si="133"/>
        <v>0</v>
      </c>
      <c r="J630" s="10">
        <f t="shared" si="133"/>
        <v>0</v>
      </c>
    </row>
    <row r="631" spans="1:10" x14ac:dyDescent="0.25">
      <c r="A631" s="20" t="s">
        <v>1049</v>
      </c>
      <c r="B631" s="20" t="s">
        <v>10</v>
      </c>
      <c r="C631" s="20" t="s">
        <v>11</v>
      </c>
      <c r="D631" s="38" t="s">
        <v>1050</v>
      </c>
      <c r="E631" s="22">
        <f t="shared" ref="E631:J631" si="134">E634</f>
        <v>1</v>
      </c>
      <c r="F631" s="22">
        <f t="shared" si="134"/>
        <v>22756.639999999999</v>
      </c>
      <c r="G631" s="22">
        <f t="shared" si="134"/>
        <v>22756.639999999999</v>
      </c>
      <c r="H631" s="22">
        <f t="shared" si="134"/>
        <v>1</v>
      </c>
      <c r="I631" s="22">
        <f t="shared" si="134"/>
        <v>0</v>
      </c>
      <c r="J631" s="22">
        <f t="shared" si="134"/>
        <v>0</v>
      </c>
    </row>
    <row r="632" spans="1:10" x14ac:dyDescent="0.25">
      <c r="A632" s="11" t="s">
        <v>1051</v>
      </c>
      <c r="B632" s="12" t="s">
        <v>16</v>
      </c>
      <c r="C632" s="12" t="s">
        <v>21</v>
      </c>
      <c r="D632" s="35" t="s">
        <v>1052</v>
      </c>
      <c r="E632" s="13">
        <v>16</v>
      </c>
      <c r="F632" s="13">
        <v>1198.3</v>
      </c>
      <c r="G632" s="14">
        <f>ROUND(E632*F632,2)</f>
        <v>19172.8</v>
      </c>
      <c r="H632" s="13">
        <v>16</v>
      </c>
      <c r="I632" s="69"/>
      <c r="J632" s="14">
        <f>ROUND(H632*I632,2)</f>
        <v>0</v>
      </c>
    </row>
    <row r="633" spans="1:10" ht="22.5" x14ac:dyDescent="0.25">
      <c r="A633" s="11" t="s">
        <v>1053</v>
      </c>
      <c r="B633" s="12" t="s">
        <v>16</v>
      </c>
      <c r="C633" s="12" t="s">
        <v>21</v>
      </c>
      <c r="D633" s="35" t="s">
        <v>1054</v>
      </c>
      <c r="E633" s="13">
        <v>16</v>
      </c>
      <c r="F633" s="13">
        <v>223.99</v>
      </c>
      <c r="G633" s="14">
        <f>ROUND(E633*F633,2)</f>
        <v>3583.84</v>
      </c>
      <c r="H633" s="13">
        <v>16</v>
      </c>
      <c r="I633" s="69"/>
      <c r="J633" s="14">
        <f>ROUND(H633*I633,2)</f>
        <v>0</v>
      </c>
    </row>
    <row r="634" spans="1:10" x14ac:dyDescent="0.25">
      <c r="A634" s="15"/>
      <c r="B634" s="15"/>
      <c r="C634" s="15"/>
      <c r="D634" s="36" t="s">
        <v>1055</v>
      </c>
      <c r="E634" s="13">
        <v>1</v>
      </c>
      <c r="F634" s="16">
        <f>SUM(G632:G633)</f>
        <v>22756.639999999999</v>
      </c>
      <c r="G634" s="16">
        <f>ROUND(E634*F634,2)</f>
        <v>22756.639999999999</v>
      </c>
      <c r="H634" s="13">
        <v>1</v>
      </c>
      <c r="I634" s="16">
        <f>SUM(J632:J633)</f>
        <v>0</v>
      </c>
      <c r="J634" s="16">
        <f>ROUND(H634*I634,2)</f>
        <v>0</v>
      </c>
    </row>
    <row r="635" spans="1:10" ht="1.1499999999999999" customHeight="1" x14ac:dyDescent="0.25">
      <c r="A635" s="17"/>
      <c r="B635" s="17"/>
      <c r="C635" s="17"/>
      <c r="D635" s="37"/>
      <c r="E635" s="17"/>
      <c r="F635" s="17"/>
      <c r="G635" s="17"/>
      <c r="H635" s="17"/>
      <c r="I635" s="17"/>
      <c r="J635" s="17"/>
    </row>
    <row r="636" spans="1:10" x14ac:dyDescent="0.25">
      <c r="A636" s="20" t="s">
        <v>1056</v>
      </c>
      <c r="B636" s="20" t="s">
        <v>10</v>
      </c>
      <c r="C636" s="20" t="s">
        <v>11</v>
      </c>
      <c r="D636" s="38" t="s">
        <v>1057</v>
      </c>
      <c r="E636" s="22">
        <f t="shared" ref="E636:J636" si="135">E644</f>
        <v>1</v>
      </c>
      <c r="F636" s="22">
        <f t="shared" si="135"/>
        <v>16198.59</v>
      </c>
      <c r="G636" s="22">
        <f t="shared" si="135"/>
        <v>16198.59</v>
      </c>
      <c r="H636" s="22">
        <f t="shared" si="135"/>
        <v>1</v>
      </c>
      <c r="I636" s="22">
        <f t="shared" si="135"/>
        <v>0</v>
      </c>
      <c r="J636" s="22">
        <f t="shared" si="135"/>
        <v>0</v>
      </c>
    </row>
    <row r="637" spans="1:10" ht="22.5" x14ac:dyDescent="0.25">
      <c r="A637" s="11" t="s">
        <v>1058</v>
      </c>
      <c r="B637" s="12" t="s">
        <v>16</v>
      </c>
      <c r="C637" s="12" t="s">
        <v>21</v>
      </c>
      <c r="D637" s="35" t="s">
        <v>1059</v>
      </c>
      <c r="E637" s="13">
        <v>15</v>
      </c>
      <c r="F637" s="13">
        <v>79.33</v>
      </c>
      <c r="G637" s="14">
        <f t="shared" ref="G637:G644" si="136">ROUND(E637*F637,2)</f>
        <v>1189.95</v>
      </c>
      <c r="H637" s="13">
        <v>15</v>
      </c>
      <c r="I637" s="69"/>
      <c r="J637" s="14">
        <f t="shared" ref="J637:J644" si="137">ROUND(H637*I637,2)</f>
        <v>0</v>
      </c>
    </row>
    <row r="638" spans="1:10" ht="22.5" x14ac:dyDescent="0.25">
      <c r="A638" s="11" t="s">
        <v>1060</v>
      </c>
      <c r="B638" s="12" t="s">
        <v>16</v>
      </c>
      <c r="C638" s="68" t="s">
        <v>21</v>
      </c>
      <c r="D638" s="35" t="s">
        <v>1061</v>
      </c>
      <c r="E638" s="13">
        <v>8</v>
      </c>
      <c r="F638" s="13">
        <v>118.28</v>
      </c>
      <c r="G638" s="14">
        <f t="shared" si="136"/>
        <v>946.24</v>
      </c>
      <c r="H638" s="13">
        <v>8</v>
      </c>
      <c r="I638" s="69"/>
      <c r="J638" s="14">
        <f t="shared" si="137"/>
        <v>0</v>
      </c>
    </row>
    <row r="639" spans="1:10" ht="22.5" x14ac:dyDescent="0.25">
      <c r="A639" s="11" t="s">
        <v>1062</v>
      </c>
      <c r="B639" s="12" t="s">
        <v>16</v>
      </c>
      <c r="C639" s="68" t="s">
        <v>21</v>
      </c>
      <c r="D639" s="35" t="s">
        <v>1063</v>
      </c>
      <c r="E639" s="13">
        <v>2</v>
      </c>
      <c r="F639" s="13">
        <v>118.28</v>
      </c>
      <c r="G639" s="14">
        <f t="shared" si="136"/>
        <v>236.56</v>
      </c>
      <c r="H639" s="13">
        <v>2</v>
      </c>
      <c r="I639" s="69"/>
      <c r="J639" s="14">
        <f t="shared" si="137"/>
        <v>0</v>
      </c>
    </row>
    <row r="640" spans="1:10" ht="22.5" x14ac:dyDescent="0.25">
      <c r="A640" s="11" t="s">
        <v>1064</v>
      </c>
      <c r="B640" s="12" t="s">
        <v>16</v>
      </c>
      <c r="C640" s="68" t="s">
        <v>21</v>
      </c>
      <c r="D640" s="35" t="s">
        <v>1065</v>
      </c>
      <c r="E640" s="13">
        <v>5</v>
      </c>
      <c r="F640" s="13">
        <v>118.28</v>
      </c>
      <c r="G640" s="14">
        <f t="shared" si="136"/>
        <v>591.4</v>
      </c>
      <c r="H640" s="13">
        <v>5</v>
      </c>
      <c r="I640" s="69"/>
      <c r="J640" s="14">
        <f t="shared" si="137"/>
        <v>0</v>
      </c>
    </row>
    <row r="641" spans="1:10" ht="22.5" x14ac:dyDescent="0.25">
      <c r="A641" s="11" t="s">
        <v>1066</v>
      </c>
      <c r="B641" s="12" t="s">
        <v>16</v>
      </c>
      <c r="C641" s="68" t="s">
        <v>21</v>
      </c>
      <c r="D641" s="35" t="s">
        <v>1067</v>
      </c>
      <c r="E641" s="13">
        <v>3</v>
      </c>
      <c r="F641" s="13">
        <v>800</v>
      </c>
      <c r="G641" s="14">
        <f t="shared" si="136"/>
        <v>2400</v>
      </c>
      <c r="H641" s="13">
        <v>3</v>
      </c>
      <c r="I641" s="69"/>
      <c r="J641" s="14">
        <f t="shared" si="137"/>
        <v>0</v>
      </c>
    </row>
    <row r="642" spans="1:10" x14ac:dyDescent="0.25">
      <c r="A642" s="11" t="s">
        <v>1068</v>
      </c>
      <c r="B642" s="12" t="s">
        <v>16</v>
      </c>
      <c r="C642" s="68" t="s">
        <v>21</v>
      </c>
      <c r="D642" s="35" t="s">
        <v>1069</v>
      </c>
      <c r="E642" s="13">
        <v>2</v>
      </c>
      <c r="F642" s="13">
        <v>2307.2199999999998</v>
      </c>
      <c r="G642" s="14">
        <f t="shared" si="136"/>
        <v>4614.4399999999996</v>
      </c>
      <c r="H642" s="13">
        <v>2</v>
      </c>
      <c r="I642" s="69"/>
      <c r="J642" s="14">
        <f t="shared" si="137"/>
        <v>0</v>
      </c>
    </row>
    <row r="643" spans="1:10" ht="22.5" x14ac:dyDescent="0.25">
      <c r="A643" s="11" t="s">
        <v>1070</v>
      </c>
      <c r="B643" s="12" t="s">
        <v>16</v>
      </c>
      <c r="C643" s="68" t="s">
        <v>21</v>
      </c>
      <c r="D643" s="35" t="s">
        <v>1071</v>
      </c>
      <c r="E643" s="13">
        <v>2</v>
      </c>
      <c r="F643" s="13">
        <v>3110</v>
      </c>
      <c r="G643" s="14">
        <f t="shared" si="136"/>
        <v>6220</v>
      </c>
      <c r="H643" s="13">
        <v>2</v>
      </c>
      <c r="I643" s="69"/>
      <c r="J643" s="14">
        <f t="shared" si="137"/>
        <v>0</v>
      </c>
    </row>
    <row r="644" spans="1:10" x14ac:dyDescent="0.25">
      <c r="A644" s="15"/>
      <c r="B644" s="15"/>
      <c r="C644" s="15"/>
      <c r="D644" s="36" t="s">
        <v>1072</v>
      </c>
      <c r="E644" s="13">
        <v>1</v>
      </c>
      <c r="F644" s="16">
        <f>SUM(G637:G643)</f>
        <v>16198.59</v>
      </c>
      <c r="G644" s="16">
        <f t="shared" si="136"/>
        <v>16198.59</v>
      </c>
      <c r="H644" s="13">
        <v>1</v>
      </c>
      <c r="I644" s="16">
        <f>SUM(J637:J643)</f>
        <v>0</v>
      </c>
      <c r="J644" s="16">
        <f t="shared" si="137"/>
        <v>0</v>
      </c>
    </row>
    <row r="645" spans="1:10" ht="1.1499999999999999" customHeight="1" x14ac:dyDescent="0.25">
      <c r="A645" s="17"/>
      <c r="B645" s="17"/>
      <c r="C645" s="17"/>
      <c r="D645" s="37"/>
      <c r="E645" s="17"/>
      <c r="F645" s="17"/>
      <c r="G645" s="17"/>
      <c r="H645" s="17"/>
      <c r="I645" s="17"/>
      <c r="J645" s="17"/>
    </row>
    <row r="646" spans="1:10" x14ac:dyDescent="0.25">
      <c r="A646" s="15"/>
      <c r="B646" s="15"/>
      <c r="C646" s="15"/>
      <c r="D646" s="36" t="s">
        <v>1073</v>
      </c>
      <c r="E646" s="13">
        <v>1</v>
      </c>
      <c r="F646" s="16">
        <f>G631+G636</f>
        <v>38955.229999999996</v>
      </c>
      <c r="G646" s="16">
        <f>ROUND(E646*F646,2)</f>
        <v>38955.230000000003</v>
      </c>
      <c r="H646" s="13">
        <v>1</v>
      </c>
      <c r="I646" s="16">
        <f>J631+J636</f>
        <v>0</v>
      </c>
      <c r="J646" s="16">
        <f>ROUND(H646*I646,2)</f>
        <v>0</v>
      </c>
    </row>
    <row r="647" spans="1:10" ht="1.1499999999999999" customHeight="1" x14ac:dyDescent="0.25">
      <c r="A647" s="17"/>
      <c r="B647" s="17"/>
      <c r="C647" s="17"/>
      <c r="D647" s="37"/>
      <c r="E647" s="17"/>
      <c r="F647" s="17"/>
      <c r="G647" s="17"/>
      <c r="H647" s="17"/>
      <c r="I647" s="17"/>
      <c r="J647" s="17"/>
    </row>
    <row r="648" spans="1:10" ht="22.5" x14ac:dyDescent="0.25">
      <c r="A648" s="8" t="s">
        <v>1074</v>
      </c>
      <c r="B648" s="8" t="s">
        <v>10</v>
      </c>
      <c r="C648" s="8" t="s">
        <v>11</v>
      </c>
      <c r="D648" s="34" t="s">
        <v>1075</v>
      </c>
      <c r="E648" s="10">
        <f t="shared" ref="E648:J648" si="138">E731</f>
        <v>1</v>
      </c>
      <c r="F648" s="10">
        <f t="shared" si="138"/>
        <v>655866.62</v>
      </c>
      <c r="G648" s="10">
        <f t="shared" si="138"/>
        <v>655866.62</v>
      </c>
      <c r="H648" s="10">
        <f t="shared" si="138"/>
        <v>1</v>
      </c>
      <c r="I648" s="10">
        <f t="shared" si="138"/>
        <v>0</v>
      </c>
      <c r="J648" s="10">
        <f t="shared" si="138"/>
        <v>0</v>
      </c>
    </row>
    <row r="649" spans="1:10" x14ac:dyDescent="0.25">
      <c r="A649" s="20" t="s">
        <v>1076</v>
      </c>
      <c r="B649" s="21" t="s">
        <v>10</v>
      </c>
      <c r="C649" s="20" t="s">
        <v>11</v>
      </c>
      <c r="D649" s="38" t="s">
        <v>1077</v>
      </c>
      <c r="E649" s="22">
        <f t="shared" ref="E649:J649" si="139">E683</f>
        <v>1</v>
      </c>
      <c r="F649" s="22">
        <f t="shared" si="139"/>
        <v>99487.679999999993</v>
      </c>
      <c r="G649" s="22">
        <f t="shared" si="139"/>
        <v>99487.679999999993</v>
      </c>
      <c r="H649" s="22">
        <f t="shared" si="139"/>
        <v>1</v>
      </c>
      <c r="I649" s="22">
        <f t="shared" si="139"/>
        <v>0</v>
      </c>
      <c r="J649" s="22">
        <f t="shared" si="139"/>
        <v>0</v>
      </c>
    </row>
    <row r="650" spans="1:10" x14ac:dyDescent="0.25">
      <c r="A650" s="24" t="s">
        <v>1078</v>
      </c>
      <c r="B650" s="25" t="s">
        <v>10</v>
      </c>
      <c r="C650" s="24" t="s">
        <v>11</v>
      </c>
      <c r="D650" s="39" t="s">
        <v>1079</v>
      </c>
      <c r="E650" s="26">
        <f t="shared" ref="E650:J650" si="140">E666</f>
        <v>1</v>
      </c>
      <c r="F650" s="26">
        <f t="shared" si="140"/>
        <v>94510.680000000008</v>
      </c>
      <c r="G650" s="26">
        <f t="shared" si="140"/>
        <v>94510.68</v>
      </c>
      <c r="H650" s="26">
        <f t="shared" si="140"/>
        <v>1</v>
      </c>
      <c r="I650" s="26">
        <f t="shared" si="140"/>
        <v>0</v>
      </c>
      <c r="J650" s="26">
        <f t="shared" si="140"/>
        <v>0</v>
      </c>
    </row>
    <row r="651" spans="1:10" x14ac:dyDescent="0.25">
      <c r="A651" s="11" t="s">
        <v>1080</v>
      </c>
      <c r="B651" s="12" t="s">
        <v>16</v>
      </c>
      <c r="C651" s="12" t="s">
        <v>29</v>
      </c>
      <c r="D651" s="35" t="s">
        <v>1081</v>
      </c>
      <c r="E651" s="13">
        <v>387.5</v>
      </c>
      <c r="F651" s="13">
        <v>3.39</v>
      </c>
      <c r="G651" s="14">
        <f t="shared" ref="G651:G666" si="141">ROUND(E651*F651,2)</f>
        <v>1313.63</v>
      </c>
      <c r="H651" s="13">
        <v>387.5</v>
      </c>
      <c r="I651" s="69"/>
      <c r="J651" s="14">
        <f t="shared" ref="J651:J666" si="142">ROUND(H651*I651,2)</f>
        <v>0</v>
      </c>
    </row>
    <row r="652" spans="1:10" x14ac:dyDescent="0.25">
      <c r="A652" s="11" t="s">
        <v>1082</v>
      </c>
      <c r="B652" s="12" t="s">
        <v>16</v>
      </c>
      <c r="C652" s="12" t="s">
        <v>29</v>
      </c>
      <c r="D652" s="35" t="s">
        <v>1083</v>
      </c>
      <c r="E652" s="13">
        <v>3720</v>
      </c>
      <c r="F652" s="13">
        <v>4.75</v>
      </c>
      <c r="G652" s="14">
        <f t="shared" si="141"/>
        <v>17670</v>
      </c>
      <c r="H652" s="13">
        <v>3720</v>
      </c>
      <c r="I652" s="69"/>
      <c r="J652" s="14">
        <f t="shared" si="142"/>
        <v>0</v>
      </c>
    </row>
    <row r="653" spans="1:10" x14ac:dyDescent="0.25">
      <c r="A653" s="11" t="s">
        <v>1084</v>
      </c>
      <c r="B653" s="12" t="s">
        <v>16</v>
      </c>
      <c r="C653" s="12" t="s">
        <v>29</v>
      </c>
      <c r="D653" s="35" t="s">
        <v>1085</v>
      </c>
      <c r="E653" s="13">
        <v>155</v>
      </c>
      <c r="F653" s="13">
        <v>6.44</v>
      </c>
      <c r="G653" s="14">
        <f t="shared" si="141"/>
        <v>998.2</v>
      </c>
      <c r="H653" s="13">
        <v>155</v>
      </c>
      <c r="I653" s="69"/>
      <c r="J653" s="14">
        <f t="shared" si="142"/>
        <v>0</v>
      </c>
    </row>
    <row r="654" spans="1:10" ht="22.5" x14ac:dyDescent="0.25">
      <c r="A654" s="11" t="s">
        <v>1086</v>
      </c>
      <c r="B654" s="12" t="s">
        <v>16</v>
      </c>
      <c r="C654" s="12" t="s">
        <v>29</v>
      </c>
      <c r="D654" s="35" t="s">
        <v>1087</v>
      </c>
      <c r="E654" s="13">
        <v>77.5</v>
      </c>
      <c r="F654" s="13">
        <v>4.1500000000000004</v>
      </c>
      <c r="G654" s="14">
        <f t="shared" si="141"/>
        <v>321.63</v>
      </c>
      <c r="H654" s="13">
        <v>77.5</v>
      </c>
      <c r="I654" s="69"/>
      <c r="J654" s="14">
        <f t="shared" si="142"/>
        <v>0</v>
      </c>
    </row>
    <row r="655" spans="1:10" ht="22.5" x14ac:dyDescent="0.25">
      <c r="A655" s="11" t="s">
        <v>1088</v>
      </c>
      <c r="B655" s="12" t="s">
        <v>16</v>
      </c>
      <c r="C655" s="12" t="s">
        <v>29</v>
      </c>
      <c r="D655" s="35" t="s">
        <v>1089</v>
      </c>
      <c r="E655" s="13">
        <v>77.5</v>
      </c>
      <c r="F655" s="13">
        <v>6.09</v>
      </c>
      <c r="G655" s="14">
        <f t="shared" si="141"/>
        <v>471.98</v>
      </c>
      <c r="H655" s="13">
        <v>77.5</v>
      </c>
      <c r="I655" s="69"/>
      <c r="J655" s="14">
        <f t="shared" si="142"/>
        <v>0</v>
      </c>
    </row>
    <row r="656" spans="1:10" ht="22.5" x14ac:dyDescent="0.25">
      <c r="A656" s="11" t="s">
        <v>1090</v>
      </c>
      <c r="B656" s="12" t="s">
        <v>16</v>
      </c>
      <c r="C656" s="12" t="s">
        <v>29</v>
      </c>
      <c r="D656" s="35" t="s">
        <v>1091</v>
      </c>
      <c r="E656" s="13">
        <v>77.5</v>
      </c>
      <c r="F656" s="13">
        <v>8.25</v>
      </c>
      <c r="G656" s="14">
        <f t="shared" si="141"/>
        <v>639.38</v>
      </c>
      <c r="H656" s="13">
        <v>77.5</v>
      </c>
      <c r="I656" s="69"/>
      <c r="J656" s="14">
        <f t="shared" si="142"/>
        <v>0</v>
      </c>
    </row>
    <row r="657" spans="1:10" ht="22.5" x14ac:dyDescent="0.25">
      <c r="A657" s="11" t="s">
        <v>1092</v>
      </c>
      <c r="B657" s="12" t="s">
        <v>16</v>
      </c>
      <c r="C657" s="12" t="s">
        <v>29</v>
      </c>
      <c r="D657" s="35" t="s">
        <v>1093</v>
      </c>
      <c r="E657" s="13">
        <v>465</v>
      </c>
      <c r="F657" s="13">
        <v>22.72</v>
      </c>
      <c r="G657" s="14">
        <f t="shared" si="141"/>
        <v>10564.8</v>
      </c>
      <c r="H657" s="13">
        <v>465</v>
      </c>
      <c r="I657" s="69"/>
      <c r="J657" s="14">
        <f t="shared" si="142"/>
        <v>0</v>
      </c>
    </row>
    <row r="658" spans="1:10" ht="22.5" x14ac:dyDescent="0.25">
      <c r="A658" s="11" t="s">
        <v>1094</v>
      </c>
      <c r="B658" s="12" t="s">
        <v>16</v>
      </c>
      <c r="C658" s="12" t="s">
        <v>29</v>
      </c>
      <c r="D658" s="35" t="s">
        <v>1095</v>
      </c>
      <c r="E658" s="13">
        <v>620</v>
      </c>
      <c r="F658" s="13">
        <v>23.17</v>
      </c>
      <c r="G658" s="14">
        <f t="shared" si="141"/>
        <v>14365.4</v>
      </c>
      <c r="H658" s="13">
        <v>620</v>
      </c>
      <c r="I658" s="69"/>
      <c r="J658" s="14">
        <f t="shared" si="142"/>
        <v>0</v>
      </c>
    </row>
    <row r="659" spans="1:10" x14ac:dyDescent="0.25">
      <c r="A659" s="11" t="s">
        <v>1096</v>
      </c>
      <c r="B659" s="12" t="s">
        <v>16</v>
      </c>
      <c r="C659" s="12" t="s">
        <v>21</v>
      </c>
      <c r="D659" s="35" t="s">
        <v>1097</v>
      </c>
      <c r="E659" s="13">
        <v>2</v>
      </c>
      <c r="F659" s="13">
        <v>1109.71</v>
      </c>
      <c r="G659" s="14">
        <f t="shared" si="141"/>
        <v>2219.42</v>
      </c>
      <c r="H659" s="13">
        <v>2</v>
      </c>
      <c r="I659" s="69"/>
      <c r="J659" s="14">
        <f t="shared" si="142"/>
        <v>0</v>
      </c>
    </row>
    <row r="660" spans="1:10" x14ac:dyDescent="0.25">
      <c r="A660" s="11" t="s">
        <v>1098</v>
      </c>
      <c r="B660" s="12" t="s">
        <v>16</v>
      </c>
      <c r="C660" s="68" t="s">
        <v>21</v>
      </c>
      <c r="D660" s="35" t="s">
        <v>1099</v>
      </c>
      <c r="E660" s="13">
        <v>3</v>
      </c>
      <c r="F660" s="13">
        <v>1065.8599999999999</v>
      </c>
      <c r="G660" s="14">
        <f t="shared" si="141"/>
        <v>3197.58</v>
      </c>
      <c r="H660" s="13">
        <v>3</v>
      </c>
      <c r="I660" s="69"/>
      <c r="J660" s="14">
        <f t="shared" si="142"/>
        <v>0</v>
      </c>
    </row>
    <row r="661" spans="1:10" x14ac:dyDescent="0.25">
      <c r="A661" s="11" t="s">
        <v>1100</v>
      </c>
      <c r="B661" s="12" t="s">
        <v>16</v>
      </c>
      <c r="C661" s="68" t="s">
        <v>21</v>
      </c>
      <c r="D661" s="35" t="s">
        <v>1101</v>
      </c>
      <c r="E661" s="13">
        <v>3</v>
      </c>
      <c r="F661" s="13">
        <v>71.97</v>
      </c>
      <c r="G661" s="14">
        <f t="shared" si="141"/>
        <v>215.91</v>
      </c>
      <c r="H661" s="13">
        <v>3</v>
      </c>
      <c r="I661" s="69"/>
      <c r="J661" s="14">
        <f t="shared" si="142"/>
        <v>0</v>
      </c>
    </row>
    <row r="662" spans="1:10" x14ac:dyDescent="0.25">
      <c r="A662" s="11" t="s">
        <v>1102</v>
      </c>
      <c r="B662" s="12" t="s">
        <v>16</v>
      </c>
      <c r="C662" s="68" t="s">
        <v>21</v>
      </c>
      <c r="D662" s="35" t="s">
        <v>1103</v>
      </c>
      <c r="E662" s="13">
        <v>3</v>
      </c>
      <c r="F662" s="13">
        <v>15.75</v>
      </c>
      <c r="G662" s="14">
        <f t="shared" si="141"/>
        <v>47.25</v>
      </c>
      <c r="H662" s="13">
        <v>3</v>
      </c>
      <c r="I662" s="69"/>
      <c r="J662" s="14">
        <f t="shared" si="142"/>
        <v>0</v>
      </c>
    </row>
    <row r="663" spans="1:10" x14ac:dyDescent="0.25">
      <c r="A663" s="11" t="s">
        <v>1104</v>
      </c>
      <c r="B663" s="12" t="s">
        <v>16</v>
      </c>
      <c r="C663" s="68" t="s">
        <v>21</v>
      </c>
      <c r="D663" s="35" t="s">
        <v>1105</v>
      </c>
      <c r="E663" s="13">
        <v>387.5</v>
      </c>
      <c r="F663" s="13">
        <v>2.2400000000000002</v>
      </c>
      <c r="G663" s="14">
        <f t="shared" si="141"/>
        <v>868</v>
      </c>
      <c r="H663" s="13">
        <v>387.5</v>
      </c>
      <c r="I663" s="69"/>
      <c r="J663" s="14">
        <f t="shared" si="142"/>
        <v>0</v>
      </c>
    </row>
    <row r="664" spans="1:10" x14ac:dyDescent="0.25">
      <c r="A664" s="11" t="s">
        <v>1106</v>
      </c>
      <c r="B664" s="12" t="s">
        <v>16</v>
      </c>
      <c r="C664" s="68" t="s">
        <v>21</v>
      </c>
      <c r="D664" s="35" t="s">
        <v>1107</v>
      </c>
      <c r="E664" s="13">
        <v>387.5</v>
      </c>
      <c r="F664" s="13">
        <v>80.400000000000006</v>
      </c>
      <c r="G664" s="14">
        <f t="shared" si="141"/>
        <v>31155</v>
      </c>
      <c r="H664" s="13">
        <v>387.5</v>
      </c>
      <c r="I664" s="69"/>
      <c r="J664" s="14">
        <f t="shared" si="142"/>
        <v>0</v>
      </c>
    </row>
    <row r="665" spans="1:10" x14ac:dyDescent="0.25">
      <c r="A665" s="11" t="s">
        <v>1108</v>
      </c>
      <c r="B665" s="12" t="s">
        <v>16</v>
      </c>
      <c r="C665" s="12" t="s">
        <v>21</v>
      </c>
      <c r="D665" s="35" t="s">
        <v>1109</v>
      </c>
      <c r="E665" s="13">
        <v>930</v>
      </c>
      <c r="F665" s="13">
        <v>11.25</v>
      </c>
      <c r="G665" s="14">
        <f t="shared" si="141"/>
        <v>10462.5</v>
      </c>
      <c r="H665" s="13">
        <v>930</v>
      </c>
      <c r="I665" s="69"/>
      <c r="J665" s="14">
        <f t="shared" si="142"/>
        <v>0</v>
      </c>
    </row>
    <row r="666" spans="1:10" x14ac:dyDescent="0.25">
      <c r="A666" s="15"/>
      <c r="B666" s="15"/>
      <c r="C666" s="15"/>
      <c r="D666" s="36" t="s">
        <v>1110</v>
      </c>
      <c r="E666" s="13">
        <v>1</v>
      </c>
      <c r="F666" s="16">
        <f>SUM(G651:G665)</f>
        <v>94510.680000000008</v>
      </c>
      <c r="G666" s="16">
        <f t="shared" si="141"/>
        <v>94510.68</v>
      </c>
      <c r="H666" s="13">
        <v>1</v>
      </c>
      <c r="I666" s="16">
        <f>SUM(J651:J665)</f>
        <v>0</v>
      </c>
      <c r="J666" s="16">
        <f t="shared" si="142"/>
        <v>0</v>
      </c>
    </row>
    <row r="667" spans="1:10" ht="1.1499999999999999" customHeight="1" x14ac:dyDescent="0.25">
      <c r="A667" s="17"/>
      <c r="B667" s="17"/>
      <c r="C667" s="17"/>
      <c r="D667" s="37"/>
      <c r="E667" s="17"/>
      <c r="F667" s="17"/>
      <c r="G667" s="17"/>
      <c r="H667" s="17"/>
      <c r="I667" s="17"/>
      <c r="J667" s="17"/>
    </row>
    <row r="668" spans="1:10" x14ac:dyDescent="0.25">
      <c r="A668" s="24" t="s">
        <v>1111</v>
      </c>
      <c r="B668" s="25" t="s">
        <v>10</v>
      </c>
      <c r="C668" s="24" t="s">
        <v>11</v>
      </c>
      <c r="D668" s="39" t="s">
        <v>1112</v>
      </c>
      <c r="E668" s="26">
        <f t="shared" ref="E668:J668" si="143">E681</f>
        <v>1</v>
      </c>
      <c r="F668" s="26">
        <f t="shared" si="143"/>
        <v>4977</v>
      </c>
      <c r="G668" s="26">
        <f t="shared" si="143"/>
        <v>4977</v>
      </c>
      <c r="H668" s="26">
        <f t="shared" si="143"/>
        <v>1</v>
      </c>
      <c r="I668" s="26">
        <f t="shared" si="143"/>
        <v>0</v>
      </c>
      <c r="J668" s="26">
        <f t="shared" si="143"/>
        <v>0</v>
      </c>
    </row>
    <row r="669" spans="1:10" x14ac:dyDescent="0.25">
      <c r="A669" s="28" t="s">
        <v>1113</v>
      </c>
      <c r="B669" s="28" t="s">
        <v>10</v>
      </c>
      <c r="C669" s="28" t="s">
        <v>11</v>
      </c>
      <c r="D669" s="40" t="s">
        <v>1114</v>
      </c>
      <c r="E669" s="29">
        <f t="shared" ref="E669:J669" si="144">E672</f>
        <v>1</v>
      </c>
      <c r="F669" s="29">
        <f t="shared" si="144"/>
        <v>1376.7</v>
      </c>
      <c r="G669" s="29">
        <f t="shared" si="144"/>
        <v>1376.7</v>
      </c>
      <c r="H669" s="29">
        <f t="shared" si="144"/>
        <v>1</v>
      </c>
      <c r="I669" s="29">
        <f t="shared" si="144"/>
        <v>0</v>
      </c>
      <c r="J669" s="29">
        <f t="shared" si="144"/>
        <v>0</v>
      </c>
    </row>
    <row r="670" spans="1:10" ht="22.5" x14ac:dyDescent="0.25">
      <c r="A670" s="11" t="s">
        <v>1092</v>
      </c>
      <c r="B670" s="12" t="s">
        <v>16</v>
      </c>
      <c r="C670" s="12" t="s">
        <v>29</v>
      </c>
      <c r="D670" s="35" t="s">
        <v>1093</v>
      </c>
      <c r="E670" s="13">
        <v>30</v>
      </c>
      <c r="F670" s="13">
        <v>22.72</v>
      </c>
      <c r="G670" s="14">
        <f>ROUND(E670*F670,2)</f>
        <v>681.6</v>
      </c>
      <c r="H670" s="13">
        <v>30</v>
      </c>
      <c r="I670" s="69"/>
      <c r="J670" s="14">
        <f>ROUND(H670*I670,2)</f>
        <v>0</v>
      </c>
    </row>
    <row r="671" spans="1:10" ht="22.5" x14ac:dyDescent="0.25">
      <c r="A671" s="11" t="s">
        <v>1094</v>
      </c>
      <c r="B671" s="12" t="s">
        <v>16</v>
      </c>
      <c r="C671" s="12" t="s">
        <v>29</v>
      </c>
      <c r="D671" s="35" t="s">
        <v>1095</v>
      </c>
      <c r="E671" s="13">
        <v>30</v>
      </c>
      <c r="F671" s="13">
        <v>23.17</v>
      </c>
      <c r="G671" s="14">
        <f>ROUND(E671*F671,2)</f>
        <v>695.1</v>
      </c>
      <c r="H671" s="13">
        <v>30</v>
      </c>
      <c r="I671" s="69"/>
      <c r="J671" s="14">
        <f>ROUND(H671*I671,2)</f>
        <v>0</v>
      </c>
    </row>
    <row r="672" spans="1:10" x14ac:dyDescent="0.25">
      <c r="A672" s="15"/>
      <c r="B672" s="15"/>
      <c r="C672" s="15"/>
      <c r="D672" s="36" t="s">
        <v>1115</v>
      </c>
      <c r="E672" s="13">
        <v>1</v>
      </c>
      <c r="F672" s="16">
        <f>SUM(G670:G671)</f>
        <v>1376.7</v>
      </c>
      <c r="G672" s="16">
        <f>ROUND(E672*F672,2)</f>
        <v>1376.7</v>
      </c>
      <c r="H672" s="13">
        <v>1</v>
      </c>
      <c r="I672" s="16">
        <f>SUM(J670:J671)</f>
        <v>0</v>
      </c>
      <c r="J672" s="16">
        <f>ROUND(H672*I672,2)</f>
        <v>0</v>
      </c>
    </row>
    <row r="673" spans="1:10" ht="1.1499999999999999" customHeight="1" x14ac:dyDescent="0.25">
      <c r="A673" s="17"/>
      <c r="B673" s="17"/>
      <c r="C673" s="17"/>
      <c r="D673" s="37"/>
      <c r="E673" s="17"/>
      <c r="F673" s="17"/>
      <c r="G673" s="17"/>
      <c r="H673" s="17"/>
      <c r="I673" s="17"/>
      <c r="J673" s="17"/>
    </row>
    <row r="674" spans="1:10" x14ac:dyDescent="0.25">
      <c r="A674" s="28" t="s">
        <v>1116</v>
      </c>
      <c r="B674" s="28" t="s">
        <v>10</v>
      </c>
      <c r="C674" s="28" t="s">
        <v>246</v>
      </c>
      <c r="D674" s="40" t="s">
        <v>1117</v>
      </c>
      <c r="E674" s="29">
        <f t="shared" ref="E674:J674" si="145">E678</f>
        <v>1</v>
      </c>
      <c r="F674" s="29">
        <f t="shared" si="145"/>
        <v>3532.7999999999997</v>
      </c>
      <c r="G674" s="29">
        <f t="shared" si="145"/>
        <v>3532.8</v>
      </c>
      <c r="H674" s="29">
        <f t="shared" si="145"/>
        <v>1</v>
      </c>
      <c r="I674" s="29">
        <f t="shared" si="145"/>
        <v>0</v>
      </c>
      <c r="J674" s="29">
        <f t="shared" si="145"/>
        <v>0</v>
      </c>
    </row>
    <row r="675" spans="1:10" x14ac:dyDescent="0.25">
      <c r="A675" s="11" t="s">
        <v>1100</v>
      </c>
      <c r="B675" s="12" t="s">
        <v>16</v>
      </c>
      <c r="C675" s="12" t="s">
        <v>21</v>
      </c>
      <c r="D675" s="35" t="s">
        <v>1101</v>
      </c>
      <c r="E675" s="13">
        <v>3</v>
      </c>
      <c r="F675" s="13">
        <v>71.97</v>
      </c>
      <c r="G675" s="14">
        <f>ROUND(E675*F675,2)</f>
        <v>215.91</v>
      </c>
      <c r="H675" s="13">
        <v>3</v>
      </c>
      <c r="I675" s="69"/>
      <c r="J675" s="14">
        <f>ROUND(H675*I675,2)</f>
        <v>0</v>
      </c>
    </row>
    <row r="676" spans="1:10" x14ac:dyDescent="0.25">
      <c r="A676" s="11" t="s">
        <v>1102</v>
      </c>
      <c r="B676" s="12" t="s">
        <v>16</v>
      </c>
      <c r="C676" s="68" t="s">
        <v>21</v>
      </c>
      <c r="D676" s="35" t="s">
        <v>1103</v>
      </c>
      <c r="E676" s="13">
        <v>3</v>
      </c>
      <c r="F676" s="13">
        <v>15.75</v>
      </c>
      <c r="G676" s="14">
        <f>ROUND(E676*F676,2)</f>
        <v>47.25</v>
      </c>
      <c r="H676" s="13">
        <v>3</v>
      </c>
      <c r="I676" s="69"/>
      <c r="J676" s="14">
        <f>ROUND(H676*I676,2)</f>
        <v>0</v>
      </c>
    </row>
    <row r="677" spans="1:10" x14ac:dyDescent="0.25">
      <c r="A677" s="11" t="s">
        <v>1118</v>
      </c>
      <c r="B677" s="12" t="s">
        <v>16</v>
      </c>
      <c r="C677" s="68" t="s">
        <v>21</v>
      </c>
      <c r="D677" s="35" t="s">
        <v>1119</v>
      </c>
      <c r="E677" s="13">
        <v>3</v>
      </c>
      <c r="F677" s="13">
        <v>1089.8800000000001</v>
      </c>
      <c r="G677" s="14">
        <f>ROUND(E677*F677,2)</f>
        <v>3269.64</v>
      </c>
      <c r="H677" s="13">
        <v>3</v>
      </c>
      <c r="I677" s="69"/>
      <c r="J677" s="14">
        <f>ROUND(H677*I677,2)</f>
        <v>0</v>
      </c>
    </row>
    <row r="678" spans="1:10" x14ac:dyDescent="0.25">
      <c r="A678" s="15"/>
      <c r="B678" s="15"/>
      <c r="C678" s="15"/>
      <c r="D678" s="36" t="s">
        <v>1120</v>
      </c>
      <c r="E678" s="13">
        <v>1</v>
      </c>
      <c r="F678" s="16">
        <f>SUM(G675:G677)</f>
        <v>3532.7999999999997</v>
      </c>
      <c r="G678" s="16">
        <f>ROUND(E678*F678,2)</f>
        <v>3532.8</v>
      </c>
      <c r="H678" s="13">
        <v>1</v>
      </c>
      <c r="I678" s="16">
        <f>SUM(J675:J677)</f>
        <v>0</v>
      </c>
      <c r="J678" s="16">
        <f>ROUND(H678*I678,2)</f>
        <v>0</v>
      </c>
    </row>
    <row r="679" spans="1:10" ht="1.1499999999999999" customHeight="1" x14ac:dyDescent="0.25">
      <c r="A679" s="17"/>
      <c r="B679" s="17"/>
      <c r="C679" s="17"/>
      <c r="D679" s="37"/>
      <c r="E679" s="17"/>
      <c r="F679" s="17"/>
      <c r="G679" s="17"/>
      <c r="H679" s="17"/>
      <c r="I679" s="17"/>
      <c r="J679" s="17"/>
    </row>
    <row r="680" spans="1:10" x14ac:dyDescent="0.25">
      <c r="A680" s="11" t="s">
        <v>1121</v>
      </c>
      <c r="B680" s="12" t="s">
        <v>16</v>
      </c>
      <c r="C680" s="12" t="s">
        <v>21</v>
      </c>
      <c r="D680" s="35" t="s">
        <v>1122</v>
      </c>
      <c r="E680" s="13">
        <v>6</v>
      </c>
      <c r="F680" s="13">
        <v>11.25</v>
      </c>
      <c r="G680" s="14">
        <f>ROUND(E680*F680,2)</f>
        <v>67.5</v>
      </c>
      <c r="H680" s="13">
        <v>6</v>
      </c>
      <c r="I680" s="69"/>
      <c r="J680" s="14">
        <f>ROUND(H680*I680,2)</f>
        <v>0</v>
      </c>
    </row>
    <row r="681" spans="1:10" x14ac:dyDescent="0.25">
      <c r="A681" s="15"/>
      <c r="B681" s="15"/>
      <c r="C681" s="15"/>
      <c r="D681" s="36" t="s">
        <v>1123</v>
      </c>
      <c r="E681" s="13">
        <v>1</v>
      </c>
      <c r="F681" s="16">
        <f>G669+G674+G680</f>
        <v>4977</v>
      </c>
      <c r="G681" s="16">
        <f>ROUND(E681*F681,2)</f>
        <v>4977</v>
      </c>
      <c r="H681" s="13">
        <v>1</v>
      </c>
      <c r="I681" s="16">
        <f>J669+J674+J680</f>
        <v>0</v>
      </c>
      <c r="J681" s="16">
        <f>ROUND(H681*I681,2)</f>
        <v>0</v>
      </c>
    </row>
    <row r="682" spans="1:10" ht="1.1499999999999999" customHeight="1" x14ac:dyDescent="0.25">
      <c r="A682" s="17"/>
      <c r="B682" s="17"/>
      <c r="C682" s="17"/>
      <c r="D682" s="37"/>
      <c r="E682" s="17"/>
      <c r="F682" s="17"/>
      <c r="G682" s="17"/>
      <c r="H682" s="17"/>
      <c r="I682" s="17"/>
      <c r="J682" s="17"/>
    </row>
    <row r="683" spans="1:10" x14ac:dyDescent="0.25">
      <c r="A683" s="15"/>
      <c r="B683" s="15"/>
      <c r="C683" s="15"/>
      <c r="D683" s="36" t="s">
        <v>1124</v>
      </c>
      <c r="E683" s="13">
        <v>1</v>
      </c>
      <c r="F683" s="16">
        <f>G650+G668</f>
        <v>99487.679999999993</v>
      </c>
      <c r="G683" s="16">
        <f>ROUND(E683*F683,2)</f>
        <v>99487.679999999993</v>
      </c>
      <c r="H683" s="13">
        <v>1</v>
      </c>
      <c r="I683" s="16">
        <f>J650+J668</f>
        <v>0</v>
      </c>
      <c r="J683" s="16">
        <f>ROUND(H683*I683,2)</f>
        <v>0</v>
      </c>
    </row>
    <row r="684" spans="1:10" ht="1.1499999999999999" customHeight="1" x14ac:dyDescent="0.25">
      <c r="A684" s="17"/>
      <c r="B684" s="17"/>
      <c r="C684" s="17"/>
      <c r="D684" s="37"/>
      <c r="E684" s="17"/>
      <c r="F684" s="17"/>
      <c r="G684" s="17"/>
      <c r="H684" s="17"/>
      <c r="I684" s="17"/>
      <c r="J684" s="17"/>
    </row>
    <row r="685" spans="1:10" x14ac:dyDescent="0.25">
      <c r="A685" s="20" t="s">
        <v>1125</v>
      </c>
      <c r="B685" s="21" t="s">
        <v>10</v>
      </c>
      <c r="C685" s="20" t="s">
        <v>11</v>
      </c>
      <c r="D685" s="38" t="s">
        <v>1126</v>
      </c>
      <c r="E685" s="22">
        <f t="shared" ref="E685:J685" si="146">E724</f>
        <v>1</v>
      </c>
      <c r="F685" s="22">
        <f t="shared" si="146"/>
        <v>547000.06000000006</v>
      </c>
      <c r="G685" s="22">
        <f t="shared" si="146"/>
        <v>547000.06000000006</v>
      </c>
      <c r="H685" s="22">
        <f t="shared" si="146"/>
        <v>1</v>
      </c>
      <c r="I685" s="22">
        <f t="shared" si="146"/>
        <v>0</v>
      </c>
      <c r="J685" s="22">
        <f t="shared" si="146"/>
        <v>0</v>
      </c>
    </row>
    <row r="686" spans="1:10" x14ac:dyDescent="0.25">
      <c r="A686" s="24" t="s">
        <v>1127</v>
      </c>
      <c r="B686" s="25" t="s">
        <v>10</v>
      </c>
      <c r="C686" s="24" t="s">
        <v>11</v>
      </c>
      <c r="D686" s="39" t="s">
        <v>1128</v>
      </c>
      <c r="E686" s="26">
        <f t="shared" ref="E686:J686" si="147">E688</f>
        <v>1</v>
      </c>
      <c r="F686" s="26">
        <f t="shared" si="147"/>
        <v>10462.5</v>
      </c>
      <c r="G686" s="26">
        <f t="shared" si="147"/>
        <v>10462.5</v>
      </c>
      <c r="H686" s="26">
        <f t="shared" si="147"/>
        <v>1</v>
      </c>
      <c r="I686" s="26">
        <f t="shared" si="147"/>
        <v>0</v>
      </c>
      <c r="J686" s="26">
        <f t="shared" si="147"/>
        <v>0</v>
      </c>
    </row>
    <row r="687" spans="1:10" ht="22.5" x14ac:dyDescent="0.25">
      <c r="A687" s="11" t="s">
        <v>1129</v>
      </c>
      <c r="B687" s="12" t="s">
        <v>16</v>
      </c>
      <c r="C687" s="12" t="s">
        <v>29</v>
      </c>
      <c r="D687" s="35" t="s">
        <v>1130</v>
      </c>
      <c r="E687" s="13">
        <v>930</v>
      </c>
      <c r="F687" s="13">
        <v>11.25</v>
      </c>
      <c r="G687" s="14">
        <f>ROUND(E687*F687,2)</f>
        <v>10462.5</v>
      </c>
      <c r="H687" s="13">
        <v>930</v>
      </c>
      <c r="I687" s="69"/>
      <c r="J687" s="14">
        <f>ROUND(H687*I687,2)</f>
        <v>0</v>
      </c>
    </row>
    <row r="688" spans="1:10" x14ac:dyDescent="0.25">
      <c r="A688" s="15"/>
      <c r="B688" s="15"/>
      <c r="C688" s="15"/>
      <c r="D688" s="36" t="s">
        <v>1131</v>
      </c>
      <c r="E688" s="13">
        <v>1</v>
      </c>
      <c r="F688" s="16">
        <f>G687</f>
        <v>10462.5</v>
      </c>
      <c r="G688" s="16">
        <f>ROUND(E688*F688,2)</f>
        <v>10462.5</v>
      </c>
      <c r="H688" s="13">
        <v>1</v>
      </c>
      <c r="I688" s="16">
        <f>J687</f>
        <v>0</v>
      </c>
      <c r="J688" s="16">
        <f>ROUND(H688*I688,2)</f>
        <v>0</v>
      </c>
    </row>
    <row r="689" spans="1:10" ht="1.1499999999999999" customHeight="1" x14ac:dyDescent="0.25">
      <c r="A689" s="17"/>
      <c r="B689" s="17"/>
      <c r="C689" s="17"/>
      <c r="D689" s="37"/>
      <c r="E689" s="17"/>
      <c r="F689" s="17"/>
      <c r="G689" s="17"/>
      <c r="H689" s="17"/>
      <c r="I689" s="17"/>
      <c r="J689" s="17"/>
    </row>
    <row r="690" spans="1:10" x14ac:dyDescent="0.25">
      <c r="A690" s="24" t="s">
        <v>1132</v>
      </c>
      <c r="B690" s="25" t="s">
        <v>10</v>
      </c>
      <c r="C690" s="24" t="s">
        <v>11</v>
      </c>
      <c r="D690" s="39" t="s">
        <v>1133</v>
      </c>
      <c r="E690" s="26">
        <f t="shared" ref="E690:J690" si="148">E708</f>
        <v>1</v>
      </c>
      <c r="F690" s="26">
        <f t="shared" si="148"/>
        <v>166415.81</v>
      </c>
      <c r="G690" s="26">
        <f t="shared" si="148"/>
        <v>166415.81</v>
      </c>
      <c r="H690" s="26">
        <f t="shared" si="148"/>
        <v>1</v>
      </c>
      <c r="I690" s="26">
        <f t="shared" si="148"/>
        <v>0</v>
      </c>
      <c r="J690" s="26">
        <f t="shared" si="148"/>
        <v>0</v>
      </c>
    </row>
    <row r="691" spans="1:10" x14ac:dyDescent="0.25">
      <c r="A691" s="11" t="s">
        <v>1134</v>
      </c>
      <c r="B691" s="12" t="s">
        <v>16</v>
      </c>
      <c r="C691" s="12" t="s">
        <v>29</v>
      </c>
      <c r="D691" s="35" t="s">
        <v>1135</v>
      </c>
      <c r="E691" s="13">
        <v>161.19999999999999</v>
      </c>
      <c r="F691" s="13">
        <v>25.27</v>
      </c>
      <c r="G691" s="14">
        <f t="shared" ref="G691:G708" si="149">ROUND(E691*F691,2)</f>
        <v>4073.52</v>
      </c>
      <c r="H691" s="13">
        <v>161.19999999999999</v>
      </c>
      <c r="I691" s="69"/>
      <c r="J691" s="14">
        <f t="shared" ref="J691:J708" si="150">ROUND(H691*I691,2)</f>
        <v>0</v>
      </c>
    </row>
    <row r="692" spans="1:10" ht="22.5" x14ac:dyDescent="0.25">
      <c r="A692" s="11" t="s">
        <v>1136</v>
      </c>
      <c r="B692" s="12" t="s">
        <v>16</v>
      </c>
      <c r="C692" s="12" t="s">
        <v>246</v>
      </c>
      <c r="D692" s="35" t="s">
        <v>1137</v>
      </c>
      <c r="E692" s="13">
        <v>6</v>
      </c>
      <c r="F692" s="13">
        <v>512.13</v>
      </c>
      <c r="G692" s="14">
        <f t="shared" si="149"/>
        <v>3072.78</v>
      </c>
      <c r="H692" s="13">
        <v>6</v>
      </c>
      <c r="I692" s="69"/>
      <c r="J692" s="14">
        <f t="shared" si="150"/>
        <v>0</v>
      </c>
    </row>
    <row r="693" spans="1:10" ht="22.5" x14ac:dyDescent="0.25">
      <c r="A693" s="11" t="s">
        <v>1138</v>
      </c>
      <c r="B693" s="12" t="s">
        <v>16</v>
      </c>
      <c r="C693" s="12" t="s">
        <v>29</v>
      </c>
      <c r="D693" s="35" t="s">
        <v>1139</v>
      </c>
      <c r="E693" s="13">
        <v>77.5</v>
      </c>
      <c r="F693" s="13">
        <v>2.81</v>
      </c>
      <c r="G693" s="14">
        <f t="shared" si="149"/>
        <v>217.78</v>
      </c>
      <c r="H693" s="13">
        <v>77.5</v>
      </c>
      <c r="I693" s="69"/>
      <c r="J693" s="14">
        <f t="shared" si="150"/>
        <v>0</v>
      </c>
    </row>
    <row r="694" spans="1:10" ht="22.5" x14ac:dyDescent="0.25">
      <c r="A694" s="11" t="s">
        <v>1140</v>
      </c>
      <c r="B694" s="12" t="s">
        <v>16</v>
      </c>
      <c r="C694" s="12" t="s">
        <v>29</v>
      </c>
      <c r="D694" s="35" t="s">
        <v>1141</v>
      </c>
      <c r="E694" s="13">
        <v>300</v>
      </c>
      <c r="F694" s="13">
        <v>33.6</v>
      </c>
      <c r="G694" s="14">
        <f t="shared" si="149"/>
        <v>10080</v>
      </c>
      <c r="H694" s="13">
        <v>300</v>
      </c>
      <c r="I694" s="69"/>
      <c r="J694" s="14">
        <f t="shared" si="150"/>
        <v>0</v>
      </c>
    </row>
    <row r="695" spans="1:10" ht="22.5" x14ac:dyDescent="0.25">
      <c r="A695" s="11" t="s">
        <v>1142</v>
      </c>
      <c r="B695" s="12" t="s">
        <v>16</v>
      </c>
      <c r="C695" s="12" t="s">
        <v>29</v>
      </c>
      <c r="D695" s="35" t="s">
        <v>1143</v>
      </c>
      <c r="E695" s="13">
        <v>120</v>
      </c>
      <c r="F695" s="13">
        <v>28.69</v>
      </c>
      <c r="G695" s="14">
        <f t="shared" si="149"/>
        <v>3442.8</v>
      </c>
      <c r="H695" s="13">
        <v>120</v>
      </c>
      <c r="I695" s="69"/>
      <c r="J695" s="14">
        <f t="shared" si="150"/>
        <v>0</v>
      </c>
    </row>
    <row r="696" spans="1:10" x14ac:dyDescent="0.25">
      <c r="A696" s="11" t="s">
        <v>1080</v>
      </c>
      <c r="B696" s="12" t="s">
        <v>16</v>
      </c>
      <c r="C696" s="12" t="s">
        <v>29</v>
      </c>
      <c r="D696" s="35" t="s">
        <v>1081</v>
      </c>
      <c r="E696" s="13">
        <v>77.5</v>
      </c>
      <c r="F696" s="13">
        <v>3.39</v>
      </c>
      <c r="G696" s="14">
        <f t="shared" si="149"/>
        <v>262.73</v>
      </c>
      <c r="H696" s="13">
        <v>77.5</v>
      </c>
      <c r="I696" s="69"/>
      <c r="J696" s="14">
        <f t="shared" si="150"/>
        <v>0</v>
      </c>
    </row>
    <row r="697" spans="1:10" x14ac:dyDescent="0.25">
      <c r="A697" s="11" t="s">
        <v>1082</v>
      </c>
      <c r="B697" s="12" t="s">
        <v>16</v>
      </c>
      <c r="C697" s="12" t="s">
        <v>29</v>
      </c>
      <c r="D697" s="35" t="s">
        <v>1083</v>
      </c>
      <c r="E697" s="13">
        <v>77.5</v>
      </c>
      <c r="F697" s="13">
        <v>4.75</v>
      </c>
      <c r="G697" s="14">
        <f t="shared" si="149"/>
        <v>368.13</v>
      </c>
      <c r="H697" s="13">
        <v>77.5</v>
      </c>
      <c r="I697" s="69"/>
      <c r="J697" s="14">
        <f t="shared" si="150"/>
        <v>0</v>
      </c>
    </row>
    <row r="698" spans="1:10" x14ac:dyDescent="0.25">
      <c r="A698" s="11" t="s">
        <v>1084</v>
      </c>
      <c r="B698" s="12" t="s">
        <v>16</v>
      </c>
      <c r="C698" s="12" t="s">
        <v>29</v>
      </c>
      <c r="D698" s="35" t="s">
        <v>1085</v>
      </c>
      <c r="E698" s="13">
        <v>2568</v>
      </c>
      <c r="F698" s="13">
        <v>6.44</v>
      </c>
      <c r="G698" s="14">
        <f t="shared" si="149"/>
        <v>16537.919999999998</v>
      </c>
      <c r="H698" s="13">
        <v>2568</v>
      </c>
      <c r="I698" s="69"/>
      <c r="J698" s="14">
        <f t="shared" si="150"/>
        <v>0</v>
      </c>
    </row>
    <row r="699" spans="1:10" x14ac:dyDescent="0.25">
      <c r="A699" s="11" t="s">
        <v>1144</v>
      </c>
      <c r="B699" s="12" t="s">
        <v>16</v>
      </c>
      <c r="C699" s="12" t="s">
        <v>29</v>
      </c>
      <c r="D699" s="35" t="s">
        <v>1145</v>
      </c>
      <c r="E699" s="13">
        <v>2568</v>
      </c>
      <c r="F699" s="13">
        <v>8.32</v>
      </c>
      <c r="G699" s="14">
        <f t="shared" si="149"/>
        <v>21365.759999999998</v>
      </c>
      <c r="H699" s="13">
        <v>2568</v>
      </c>
      <c r="I699" s="69"/>
      <c r="J699" s="14">
        <f t="shared" si="150"/>
        <v>0</v>
      </c>
    </row>
    <row r="700" spans="1:10" ht="22.5" x14ac:dyDescent="0.25">
      <c r="A700" s="11" t="s">
        <v>1086</v>
      </c>
      <c r="B700" s="12" t="s">
        <v>16</v>
      </c>
      <c r="C700" s="12" t="s">
        <v>29</v>
      </c>
      <c r="D700" s="35" t="s">
        <v>1087</v>
      </c>
      <c r="E700" s="13">
        <v>77.5</v>
      </c>
      <c r="F700" s="13">
        <v>4.1500000000000004</v>
      </c>
      <c r="G700" s="14">
        <f t="shared" si="149"/>
        <v>321.63</v>
      </c>
      <c r="H700" s="13">
        <v>77.5</v>
      </c>
      <c r="I700" s="69"/>
      <c r="J700" s="14">
        <f t="shared" si="150"/>
        <v>0</v>
      </c>
    </row>
    <row r="701" spans="1:10" ht="22.5" x14ac:dyDescent="0.25">
      <c r="A701" s="11" t="s">
        <v>1088</v>
      </c>
      <c r="B701" s="12" t="s">
        <v>16</v>
      </c>
      <c r="C701" s="12" t="s">
        <v>29</v>
      </c>
      <c r="D701" s="35" t="s">
        <v>1089</v>
      </c>
      <c r="E701" s="13">
        <v>77.5</v>
      </c>
      <c r="F701" s="13">
        <v>6.09</v>
      </c>
      <c r="G701" s="14">
        <f t="shared" si="149"/>
        <v>471.98</v>
      </c>
      <c r="H701" s="13">
        <v>77.5</v>
      </c>
      <c r="I701" s="69"/>
      <c r="J701" s="14">
        <f t="shared" si="150"/>
        <v>0</v>
      </c>
    </row>
    <row r="702" spans="1:10" ht="22.5" x14ac:dyDescent="0.25">
      <c r="A702" s="11" t="s">
        <v>1090</v>
      </c>
      <c r="B702" s="12" t="s">
        <v>16</v>
      </c>
      <c r="C702" s="12" t="s">
        <v>29</v>
      </c>
      <c r="D702" s="35" t="s">
        <v>1091</v>
      </c>
      <c r="E702" s="13">
        <v>310</v>
      </c>
      <c r="F702" s="13">
        <v>8.25</v>
      </c>
      <c r="G702" s="14">
        <f t="shared" si="149"/>
        <v>2557.5</v>
      </c>
      <c r="H702" s="13">
        <v>310</v>
      </c>
      <c r="I702" s="69"/>
      <c r="J702" s="14">
        <f t="shared" si="150"/>
        <v>0</v>
      </c>
    </row>
    <row r="703" spans="1:10" ht="22.5" x14ac:dyDescent="0.25">
      <c r="A703" s="11" t="s">
        <v>1146</v>
      </c>
      <c r="B703" s="12" t="s">
        <v>16</v>
      </c>
      <c r="C703" s="12" t="s">
        <v>29</v>
      </c>
      <c r="D703" s="35" t="s">
        <v>1147</v>
      </c>
      <c r="E703" s="13">
        <v>310</v>
      </c>
      <c r="F703" s="13">
        <v>12.19</v>
      </c>
      <c r="G703" s="14">
        <f t="shared" si="149"/>
        <v>3778.9</v>
      </c>
      <c r="H703" s="13">
        <v>310</v>
      </c>
      <c r="I703" s="69"/>
      <c r="J703" s="14">
        <f t="shared" si="150"/>
        <v>0</v>
      </c>
    </row>
    <row r="704" spans="1:10" ht="22.5" x14ac:dyDescent="0.25">
      <c r="A704" s="11" t="s">
        <v>1148</v>
      </c>
      <c r="B704" s="12" t="s">
        <v>16</v>
      </c>
      <c r="C704" s="12" t="s">
        <v>29</v>
      </c>
      <c r="D704" s="35" t="s">
        <v>1149</v>
      </c>
      <c r="E704" s="13">
        <v>310</v>
      </c>
      <c r="F704" s="13">
        <v>16.45</v>
      </c>
      <c r="G704" s="14">
        <f t="shared" si="149"/>
        <v>5099.5</v>
      </c>
      <c r="H704" s="13">
        <v>310</v>
      </c>
      <c r="I704" s="69"/>
      <c r="J704" s="14">
        <f t="shared" si="150"/>
        <v>0</v>
      </c>
    </row>
    <row r="705" spans="1:10" ht="22.5" x14ac:dyDescent="0.25">
      <c r="A705" s="11" t="s">
        <v>1092</v>
      </c>
      <c r="B705" s="12" t="s">
        <v>16</v>
      </c>
      <c r="C705" s="12" t="s">
        <v>29</v>
      </c>
      <c r="D705" s="35" t="s">
        <v>1093</v>
      </c>
      <c r="E705" s="13">
        <v>310</v>
      </c>
      <c r="F705" s="13">
        <v>22.72</v>
      </c>
      <c r="G705" s="14">
        <f t="shared" si="149"/>
        <v>7043.2</v>
      </c>
      <c r="H705" s="13">
        <v>310</v>
      </c>
      <c r="I705" s="69"/>
      <c r="J705" s="14">
        <f t="shared" si="150"/>
        <v>0</v>
      </c>
    </row>
    <row r="706" spans="1:10" ht="22.5" x14ac:dyDescent="0.25">
      <c r="A706" s="11" t="s">
        <v>1094</v>
      </c>
      <c r="B706" s="12" t="s">
        <v>16</v>
      </c>
      <c r="C706" s="12" t="s">
        <v>29</v>
      </c>
      <c r="D706" s="35" t="s">
        <v>1095</v>
      </c>
      <c r="E706" s="13">
        <v>310</v>
      </c>
      <c r="F706" s="13">
        <v>23.17</v>
      </c>
      <c r="G706" s="14">
        <f t="shared" si="149"/>
        <v>7182.7</v>
      </c>
      <c r="H706" s="13">
        <v>310</v>
      </c>
      <c r="I706" s="69"/>
      <c r="J706" s="14">
        <f t="shared" si="150"/>
        <v>0</v>
      </c>
    </row>
    <row r="707" spans="1:10" x14ac:dyDescent="0.25">
      <c r="A707" s="11" t="s">
        <v>1150</v>
      </c>
      <c r="B707" s="12" t="s">
        <v>16</v>
      </c>
      <c r="C707" s="12" t="s">
        <v>11</v>
      </c>
      <c r="D707" s="35" t="s">
        <v>1151</v>
      </c>
      <c r="E707" s="13">
        <v>531.4</v>
      </c>
      <c r="F707" s="13">
        <v>151.56</v>
      </c>
      <c r="G707" s="14">
        <f t="shared" si="149"/>
        <v>80538.98</v>
      </c>
      <c r="H707" s="13">
        <v>531.4</v>
      </c>
      <c r="I707" s="69"/>
      <c r="J707" s="14">
        <f t="shared" si="150"/>
        <v>0</v>
      </c>
    </row>
    <row r="708" spans="1:10" x14ac:dyDescent="0.25">
      <c r="A708" s="15"/>
      <c r="B708" s="15"/>
      <c r="C708" s="15"/>
      <c r="D708" s="36" t="s">
        <v>1152</v>
      </c>
      <c r="E708" s="13">
        <v>1</v>
      </c>
      <c r="F708" s="16">
        <f>SUM(G691:G707)</f>
        <v>166415.81</v>
      </c>
      <c r="G708" s="16">
        <f t="shared" si="149"/>
        <v>166415.81</v>
      </c>
      <c r="H708" s="13">
        <v>1</v>
      </c>
      <c r="I708" s="16">
        <f>SUM(J691:J707)</f>
        <v>0</v>
      </c>
      <c r="J708" s="16">
        <f t="shared" si="150"/>
        <v>0</v>
      </c>
    </row>
    <row r="709" spans="1:10" ht="1.1499999999999999" customHeight="1" x14ac:dyDescent="0.25">
      <c r="A709" s="17"/>
      <c r="B709" s="17"/>
      <c r="C709" s="17"/>
      <c r="D709" s="37"/>
      <c r="E709" s="17"/>
      <c r="F709" s="17"/>
      <c r="G709" s="17"/>
      <c r="H709" s="17"/>
      <c r="I709" s="17"/>
      <c r="J709" s="17"/>
    </row>
    <row r="710" spans="1:10" x14ac:dyDescent="0.25">
      <c r="A710" s="24" t="s">
        <v>1153</v>
      </c>
      <c r="B710" s="25" t="s">
        <v>10</v>
      </c>
      <c r="C710" s="24" t="s">
        <v>11</v>
      </c>
      <c r="D710" s="39" t="s">
        <v>1154</v>
      </c>
      <c r="E710" s="26">
        <f t="shared" ref="E710:J710" si="151">E718</f>
        <v>1</v>
      </c>
      <c r="F710" s="26">
        <f t="shared" si="151"/>
        <v>369486.33999999997</v>
      </c>
      <c r="G710" s="26">
        <f t="shared" si="151"/>
        <v>369486.34</v>
      </c>
      <c r="H710" s="26">
        <f t="shared" si="151"/>
        <v>1</v>
      </c>
      <c r="I710" s="26">
        <f t="shared" si="151"/>
        <v>0</v>
      </c>
      <c r="J710" s="26">
        <f t="shared" si="151"/>
        <v>0</v>
      </c>
    </row>
    <row r="711" spans="1:10" x14ac:dyDescent="0.25">
      <c r="A711" s="11" t="s">
        <v>1155</v>
      </c>
      <c r="B711" s="12" t="s">
        <v>16</v>
      </c>
      <c r="C711" s="12" t="s">
        <v>21</v>
      </c>
      <c r="D711" s="35" t="s">
        <v>1156</v>
      </c>
      <c r="E711" s="13">
        <v>131.75</v>
      </c>
      <c r="F711" s="13">
        <v>81.55</v>
      </c>
      <c r="G711" s="14">
        <f t="shared" ref="G711:G718" si="152">ROUND(E711*F711,2)</f>
        <v>10744.21</v>
      </c>
      <c r="H711" s="13">
        <v>131.75</v>
      </c>
      <c r="I711" s="69"/>
      <c r="J711" s="14">
        <f t="shared" ref="J711:J718" si="153">ROUND(H711*I711,2)</f>
        <v>0</v>
      </c>
    </row>
    <row r="712" spans="1:10" ht="22.5" x14ac:dyDescent="0.25">
      <c r="A712" s="11" t="s">
        <v>1157</v>
      </c>
      <c r="B712" s="12" t="s">
        <v>16</v>
      </c>
      <c r="C712" s="12" t="s">
        <v>29</v>
      </c>
      <c r="D712" s="35" t="s">
        <v>1158</v>
      </c>
      <c r="E712" s="13">
        <v>131.75</v>
      </c>
      <c r="F712" s="13">
        <v>6.74</v>
      </c>
      <c r="G712" s="14">
        <f t="shared" si="152"/>
        <v>888</v>
      </c>
      <c r="H712" s="13">
        <v>131.75</v>
      </c>
      <c r="I712" s="69"/>
      <c r="J712" s="14">
        <f t="shared" si="153"/>
        <v>0</v>
      </c>
    </row>
    <row r="713" spans="1:10" ht="22.5" x14ac:dyDescent="0.25">
      <c r="A713" s="11" t="s">
        <v>1159</v>
      </c>
      <c r="B713" s="12" t="s">
        <v>16</v>
      </c>
      <c r="C713" s="12" t="s">
        <v>21</v>
      </c>
      <c r="D713" s="35" t="s">
        <v>1160</v>
      </c>
      <c r="E713" s="13">
        <v>450</v>
      </c>
      <c r="F713" s="13">
        <v>47.25</v>
      </c>
      <c r="G713" s="14">
        <f t="shared" si="152"/>
        <v>21262.5</v>
      </c>
      <c r="H713" s="13">
        <v>450</v>
      </c>
      <c r="I713" s="69"/>
      <c r="J713" s="14">
        <f t="shared" si="153"/>
        <v>0</v>
      </c>
    </row>
    <row r="714" spans="1:10" ht="22.5" x14ac:dyDescent="0.25">
      <c r="A714" s="11" t="s">
        <v>1161</v>
      </c>
      <c r="B714" s="12" t="s">
        <v>16</v>
      </c>
      <c r="C714" s="68" t="s">
        <v>21</v>
      </c>
      <c r="D714" s="35" t="s">
        <v>1162</v>
      </c>
      <c r="E714" s="13">
        <v>3</v>
      </c>
      <c r="F714" s="13">
        <v>3925.32</v>
      </c>
      <c r="G714" s="14">
        <f t="shared" si="152"/>
        <v>11775.96</v>
      </c>
      <c r="H714" s="13">
        <v>3</v>
      </c>
      <c r="I714" s="69"/>
      <c r="J714" s="14">
        <f t="shared" si="153"/>
        <v>0</v>
      </c>
    </row>
    <row r="715" spans="1:10" ht="33.75" x14ac:dyDescent="0.25">
      <c r="A715" s="11" t="s">
        <v>1163</v>
      </c>
      <c r="B715" s="12" t="s">
        <v>16</v>
      </c>
      <c r="C715" s="12" t="s">
        <v>29</v>
      </c>
      <c r="D715" s="35" t="s">
        <v>1164</v>
      </c>
      <c r="E715" s="13">
        <v>144</v>
      </c>
      <c r="F715" s="13">
        <v>279.26</v>
      </c>
      <c r="G715" s="14">
        <f t="shared" si="152"/>
        <v>40213.440000000002</v>
      </c>
      <c r="H715" s="13">
        <v>144</v>
      </c>
      <c r="I715" s="69"/>
      <c r="J715" s="14">
        <f t="shared" si="153"/>
        <v>0</v>
      </c>
    </row>
    <row r="716" spans="1:10" ht="33.75" x14ac:dyDescent="0.25">
      <c r="A716" s="11" t="s">
        <v>1165</v>
      </c>
      <c r="B716" s="12" t="s">
        <v>16</v>
      </c>
      <c r="C716" s="12" t="s">
        <v>29</v>
      </c>
      <c r="D716" s="35" t="s">
        <v>1166</v>
      </c>
      <c r="E716" s="13">
        <v>530.4</v>
      </c>
      <c r="F716" s="13">
        <v>143.03</v>
      </c>
      <c r="G716" s="14">
        <f t="shared" si="152"/>
        <v>75863.11</v>
      </c>
      <c r="H716" s="13">
        <v>530.4</v>
      </c>
      <c r="I716" s="69"/>
      <c r="J716" s="14">
        <f t="shared" si="153"/>
        <v>0</v>
      </c>
    </row>
    <row r="717" spans="1:10" x14ac:dyDescent="0.25">
      <c r="A717" s="11" t="s">
        <v>1167</v>
      </c>
      <c r="B717" s="12" t="s">
        <v>16</v>
      </c>
      <c r="C717" s="12" t="s">
        <v>29</v>
      </c>
      <c r="D717" s="35" t="s">
        <v>1168</v>
      </c>
      <c r="E717" s="13">
        <v>675.4</v>
      </c>
      <c r="F717" s="13">
        <v>309.06</v>
      </c>
      <c r="G717" s="14">
        <f t="shared" si="152"/>
        <v>208739.12</v>
      </c>
      <c r="H717" s="13">
        <v>675.4</v>
      </c>
      <c r="I717" s="69"/>
      <c r="J717" s="14">
        <f t="shared" si="153"/>
        <v>0</v>
      </c>
    </row>
    <row r="718" spans="1:10" x14ac:dyDescent="0.25">
      <c r="A718" s="15"/>
      <c r="B718" s="15"/>
      <c r="C718" s="15"/>
      <c r="D718" s="36" t="s">
        <v>1169</v>
      </c>
      <c r="E718" s="13">
        <v>1</v>
      </c>
      <c r="F718" s="16">
        <f>SUM(G711:G717)</f>
        <v>369486.33999999997</v>
      </c>
      <c r="G718" s="16">
        <f t="shared" si="152"/>
        <v>369486.34</v>
      </c>
      <c r="H718" s="13">
        <v>1</v>
      </c>
      <c r="I718" s="16">
        <f>SUM(J711:J717)</f>
        <v>0</v>
      </c>
      <c r="J718" s="16">
        <f t="shared" si="153"/>
        <v>0</v>
      </c>
    </row>
    <row r="719" spans="1:10" ht="1.1499999999999999" customHeight="1" x14ac:dyDescent="0.25">
      <c r="A719" s="17"/>
      <c r="B719" s="17"/>
      <c r="C719" s="17"/>
      <c r="D719" s="37"/>
      <c r="E719" s="17"/>
      <c r="F719" s="17"/>
      <c r="G719" s="17"/>
      <c r="H719" s="17"/>
      <c r="I719" s="17"/>
      <c r="J719" s="17"/>
    </row>
    <row r="720" spans="1:10" x14ac:dyDescent="0.25">
      <c r="A720" s="24" t="s">
        <v>1170</v>
      </c>
      <c r="B720" s="25" t="s">
        <v>10</v>
      </c>
      <c r="C720" s="24" t="s">
        <v>11</v>
      </c>
      <c r="D720" s="39" t="s">
        <v>1171</v>
      </c>
      <c r="E720" s="26">
        <f t="shared" ref="E720:J720" si="154">E722</f>
        <v>1</v>
      </c>
      <c r="F720" s="26">
        <f t="shared" si="154"/>
        <v>635.41</v>
      </c>
      <c r="G720" s="26">
        <f t="shared" si="154"/>
        <v>635.41</v>
      </c>
      <c r="H720" s="26">
        <f t="shared" si="154"/>
        <v>1</v>
      </c>
      <c r="I720" s="26">
        <f t="shared" si="154"/>
        <v>0</v>
      </c>
      <c r="J720" s="26">
        <f t="shared" si="154"/>
        <v>0</v>
      </c>
    </row>
    <row r="721" spans="1:10" ht="33.75" x14ac:dyDescent="0.25">
      <c r="A721" s="11" t="s">
        <v>1172</v>
      </c>
      <c r="B721" s="12" t="s">
        <v>16</v>
      </c>
      <c r="C721" s="12" t="s">
        <v>21</v>
      </c>
      <c r="D721" s="35" t="s">
        <v>1173</v>
      </c>
      <c r="E721" s="13">
        <v>25.57</v>
      </c>
      <c r="F721" s="13">
        <v>24.85</v>
      </c>
      <c r="G721" s="14">
        <f>ROUND(E721*F721,2)</f>
        <v>635.41</v>
      </c>
      <c r="H721" s="13">
        <v>25.57</v>
      </c>
      <c r="I721" s="69"/>
      <c r="J721" s="14">
        <f>ROUND(H721*I721,2)</f>
        <v>0</v>
      </c>
    </row>
    <row r="722" spans="1:10" x14ac:dyDescent="0.25">
      <c r="A722" s="15"/>
      <c r="B722" s="15"/>
      <c r="C722" s="15"/>
      <c r="D722" s="36" t="s">
        <v>1174</v>
      </c>
      <c r="E722" s="13">
        <v>1</v>
      </c>
      <c r="F722" s="16">
        <f>G721</f>
        <v>635.41</v>
      </c>
      <c r="G722" s="16">
        <f>ROUND(E722*F722,2)</f>
        <v>635.41</v>
      </c>
      <c r="H722" s="13">
        <v>1</v>
      </c>
      <c r="I722" s="16">
        <f>J721</f>
        <v>0</v>
      </c>
      <c r="J722" s="16">
        <f>ROUND(H722*I722,2)</f>
        <v>0</v>
      </c>
    </row>
    <row r="723" spans="1:10" ht="1.1499999999999999" customHeight="1" x14ac:dyDescent="0.25">
      <c r="A723" s="17"/>
      <c r="B723" s="17"/>
      <c r="C723" s="17"/>
      <c r="D723" s="37"/>
      <c r="E723" s="17"/>
      <c r="F723" s="17"/>
      <c r="G723" s="17"/>
      <c r="H723" s="17"/>
      <c r="I723" s="17"/>
      <c r="J723" s="17"/>
    </row>
    <row r="724" spans="1:10" x14ac:dyDescent="0.25">
      <c r="A724" s="15"/>
      <c r="B724" s="15"/>
      <c r="C724" s="15"/>
      <c r="D724" s="36" t="s">
        <v>1175</v>
      </c>
      <c r="E724" s="13">
        <v>1</v>
      </c>
      <c r="F724" s="16">
        <f>G686+G690+G710+G720</f>
        <v>547000.06000000006</v>
      </c>
      <c r="G724" s="16">
        <f>ROUND(E724*F724,2)</f>
        <v>547000.06000000006</v>
      </c>
      <c r="H724" s="13">
        <v>1</v>
      </c>
      <c r="I724" s="16">
        <f>J686+J690+J710+J720</f>
        <v>0</v>
      </c>
      <c r="J724" s="16">
        <f>ROUND(H724*I724,2)</f>
        <v>0</v>
      </c>
    </row>
    <row r="725" spans="1:10" ht="1.1499999999999999" customHeight="1" x14ac:dyDescent="0.25">
      <c r="A725" s="17"/>
      <c r="B725" s="17"/>
      <c r="C725" s="17"/>
      <c r="D725" s="37"/>
      <c r="E725" s="17"/>
      <c r="F725" s="17"/>
      <c r="G725" s="17"/>
      <c r="H725" s="17"/>
      <c r="I725" s="17"/>
      <c r="J725" s="17"/>
    </row>
    <row r="726" spans="1:10" x14ac:dyDescent="0.25">
      <c r="A726" s="20" t="s">
        <v>1176</v>
      </c>
      <c r="B726" s="21" t="s">
        <v>10</v>
      </c>
      <c r="C726" s="20" t="s">
        <v>11</v>
      </c>
      <c r="D726" s="38" t="s">
        <v>1177</v>
      </c>
      <c r="E726" s="22">
        <f t="shared" ref="E726:J726" si="155">E729</f>
        <v>1</v>
      </c>
      <c r="F726" s="22">
        <f t="shared" si="155"/>
        <v>9378.880000000001</v>
      </c>
      <c r="G726" s="22">
        <f t="shared" si="155"/>
        <v>9378.8799999999992</v>
      </c>
      <c r="H726" s="22">
        <f t="shared" si="155"/>
        <v>1</v>
      </c>
      <c r="I726" s="22">
        <f t="shared" si="155"/>
        <v>0</v>
      </c>
      <c r="J726" s="22">
        <f t="shared" si="155"/>
        <v>0</v>
      </c>
    </row>
    <row r="727" spans="1:10" ht="22.5" x14ac:dyDescent="0.25">
      <c r="A727" s="11" t="s">
        <v>1178</v>
      </c>
      <c r="B727" s="12" t="s">
        <v>16</v>
      </c>
      <c r="C727" s="12" t="s">
        <v>21</v>
      </c>
      <c r="D727" s="35" t="s">
        <v>1179</v>
      </c>
      <c r="E727" s="13">
        <v>2</v>
      </c>
      <c r="F727" s="13">
        <v>3150</v>
      </c>
      <c r="G727" s="14">
        <f>ROUND(E727*F727,2)</f>
        <v>6300</v>
      </c>
      <c r="H727" s="13">
        <v>2</v>
      </c>
      <c r="I727" s="69"/>
      <c r="J727" s="14">
        <f>ROUND(H727*I727,2)</f>
        <v>0</v>
      </c>
    </row>
    <row r="728" spans="1:10" ht="22.5" x14ac:dyDescent="0.25">
      <c r="A728" s="11" t="s">
        <v>1180</v>
      </c>
      <c r="B728" s="12" t="s">
        <v>16</v>
      </c>
      <c r="C728" s="68" t="s">
        <v>21</v>
      </c>
      <c r="D728" s="35" t="s">
        <v>1181</v>
      </c>
      <c r="E728" s="13">
        <v>2</v>
      </c>
      <c r="F728" s="13">
        <v>1539.44</v>
      </c>
      <c r="G728" s="14">
        <f>ROUND(E728*F728,2)</f>
        <v>3078.88</v>
      </c>
      <c r="H728" s="13">
        <v>2</v>
      </c>
      <c r="I728" s="69"/>
      <c r="J728" s="14">
        <f>ROUND(H728*I728,2)</f>
        <v>0</v>
      </c>
    </row>
    <row r="729" spans="1:10" x14ac:dyDescent="0.25">
      <c r="A729" s="15"/>
      <c r="B729" s="15"/>
      <c r="C729" s="15"/>
      <c r="D729" s="36" t="s">
        <v>1182</v>
      </c>
      <c r="E729" s="13">
        <v>1</v>
      </c>
      <c r="F729" s="16">
        <f>SUM(G727:G728)</f>
        <v>9378.880000000001</v>
      </c>
      <c r="G729" s="16">
        <f>ROUND(E729*F729,2)</f>
        <v>9378.8799999999992</v>
      </c>
      <c r="H729" s="13">
        <v>1</v>
      </c>
      <c r="I729" s="16">
        <f>SUM(J727:J728)</f>
        <v>0</v>
      </c>
      <c r="J729" s="16">
        <f>ROUND(H729*I729,2)</f>
        <v>0</v>
      </c>
    </row>
    <row r="730" spans="1:10" ht="1.1499999999999999" customHeight="1" x14ac:dyDescent="0.25">
      <c r="A730" s="17"/>
      <c r="B730" s="17"/>
      <c r="C730" s="17"/>
      <c r="D730" s="37"/>
      <c r="E730" s="17"/>
      <c r="F730" s="17"/>
      <c r="G730" s="17"/>
      <c r="H730" s="17"/>
      <c r="I730" s="17"/>
      <c r="J730" s="17"/>
    </row>
    <row r="731" spans="1:10" x14ac:dyDescent="0.25">
      <c r="A731" s="15"/>
      <c r="B731" s="15"/>
      <c r="C731" s="15"/>
      <c r="D731" s="36" t="s">
        <v>1183</v>
      </c>
      <c r="E731" s="13">
        <v>1</v>
      </c>
      <c r="F731" s="16">
        <f>G649+G685+G726</f>
        <v>655866.62</v>
      </c>
      <c r="G731" s="16">
        <f>ROUND(E731*F731,2)</f>
        <v>655866.62</v>
      </c>
      <c r="H731" s="13">
        <v>1</v>
      </c>
      <c r="I731" s="16">
        <f>J649+J685+J726</f>
        <v>0</v>
      </c>
      <c r="J731" s="16">
        <f>ROUND(H731*I731,2)</f>
        <v>0</v>
      </c>
    </row>
    <row r="732" spans="1:10" ht="1.1499999999999999" customHeight="1" x14ac:dyDescent="0.25">
      <c r="A732" s="17"/>
      <c r="B732" s="17"/>
      <c r="C732" s="17"/>
      <c r="D732" s="37"/>
      <c r="E732" s="17"/>
      <c r="F732" s="17"/>
      <c r="G732" s="17"/>
      <c r="H732" s="17"/>
      <c r="I732" s="17"/>
      <c r="J732" s="17"/>
    </row>
    <row r="733" spans="1:10" x14ac:dyDescent="0.25">
      <c r="A733" s="15"/>
      <c r="B733" s="15"/>
      <c r="C733" s="15"/>
      <c r="D733" s="36" t="s">
        <v>1184</v>
      </c>
      <c r="E733" s="18">
        <v>1</v>
      </c>
      <c r="F733" s="16">
        <f>G360+G398+G457+G630+G648</f>
        <v>1406592.85</v>
      </c>
      <c r="G733" s="16">
        <f>ROUND(E733*F733,2)</f>
        <v>1406592.85</v>
      </c>
      <c r="H733" s="18">
        <v>1</v>
      </c>
      <c r="I733" s="16">
        <f>J360+J398+J457+J630+J648</f>
        <v>14395</v>
      </c>
      <c r="J733" s="16">
        <f>ROUND(H733*I733,2)</f>
        <v>14395</v>
      </c>
    </row>
    <row r="734" spans="1:10" ht="1.1499999999999999" customHeight="1" x14ac:dyDescent="0.25">
      <c r="A734" s="17"/>
      <c r="B734" s="17"/>
      <c r="C734" s="17"/>
      <c r="D734" s="37"/>
      <c r="E734" s="17"/>
      <c r="F734" s="17"/>
      <c r="G734" s="17"/>
      <c r="H734" s="17"/>
      <c r="I734" s="17"/>
      <c r="J734" s="17"/>
    </row>
    <row r="735" spans="1:10" x14ac:dyDescent="0.25">
      <c r="A735" s="5" t="s">
        <v>1185</v>
      </c>
      <c r="B735" s="19" t="s">
        <v>10</v>
      </c>
      <c r="C735" s="5" t="s">
        <v>11</v>
      </c>
      <c r="D735" s="33" t="s">
        <v>1042</v>
      </c>
      <c r="E735" s="6">
        <f t="shared" ref="E735:J735" si="156">E740</f>
        <v>1</v>
      </c>
      <c r="F735" s="7">
        <f t="shared" si="156"/>
        <v>35793.769999999997</v>
      </c>
      <c r="G735" s="7">
        <f t="shared" si="156"/>
        <v>35793.769999999997</v>
      </c>
      <c r="H735" s="6">
        <f t="shared" si="156"/>
        <v>1</v>
      </c>
      <c r="I735" s="7">
        <f t="shared" si="156"/>
        <v>0</v>
      </c>
      <c r="J735" s="7">
        <f t="shared" si="156"/>
        <v>0</v>
      </c>
    </row>
    <row r="736" spans="1:10" ht="19.899999999999999" customHeight="1" x14ac:dyDescent="0.25">
      <c r="A736" s="11" t="s">
        <v>1186</v>
      </c>
      <c r="B736" s="12" t="s">
        <v>16</v>
      </c>
      <c r="C736" s="12" t="s">
        <v>1187</v>
      </c>
      <c r="D736" s="35" t="s">
        <v>1188</v>
      </c>
      <c r="E736" s="13">
        <v>20</v>
      </c>
      <c r="F736" s="13">
        <v>428.4</v>
      </c>
      <c r="G736" s="14">
        <f>ROUND(E736*F736,2)</f>
        <v>8568</v>
      </c>
      <c r="H736" s="13">
        <v>20</v>
      </c>
      <c r="I736" s="69"/>
      <c r="J736" s="14">
        <f>ROUND(H736*I736,2)</f>
        <v>0</v>
      </c>
    </row>
    <row r="737" spans="1:10" ht="19.899999999999999" customHeight="1" x14ac:dyDescent="0.25">
      <c r="A737" s="11" t="s">
        <v>1214</v>
      </c>
      <c r="B737" s="68" t="s">
        <v>16</v>
      </c>
      <c r="C737" s="12" t="s">
        <v>1216</v>
      </c>
      <c r="D737" s="35" t="s">
        <v>1215</v>
      </c>
      <c r="E737" s="13">
        <v>144</v>
      </c>
      <c r="F737" s="13">
        <v>160.65</v>
      </c>
      <c r="G737" s="14">
        <f>ROUND(E737*F737,2)</f>
        <v>23133.599999999999</v>
      </c>
      <c r="H737" s="13">
        <v>144</v>
      </c>
      <c r="I737" s="69"/>
      <c r="J737" s="14">
        <f>ROUND(H737*I737,2)</f>
        <v>0</v>
      </c>
    </row>
    <row r="738" spans="1:10" x14ac:dyDescent="0.25">
      <c r="A738" s="11" t="s">
        <v>1189</v>
      </c>
      <c r="B738" s="12" t="s">
        <v>16</v>
      </c>
      <c r="C738" s="12" t="s">
        <v>21</v>
      </c>
      <c r="D738" s="35" t="s">
        <v>1190</v>
      </c>
      <c r="E738" s="13">
        <v>1</v>
      </c>
      <c r="F738" s="13">
        <v>3780</v>
      </c>
      <c r="G738" s="14">
        <f>ROUND(E738*F738,2)</f>
        <v>3780</v>
      </c>
      <c r="H738" s="13">
        <v>1</v>
      </c>
      <c r="I738" s="69"/>
      <c r="J738" s="14">
        <f>ROUND(H738*I738,2)</f>
        <v>0</v>
      </c>
    </row>
    <row r="739" spans="1:10" x14ac:dyDescent="0.25">
      <c r="A739" s="11" t="s">
        <v>1191</v>
      </c>
      <c r="B739" s="12" t="s">
        <v>16</v>
      </c>
      <c r="C739" s="12" t="s">
        <v>29</v>
      </c>
      <c r="D739" s="35" t="s">
        <v>1192</v>
      </c>
      <c r="E739" s="13">
        <v>26.5</v>
      </c>
      <c r="F739" s="13">
        <v>11.78</v>
      </c>
      <c r="G739" s="14">
        <f>ROUND(E739*F739,2)</f>
        <v>312.17</v>
      </c>
      <c r="H739" s="13">
        <v>26.5</v>
      </c>
      <c r="I739" s="69"/>
      <c r="J739" s="14">
        <f>ROUND(H739*I739,2)</f>
        <v>0</v>
      </c>
    </row>
    <row r="740" spans="1:10" x14ac:dyDescent="0.25">
      <c r="A740" s="15"/>
      <c r="B740" s="15"/>
      <c r="C740" s="15"/>
      <c r="D740" s="36" t="s">
        <v>1193</v>
      </c>
      <c r="E740" s="18">
        <v>1</v>
      </c>
      <c r="F740" s="16">
        <f>SUM(G736:G739)</f>
        <v>35793.769999999997</v>
      </c>
      <c r="G740" s="16">
        <f>ROUND(E740*F740,2)</f>
        <v>35793.769999999997</v>
      </c>
      <c r="H740" s="18">
        <v>1</v>
      </c>
      <c r="I740" s="16">
        <f>SUM(J736:J739)</f>
        <v>0</v>
      </c>
      <c r="J740" s="16">
        <f>ROUND(H740*I740,2)</f>
        <v>0</v>
      </c>
    </row>
    <row r="741" spans="1:10" ht="1.1499999999999999" customHeight="1" x14ac:dyDescent="0.25">
      <c r="A741" s="17"/>
      <c r="B741" s="17"/>
      <c r="C741" s="17"/>
      <c r="D741" s="37"/>
      <c r="E741" s="17"/>
      <c r="F741" s="17"/>
      <c r="G741" s="17"/>
      <c r="H741" s="17"/>
      <c r="I741" s="17"/>
      <c r="J741" s="17"/>
    </row>
    <row r="742" spans="1:10" x14ac:dyDescent="0.25">
      <c r="A742" s="5" t="s">
        <v>1194</v>
      </c>
      <c r="B742" s="19" t="s">
        <v>10</v>
      </c>
      <c r="C742" s="5" t="s">
        <v>11</v>
      </c>
      <c r="D742" s="33" t="s">
        <v>1195</v>
      </c>
      <c r="E742" s="6">
        <f t="shared" ref="E742:J742" si="157">E749</f>
        <v>1</v>
      </c>
      <c r="F742" s="7">
        <f t="shared" si="157"/>
        <v>193760.42</v>
      </c>
      <c r="G742" s="7">
        <f t="shared" si="157"/>
        <v>193760.42</v>
      </c>
      <c r="H742" s="6">
        <f t="shared" si="157"/>
        <v>1</v>
      </c>
      <c r="I742" s="7">
        <f t="shared" si="157"/>
        <v>0</v>
      </c>
      <c r="J742" s="7">
        <f t="shared" si="157"/>
        <v>0</v>
      </c>
    </row>
    <row r="743" spans="1:10" x14ac:dyDescent="0.25">
      <c r="A743" s="11" t="s">
        <v>1196</v>
      </c>
      <c r="B743" s="12" t="s">
        <v>16</v>
      </c>
      <c r="C743" s="12" t="s">
        <v>96</v>
      </c>
      <c r="D743" s="35" t="s">
        <v>1197</v>
      </c>
      <c r="E743" s="13">
        <v>1800</v>
      </c>
      <c r="F743" s="13">
        <v>46.12</v>
      </c>
      <c r="G743" s="14">
        <f t="shared" ref="G743:G749" si="158">ROUND(E743*F743,2)</f>
        <v>83016</v>
      </c>
      <c r="H743" s="13">
        <v>1800</v>
      </c>
      <c r="I743" s="69"/>
      <c r="J743" s="14">
        <f t="shared" ref="J743:J749" si="159">ROUND(H743*I743,2)</f>
        <v>0</v>
      </c>
    </row>
    <row r="744" spans="1:10" x14ac:dyDescent="0.25">
      <c r="A744" s="11" t="s">
        <v>1198</v>
      </c>
      <c r="B744" s="12" t="s">
        <v>16</v>
      </c>
      <c r="C744" s="12" t="s">
        <v>21</v>
      </c>
      <c r="D744" s="35" t="s">
        <v>1199</v>
      </c>
      <c r="E744" s="13">
        <v>260</v>
      </c>
      <c r="F744" s="13">
        <v>89.25</v>
      </c>
      <c r="G744" s="14">
        <f t="shared" si="158"/>
        <v>23205</v>
      </c>
      <c r="H744" s="13">
        <v>260</v>
      </c>
      <c r="I744" s="69"/>
      <c r="J744" s="14">
        <f t="shared" si="159"/>
        <v>0</v>
      </c>
    </row>
    <row r="745" spans="1:10" x14ac:dyDescent="0.25">
      <c r="A745" s="11" t="s">
        <v>1200</v>
      </c>
      <c r="B745" s="12" t="s">
        <v>16</v>
      </c>
      <c r="C745" s="12" t="s">
        <v>1201</v>
      </c>
      <c r="D745" s="35" t="s">
        <v>1202</v>
      </c>
      <c r="E745" s="13">
        <v>1660</v>
      </c>
      <c r="F745" s="13">
        <v>21</v>
      </c>
      <c r="G745" s="14">
        <f t="shared" si="158"/>
        <v>34860</v>
      </c>
      <c r="H745" s="13">
        <v>1660</v>
      </c>
      <c r="I745" s="69"/>
      <c r="J745" s="14">
        <f t="shared" si="159"/>
        <v>0</v>
      </c>
    </row>
    <row r="746" spans="1:10" x14ac:dyDescent="0.25">
      <c r="A746" s="11" t="s">
        <v>1203</v>
      </c>
      <c r="B746" s="12" t="s">
        <v>16</v>
      </c>
      <c r="C746" s="12" t="s">
        <v>1201</v>
      </c>
      <c r="D746" s="35" t="s">
        <v>1204</v>
      </c>
      <c r="E746" s="13">
        <v>10</v>
      </c>
      <c r="F746" s="13">
        <v>129.15</v>
      </c>
      <c r="G746" s="14">
        <f t="shared" si="158"/>
        <v>1291.5</v>
      </c>
      <c r="H746" s="13">
        <v>10</v>
      </c>
      <c r="I746" s="69"/>
      <c r="J746" s="14">
        <f t="shared" si="159"/>
        <v>0</v>
      </c>
    </row>
    <row r="747" spans="1:10" ht="22.5" x14ac:dyDescent="0.25">
      <c r="A747" s="11" t="s">
        <v>1205</v>
      </c>
      <c r="B747" s="12" t="s">
        <v>16</v>
      </c>
      <c r="C747" s="12" t="s">
        <v>96</v>
      </c>
      <c r="D747" s="35" t="s">
        <v>1206</v>
      </c>
      <c r="E747" s="13">
        <v>1000</v>
      </c>
      <c r="F747" s="13">
        <v>51.8</v>
      </c>
      <c r="G747" s="14">
        <f t="shared" si="158"/>
        <v>51800</v>
      </c>
      <c r="H747" s="13">
        <v>1000</v>
      </c>
      <c r="I747" s="69"/>
      <c r="J747" s="14">
        <f t="shared" si="159"/>
        <v>0</v>
      </c>
    </row>
    <row r="748" spans="1:10" x14ac:dyDescent="0.25">
      <c r="A748" s="11" t="s">
        <v>1207</v>
      </c>
      <c r="B748" s="12" t="s">
        <v>16</v>
      </c>
      <c r="C748" s="12" t="s">
        <v>1208</v>
      </c>
      <c r="D748" s="35" t="s">
        <v>1209</v>
      </c>
      <c r="E748" s="13">
        <v>2.5</v>
      </c>
      <c r="F748" s="13">
        <v>-164.83</v>
      </c>
      <c r="G748" s="14">
        <f t="shared" si="158"/>
        <v>-412.08</v>
      </c>
      <c r="H748" s="13">
        <v>2.5</v>
      </c>
      <c r="I748" s="69"/>
      <c r="J748" s="14">
        <f t="shared" si="159"/>
        <v>0</v>
      </c>
    </row>
    <row r="749" spans="1:10" x14ac:dyDescent="0.25">
      <c r="A749" s="15"/>
      <c r="B749" s="15"/>
      <c r="C749" s="15"/>
      <c r="D749" s="36" t="s">
        <v>1210</v>
      </c>
      <c r="E749" s="18">
        <v>1</v>
      </c>
      <c r="F749" s="16">
        <f>SUM(G743:G748)</f>
        <v>193760.42</v>
      </c>
      <c r="G749" s="16">
        <f t="shared" si="158"/>
        <v>193760.42</v>
      </c>
      <c r="H749" s="18">
        <v>1</v>
      </c>
      <c r="I749" s="16">
        <f>SUM(J743:J748)</f>
        <v>0</v>
      </c>
      <c r="J749" s="16">
        <f t="shared" si="159"/>
        <v>0</v>
      </c>
    </row>
    <row r="750" spans="1:10" ht="1.1499999999999999" customHeight="1" x14ac:dyDescent="0.25">
      <c r="A750" s="17"/>
      <c r="B750" s="17"/>
      <c r="C750" s="17"/>
      <c r="D750" s="37"/>
      <c r="E750" s="17"/>
      <c r="F750" s="17"/>
      <c r="G750" s="17"/>
      <c r="H750" s="17"/>
      <c r="I750" s="17"/>
      <c r="J750" s="17"/>
    </row>
    <row r="751" spans="1:10" x14ac:dyDescent="0.25">
      <c r="A751" s="5" t="s">
        <v>1211</v>
      </c>
      <c r="B751" s="19" t="s">
        <v>10</v>
      </c>
      <c r="C751" s="5" t="s">
        <v>11</v>
      </c>
      <c r="D751" s="33" t="s">
        <v>1212</v>
      </c>
      <c r="E751" s="30">
        <v>1</v>
      </c>
      <c r="F751" s="31">
        <v>26287.11</v>
      </c>
      <c r="G751" s="7">
        <f>ROUND(E751*F751,2)</f>
        <v>26287.11</v>
      </c>
      <c r="H751" s="30">
        <v>1</v>
      </c>
      <c r="I751" s="71">
        <v>26287.11</v>
      </c>
      <c r="J751" s="7">
        <f>ROUND(H751*I751,2)</f>
        <v>26287.11</v>
      </c>
    </row>
    <row r="752" spans="1:10" x14ac:dyDescent="0.25">
      <c r="A752" s="15"/>
      <c r="B752" s="15"/>
      <c r="C752" s="15"/>
      <c r="D752" s="36" t="s">
        <v>1213</v>
      </c>
      <c r="E752" s="18">
        <v>1</v>
      </c>
      <c r="F752" s="16">
        <f>G4+G151+G200+G220+G262+G306+G359+G735+G742+G751</f>
        <v>5314966.5699999994</v>
      </c>
      <c r="G752" s="16">
        <f>ROUND(E752*F752,2)</f>
        <v>5314966.57</v>
      </c>
      <c r="H752" s="18">
        <v>1</v>
      </c>
      <c r="I752" s="16">
        <f>J4+J151+J200+J220+J262+J306+J359+J735+J742+J751</f>
        <v>66932.11</v>
      </c>
      <c r="J752" s="16">
        <f>ROUND(H752*I752,2)</f>
        <v>66932.11</v>
      </c>
    </row>
    <row r="753" spans="1:10" ht="1.1499999999999999" customHeight="1" x14ac:dyDescent="0.25">
      <c r="A753" s="17"/>
      <c r="B753" s="17"/>
      <c r="C753" s="17"/>
      <c r="D753" s="37"/>
      <c r="E753" s="17"/>
      <c r="F753" s="17"/>
      <c r="G753" s="17"/>
      <c r="H753" s="17"/>
      <c r="I753" s="17"/>
      <c r="J753" s="17"/>
    </row>
    <row r="754" spans="1:10" s="59" customFormat="1" ht="12.75" x14ac:dyDescent="0.2">
      <c r="A754" s="55"/>
      <c r="B754" s="56"/>
      <c r="C754" s="56"/>
      <c r="D754" s="57" t="s">
        <v>1217</v>
      </c>
      <c r="E754" s="56"/>
      <c r="F754" s="56"/>
      <c r="G754" s="58">
        <f>G752</f>
        <v>5314966.57</v>
      </c>
      <c r="H754" s="55"/>
      <c r="I754" s="55"/>
      <c r="J754" s="58">
        <f>J752</f>
        <v>66932.11</v>
      </c>
    </row>
    <row r="755" spans="1:10" x14ac:dyDescent="0.25">
      <c r="A755" s="41"/>
      <c r="B755" s="42"/>
      <c r="C755" s="42"/>
      <c r="D755" s="43" t="s">
        <v>1218</v>
      </c>
      <c r="E755" s="42"/>
      <c r="F755" s="54">
        <v>0.13</v>
      </c>
      <c r="G755" s="45">
        <f>G754*F755</f>
        <v>690945.65410000004</v>
      </c>
      <c r="H755" s="44">
        <v>0.19</v>
      </c>
      <c r="I755" s="72"/>
      <c r="J755" s="45">
        <f>J754*I755</f>
        <v>0</v>
      </c>
    </row>
    <row r="756" spans="1:10" x14ac:dyDescent="0.25">
      <c r="A756" s="41"/>
      <c r="B756" s="42"/>
      <c r="C756" s="42"/>
      <c r="D756" s="43" t="s">
        <v>1219</v>
      </c>
      <c r="E756" s="42"/>
      <c r="F756" s="54">
        <v>0.06</v>
      </c>
      <c r="G756" s="45">
        <f>G754*F756</f>
        <v>318897.99420000002</v>
      </c>
      <c r="H756" s="44"/>
      <c r="I756" s="72"/>
      <c r="J756" s="45">
        <f>J754*I756</f>
        <v>0</v>
      </c>
    </row>
    <row r="757" spans="1:10" s="59" customFormat="1" ht="12.75" x14ac:dyDescent="0.2">
      <c r="A757" s="60"/>
      <c r="B757" s="61"/>
      <c r="C757" s="61"/>
      <c r="D757" s="62" t="s">
        <v>1220</v>
      </c>
      <c r="E757" s="61"/>
      <c r="F757" s="61"/>
      <c r="G757" s="63">
        <f>G754+G755+G756</f>
        <v>6324810.2182999998</v>
      </c>
      <c r="H757" s="60"/>
      <c r="I757" s="60"/>
      <c r="J757" s="63">
        <f>J754+J755+J756</f>
        <v>66932.11</v>
      </c>
    </row>
    <row r="758" spans="1:10" x14ac:dyDescent="0.25">
      <c r="A758" s="41"/>
      <c r="B758" s="42"/>
      <c r="C758" s="42"/>
      <c r="D758" s="43" t="s">
        <v>1221</v>
      </c>
      <c r="E758" s="42"/>
      <c r="F758" s="54">
        <v>0.21</v>
      </c>
      <c r="G758" s="45">
        <f>G757*F758</f>
        <v>1328210.1458429999</v>
      </c>
      <c r="H758" s="44">
        <v>0.21</v>
      </c>
      <c r="I758" s="44">
        <v>0.21</v>
      </c>
      <c r="J758" s="45">
        <f>J757*I758</f>
        <v>14055.7431</v>
      </c>
    </row>
    <row r="759" spans="1:10" s="59" customFormat="1" ht="12.75" x14ac:dyDescent="0.2">
      <c r="A759" s="64"/>
      <c r="B759" s="65"/>
      <c r="C759" s="65"/>
      <c r="D759" s="66" t="s">
        <v>1222</v>
      </c>
      <c r="E759" s="65"/>
      <c r="F759" s="65"/>
      <c r="G759" s="67">
        <f>G757+G758</f>
        <v>7653020.364143</v>
      </c>
      <c r="H759" s="64"/>
      <c r="I759" s="64"/>
      <c r="J759" s="67">
        <f>J757+J758</f>
        <v>80987.853100000008</v>
      </c>
    </row>
    <row r="760" spans="1:10" x14ac:dyDescent="0.25">
      <c r="A760" s="46"/>
      <c r="B760" s="46"/>
      <c r="C760" s="46"/>
      <c r="D760" s="47"/>
      <c r="E760" s="46"/>
      <c r="F760" s="46"/>
      <c r="G760" s="48"/>
      <c r="H760" s="46"/>
      <c r="I760" s="46"/>
      <c r="J760" s="48"/>
    </row>
    <row r="761" spans="1:10" ht="15.75" x14ac:dyDescent="0.25">
      <c r="A761" s="49" t="s">
        <v>1229</v>
      </c>
      <c r="B761" s="50"/>
      <c r="C761" s="50"/>
      <c r="D761" s="51"/>
      <c r="E761" s="51"/>
      <c r="F761" s="51"/>
      <c r="G761" s="51"/>
      <c r="H761" s="51"/>
      <c r="I761" s="52"/>
      <c r="J761" s="53"/>
    </row>
    <row r="762" spans="1:10" ht="20.45" customHeight="1" x14ac:dyDescent="0.25">
      <c r="A762" s="73" t="s">
        <v>1230</v>
      </c>
      <c r="B762" s="73"/>
      <c r="C762" s="73"/>
      <c r="D762" s="73"/>
      <c r="E762" s="73"/>
      <c r="F762" s="73"/>
      <c r="G762" s="73"/>
      <c r="H762" s="73"/>
      <c r="I762" s="73"/>
      <c r="J762" s="74"/>
    </row>
    <row r="764" spans="1:10" ht="13.9" customHeight="1" x14ac:dyDescent="0.25"/>
    <row r="765" spans="1:10" x14ac:dyDescent="0.25">
      <c r="A765" s="76" t="s">
        <v>1223</v>
      </c>
      <c r="B765" s="77"/>
      <c r="C765" s="77"/>
      <c r="D765" s="77"/>
      <c r="E765" s="77"/>
      <c r="F765" s="77"/>
      <c r="G765" s="77"/>
      <c r="H765" s="77"/>
      <c r="I765" s="77"/>
      <c r="J765" s="77"/>
    </row>
    <row r="766" spans="1:10" x14ac:dyDescent="0.25">
      <c r="A766" s="76"/>
      <c r="B766" s="77"/>
      <c r="C766" s="77"/>
      <c r="D766" s="77"/>
      <c r="E766" s="77"/>
      <c r="F766" s="77"/>
      <c r="G766" s="77"/>
      <c r="H766" s="77"/>
      <c r="I766" s="77"/>
      <c r="J766" s="77"/>
    </row>
    <row r="767" spans="1:10" x14ac:dyDescent="0.25">
      <c r="A767" s="76" t="s">
        <v>1224</v>
      </c>
      <c r="B767" s="77"/>
      <c r="C767" s="77"/>
      <c r="D767" s="77"/>
      <c r="E767" s="77"/>
      <c r="F767" s="77"/>
      <c r="G767" s="77"/>
      <c r="H767" s="77"/>
      <c r="I767" s="77"/>
      <c r="J767" s="77"/>
    </row>
    <row r="768" spans="1:10" x14ac:dyDescent="0.25">
      <c r="A768" s="76"/>
      <c r="B768" s="77"/>
      <c r="C768" s="77"/>
      <c r="D768" s="77"/>
      <c r="E768" s="77"/>
      <c r="F768" s="77"/>
      <c r="G768" s="77"/>
      <c r="H768" s="77"/>
      <c r="I768" s="77"/>
      <c r="J768" s="77"/>
    </row>
    <row r="769" spans="1:10" x14ac:dyDescent="0.25">
      <c r="A769" s="78" t="s">
        <v>1225</v>
      </c>
      <c r="B769" s="78"/>
      <c r="C769" s="78"/>
      <c r="D769" s="78" t="s">
        <v>1226</v>
      </c>
      <c r="E769" s="78"/>
      <c r="F769" s="78"/>
      <c r="G769" s="78"/>
      <c r="H769" s="78"/>
      <c r="I769" s="78"/>
      <c r="J769" s="78"/>
    </row>
    <row r="770" spans="1:10" x14ac:dyDescent="0.25">
      <c r="A770" s="78"/>
      <c r="B770" s="78"/>
      <c r="C770" s="78"/>
      <c r="D770" s="78"/>
      <c r="E770" s="78"/>
      <c r="F770" s="78"/>
      <c r="G770" s="78"/>
      <c r="H770" s="78"/>
      <c r="I770" s="78"/>
      <c r="J770" s="78"/>
    </row>
    <row r="771" spans="1:10" x14ac:dyDescent="0.25">
      <c r="A771" s="75" t="s">
        <v>1227</v>
      </c>
      <c r="B771" s="75"/>
      <c r="C771" s="75"/>
      <c r="D771" s="75" t="s">
        <v>1228</v>
      </c>
      <c r="E771" s="75"/>
      <c r="F771" s="75"/>
      <c r="G771" s="75"/>
      <c r="H771" s="75"/>
      <c r="I771" s="75"/>
      <c r="J771" s="75"/>
    </row>
    <row r="772" spans="1:10" x14ac:dyDescent="0.25">
      <c r="A772" s="75"/>
      <c r="B772" s="75"/>
      <c r="C772" s="75"/>
      <c r="D772" s="75"/>
      <c r="E772" s="75"/>
      <c r="F772" s="75"/>
      <c r="G772" s="75"/>
      <c r="H772" s="75"/>
      <c r="I772" s="75"/>
      <c r="J772" s="75"/>
    </row>
    <row r="773" spans="1:10" x14ac:dyDescent="0.25">
      <c r="A773" s="75"/>
      <c r="B773" s="75"/>
      <c r="C773" s="75"/>
      <c r="D773" s="75"/>
      <c r="E773" s="75"/>
      <c r="F773" s="75"/>
      <c r="G773" s="75"/>
      <c r="H773" s="75"/>
      <c r="I773" s="75"/>
      <c r="J773" s="75"/>
    </row>
    <row r="774" spans="1:10" x14ac:dyDescent="0.25">
      <c r="A774" s="75"/>
      <c r="B774" s="75"/>
      <c r="C774" s="75"/>
      <c r="D774" s="75"/>
      <c r="E774" s="75"/>
      <c r="F774" s="75"/>
      <c r="G774" s="75"/>
      <c r="H774" s="75"/>
      <c r="I774" s="75"/>
      <c r="J774" s="75"/>
    </row>
  </sheetData>
  <sheetProtection algorithmName="SHA-512" hashValue="AnOeAGZSXDyGZN8KcQmMVs3xAXb1UKW3mlewfG4B/bkIijI4hpscE8jSqbKPRVSpJtvr3tni/W22kcFpFhSB4A==" saltValue="wVKwppGD974yOycYju0HKA==" spinCount="100000" sheet="1" objects="1" scenarios="1"/>
  <mergeCells count="9">
    <mergeCell ref="A762:J762"/>
    <mergeCell ref="A771:C774"/>
    <mergeCell ref="D771:J774"/>
    <mergeCell ref="A765:A766"/>
    <mergeCell ref="B765:J766"/>
    <mergeCell ref="A767:A768"/>
    <mergeCell ref="B767:J768"/>
    <mergeCell ref="A769:C770"/>
    <mergeCell ref="D769:J770"/>
  </mergeCells>
  <dataValidations count="3">
    <dataValidation type="list" allowBlank="1" showInputMessage="1" showErrorMessage="1" sqref="B4:B753" xr:uid="{8ADC2BEC-FD4B-4EE0-A8F3-8DAE4328955F}">
      <formula1>"Capítulo,Partida,Mano de obra,Maquinaria,Material,Otros,Tarea,"</formula1>
    </dataValidation>
    <dataValidation type="decimal" showInputMessage="1" showErrorMessage="1" errorTitle="ERROR" error="El importe debe ser menor o igual que el presupuestado en Proyecto" sqref="I6:I48 I52:I59 I63:I69 I73:I98 I102:I121 I123 I127:I131 I135:I146 I153:I163 I167:I168 I172:I176 I180:I190 I194:I195 I201:I217 I221:I259 I264:I268 I272:I275 I279:I281 I285:I287 I291:I292 I296:I301 I309:I310 I314:I316 I320:I328 I332 I336:I341 I347:I354 I362:I376 I380:I385 I389:I393 I401:I407 I411:I419 I423 I427 I433:I435 I439:I452 I459:I469 I473:I479 I483:I490 I494:I498 I502:I508 I513:I523 I527:I529 I535:I544 I548:I558 I562:I566 I570:I575 I579:I582 I586:I589 I593:I607 I611:I613 I617:I619 I621 I625 I632:I633 I637:I643 I651:I665 I670:I671 I675:I677 I680 I687 I691:I707 I711:I717 I721 I727:I728 I736:I739 I743:I747" xr:uid="{BD5F612C-E5AE-4F84-B458-1C53E8554FD5}">
      <formula1>0</formula1>
      <formula2>F6</formula2>
    </dataValidation>
    <dataValidation type="decimal" showInputMessage="1" showErrorMessage="1" errorTitle="ERROR" error="El importe debe ser menor o igual que el presupuestado en Proyecto" sqref="I748" xr:uid="{50F79F22-A519-4634-92B7-2B5C21488367}">
      <formula1>-1000</formula1>
      <formula2>F748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Cañete Mora, Francisco José</cp:lastModifiedBy>
  <dcterms:created xsi:type="dcterms:W3CDTF">2019-11-27T11:29:26Z</dcterms:created>
  <dcterms:modified xsi:type="dcterms:W3CDTF">2020-01-27T08:19:49Z</dcterms:modified>
</cp:coreProperties>
</file>