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Coor. Mantenim. de Infraestr\Grupo 2\PROYECTOS\L9\OB.18.128_GALERIA L9-NUEVA SEDE SOCIAL\03_CONTRATACIÓN\"/>
    </mc:Choice>
  </mc:AlternateContent>
  <xr:revisionPtr revIDLastSave="0" documentId="13_ncr:1_{2B58FEA8-0EC0-4854-972A-9771F8A11F4B}" xr6:coauthVersionLast="36" xr6:coauthVersionMax="36" xr10:uidLastSave="{00000000-0000-0000-0000-000000000000}"/>
  <bookViews>
    <workbookView xWindow="0" yWindow="0" windowWidth="10665" windowHeight="10650" xr2:uid="{8277DB42-FCEA-43E7-A2A7-A4AF6DEF276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3" i="1" l="1"/>
  <c r="G332" i="1"/>
  <c r="G331" i="1"/>
  <c r="G330" i="1"/>
  <c r="G329" i="1"/>
  <c r="J326" i="1"/>
  <c r="J323" i="1"/>
  <c r="J322" i="1"/>
  <c r="J321" i="1"/>
  <c r="J320" i="1"/>
  <c r="J319" i="1"/>
  <c r="J318" i="1"/>
  <c r="H317" i="1"/>
  <c r="J312" i="1"/>
  <c r="J311" i="1"/>
  <c r="J310" i="1"/>
  <c r="J309" i="1"/>
  <c r="J308" i="1"/>
  <c r="J307" i="1"/>
  <c r="J306" i="1"/>
  <c r="J305" i="1"/>
  <c r="J304" i="1"/>
  <c r="J303" i="1"/>
  <c r="J302" i="1"/>
  <c r="H301" i="1"/>
  <c r="J296" i="1"/>
  <c r="J295" i="1"/>
  <c r="I297" i="1" s="1"/>
  <c r="H294" i="1"/>
  <c r="J291" i="1"/>
  <c r="J290" i="1"/>
  <c r="H289" i="1"/>
  <c r="J286" i="1"/>
  <c r="J285" i="1"/>
  <c r="J284" i="1"/>
  <c r="J283" i="1"/>
  <c r="J282" i="1"/>
  <c r="J281" i="1"/>
  <c r="J280" i="1"/>
  <c r="H279" i="1"/>
  <c r="H278" i="1"/>
  <c r="H277" i="1"/>
  <c r="J272" i="1"/>
  <c r="J271" i="1"/>
  <c r="I273" i="1" s="1"/>
  <c r="H270" i="1"/>
  <c r="J267" i="1"/>
  <c r="I268" i="1" s="1"/>
  <c r="H266" i="1"/>
  <c r="J263" i="1"/>
  <c r="J262" i="1"/>
  <c r="H261" i="1"/>
  <c r="J258" i="1"/>
  <c r="J257" i="1"/>
  <c r="J256" i="1"/>
  <c r="J255" i="1"/>
  <c r="J254" i="1"/>
  <c r="J253" i="1"/>
  <c r="J252" i="1"/>
  <c r="J251" i="1"/>
  <c r="J250" i="1"/>
  <c r="H249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H233" i="1"/>
  <c r="J230" i="1"/>
  <c r="J229" i="1"/>
  <c r="J228" i="1"/>
  <c r="J227" i="1"/>
  <c r="H226" i="1"/>
  <c r="J221" i="1"/>
  <c r="J220" i="1"/>
  <c r="J219" i="1"/>
  <c r="J218" i="1"/>
  <c r="J217" i="1"/>
  <c r="H216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H198" i="1"/>
  <c r="H197" i="1"/>
  <c r="J192" i="1"/>
  <c r="I193" i="1" s="1"/>
  <c r="I189" i="1" s="1"/>
  <c r="J191" i="1"/>
  <c r="J190" i="1"/>
  <c r="H189" i="1"/>
  <c r="J184" i="1"/>
  <c r="J183" i="1"/>
  <c r="J182" i="1"/>
  <c r="J181" i="1"/>
  <c r="J180" i="1"/>
  <c r="J179" i="1"/>
  <c r="J178" i="1"/>
  <c r="J177" i="1"/>
  <c r="H176" i="1"/>
  <c r="J173" i="1"/>
  <c r="J172" i="1"/>
  <c r="I174" i="1" s="1"/>
  <c r="H171" i="1"/>
  <c r="H170" i="1"/>
  <c r="J167" i="1"/>
  <c r="J166" i="1"/>
  <c r="J165" i="1"/>
  <c r="J164" i="1"/>
  <c r="J163" i="1"/>
  <c r="J162" i="1"/>
  <c r="J161" i="1"/>
  <c r="J160" i="1"/>
  <c r="J159" i="1"/>
  <c r="J158" i="1"/>
  <c r="H157" i="1"/>
  <c r="J152" i="1"/>
  <c r="J151" i="1"/>
  <c r="J150" i="1"/>
  <c r="J149" i="1"/>
  <c r="J148" i="1"/>
  <c r="J147" i="1"/>
  <c r="J146" i="1"/>
  <c r="J145" i="1"/>
  <c r="J144" i="1"/>
  <c r="J143" i="1"/>
  <c r="H142" i="1"/>
  <c r="J139" i="1"/>
  <c r="J138" i="1"/>
  <c r="J137" i="1"/>
  <c r="J136" i="1"/>
  <c r="J135" i="1"/>
  <c r="J134" i="1"/>
  <c r="H133" i="1"/>
  <c r="H132" i="1"/>
  <c r="H131" i="1"/>
  <c r="J128" i="1"/>
  <c r="J125" i="1"/>
  <c r="J124" i="1"/>
  <c r="J123" i="1"/>
  <c r="J122" i="1"/>
  <c r="J121" i="1"/>
  <c r="J120" i="1"/>
  <c r="J119" i="1"/>
  <c r="J118" i="1"/>
  <c r="J117" i="1"/>
  <c r="H116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H97" i="1"/>
  <c r="H96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H75" i="1"/>
  <c r="J70" i="1"/>
  <c r="I71" i="1" s="1"/>
  <c r="H69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H51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H35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H19" i="1"/>
  <c r="H18" i="1"/>
  <c r="J15" i="1"/>
  <c r="J14" i="1"/>
  <c r="J13" i="1"/>
  <c r="J12" i="1"/>
  <c r="J11" i="1"/>
  <c r="J10" i="1"/>
  <c r="J9" i="1"/>
  <c r="J8" i="1"/>
  <c r="J7" i="1"/>
  <c r="J6" i="1"/>
  <c r="H5" i="1"/>
  <c r="H4" i="1"/>
  <c r="G326" i="1"/>
  <c r="E317" i="1"/>
  <c r="G323" i="1"/>
  <c r="G322" i="1"/>
  <c r="G321" i="1"/>
  <c r="G320" i="1"/>
  <c r="G319" i="1"/>
  <c r="G318" i="1"/>
  <c r="E277" i="1"/>
  <c r="E301" i="1"/>
  <c r="G312" i="1"/>
  <c r="G311" i="1"/>
  <c r="G310" i="1"/>
  <c r="G309" i="1"/>
  <c r="G308" i="1"/>
  <c r="G307" i="1"/>
  <c r="G306" i="1"/>
  <c r="G305" i="1"/>
  <c r="G304" i="1"/>
  <c r="G303" i="1"/>
  <c r="G302" i="1"/>
  <c r="E278" i="1"/>
  <c r="E294" i="1"/>
  <c r="G296" i="1"/>
  <c r="G295" i="1"/>
  <c r="F297" i="1" s="1"/>
  <c r="F294" i="1" s="1"/>
  <c r="E289" i="1"/>
  <c r="G291" i="1"/>
  <c r="G290" i="1"/>
  <c r="E279" i="1"/>
  <c r="G286" i="1"/>
  <c r="G285" i="1"/>
  <c r="G284" i="1"/>
  <c r="G283" i="1"/>
  <c r="G282" i="1"/>
  <c r="G281" i="1"/>
  <c r="G280" i="1"/>
  <c r="E4" i="1"/>
  <c r="E270" i="1"/>
  <c r="G272" i="1"/>
  <c r="G271" i="1"/>
  <c r="E266" i="1"/>
  <c r="G267" i="1"/>
  <c r="F268" i="1" s="1"/>
  <c r="E261" i="1"/>
  <c r="G263" i="1"/>
  <c r="F264" i="1" s="1"/>
  <c r="G262" i="1"/>
  <c r="E249" i="1"/>
  <c r="G258" i="1"/>
  <c r="G257" i="1"/>
  <c r="G256" i="1"/>
  <c r="G255" i="1"/>
  <c r="G254" i="1"/>
  <c r="G253" i="1"/>
  <c r="G252" i="1"/>
  <c r="G251" i="1"/>
  <c r="G250" i="1"/>
  <c r="E233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E226" i="1"/>
  <c r="G230" i="1"/>
  <c r="G229" i="1"/>
  <c r="G228" i="1"/>
  <c r="G227" i="1"/>
  <c r="E197" i="1"/>
  <c r="E216" i="1"/>
  <c r="G221" i="1"/>
  <c r="G220" i="1"/>
  <c r="G219" i="1"/>
  <c r="G218" i="1"/>
  <c r="G217" i="1"/>
  <c r="E198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E131" i="1"/>
  <c r="E189" i="1"/>
  <c r="G192" i="1"/>
  <c r="F193" i="1" s="1"/>
  <c r="G191" i="1"/>
  <c r="G190" i="1"/>
  <c r="E170" i="1"/>
  <c r="E176" i="1"/>
  <c r="G184" i="1"/>
  <c r="G183" i="1"/>
  <c r="G182" i="1"/>
  <c r="G181" i="1"/>
  <c r="G180" i="1"/>
  <c r="G179" i="1"/>
  <c r="G178" i="1"/>
  <c r="G177" i="1"/>
  <c r="E171" i="1"/>
  <c r="G173" i="1"/>
  <c r="G172" i="1"/>
  <c r="F174" i="1" s="1"/>
  <c r="E157" i="1"/>
  <c r="G167" i="1"/>
  <c r="G166" i="1"/>
  <c r="G165" i="1"/>
  <c r="G164" i="1"/>
  <c r="G163" i="1"/>
  <c r="G162" i="1"/>
  <c r="G161" i="1"/>
  <c r="G160" i="1"/>
  <c r="G159" i="1"/>
  <c r="G158" i="1"/>
  <c r="E132" i="1"/>
  <c r="E142" i="1"/>
  <c r="G152" i="1"/>
  <c r="G151" i="1"/>
  <c r="G150" i="1"/>
  <c r="G149" i="1"/>
  <c r="G148" i="1"/>
  <c r="G147" i="1"/>
  <c r="G146" i="1"/>
  <c r="G145" i="1"/>
  <c r="G144" i="1"/>
  <c r="G143" i="1"/>
  <c r="E133" i="1"/>
  <c r="G139" i="1"/>
  <c r="G138" i="1"/>
  <c r="G137" i="1"/>
  <c r="G136" i="1"/>
  <c r="G135" i="1"/>
  <c r="G134" i="1"/>
  <c r="E96" i="1"/>
  <c r="G128" i="1"/>
  <c r="E116" i="1"/>
  <c r="G125" i="1"/>
  <c r="G124" i="1"/>
  <c r="G123" i="1"/>
  <c r="G122" i="1"/>
  <c r="G121" i="1"/>
  <c r="G120" i="1"/>
  <c r="G119" i="1"/>
  <c r="G118" i="1"/>
  <c r="G117" i="1"/>
  <c r="E97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E75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E18" i="1"/>
  <c r="E69" i="1"/>
  <c r="G70" i="1"/>
  <c r="F71" i="1" s="1"/>
  <c r="E51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E35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E19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E5" i="1"/>
  <c r="G15" i="1"/>
  <c r="G14" i="1"/>
  <c r="G13" i="1"/>
  <c r="G12" i="1"/>
  <c r="G11" i="1"/>
  <c r="G10" i="1"/>
  <c r="G9" i="1"/>
  <c r="G8" i="1"/>
  <c r="G7" i="1"/>
  <c r="G6" i="1"/>
  <c r="F16" i="1" s="1"/>
  <c r="F49" i="1" l="1"/>
  <c r="G49" i="1" s="1"/>
  <c r="G35" i="1" s="1"/>
  <c r="F231" i="1"/>
  <c r="G231" i="1" s="1"/>
  <c r="G226" i="1" s="1"/>
  <c r="F214" i="1"/>
  <c r="F33" i="1"/>
  <c r="F94" i="1"/>
  <c r="F140" i="1"/>
  <c r="F153" i="1"/>
  <c r="F185" i="1"/>
  <c r="F176" i="1" s="1"/>
  <c r="F222" i="1"/>
  <c r="F216" i="1" s="1"/>
  <c r="F273" i="1"/>
  <c r="F270" i="1" s="1"/>
  <c r="F259" i="1"/>
  <c r="F324" i="1"/>
  <c r="F114" i="1"/>
  <c r="I287" i="1"/>
  <c r="I279" i="1" s="1"/>
  <c r="I292" i="1"/>
  <c r="I289" i="1" s="1"/>
  <c r="F67" i="1"/>
  <c r="F51" i="1" s="1"/>
  <c r="F126" i="1"/>
  <c r="F168" i="1"/>
  <c r="G168" i="1" s="1"/>
  <c r="G157" i="1" s="1"/>
  <c r="F247" i="1"/>
  <c r="F287" i="1"/>
  <c r="F292" i="1"/>
  <c r="F313" i="1"/>
  <c r="I33" i="1"/>
  <c r="I324" i="1"/>
  <c r="I317" i="1" s="1"/>
  <c r="I313" i="1"/>
  <c r="J313" i="1" s="1"/>
  <c r="J301" i="1" s="1"/>
  <c r="I264" i="1"/>
  <c r="J264" i="1" s="1"/>
  <c r="J261" i="1" s="1"/>
  <c r="I259" i="1"/>
  <c r="I247" i="1"/>
  <c r="I231" i="1"/>
  <c r="J231" i="1" s="1"/>
  <c r="J226" i="1" s="1"/>
  <c r="I222" i="1"/>
  <c r="J222" i="1" s="1"/>
  <c r="J216" i="1" s="1"/>
  <c r="I214" i="1"/>
  <c r="I198" i="1" s="1"/>
  <c r="I185" i="1"/>
  <c r="J185" i="1" s="1"/>
  <c r="J176" i="1" s="1"/>
  <c r="I168" i="1"/>
  <c r="J168" i="1" s="1"/>
  <c r="J157" i="1" s="1"/>
  <c r="I153" i="1"/>
  <c r="J153" i="1" s="1"/>
  <c r="J142" i="1" s="1"/>
  <c r="I140" i="1"/>
  <c r="J140" i="1" s="1"/>
  <c r="J133" i="1" s="1"/>
  <c r="I126" i="1"/>
  <c r="J126" i="1" s="1"/>
  <c r="J116" i="1" s="1"/>
  <c r="I114" i="1"/>
  <c r="J114" i="1" s="1"/>
  <c r="J97" i="1" s="1"/>
  <c r="I94" i="1"/>
  <c r="J94" i="1" s="1"/>
  <c r="J75" i="1" s="1"/>
  <c r="I67" i="1"/>
  <c r="J67" i="1" s="1"/>
  <c r="J51" i="1" s="1"/>
  <c r="I49" i="1"/>
  <c r="I35" i="1" s="1"/>
  <c r="I16" i="1"/>
  <c r="J16" i="1" s="1"/>
  <c r="J5" i="1" s="1"/>
  <c r="J287" i="1"/>
  <c r="J279" i="1" s="1"/>
  <c r="J268" i="1"/>
  <c r="J266" i="1" s="1"/>
  <c r="I266" i="1"/>
  <c r="J247" i="1"/>
  <c r="J233" i="1" s="1"/>
  <c r="I233" i="1"/>
  <c r="I270" i="1"/>
  <c r="J273" i="1"/>
  <c r="J270" i="1" s="1"/>
  <c r="J297" i="1"/>
  <c r="J294" i="1" s="1"/>
  <c r="I294" i="1"/>
  <c r="J71" i="1"/>
  <c r="J69" i="1" s="1"/>
  <c r="I69" i="1"/>
  <c r="J33" i="1"/>
  <c r="J19" i="1" s="1"/>
  <c r="I19" i="1"/>
  <c r="J292" i="1"/>
  <c r="J289" i="1" s="1"/>
  <c r="J259" i="1"/>
  <c r="J249" i="1" s="1"/>
  <c r="I249" i="1"/>
  <c r="I171" i="1"/>
  <c r="J174" i="1"/>
  <c r="J171" i="1" s="1"/>
  <c r="J193" i="1"/>
  <c r="J189" i="1" s="1"/>
  <c r="F75" i="1"/>
  <c r="G94" i="1"/>
  <c r="G75" i="1" s="1"/>
  <c r="F317" i="1"/>
  <c r="G324" i="1"/>
  <c r="G317" i="1" s="1"/>
  <c r="F133" i="1"/>
  <c r="G140" i="1"/>
  <c r="G133" i="1" s="1"/>
  <c r="F249" i="1"/>
  <c r="G259" i="1"/>
  <c r="G249" i="1" s="1"/>
  <c r="F19" i="1"/>
  <c r="G33" i="1"/>
  <c r="G19" i="1" s="1"/>
  <c r="F97" i="1"/>
  <c r="G114" i="1"/>
  <c r="G97" i="1" s="1"/>
  <c r="G185" i="1"/>
  <c r="G176" i="1" s="1"/>
  <c r="F116" i="1"/>
  <c r="G126" i="1"/>
  <c r="G116" i="1" s="1"/>
  <c r="F233" i="1"/>
  <c r="G247" i="1"/>
  <c r="G233" i="1" s="1"/>
  <c r="F289" i="1"/>
  <c r="G292" i="1"/>
  <c r="G289" i="1" s="1"/>
  <c r="G16" i="1"/>
  <c r="G5" i="1" s="1"/>
  <c r="F5" i="1"/>
  <c r="G174" i="1"/>
  <c r="G171" i="1" s="1"/>
  <c r="F187" i="1" s="1"/>
  <c r="F171" i="1"/>
  <c r="G71" i="1"/>
  <c r="G69" i="1" s="1"/>
  <c r="F69" i="1"/>
  <c r="F189" i="1"/>
  <c r="G193" i="1"/>
  <c r="G189" i="1" s="1"/>
  <c r="F261" i="1"/>
  <c r="G264" i="1"/>
  <c r="G261" i="1" s="1"/>
  <c r="F301" i="1"/>
  <c r="G313" i="1"/>
  <c r="G301" i="1" s="1"/>
  <c r="G268" i="1"/>
  <c r="G266" i="1" s="1"/>
  <c r="F266" i="1"/>
  <c r="F142" i="1"/>
  <c r="G153" i="1"/>
  <c r="G142" i="1" s="1"/>
  <c r="G287" i="1"/>
  <c r="G279" i="1" s="1"/>
  <c r="F279" i="1"/>
  <c r="F198" i="1"/>
  <c r="G214" i="1"/>
  <c r="G198" i="1" s="1"/>
  <c r="G297" i="1"/>
  <c r="G294" i="1" s="1"/>
  <c r="I5" i="1" l="1"/>
  <c r="J214" i="1"/>
  <c r="J198" i="1" s="1"/>
  <c r="I224" i="1" s="1"/>
  <c r="G67" i="1"/>
  <c r="G51" i="1" s="1"/>
  <c r="F226" i="1"/>
  <c r="F157" i="1"/>
  <c r="F35" i="1"/>
  <c r="G273" i="1"/>
  <c r="G270" i="1" s="1"/>
  <c r="G222" i="1"/>
  <c r="G216" i="1" s="1"/>
  <c r="F224" i="1" s="1"/>
  <c r="J324" i="1"/>
  <c r="J317" i="1" s="1"/>
  <c r="I301" i="1"/>
  <c r="I261" i="1"/>
  <c r="I226" i="1"/>
  <c r="I216" i="1"/>
  <c r="I176" i="1"/>
  <c r="I187" i="1"/>
  <c r="I170" i="1" s="1"/>
  <c r="I157" i="1"/>
  <c r="I142" i="1"/>
  <c r="I133" i="1"/>
  <c r="I116" i="1"/>
  <c r="I97" i="1"/>
  <c r="I75" i="1"/>
  <c r="I51" i="1"/>
  <c r="J49" i="1"/>
  <c r="J35" i="1" s="1"/>
  <c r="I73" i="1" s="1"/>
  <c r="I129" i="1"/>
  <c r="I299" i="1"/>
  <c r="J187" i="1"/>
  <c r="J170" i="1" s="1"/>
  <c r="I155" i="1"/>
  <c r="F299" i="1"/>
  <c r="F170" i="1"/>
  <c r="G187" i="1"/>
  <c r="G170" i="1" s="1"/>
  <c r="F155" i="1"/>
  <c r="F129" i="1"/>
  <c r="F73" i="1"/>
  <c r="F197" i="1" l="1"/>
  <c r="G224" i="1"/>
  <c r="G197" i="1" s="1"/>
  <c r="I18" i="1"/>
  <c r="J73" i="1"/>
  <c r="J18" i="1" s="1"/>
  <c r="J299" i="1"/>
  <c r="J278" i="1" s="1"/>
  <c r="I315" i="1" s="1"/>
  <c r="I278" i="1"/>
  <c r="J129" i="1"/>
  <c r="J96" i="1" s="1"/>
  <c r="I96" i="1"/>
  <c r="J224" i="1"/>
  <c r="J197" i="1" s="1"/>
  <c r="I197" i="1"/>
  <c r="I132" i="1"/>
  <c r="J155" i="1"/>
  <c r="J132" i="1" s="1"/>
  <c r="I195" i="1" s="1"/>
  <c r="F18" i="1"/>
  <c r="G73" i="1"/>
  <c r="G18" i="1" s="1"/>
  <c r="F96" i="1"/>
  <c r="G129" i="1"/>
  <c r="G96" i="1" s="1"/>
  <c r="F132" i="1"/>
  <c r="G155" i="1"/>
  <c r="G132" i="1" s="1"/>
  <c r="F195" i="1" s="1"/>
  <c r="F278" i="1"/>
  <c r="G299" i="1"/>
  <c r="G278" i="1" s="1"/>
  <c r="F315" i="1" s="1"/>
  <c r="I277" i="1" l="1"/>
  <c r="J315" i="1"/>
  <c r="J277" i="1" s="1"/>
  <c r="J195" i="1"/>
  <c r="J131" i="1" s="1"/>
  <c r="I275" i="1" s="1"/>
  <c r="I131" i="1"/>
  <c r="G315" i="1"/>
  <c r="G277" i="1" s="1"/>
  <c r="F277" i="1"/>
  <c r="G195" i="1"/>
  <c r="G131" i="1" s="1"/>
  <c r="F275" i="1" s="1"/>
  <c r="F131" i="1"/>
  <c r="J275" i="1" l="1"/>
  <c r="J4" i="1" s="1"/>
  <c r="I327" i="1" s="1"/>
  <c r="J327" i="1" s="1"/>
  <c r="I4" i="1"/>
  <c r="F4" i="1"/>
  <c r="G275" i="1"/>
  <c r="G4" i="1" s="1"/>
  <c r="F327" i="1" s="1"/>
  <c r="G327" i="1" s="1"/>
  <c r="J330" i="1" l="1"/>
  <c r="J329" i="1"/>
  <c r="J331" i="1" l="1"/>
  <c r="J332" i="1" s="1"/>
  <c r="J3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3" authorId="0" shapeId="0" xr:uid="{9BA076D9-77CB-43D6-A8C3-B14D6AEE293E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C8D61AA-E053-4C45-A42A-6B840C6F4ED0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F616AD4-F613-433C-8BF6-C10958365A7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42BB2CD8-C812-464E-BD90-DC3BACCC1D73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75EF2340-829B-4F51-9D07-842730FAEE6A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EF30C80C-0461-4C5B-A17C-6C1395EA2792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11D45B3A-6975-4442-A18F-6E3BE5F8239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5420D0E6-235A-4A43-A52E-77D214FFB8A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F911A406-F184-478A-8022-424F38E8A97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F9BB09A4-F831-4F69-8C07-A14CC03C8C0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<sst xmlns="http://schemas.openxmlformats.org/spreadsheetml/2006/main" count="1069" uniqueCount="536">
  <si>
    <t>GALERIA TÚNEL L9-CENTRO INTEGRAL DEL TRANSPORTE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</si>
  <si>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</si>
  <si>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</si>
  <si>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</si>
  <si>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</si>
  <si>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</si>
  <si>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</si>
  <si>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</si>
  <si>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</si>
  <si>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</si>
  <si>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</si>
  <si>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</si>
  <si>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OBRA CIVIL Y ARQUITECTURA</t>
  </si>
  <si>
    <t>0101</t>
  </si>
  <si>
    <t>TRABAJOS PREVIOS</t>
  </si>
  <si>
    <t>TP01</t>
  </si>
  <si>
    <t>Partida</t>
  </si>
  <si>
    <t>LEVANTAMIENTO TOPOGRAFICO PREVIO</t>
  </si>
  <si>
    <t>CALC01</t>
  </si>
  <si>
    <t>ud</t>
  </si>
  <si>
    <t>RECÁLCULO DE TODAS LAS ESTRUCTURAS NECESARIAS PARA LA EJECUCION DEL PROYECTO</t>
  </si>
  <si>
    <t>ED1200</t>
  </si>
  <si>
    <t>m</t>
  </si>
  <si>
    <t>CERRAMIENTO PROVISIONAL DE OBRA PARA EXTERIOR DE CHAPA OPACA (NOCTURNO)</t>
  </si>
  <si>
    <t>ED1210</t>
  </si>
  <si>
    <t>m2</t>
  </si>
  <si>
    <t>CERRAMIENTO PROVISIONAL DE OBRA PARA INTERIOR DE PLACAS DE CARTÓN-YESO PINTADO EN AZUL (NOCTURNO)</t>
  </si>
  <si>
    <t>ED1400</t>
  </si>
  <si>
    <t>PANELES DE ALUMINIO AVISO OBRA COLOCADOS SOBRE CERRAMIENTOS 70X100</t>
  </si>
  <si>
    <t>ED1410</t>
  </si>
  <si>
    <t>CARTELES POLIESTIRENO</t>
  </si>
  <si>
    <t>ED1600</t>
  </si>
  <si>
    <t>VINILO ADHESIVO</t>
  </si>
  <si>
    <t>E02AM010</t>
  </si>
  <si>
    <t>DESBROCE Y LIMPIEZA DE TERRENO A MÁQUINA</t>
  </si>
  <si>
    <t>E01DPS030</t>
  </si>
  <si>
    <t>DEMOLICIÓN ADOQUINADOS C/COMPRESOR</t>
  </si>
  <si>
    <t>E01DPS010</t>
  </si>
  <si>
    <t>DEMOLICIÓN SOLERAS H.A. &lt;15 cm C/COMPRESOR</t>
  </si>
  <si>
    <t>Total 0101</t>
  </si>
  <si>
    <t>0102</t>
  </si>
  <si>
    <t>AFECCIONES</t>
  </si>
  <si>
    <t>01.G</t>
  </si>
  <si>
    <t>GAS NATURAL</t>
  </si>
  <si>
    <t>NU0800010</t>
  </si>
  <si>
    <t>u</t>
  </si>
  <si>
    <t>ESTUDIO Y EJECUCION DE PROYECTO DE OBRA DE GAS</t>
  </si>
  <si>
    <t>NU0800020</t>
  </si>
  <si>
    <t>DIRECCIÓN DE OBRA Y SUPERVISIÓN DE OBRA DE GAS</t>
  </si>
  <si>
    <t>NU0800030</t>
  </si>
  <si>
    <t>PUESTA EN SERVICIO DE ACOMETIDAS</t>
  </si>
  <si>
    <t>G01110003</t>
  </si>
  <si>
    <t>ABONO FIJO POR TRANSPORTE AL ÁREA DE TRABAJOS DE PENETRÓMETRO DINÁMICO, EQUIPO DE PLACA DE CARGA, PRESIÓMETRO, DILATOMETRÍA, SÍS</t>
  </si>
  <si>
    <t>G01110062</t>
  </si>
  <si>
    <t>PROSPECCIÓN CON GEO-RADAR CON REGISTRO CONTINUO i/ TOMA DE DATOS, PROCESADO E INTERPRETACIÓN</t>
  </si>
  <si>
    <t>mU01BP030</t>
  </si>
  <si>
    <t>DEMOL.COMPRES. SOLADO ACERA</t>
  </si>
  <si>
    <t>U04VBH010</t>
  </si>
  <si>
    <t>PAV.LOSETA CEMEN.GRIS 15x15 cm</t>
  </si>
  <si>
    <t>mU02BZ010</t>
  </si>
  <si>
    <t>m3</t>
  </si>
  <si>
    <t>EXCAVACIÓN EN ZANJA A MANO</t>
  </si>
  <si>
    <t>mU02ER010</t>
  </si>
  <si>
    <t>RELLENO ZANJAS SUELO TOLERAB.</t>
  </si>
  <si>
    <t>mU02BZ020</t>
  </si>
  <si>
    <t>EXCAVACIÓN ZANJA M.M. H &lt; 3 m</t>
  </si>
  <si>
    <t>mU02EA030</t>
  </si>
  <si>
    <t>SUMINISTRO EXTENS. ARENA MIGA</t>
  </si>
  <si>
    <t>U08TP110</t>
  </si>
  <si>
    <t>TUBERÍA GAS PE D=200 mm SDR 17,6</t>
  </si>
  <si>
    <t>U08AP020</t>
  </si>
  <si>
    <t>ACOMETIDA GAS POLIETILENO D=63 mm</t>
  </si>
  <si>
    <t>Total 01.G</t>
  </si>
  <si>
    <t>01.C</t>
  </si>
  <si>
    <t>CANAL ISABEL II</t>
  </si>
  <si>
    <t>mU11A060</t>
  </si>
  <si>
    <t>TUBERÍA FUNDICIÓN Ø300mm</t>
  </si>
  <si>
    <t>mU11I010</t>
  </si>
  <si>
    <t>BANDA SEÑAL.POLIET. 20cm</t>
  </si>
  <si>
    <t>mU11E110</t>
  </si>
  <si>
    <t>JUNTA DE BRIDA DE Ø300 mm</t>
  </si>
  <si>
    <t>mU11B060</t>
  </si>
  <si>
    <t>PIEZA ESPEC. FUNDICIÓN Ø300mm</t>
  </si>
  <si>
    <t>U06SR115</t>
  </si>
  <si>
    <t>ANCLAJE CODO COND.AGUA.D=250-400 mm</t>
  </si>
  <si>
    <t>Total 01.C</t>
  </si>
  <si>
    <t>01.A</t>
  </si>
  <si>
    <t>ALCANTARILLADO AYTO. MADRID</t>
  </si>
  <si>
    <t>mU02BZ100</t>
  </si>
  <si>
    <t>EXCAVACIÓN POZO M.M. H &lt; 3 m</t>
  </si>
  <si>
    <t>mU09AV010</t>
  </si>
  <si>
    <t>TUBERÍA PVC, Ø315 mm</t>
  </si>
  <si>
    <t>mU09BP010</t>
  </si>
  <si>
    <t>MÓDULO BASE PREF. HA. Ø80 cm ALTURA 100 cm</t>
  </si>
  <si>
    <t>mU09BP210</t>
  </si>
  <si>
    <t>LOSA DE CIE.PREF.HA.Ø(80/60) cm ALT. 25 cm</t>
  </si>
  <si>
    <t>mU09BV040</t>
  </si>
  <si>
    <t>CERCO-TAPA FUNDICIÓN DÚCTIL ACERAS</t>
  </si>
  <si>
    <t>mU09BV180</t>
  </si>
  <si>
    <t>ARQUETA DE ABSORBEDERO IN SITU</t>
  </si>
  <si>
    <t>mU09BV010</t>
  </si>
  <si>
    <t>REJILLA FUNDICIÓN DÚCTIL</t>
  </si>
  <si>
    <t>mU02D070</t>
  </si>
  <si>
    <t>ENTIBACIÓN CON PANELES METÁLICOS</t>
  </si>
  <si>
    <t>Total 01.A</t>
  </si>
  <si>
    <t>01.V</t>
  </si>
  <si>
    <t>VARIOS</t>
  </si>
  <si>
    <t>SAF01</t>
  </si>
  <si>
    <t>PA</t>
  </si>
  <si>
    <t>DESVIO SERVICIOS NO LOCALIZADOS EN FASE DE PROYECTO</t>
  </si>
  <si>
    <t>Total 01.V</t>
  </si>
  <si>
    <t>Total 0102</t>
  </si>
  <si>
    <t>0103</t>
  </si>
  <si>
    <t>SEÑALIZACIÓN Y DESVIOS DE TRÁFICO</t>
  </si>
  <si>
    <t>U17VAA010</t>
  </si>
  <si>
    <t>SEÑAL CIRCULAR REFLEXIVA E.G. 60 cm</t>
  </si>
  <si>
    <t>U17VAT010</t>
  </si>
  <si>
    <t>SEÑAL TRIANGULAR REFLEXIVA E.G. 70 cm</t>
  </si>
  <si>
    <t>U17VAR010</t>
  </si>
  <si>
    <t>SEÑAL RECTANGULAR REFLEXIVA E.G. 60x90 cm</t>
  </si>
  <si>
    <t>U17VCC302</t>
  </si>
  <si>
    <t>CARTEL CHAPA ACERO REFLEXIVO E.G.</t>
  </si>
  <si>
    <t>U17BPD013</t>
  </si>
  <si>
    <t>PANEL DIRECCIONAL 195x45 cm REFLEXIVO NIVEL 1</t>
  </si>
  <si>
    <t>U17BV011</t>
  </si>
  <si>
    <t>BARRERA MÓVIL NEW JERSEY BM-1850</t>
  </si>
  <si>
    <t>U17LB010</t>
  </si>
  <si>
    <t>BALIZA DESTELLANTE INCANDESCENTE</t>
  </si>
  <si>
    <t>U17HMC030</t>
  </si>
  <si>
    <t>MARCA VIAL CONTINUA ACRÍLICA ACUOSA 10 cm</t>
  </si>
  <si>
    <t>U17HMC031</t>
  </si>
  <si>
    <t>MARCA VIAL DISCONTINUA ACRÍLICA ACUOSA 10 cm</t>
  </si>
  <si>
    <t>U17HSC015</t>
  </si>
  <si>
    <t>PINTURA ACRÍLICA ACUOSA EN CEBREADOS</t>
  </si>
  <si>
    <t>U17HSS015</t>
  </si>
  <si>
    <t>PINTURA ACRÍLICA ACUOSA EN SÍMBOLOS</t>
  </si>
  <si>
    <t>EOT0060</t>
  </si>
  <si>
    <t>BORRADO DE MARCAS VIALES CON PINTURA DE DOS COMPONENTES.</t>
  </si>
  <si>
    <t>EOT0140</t>
  </si>
  <si>
    <t>COLUMNA O BACULO CON LUMINARIAS PARA EL ALUMBRADO</t>
  </si>
  <si>
    <t>EOT0150</t>
  </si>
  <si>
    <t>COLUMNA PORTATIL SEMAFOROS</t>
  </si>
  <si>
    <t>EOT0300</t>
  </si>
  <si>
    <t>DESMONTAJE Y REPOSICION DE SEÑAL DE TRÁFICO EXISTENTE.</t>
  </si>
  <si>
    <t>ADECPEAT</t>
  </si>
  <si>
    <t>ADECUACIÓN/REPOSICIÓN EN SUPERFICIE PASOS PEATONALES PROVISIONALES</t>
  </si>
  <si>
    <t>EOB0030</t>
  </si>
  <si>
    <t>CORTE DE ASFALTO POR MEDIOS MECANICOS</t>
  </si>
  <si>
    <t>U03AD030</t>
  </si>
  <si>
    <t>SANEO 35 cm SUELO-CEMENTO Y MEZCLA BITUMINOSA EN CALIENTE</t>
  </si>
  <si>
    <t>Total 0103</t>
  </si>
  <si>
    <t>0104</t>
  </si>
  <si>
    <t>AUSCULTACIÓN Y CONTROL</t>
  </si>
  <si>
    <t>0401</t>
  </si>
  <si>
    <t>ELEMENTOS DE INSTRUMENTACIÓN</t>
  </si>
  <si>
    <t>INSEQ01PV</t>
  </si>
  <si>
    <t>HITOS DE NIVELACIÓN</t>
  </si>
  <si>
    <t>INSEQ02PV</t>
  </si>
  <si>
    <t>REGLETAS DE NIVELACIÓN EN FACHADAS TIPO DIÁBOLO</t>
  </si>
  <si>
    <t>INSEQ03PV</t>
  </si>
  <si>
    <t>MOVILIZACIÓN DE EQUIPO DE PERFORACIÓN EN SUPERFICIE</t>
  </si>
  <si>
    <t>INSEQ04PV</t>
  </si>
  <si>
    <t>EMPLAZAMIENTO DE EQUIPO DE PERFORACIÓN</t>
  </si>
  <si>
    <t>INSEQ05PV</t>
  </si>
  <si>
    <t>PERFORACIÓN DESDE SUPERFICIE</t>
  </si>
  <si>
    <t>INSEQ09PV</t>
  </si>
  <si>
    <t>BASES PROFUNDAS PARA NIVELACIÓN</t>
  </si>
  <si>
    <t>INSEQ08PV</t>
  </si>
  <si>
    <t>ARQUETA PARA PROTECCIÓN DE ELEMENTOS DE INSTRUMENTACIÓN</t>
  </si>
  <si>
    <t>INSEQ10PV</t>
  </si>
  <si>
    <t>SECCIÓN DE CONVERGENCIAS TRES UNIDADES</t>
  </si>
  <si>
    <t>EY0130V</t>
  </si>
  <si>
    <t>EMPLAZAMIENTO DE EQUIPO MANUAL PARA SONDEOS</t>
  </si>
  <si>
    <t>EY0140V</t>
  </si>
  <si>
    <t>EMPLAZAMIENTO DE EQUIPO MECANICO PARA SONDEOS</t>
  </si>
  <si>
    <t>EY0160V</t>
  </si>
  <si>
    <t>INSTALACION DE UN INCLINOMETRO EN PANTALLA O PILOTE</t>
  </si>
  <si>
    <t>INSEQ11PV</t>
  </si>
  <si>
    <t>EXTESÓMETRO DE VARILLAS</t>
  </si>
  <si>
    <t>EY0120</t>
  </si>
  <si>
    <t>DIANA DE PUNTERIA</t>
  </si>
  <si>
    <t>EY0121</t>
  </si>
  <si>
    <t>CLAVO DE NIVELACIÓN</t>
  </si>
  <si>
    <t>EY0355V</t>
  </si>
  <si>
    <t>INSTALACION DE PIEZÓMETRO EN INTERIOR DE SONDEO</t>
  </si>
  <si>
    <t>INGAL</t>
  </si>
  <si>
    <t>INSTALACION DE CONVERGENCIAS EN  GALERIA DE SANEAMIENTO</t>
  </si>
  <si>
    <t>Total 0401</t>
  </si>
  <si>
    <t>0402</t>
  </si>
  <si>
    <t>EQUIPOS DE LECTURA Y SEGUIMIENTO</t>
  </si>
  <si>
    <t>EQLEC10</t>
  </si>
  <si>
    <t>d</t>
  </si>
  <si>
    <t>JORNADA DE EQUIPO DE INSTRUMENTACIÓN</t>
  </si>
  <si>
    <t>EQLEC10_noc</t>
  </si>
  <si>
    <t>JORNADA DE EQUIPO DE TOPOGRAFÍA NOCTURNO</t>
  </si>
  <si>
    <t>EQLEC10_INS</t>
  </si>
  <si>
    <t>JORNADA DE EQUIPO DE TOPOGRAFÍA DIURNO</t>
  </si>
  <si>
    <t>TECAUSC</t>
  </si>
  <si>
    <t>JORNADA DE TÉCNICO DE AUSCULTACIÓN</t>
  </si>
  <si>
    <t>EY0200V</t>
  </si>
  <si>
    <t>mes</t>
  </si>
  <si>
    <t>PUESTA A DISPOSICION, AMORTIZACION Y MANTENIMIENTO CINTA EXTENSOMETRICA</t>
  </si>
  <si>
    <t>EY0220V</t>
  </si>
  <si>
    <t>PUESTA A DISPOSICION, AMORTIZACION Y MANTENIMIENTO ESTACION TOTAL</t>
  </si>
  <si>
    <t>EY0240V</t>
  </si>
  <si>
    <t>PUESTA A DISPOSICIO DE EQUIPOS PARA MEDICIÓN DE INCLINOMETRO</t>
  </si>
  <si>
    <t>EY0250V</t>
  </si>
  <si>
    <t>PUESTA A DISPOSICION DE EQUIPOS PARA NIVELACIÓN DE PRECISIÓN</t>
  </si>
  <si>
    <t>MEDGAL</t>
  </si>
  <si>
    <t>INCREMENTO MEDICION CONVERGENCIAS GALERIA DE SANEAMIENTO</t>
  </si>
  <si>
    <t>Total 0402</t>
  </si>
  <si>
    <t>IA01</t>
  </si>
  <si>
    <t>INVENTARIO DE EDIFICACIONES</t>
  </si>
  <si>
    <t>Total 0104</t>
  </si>
  <si>
    <t>0105</t>
  </si>
  <si>
    <t>OBRA CIVIL Y ESTRUCTURAS</t>
  </si>
  <si>
    <t>OE01</t>
  </si>
  <si>
    <t>ESTRUCTURA DE CONEXION EDIFICIO-POZO DE PILOTES</t>
  </si>
  <si>
    <t>OE0101</t>
  </si>
  <si>
    <t>EXCAVACIONES Y TRABAJOS PREVIOS</t>
  </si>
  <si>
    <t>PV01</t>
  </si>
  <si>
    <t>m³</t>
  </si>
  <si>
    <t>EXCAVACIÓN DESMONTE O VACIADO</t>
  </si>
  <si>
    <t>PV02</t>
  </si>
  <si>
    <t>DEMOLICION OBRAS FABRICA SUBTERRANEAS</t>
  </si>
  <si>
    <t>PV03</t>
  </si>
  <si>
    <t>RELLENO CON MATERIAL EXCAVACIÓN</t>
  </si>
  <si>
    <t>PV04</t>
  </si>
  <si>
    <t>APERTURA HUECOS &gt;1M2 MURO HORMIGÓN C/COMPRESOR</t>
  </si>
  <si>
    <t>PV05</t>
  </si>
  <si>
    <t>RETIRADA DE IMPERMEABILIZACION Y DRENAJE</t>
  </si>
  <si>
    <t>PV06</t>
  </si>
  <si>
    <t>REMATE HUECOS EN MURO DE HORMIGÓN</t>
  </si>
  <si>
    <t>Total OE0101</t>
  </si>
  <si>
    <t>OE0102</t>
  </si>
  <si>
    <t>ESTRUCTURAS</t>
  </si>
  <si>
    <t>EO01</t>
  </si>
  <si>
    <t>HORMIGÓN DE LIMPIEZA HL-150 EN CIMIENTOS DE SOLERAS Y DE PEQUEÑAS OBRAS DE FÁBRICA</t>
  </si>
  <si>
    <t>EO02</t>
  </si>
  <si>
    <t>HORMIGÓN PARA ARMAR HA-30 SEGÚN PLANOS</t>
  </si>
  <si>
    <t>EO03</t>
  </si>
  <si>
    <t>m²</t>
  </si>
  <si>
    <t>ENCOFRADO VISTO PLANO</t>
  </si>
  <si>
    <t>EO04</t>
  </si>
  <si>
    <t>kg</t>
  </si>
  <si>
    <t>ACERO EN BARRAS CORRUGADAS B 500 S</t>
  </si>
  <si>
    <t>EO05</t>
  </si>
  <si>
    <t>ACERO S275JR EN CHAPAS Y PERFILES LAMINADOS</t>
  </si>
  <si>
    <t>EO06</t>
  </si>
  <si>
    <t>EJECUCIÓN DE MICROPILOTE</t>
  </si>
  <si>
    <t>EO07</t>
  </si>
  <si>
    <t>VIGA HORMIGÓN PRETENSADO</t>
  </si>
  <si>
    <t>EO08</t>
  </si>
  <si>
    <t>ml</t>
  </si>
  <si>
    <t>APOYO ELASTOMERICO NEOPRENO</t>
  </si>
  <si>
    <t>EO09</t>
  </si>
  <si>
    <t>PLACA ALVEOLAR PRETENSADA 15+5</t>
  </si>
  <si>
    <t>EO10</t>
  </si>
  <si>
    <t>PLACA ALVEOLAR PRETENSADA 20+5</t>
  </si>
  <si>
    <t>Total OE0102</t>
  </si>
  <si>
    <t>Total OE01</t>
  </si>
  <si>
    <t>OE02</t>
  </si>
  <si>
    <t>POZO DE PILOTES</t>
  </si>
  <si>
    <t>TP08</t>
  </si>
  <si>
    <t>EXCAVACIÓN EN VACIADO ENTRE PANTALLAS</t>
  </si>
  <si>
    <t>EO11</t>
  </si>
  <si>
    <t>PILOTE HORMIGONADO IN SITU, DE DIAMETRO HASTA 1000 MM</t>
  </si>
  <si>
    <t>EY0150</t>
  </si>
  <si>
    <t>ENSAYO SONICO DE PILOTES</t>
  </si>
  <si>
    <t>Total OE02</t>
  </si>
  <si>
    <t>OE03</t>
  </si>
  <si>
    <t>GALERÍA SUBTERRÁNEA</t>
  </si>
  <si>
    <t>G01</t>
  </si>
  <si>
    <t>DEMOLICIONES</t>
  </si>
  <si>
    <t>TP13</t>
  </si>
  <si>
    <t>DEMOLICIÓN DE PILOTES</t>
  </si>
  <si>
    <t>TP14</t>
  </si>
  <si>
    <t>CORTE CON HILO DE DIAMANTE Y DEMOLICIÓN DE HORMIGÓN TÚNEL DE LÍNEA EXISTENTE</t>
  </si>
  <si>
    <t>Total G01</t>
  </si>
  <si>
    <t>G02</t>
  </si>
  <si>
    <t>GALERÍAS Y POZO</t>
  </si>
  <si>
    <t>EG01</t>
  </si>
  <si>
    <t>GALERÍA SUBTERRÁNEA DE 2,00 m DE ANCHURA Y 2,50 A 3,00 m DE ALTURA</t>
  </si>
  <si>
    <t>EG02</t>
  </si>
  <si>
    <t>GALERÍA SUBTERRÁNEA DE 2,00 m DE ANCHURA Y 3,00 A 3,50 m DE ALTURA</t>
  </si>
  <si>
    <t>EG03</t>
  </si>
  <si>
    <t>GALERÍA SUBTERRÁNEA DE 4,00 m DE ANCHURA Y 3,00 A 3,50 m DE ALTURA</t>
  </si>
  <si>
    <t>EG04</t>
  </si>
  <si>
    <t>ENTRONQUE DE GALERÍA CON TUNEL DE LÍNEA</t>
  </si>
  <si>
    <t>EG05</t>
  </si>
  <si>
    <t>PERFORACIÓN VERTICAL CON CAMISA PERDIDA DE 1,00 m DE DIÁMETRO INTERIOR</t>
  </si>
  <si>
    <t>EG06</t>
  </si>
  <si>
    <t>DEMOLICIÓN DE FIRME</t>
  </si>
  <si>
    <t>EG07</t>
  </si>
  <si>
    <t>FIBRA DE ACERO ESTRUCTURAL PARA EMPLEO EN HORMIGONES PROYECTADOS EN TÚNEL</t>
  </si>
  <si>
    <t>EG08</t>
  </si>
  <si>
    <t>HORMIGÓN EN MASA HM-30 EN RELLENO DE NICHO</t>
  </si>
  <si>
    <t>Total G02</t>
  </si>
  <si>
    <t>Total OE03</t>
  </si>
  <si>
    <t>OE04</t>
  </si>
  <si>
    <t>IMPERMEABILIZACIONES</t>
  </si>
  <si>
    <t>I01</t>
  </si>
  <si>
    <t>TRATAMIENTO IMPERMEABILIZACION EN PARAMENTOS VERTICALES</t>
  </si>
  <si>
    <t>I02</t>
  </si>
  <si>
    <t>TRATAMIENTO IMPERMEABILIZANTE EN PARAMENTOS HORIZONTALES</t>
  </si>
  <si>
    <t>I03</t>
  </si>
  <si>
    <t>SELLADO DE JUNTAS DE CONSTRUCCION Y HORMIGONADO</t>
  </si>
  <si>
    <t>Total OE04</t>
  </si>
  <si>
    <t>Total 0105</t>
  </si>
  <si>
    <t>0106</t>
  </si>
  <si>
    <t>DRENAJE Y SANEAMIENTO</t>
  </si>
  <si>
    <t>A0301</t>
  </si>
  <si>
    <t>DRENAJE Y SANEAMIENTO DE GALERIA, MODULO PILOTES Y ESTRUCTURA DE CONEXION</t>
  </si>
  <si>
    <t>ER0090</t>
  </si>
  <si>
    <t>ARQUETA LADRILLO DE PASO 38X38X50 CM</t>
  </si>
  <si>
    <t>ER0400</t>
  </si>
  <si>
    <t>TAPA PARA ARQUETA REGISTRABLE  DE 40X40CM</t>
  </si>
  <si>
    <t>ER0120</t>
  </si>
  <si>
    <t>ARQUETA LADRILLO SIFÓNICA 38X38X50 CM</t>
  </si>
  <si>
    <t>ER0160</t>
  </si>
  <si>
    <t>ARQUETA SUMIDERO</t>
  </si>
  <si>
    <t>ER0140</t>
  </si>
  <si>
    <t>ARQUETA LADRILLO SIFÓNICA 63X63X80 CM</t>
  </si>
  <si>
    <t>HINCTUBMET</t>
  </si>
  <si>
    <t>HINCA DE TUBERÍA DE ACERO D.250MM PARA ALOJAR TUBO SANEAMIENTO.</t>
  </si>
  <si>
    <t>ER0260</t>
  </si>
  <si>
    <t>CANALETA DE DRENAJE LATERAL CAMARAS BUFAS CUNA 30 A 50CM.</t>
  </si>
  <si>
    <t>EJE0030</t>
  </si>
  <si>
    <t>BAJANTE DE PVC, SERIE C D=110 MM.</t>
  </si>
  <si>
    <t>ER0470</t>
  </si>
  <si>
    <t>TUBO PVC LISO MULTICAPA ENCOLADO 110MM</t>
  </si>
  <si>
    <t>E03OEP290</t>
  </si>
  <si>
    <t>TUBO PVC PARED ESTRUCTURADA JUNTA ELÁSTICA SN4 COLOR TEJA 125 mm</t>
  </si>
  <si>
    <t>E03OEP300</t>
  </si>
  <si>
    <t>TUBO PVC PARED ESTRUCTURADA JUNTA ELÁSTICA SN4 COLOR TEJA 160 mm</t>
  </si>
  <si>
    <t>E03OEP310</t>
  </si>
  <si>
    <t>TUBO PVC PARED ESTRUCTURADA JUNTA ELÁSTICA SN4 COLOR TEJA 200 mm</t>
  </si>
  <si>
    <t>E03ODC050</t>
  </si>
  <si>
    <t>TUBO DRENAJE PVC CORRUGADO SIMPLE SN2 D=125 mm</t>
  </si>
  <si>
    <t>E03DMP010</t>
  </si>
  <si>
    <t>MEMBRANA DRENANTE VERTICAL 4,8 l/s·m</t>
  </si>
  <si>
    <t>ER0511</t>
  </si>
  <si>
    <t>CONEXION A RED DE SANEAMIENTO EDIFICIO NUEVA SEDE</t>
  </si>
  <si>
    <t>Total A0301</t>
  </si>
  <si>
    <t>A0302</t>
  </si>
  <si>
    <t>CONEXION CON DRENAJE PLATAFORMA DE VIA</t>
  </si>
  <si>
    <t>01.01.03</t>
  </si>
  <si>
    <t>DESGUARNECIDO Y DESGRAVADO DE VÍA DOBLE SOBRE BALASTO. JORNADA 2:30 - 5:00 A.M.</t>
  </si>
  <si>
    <t>01.01.07</t>
  </si>
  <si>
    <t>DEMOLICIÓN Y DESGRAVADO LOSAS Y SOLERAS HORMIGÓN CON P.P. DE TACOS. JORNADA 2:30 - 5:00 A.M.</t>
  </si>
  <si>
    <t>01.01.15</t>
  </si>
  <si>
    <t>EJECUCIÓN ARQUETA DE PASO DE 80X80X80 CM, CON PICADO DE PLATAFORMA. JORNADA 2:30 - 5:00 A.M.</t>
  </si>
  <si>
    <t>01.01.18</t>
  </si>
  <si>
    <t>HORMIGÓN ARMADO HA-25/20/B IIa o HM-25/20/BIIa DE CENTRAL CON BOMBEO. JORNADA 2:30-5:00A.M.</t>
  </si>
  <si>
    <t>01.01.20</t>
  </si>
  <si>
    <t>BATEO MANUAL Y PERFILADO DE VÍA. JORNADA 2:30 - 5:00 A.M.</t>
  </si>
  <si>
    <t>Total A0302</t>
  </si>
  <si>
    <t>Total 0106</t>
  </si>
  <si>
    <t>0107</t>
  </si>
  <si>
    <t>IMPERMEABILIZACION</t>
  </si>
  <si>
    <t>EI0160N</t>
  </si>
  <si>
    <t>TAPONAMIENTO DE VIAS DE AGUA (NOCTURNO)</t>
  </si>
  <si>
    <t>0202</t>
  </si>
  <si>
    <t>PREPARACION DE SUPERFICIE DE HORMIGON (NOCTURNO)</t>
  </si>
  <si>
    <t>EI0920N</t>
  </si>
  <si>
    <t>IMPERMEABILIZACION RESINAS Y FIBRA DE VIDRIO (NOCTURNO)</t>
  </si>
  <si>
    <t>0204</t>
  </si>
  <si>
    <t>MICRO MORTERO EPOXI-CUARZO (NOCTURNO)</t>
  </si>
  <si>
    <t>Total 0107</t>
  </si>
  <si>
    <t>0108</t>
  </si>
  <si>
    <t>ALBAÑILERIA Y REVESTIMIENTOS</t>
  </si>
  <si>
    <t>EAF0050</t>
  </si>
  <si>
    <t>FABRICA DE 1 PIE LADRILLO MACIZO</t>
  </si>
  <si>
    <t>EAF0020</t>
  </si>
  <si>
    <t>FÁB.LADRILLO PERFORADO 7CM 1/2P.INTERIOR MORTERO M-5</t>
  </si>
  <si>
    <t>EAR0030</t>
  </si>
  <si>
    <t>FORMACIÓN PELDAÑO LHD 9CM MORTERO</t>
  </si>
  <si>
    <t>EAR0050</t>
  </si>
  <si>
    <t>RECIBIDO CERCOS CARPINTERÍA MORTERO M-10</t>
  </si>
  <si>
    <t>EVP0159</t>
  </si>
  <si>
    <t>RECRECIDO 30CM GALERIA</t>
  </si>
  <si>
    <t>EVP0160</t>
  </si>
  <si>
    <t>RECRECIDO 5 CM MORTERO CT-C2,5</t>
  </si>
  <si>
    <t>EVP0360</t>
  </si>
  <si>
    <t>SOLADO DE TERRAZO U/INTENSO MICROGRANO 40X40</t>
  </si>
  <si>
    <t>EVP0215</t>
  </si>
  <si>
    <t>RODAPIÉ DE TERRAZO DE 30X7,5</t>
  </si>
  <si>
    <t>EVP0110</t>
  </si>
  <si>
    <t>PELDAÑO TERRAZO MICROGRANO</t>
  </si>
  <si>
    <t>ER0320</t>
  </si>
  <si>
    <t>FORMACIÓN DE PENDIENTES</t>
  </si>
  <si>
    <t>EB0130</t>
  </si>
  <si>
    <t>PINTURA AL SILICATO EN INTERIORES</t>
  </si>
  <si>
    <t>EVG0070</t>
  </si>
  <si>
    <t>ENFOSCADO MAESTREADO-FRATASADO CSIV-W1 VERTICAL</t>
  </si>
  <si>
    <t>EAR0060</t>
  </si>
  <si>
    <t>RECIBIDO BARANDILLA METÁLICA  MORTERO</t>
  </si>
  <si>
    <t>Total 0108</t>
  </si>
  <si>
    <t>0109</t>
  </si>
  <si>
    <t>CARPINTERIA Y CERRAJERIA</t>
  </si>
  <si>
    <t>C030002-d1</t>
  </si>
  <si>
    <t>ESTRUCTURA METÁLICA CIERRE GALERÍAS (NOCTURNO)</t>
  </si>
  <si>
    <t>02.01.06.02-C</t>
  </si>
  <si>
    <t>SUMINISTRO E INSTALACIÓN DE PUERTA (EI-120) TUNEL C/ÓCULO 1H</t>
  </si>
  <si>
    <t>EHAP0081</t>
  </si>
  <si>
    <t>PUERTA EI-120 1 HOJA C/OCULO</t>
  </si>
  <si>
    <t>EM0459</t>
  </si>
  <si>
    <t>PUERTA PARA VENTILACIÓN CRUZADA</t>
  </si>
  <si>
    <t>EM0460</t>
  </si>
  <si>
    <t>REJILLA PLETINAS CALZADA</t>
  </si>
  <si>
    <t>EM0461</t>
  </si>
  <si>
    <t>REJILLA PLETINAS ACERA</t>
  </si>
  <si>
    <t>EE0230</t>
  </si>
  <si>
    <t>CARGADERO METALICO FORMADO POR DOS PERFILES IPN-140.</t>
  </si>
  <si>
    <t>AE0503</t>
  </si>
  <si>
    <t>SUMINISTRO Y COLOCACION DE DADO DE TRAMEX</t>
  </si>
  <si>
    <t>AE0504</t>
  </si>
  <si>
    <t>BARANDILLA DE ACERO PINTADO</t>
  </si>
  <si>
    <t>Total 0109</t>
  </si>
  <si>
    <t>0110</t>
  </si>
  <si>
    <t>AYUDAS A INSTALACIONES</t>
  </si>
  <si>
    <t>07.01</t>
  </si>
  <si>
    <t>BANDEJA DE REJILLA 100x400 mm C7</t>
  </si>
  <si>
    <t>07.02</t>
  </si>
  <si>
    <t>AYUDA ALBAÑILERIA INSTALACIONES</t>
  </si>
  <si>
    <t>Total 0110</t>
  </si>
  <si>
    <t>0111</t>
  </si>
  <si>
    <t>URBANIZACION DEFINITIVA</t>
  </si>
  <si>
    <t>0701</t>
  </si>
  <si>
    <t>URBANIZACIÓN DEFIINITVA</t>
  </si>
  <si>
    <t>Total 0111</t>
  </si>
  <si>
    <t>0112</t>
  </si>
  <si>
    <t>CONTROL DE CALIDAD</t>
  </si>
  <si>
    <t>CNTCAL01</t>
  </si>
  <si>
    <t>CONTROL DE CALIDAD OBRA CIVIL (HORMIGÓN, ACERO...)</t>
  </si>
  <si>
    <t>CNTCAL03</t>
  </si>
  <si>
    <t>CONTROL DE CALIDAD ARQUITECTURA</t>
  </si>
  <si>
    <t>Total 0112</t>
  </si>
  <si>
    <t>Total 01</t>
  </si>
  <si>
    <t>02</t>
  </si>
  <si>
    <t>INSTALACIONES</t>
  </si>
  <si>
    <t>02.01</t>
  </si>
  <si>
    <t>PROTECCIÓN CONTRA INCENDIOS</t>
  </si>
  <si>
    <t>PCI_1</t>
  </si>
  <si>
    <t>SISTEMA DE DETECCIÓN ANALÓGICO</t>
  </si>
  <si>
    <t>I05DA265</t>
  </si>
  <si>
    <t>Detector térmico analógico con base y zócalo</t>
  </si>
  <si>
    <t>I05DA110</t>
  </si>
  <si>
    <t>Pulsador de alarma analógico con cartel de señalización</t>
  </si>
  <si>
    <t>I05DA130</t>
  </si>
  <si>
    <t>Sirena roja de lazo + Flash</t>
  </si>
  <si>
    <t>I05DA070</t>
  </si>
  <si>
    <t>Caja con tapa atornillada 300 x 220 x 120 mm</t>
  </si>
  <si>
    <t>I05DA030</t>
  </si>
  <si>
    <t>Bus de detección de incendios</t>
  </si>
  <si>
    <t>I05DS200</t>
  </si>
  <si>
    <t>Puesta en marcha del sistema de detección</t>
  </si>
  <si>
    <t>I05DS170</t>
  </si>
  <si>
    <t>Configuración e integración del sistema detección en TCE - Puesto Central.</t>
  </si>
  <si>
    <t>Total PCI_1</t>
  </si>
  <si>
    <t>PCI_2</t>
  </si>
  <si>
    <t>SEÑALIZACIÓN DE EVACUACIÓN</t>
  </si>
  <si>
    <t>I05S105</t>
  </si>
  <si>
    <t>Cartel de señalización fotoluminiscente de 210x297 mm</t>
  </si>
  <si>
    <t>I05S120</t>
  </si>
  <si>
    <t>Cartel de señalización fotoluminiscente de 297 x 105 mm</t>
  </si>
  <si>
    <t>Total PCI_2</t>
  </si>
  <si>
    <t>PCI_3</t>
  </si>
  <si>
    <t>EXTINTORES</t>
  </si>
  <si>
    <t>I05XE010</t>
  </si>
  <si>
    <t>Extintor polvo ABC 6 kg</t>
  </si>
  <si>
    <t>I05XE020</t>
  </si>
  <si>
    <t>Extintor Co2 - 5 kg</t>
  </si>
  <si>
    <t>Total PCI_3</t>
  </si>
  <si>
    <t>Total 02.01</t>
  </si>
  <si>
    <t>02.02</t>
  </si>
  <si>
    <t>SISTEMA DE TELEFONÍA</t>
  </si>
  <si>
    <t>DIKTBB110</t>
  </si>
  <si>
    <t>Regletas de 25x2 con caja, en horario nocturno.</t>
  </si>
  <si>
    <t>DIKTBB111</t>
  </si>
  <si>
    <t>Regletas de 25x2.</t>
  </si>
  <si>
    <t>DIKCAX025T</t>
  </si>
  <si>
    <t>Cable telefónico de 10x2x0.91 nocturno en túnel.</t>
  </si>
  <si>
    <t>DIKCAX016T</t>
  </si>
  <si>
    <t>Cable telefónico 3x2x0.91 nocturno en túnel.</t>
  </si>
  <si>
    <t>DIKCCX010</t>
  </si>
  <si>
    <t>Cabezas cables hasta 10 p. nocturno en túnel.</t>
  </si>
  <si>
    <t>DIKTBA056</t>
  </si>
  <si>
    <t>Teléfono automático de túnel.</t>
  </si>
  <si>
    <t>DIKICX151</t>
  </si>
  <si>
    <t>Adaptador Terminal Analógico a Voz sobre IP</t>
  </si>
  <si>
    <t>I04COM08</t>
  </si>
  <si>
    <t>Adecuación de repartidores telefónicos intermedios.</t>
  </si>
  <si>
    <t>I04COM09</t>
  </si>
  <si>
    <t>Paso de bóveda.</t>
  </si>
  <si>
    <t>DIKTWX900</t>
  </si>
  <si>
    <t>Pruebas telefonía automática.</t>
  </si>
  <si>
    <t>DIKTWX950</t>
  </si>
  <si>
    <t>Documentación Telefonía de estación.</t>
  </si>
  <si>
    <t>Total 02.02</t>
  </si>
  <si>
    <t>Total 02</t>
  </si>
  <si>
    <t>03</t>
  </si>
  <si>
    <t>GESTION DE RESIDUOS</t>
  </si>
  <si>
    <t>U20CO030</t>
  </si>
  <si>
    <t>ALQUILER CONTENEDOR RCD 16m3</t>
  </si>
  <si>
    <t>U20CVC040</t>
  </si>
  <si>
    <t>ALQUILER CONTENEDOR PLÁSTICOS 16m3.</t>
  </si>
  <si>
    <t>U20CVC111</t>
  </si>
  <si>
    <t>ALQUILER CONTENEDOR TIERRA 16m3.</t>
  </si>
  <si>
    <t>U20CT230</t>
  </si>
  <si>
    <t>t</t>
  </si>
  <si>
    <t>CARGA/TRAN.PLANTA RCD&lt;20km.MAQ/CAM.ESC.SUCIO</t>
  </si>
  <si>
    <t>U20CT240</t>
  </si>
  <si>
    <t>CARGA/TRAN.PLANTA RCD&lt;20km.MAQ/CAM.ESC.LIMP.</t>
  </si>
  <si>
    <t>U20TC120</t>
  </si>
  <si>
    <t>TRANSP.PLAN.&lt;20km.CARGA MEC.</t>
  </si>
  <si>
    <t>Total 03</t>
  </si>
  <si>
    <t>04</t>
  </si>
  <si>
    <t>SEGURIDAD Y SALUD</t>
  </si>
  <si>
    <t>PROYECTO</t>
  </si>
  <si>
    <t>OFERTA</t>
  </si>
  <si>
    <t>TOTAL PRESUPUESTO EJECUCION</t>
  </si>
  <si>
    <t>G.G. (%)</t>
  </si>
  <si>
    <t>B.I. (%)</t>
  </si>
  <si>
    <t>TOTAL BASE IMPONIBLE</t>
  </si>
  <si>
    <t>IVA 21%</t>
  </si>
  <si>
    <t>TOTAL PRESUESTO BASE DE LICITACIÓN</t>
  </si>
  <si>
    <t xml:space="preserve">Notas: </t>
  </si>
  <si>
    <r>
      <t>*</t>
    </r>
    <r>
      <rPr>
        <i/>
        <sz val="11"/>
        <color theme="1"/>
        <rFont val="Calibri"/>
        <family val="2"/>
        <scheme val="minor"/>
      </rPr>
      <t>Se tendrán en cuenta las Notas del apartado 27 del Cuadro Resumen del Pliego de Condiciones Particulares</t>
    </r>
  </si>
  <si>
    <t>Nombre de empresa:</t>
  </si>
  <si>
    <t xml:space="preserve">   </t>
  </si>
  <si>
    <t>Domicilio fiscal:</t>
  </si>
  <si>
    <t>CIF:</t>
  </si>
  <si>
    <t>Fecha:</t>
  </si>
  <si>
    <t>Sello:</t>
  </si>
  <si>
    <t>Firma: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</si>
</sst>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/>
    <xf numFmtId="49" fontId="8" fillId="0" borderId="0" xfId="0" applyNumberFormat="1" applyFont="1" applyAlignment="1" applyProtection="1">
      <alignment vertical="top" wrapText="1"/>
    </xf>
    <xf numFmtId="9" fontId="0" fillId="0" borderId="0" xfId="0" applyNumberFormat="1" applyProtection="1">
      <protection locked="0"/>
    </xf>
    <xf numFmtId="49" fontId="6" fillId="8" borderId="0" xfId="0" applyNumberFormat="1" applyFont="1" applyFill="1" applyAlignment="1" applyProtection="1">
      <alignment vertical="top" wrapText="1"/>
    </xf>
    <xf numFmtId="9" fontId="0" fillId="0" borderId="0" xfId="0" applyNumberFormat="1" applyProtection="1"/>
    <xf numFmtId="4" fontId="13" fillId="0" borderId="0" xfId="0" applyNumberFormat="1" applyFont="1" applyAlignment="1" applyProtection="1">
      <alignment vertical="top"/>
    </xf>
    <xf numFmtId="0" fontId="1" fillId="9" borderId="0" xfId="0" applyFont="1" applyFill="1" applyAlignment="1" applyProtection="1">
      <alignment vertical="center"/>
    </xf>
    <xf numFmtId="49" fontId="2" fillId="9" borderId="0" xfId="0" applyNumberFormat="1" applyFont="1" applyFill="1" applyAlignment="1" applyProtection="1">
      <alignment vertical="center" wrapText="1"/>
    </xf>
    <xf numFmtId="0" fontId="1" fillId="11" borderId="0" xfId="0" applyFont="1" applyFill="1" applyAlignment="1" applyProtection="1">
      <alignment vertical="center"/>
    </xf>
    <xf numFmtId="49" fontId="2" fillId="11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/>
    </xf>
    <xf numFmtId="49" fontId="2" fillId="0" borderId="0" xfId="0" applyNumberFormat="1" applyFont="1" applyFill="1" applyAlignment="1" applyProtection="1">
      <alignment vertical="center" wrapText="1"/>
    </xf>
    <xf numFmtId="4" fontId="11" fillId="11" borderId="0" xfId="0" applyNumberFormat="1" applyFont="1" applyFill="1" applyAlignment="1" applyProtection="1">
      <alignment vertical="center"/>
    </xf>
    <xf numFmtId="4" fontId="11" fillId="9" borderId="0" xfId="0" applyNumberFormat="1" applyFont="1" applyFill="1" applyAlignment="1" applyProtection="1">
      <alignment vertical="center"/>
    </xf>
    <xf numFmtId="4" fontId="8" fillId="0" borderId="0" xfId="0" applyNumberFormat="1" applyFont="1" applyAlignment="1" applyProtection="1">
      <alignment vertical="top"/>
    </xf>
    <xf numFmtId="4" fontId="13" fillId="0" borderId="8" xfId="0" applyNumberFormat="1" applyFont="1" applyBorder="1" applyAlignment="1" applyProtection="1">
      <alignment vertical="top"/>
    </xf>
    <xf numFmtId="4" fontId="13" fillId="0" borderId="0" xfId="0" applyNumberFormat="1" applyFont="1" applyBorder="1" applyAlignment="1" applyProtection="1">
      <alignment vertical="top"/>
    </xf>
    <xf numFmtId="4" fontId="11" fillId="11" borderId="0" xfId="0" applyNumberFormat="1" applyFont="1" applyFill="1" applyBorder="1" applyAlignment="1" applyProtection="1">
      <alignment vertical="center"/>
    </xf>
    <xf numFmtId="4" fontId="8" fillId="0" borderId="0" xfId="0" applyNumberFormat="1" applyFont="1" applyBorder="1" applyAlignment="1" applyProtection="1">
      <alignment vertical="top"/>
      <protection locked="0"/>
    </xf>
    <xf numFmtId="4" fontId="6" fillId="2" borderId="0" xfId="0" applyNumberFormat="1" applyFont="1" applyFill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3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0" fontId="5" fillId="0" borderId="8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49" fontId="6" fillId="2" borderId="0" xfId="0" applyNumberFormat="1" applyFont="1" applyFill="1" applyAlignment="1" applyProtection="1">
      <alignment vertical="top"/>
    </xf>
    <xf numFmtId="49" fontId="6" fillId="2" borderId="0" xfId="0" applyNumberFormat="1" applyFont="1" applyFill="1" applyAlignment="1" applyProtection="1">
      <alignment vertical="top" wrapText="1"/>
    </xf>
    <xf numFmtId="3" fontId="7" fillId="2" borderId="0" xfId="0" applyNumberFormat="1" applyFont="1" applyFill="1" applyAlignment="1" applyProtection="1">
      <alignment vertical="top"/>
    </xf>
    <xf numFmtId="4" fontId="7" fillId="2" borderId="0" xfId="0" applyNumberFormat="1" applyFont="1" applyFill="1" applyAlignment="1" applyProtection="1">
      <alignment vertical="top"/>
    </xf>
    <xf numFmtId="3" fontId="7" fillId="2" borderId="8" xfId="0" applyNumberFormat="1" applyFont="1" applyFill="1" applyBorder="1" applyAlignment="1" applyProtection="1">
      <alignment vertical="top"/>
    </xf>
    <xf numFmtId="4" fontId="7" fillId="2" borderId="0" xfId="0" applyNumberFormat="1" applyFont="1" applyFill="1" applyBorder="1" applyAlignment="1" applyProtection="1">
      <alignment vertical="top"/>
    </xf>
    <xf numFmtId="49" fontId="6" fillId="3" borderId="0" xfId="0" applyNumberFormat="1" applyFont="1" applyFill="1" applyAlignment="1" applyProtection="1">
      <alignment vertical="top"/>
    </xf>
    <xf numFmtId="49" fontId="6" fillId="3" borderId="0" xfId="0" applyNumberFormat="1" applyFont="1" applyFill="1" applyAlignment="1" applyProtection="1">
      <alignment vertical="top" wrapText="1"/>
    </xf>
    <xf numFmtId="4" fontId="7" fillId="3" borderId="0" xfId="0" applyNumberFormat="1" applyFont="1" applyFill="1" applyAlignment="1" applyProtection="1">
      <alignment vertical="top"/>
    </xf>
    <xf numFmtId="4" fontId="7" fillId="3" borderId="8" xfId="0" applyNumberFormat="1" applyFont="1" applyFill="1" applyBorder="1" applyAlignment="1" applyProtection="1">
      <alignment vertical="top"/>
    </xf>
    <xf numFmtId="4" fontId="7" fillId="3" borderId="0" xfId="0" applyNumberFormat="1" applyFont="1" applyFill="1" applyBorder="1" applyAlignment="1" applyProtection="1">
      <alignment vertical="top"/>
    </xf>
    <xf numFmtId="49" fontId="8" fillId="4" borderId="0" xfId="0" applyNumberFormat="1" applyFont="1" applyFill="1" applyAlignment="1" applyProtection="1">
      <alignment vertical="top"/>
    </xf>
    <xf numFmtId="49" fontId="8" fillId="0" borderId="0" xfId="0" applyNumberFormat="1" applyFont="1" applyAlignment="1" applyProtection="1">
      <alignment vertical="top"/>
    </xf>
    <xf numFmtId="4" fontId="9" fillId="0" borderId="0" xfId="0" applyNumberFormat="1" applyFont="1" applyAlignment="1" applyProtection="1">
      <alignment vertical="top"/>
    </xf>
    <xf numFmtId="4" fontId="8" fillId="0" borderId="8" xfId="0" applyNumberFormat="1" applyFont="1" applyBorder="1" applyAlignment="1" applyProtection="1">
      <alignment vertical="top"/>
    </xf>
    <xf numFmtId="4" fontId="8" fillId="0" borderId="0" xfId="0" applyNumberFormat="1" applyFont="1" applyBorder="1" applyAlignment="1" applyProtection="1">
      <alignment vertical="top"/>
    </xf>
    <xf numFmtId="4" fontId="9" fillId="0" borderId="0" xfId="0" applyNumberFormat="1" applyFont="1" applyBorder="1" applyAlignment="1" applyProtection="1">
      <alignment vertical="top"/>
    </xf>
    <xf numFmtId="0" fontId="8" fillId="0" borderId="0" xfId="0" applyFont="1" applyAlignment="1" applyProtection="1">
      <alignment vertical="top"/>
    </xf>
    <xf numFmtId="49" fontId="6" fillId="0" borderId="0" xfId="0" applyNumberFormat="1" applyFont="1" applyAlignment="1" applyProtection="1">
      <alignment vertical="top" wrapText="1"/>
    </xf>
    <xf numFmtId="4" fontId="7" fillId="0" borderId="0" xfId="0" applyNumberFormat="1" applyFont="1" applyAlignment="1" applyProtection="1">
      <alignment vertical="top"/>
    </xf>
    <xf numFmtId="4" fontId="7" fillId="0" borderId="0" xfId="0" applyNumberFormat="1" applyFont="1" applyBorder="1" applyAlignment="1" applyProtection="1">
      <alignment vertical="top"/>
    </xf>
    <xf numFmtId="0" fontId="8" fillId="5" borderId="0" xfId="0" applyFont="1" applyFill="1" applyAlignment="1" applyProtection="1">
      <alignment vertical="top"/>
    </xf>
    <xf numFmtId="0" fontId="8" fillId="5" borderId="0" xfId="0" applyFont="1" applyFill="1" applyAlignment="1" applyProtection="1">
      <alignment vertical="top" wrapText="1"/>
    </xf>
    <xf numFmtId="0" fontId="8" fillId="5" borderId="8" xfId="0" applyFont="1" applyFill="1" applyBorder="1" applyAlignment="1" applyProtection="1">
      <alignment vertical="top"/>
    </xf>
    <xf numFmtId="0" fontId="8" fillId="5" borderId="0" xfId="0" applyFont="1" applyFill="1" applyBorder="1" applyAlignment="1" applyProtection="1">
      <alignment vertical="top"/>
    </xf>
    <xf numFmtId="49" fontId="6" fillId="6" borderId="0" xfId="0" applyNumberFormat="1" applyFont="1" applyFill="1" applyAlignment="1" applyProtection="1">
      <alignment vertical="top"/>
    </xf>
    <xf numFmtId="49" fontId="6" fillId="6" borderId="0" xfId="0" applyNumberFormat="1" applyFont="1" applyFill="1" applyAlignment="1" applyProtection="1">
      <alignment vertical="top" wrapText="1"/>
    </xf>
    <xf numFmtId="4" fontId="7" fillId="6" borderId="0" xfId="0" applyNumberFormat="1" applyFont="1" applyFill="1" applyAlignment="1" applyProtection="1">
      <alignment vertical="top"/>
    </xf>
    <xf numFmtId="4" fontId="7" fillId="6" borderId="8" xfId="0" applyNumberFormat="1" applyFont="1" applyFill="1" applyBorder="1" applyAlignment="1" applyProtection="1">
      <alignment vertical="top"/>
    </xf>
    <xf numFmtId="4" fontId="7" fillId="6" borderId="0" xfId="0" applyNumberFormat="1" applyFont="1" applyFill="1" applyBorder="1" applyAlignment="1" applyProtection="1">
      <alignment vertical="top"/>
    </xf>
    <xf numFmtId="49" fontId="6" fillId="7" borderId="0" xfId="0" applyNumberFormat="1" applyFont="1" applyFill="1" applyAlignment="1" applyProtection="1">
      <alignment vertical="top"/>
    </xf>
    <xf numFmtId="49" fontId="6" fillId="7" borderId="0" xfId="0" applyNumberFormat="1" applyFont="1" applyFill="1" applyAlignment="1" applyProtection="1">
      <alignment vertical="top" wrapText="1"/>
    </xf>
    <xf numFmtId="4" fontId="7" fillId="7" borderId="0" xfId="0" applyNumberFormat="1" applyFont="1" applyFill="1" applyAlignment="1" applyProtection="1">
      <alignment vertical="top"/>
    </xf>
    <xf numFmtId="4" fontId="7" fillId="7" borderId="8" xfId="0" applyNumberFormat="1" applyFont="1" applyFill="1" applyBorder="1" applyAlignment="1" applyProtection="1">
      <alignment vertical="top"/>
    </xf>
    <xf numFmtId="4" fontId="7" fillId="7" borderId="0" xfId="0" applyNumberFormat="1" applyFont="1" applyFill="1" applyBorder="1" applyAlignment="1" applyProtection="1">
      <alignment vertical="top"/>
    </xf>
    <xf numFmtId="3" fontId="8" fillId="0" borderId="0" xfId="0" applyNumberFormat="1" applyFont="1" applyAlignment="1" applyProtection="1">
      <alignment vertical="top"/>
    </xf>
    <xf numFmtId="3" fontId="8" fillId="0" borderId="8" xfId="0" applyNumberFormat="1" applyFont="1" applyBorder="1" applyAlignment="1" applyProtection="1">
      <alignment vertical="top"/>
    </xf>
    <xf numFmtId="49" fontId="10" fillId="6" borderId="0" xfId="0" applyNumberFormat="1" applyFont="1" applyFill="1" applyAlignment="1" applyProtection="1">
      <alignment vertical="top"/>
    </xf>
    <xf numFmtId="3" fontId="6" fillId="2" borderId="0" xfId="0" applyNumberFormat="1" applyFont="1" applyFill="1" applyAlignment="1" applyProtection="1">
      <alignment vertical="top"/>
    </xf>
    <xf numFmtId="4" fontId="6" fillId="2" borderId="0" xfId="0" applyNumberFormat="1" applyFont="1" applyFill="1" applyAlignment="1" applyProtection="1">
      <alignment vertical="top"/>
    </xf>
    <xf numFmtId="3" fontId="6" fillId="2" borderId="8" xfId="0" applyNumberFormat="1" applyFont="1" applyFill="1" applyBorder="1" applyAlignment="1" applyProtection="1">
      <alignment vertical="top"/>
    </xf>
    <xf numFmtId="4" fontId="1" fillId="11" borderId="8" xfId="0" applyNumberFormat="1" applyFont="1" applyFill="1" applyBorder="1" applyAlignment="1" applyProtection="1">
      <alignment vertical="center"/>
    </xf>
    <xf numFmtId="4" fontId="1" fillId="11" borderId="0" xfId="0" applyNumberFormat="1" applyFont="1" applyFill="1" applyBorder="1" applyAlignment="1" applyProtection="1">
      <alignment vertical="center"/>
    </xf>
    <xf numFmtId="4" fontId="1" fillId="0" borderId="8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center"/>
    </xf>
    <xf numFmtId="4" fontId="1" fillId="9" borderId="8" xfId="0" applyNumberFormat="1" applyFont="1" applyFill="1" applyBorder="1" applyAlignment="1" applyProtection="1">
      <alignment vertical="center"/>
    </xf>
    <xf numFmtId="4" fontId="1" fillId="9" borderId="0" xfId="0" applyNumberFormat="1" applyFont="1" applyFill="1" applyBorder="1" applyAlignment="1" applyProtection="1">
      <alignment vertical="center"/>
    </xf>
    <xf numFmtId="4" fontId="11" fillId="9" borderId="0" xfId="0" applyNumberFormat="1" applyFont="1" applyFill="1" applyBorder="1" applyAlignment="1" applyProtection="1">
      <alignment vertical="center"/>
    </xf>
    <xf numFmtId="0" fontId="1" fillId="10" borderId="0" xfId="0" applyFont="1" applyFill="1" applyProtection="1"/>
    <xf numFmtId="0" fontId="0" fillId="10" borderId="0" xfId="0" applyFill="1" applyProtection="1"/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left" vertical="top"/>
      <protection locked="0"/>
    </xf>
    <xf numFmtId="0" fontId="12" fillId="0" borderId="3" xfId="0" applyFont="1" applyBorder="1" applyAlignment="1" applyProtection="1">
      <alignment horizontal="left" vertical="top"/>
      <protection locked="0"/>
    </xf>
    <xf numFmtId="0" fontId="12" fillId="0" borderId="4" xfId="0" applyFont="1" applyBorder="1" applyAlignment="1" applyProtection="1">
      <alignment horizontal="left" vertical="top"/>
      <protection locked="0"/>
    </xf>
    <xf numFmtId="0" fontId="12" fillId="0" borderId="5" xfId="0" applyFont="1" applyBorder="1" applyAlignment="1" applyProtection="1">
      <alignment horizontal="left" vertical="top"/>
      <protection locked="0"/>
    </xf>
    <xf numFmtId="0" fontId="12" fillId="0" borderId="6" xfId="0" applyFont="1" applyBorder="1" applyAlignment="1" applyProtection="1">
      <alignment horizontal="left" vertical="top"/>
      <protection locked="0"/>
    </xf>
    <xf numFmtId="0" fontId="12" fillId="0" borderId="7" xfId="0" applyFont="1" applyBorder="1" applyAlignment="1" applyProtection="1">
      <alignment horizontal="left" vertical="top"/>
      <protection locked="0"/>
    </xf>
    <xf numFmtId="0" fontId="0" fillId="10" borderId="0" xfId="0" applyFill="1" applyAlignment="1" applyProtection="1">
      <alignment horizontal="center" vertical="distributed" justifyLastLine="1"/>
    </xf>
    <xf numFmtId="0" fontId="11" fillId="12" borderId="7" xfId="0" applyFont="1" applyFill="1" applyBorder="1" applyAlignment="1" applyProtection="1">
      <alignment horizontal="center" vertical="top"/>
    </xf>
    <xf numFmtId="0" fontId="11" fillId="12" borderId="4" xfId="0" applyFont="1" applyFill="1" applyBorder="1" applyAlignment="1" applyProtection="1">
      <alignment horizontal="center" vertical="top"/>
    </xf>
    <xf numFmtId="0" fontId="12" fillId="0" borderId="8" xfId="0" applyFont="1" applyBorder="1" applyAlignment="1" applyProtection="1">
      <alignment horizontal="left" vertical="top"/>
      <protection locked="0"/>
    </xf>
    <xf numFmtId="0" fontId="12" fillId="0" borderId="9" xfId="0" applyFont="1" applyBorder="1" applyAlignment="1" applyProtection="1">
      <alignment horizontal="left" vertical="top"/>
      <protection locked="0"/>
    </xf>
    <xf numFmtId="0" fontId="12" fillId="0" borderId="0" xfId="0" applyFont="1" applyBorder="1" applyAlignment="1" applyProtection="1">
      <alignment horizontal="left" vertical="top"/>
      <protection locked="0"/>
    </xf>
    <xf numFmtId="0" fontId="12" fillId="0" borderId="1" xfId="0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7D1E-0EE7-4EE9-91C3-51E2869CA224}">
  <dimension ref="A1:J350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6" sqref="E6"/>
    </sheetView>
  </sheetViews>
  <sheetFormatPr baseColWidth="10" defaultColWidth="11.5703125" defaultRowHeight="15" x14ac:dyDescent="0.25"/>
  <cols>
    <col min="1" max="1" width="9.28515625" style="1" bestFit="1" customWidth="1"/>
    <col min="2" max="2" width="5.7109375" style="1" bestFit="1" customWidth="1"/>
    <col min="3" max="3" width="3.85546875" style="1" bestFit="1" customWidth="1"/>
    <col min="4" max="4" width="33.140625" style="1" customWidth="1"/>
    <col min="5" max="5" width="8.7109375" style="1" bestFit="1" customWidth="1"/>
    <col min="6" max="6" width="10" style="1" bestFit="1" customWidth="1"/>
    <col min="7" max="7" width="13" style="1" bestFit="1" customWidth="1"/>
    <col min="8" max="8" width="8.7109375" style="1" bestFit="1" customWidth="1"/>
    <col min="9" max="9" width="9.7109375" style="1" customWidth="1"/>
    <col min="10" max="10" width="13.7109375" style="1" customWidth="1"/>
    <col min="11" max="16384" width="11.5703125" style="1"/>
  </cols>
  <sheetData>
    <row r="1" spans="1:10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8.75" x14ac:dyDescent="0.25">
      <c r="A2" s="23" t="s">
        <v>1</v>
      </c>
      <c r="B2" s="22"/>
      <c r="C2" s="22"/>
      <c r="D2" s="22"/>
      <c r="E2" s="91" t="s">
        <v>519</v>
      </c>
      <c r="F2" s="91"/>
      <c r="G2" s="91"/>
      <c r="H2" s="92" t="s">
        <v>520</v>
      </c>
      <c r="I2" s="91"/>
      <c r="J2" s="91"/>
    </row>
    <row r="3" spans="1:10" x14ac:dyDescent="0.25">
      <c r="A3" s="24" t="s">
        <v>2</v>
      </c>
      <c r="B3" s="24" t="s">
        <v>3</v>
      </c>
      <c r="C3" s="24" t="s">
        <v>4</v>
      </c>
      <c r="D3" s="25" t="s">
        <v>5</v>
      </c>
      <c r="E3" s="24" t="s">
        <v>6</v>
      </c>
      <c r="F3" s="24" t="s">
        <v>7</v>
      </c>
      <c r="G3" s="24" t="s">
        <v>8</v>
      </c>
      <c r="H3" s="26" t="s">
        <v>6</v>
      </c>
      <c r="I3" s="27" t="s">
        <v>7</v>
      </c>
      <c r="J3" s="27" t="s">
        <v>8</v>
      </c>
    </row>
    <row r="4" spans="1:10" x14ac:dyDescent="0.25">
      <c r="A4" s="28" t="s">
        <v>9</v>
      </c>
      <c r="B4" s="28" t="s">
        <v>10</v>
      </c>
      <c r="C4" s="28" t="s">
        <v>11</v>
      </c>
      <c r="D4" s="29" t="s">
        <v>12</v>
      </c>
      <c r="E4" s="30">
        <f t="shared" ref="E4:J4" si="0">E275</f>
        <v>1</v>
      </c>
      <c r="F4" s="31">
        <f t="shared" si="0"/>
        <v>1191064.96</v>
      </c>
      <c r="G4" s="31">
        <f t="shared" si="0"/>
        <v>1191064.96</v>
      </c>
      <c r="H4" s="32">
        <f t="shared" si="0"/>
        <v>1</v>
      </c>
      <c r="I4" s="33">
        <f t="shared" si="0"/>
        <v>74550</v>
      </c>
      <c r="J4" s="33">
        <f t="shared" si="0"/>
        <v>74550</v>
      </c>
    </row>
    <row r="5" spans="1:10" x14ac:dyDescent="0.25">
      <c r="A5" s="34" t="s">
        <v>13</v>
      </c>
      <c r="B5" s="34" t="s">
        <v>10</v>
      </c>
      <c r="C5" s="34" t="s">
        <v>11</v>
      </c>
      <c r="D5" s="35" t="s">
        <v>14</v>
      </c>
      <c r="E5" s="36">
        <f t="shared" ref="E5:J5" si="1">E16</f>
        <v>1</v>
      </c>
      <c r="F5" s="36">
        <f t="shared" si="1"/>
        <v>63655.23</v>
      </c>
      <c r="G5" s="36">
        <f t="shared" si="1"/>
        <v>63655.23</v>
      </c>
      <c r="H5" s="37">
        <f t="shared" si="1"/>
        <v>1</v>
      </c>
      <c r="I5" s="38">
        <f t="shared" si="1"/>
        <v>0</v>
      </c>
      <c r="J5" s="38">
        <f t="shared" si="1"/>
        <v>0</v>
      </c>
    </row>
    <row r="6" spans="1:10" x14ac:dyDescent="0.25">
      <c r="A6" s="39" t="s">
        <v>15</v>
      </c>
      <c r="B6" s="40" t="s">
        <v>16</v>
      </c>
      <c r="C6" s="40" t="s">
        <v>4</v>
      </c>
      <c r="D6" s="2" t="s">
        <v>17</v>
      </c>
      <c r="E6" s="15">
        <v>1</v>
      </c>
      <c r="F6" s="15">
        <v>3916.71</v>
      </c>
      <c r="G6" s="41">
        <f t="shared" ref="G6:G16" si="2">ROUND(E6*F6,2)</f>
        <v>3916.71</v>
      </c>
      <c r="H6" s="42">
        <v>1</v>
      </c>
      <c r="I6" s="19"/>
      <c r="J6" s="44">
        <f t="shared" ref="J6:J16" si="3">ROUND(H6*I6,2)</f>
        <v>0</v>
      </c>
    </row>
    <row r="7" spans="1:10" ht="22.5" x14ac:dyDescent="0.25">
      <c r="A7" s="39" t="s">
        <v>18</v>
      </c>
      <c r="B7" s="40" t="s">
        <v>16</v>
      </c>
      <c r="C7" s="40" t="s">
        <v>19</v>
      </c>
      <c r="D7" s="2" t="s">
        <v>20</v>
      </c>
      <c r="E7" s="15">
        <v>1</v>
      </c>
      <c r="F7" s="15">
        <v>47250</v>
      </c>
      <c r="G7" s="41">
        <f t="shared" si="2"/>
        <v>47250</v>
      </c>
      <c r="H7" s="42">
        <v>1</v>
      </c>
      <c r="I7" s="19"/>
      <c r="J7" s="44">
        <f t="shared" si="3"/>
        <v>0</v>
      </c>
    </row>
    <row r="8" spans="1:10" ht="22.5" x14ac:dyDescent="0.25">
      <c r="A8" s="39" t="s">
        <v>21</v>
      </c>
      <c r="B8" s="40" t="s">
        <v>16</v>
      </c>
      <c r="C8" s="40" t="s">
        <v>22</v>
      </c>
      <c r="D8" s="2" t="s">
        <v>23</v>
      </c>
      <c r="E8" s="15">
        <v>109</v>
      </c>
      <c r="F8" s="15">
        <v>75.319999999999993</v>
      </c>
      <c r="G8" s="41">
        <f t="shared" si="2"/>
        <v>8209.8799999999992</v>
      </c>
      <c r="H8" s="42">
        <v>109</v>
      </c>
      <c r="I8" s="19"/>
      <c r="J8" s="44">
        <f t="shared" si="3"/>
        <v>0</v>
      </c>
    </row>
    <row r="9" spans="1:10" ht="33.75" x14ac:dyDescent="0.25">
      <c r="A9" s="39" t="s">
        <v>24</v>
      </c>
      <c r="B9" s="40" t="s">
        <v>16</v>
      </c>
      <c r="C9" s="40" t="s">
        <v>25</v>
      </c>
      <c r="D9" s="2" t="s">
        <v>26</v>
      </c>
      <c r="E9" s="15">
        <v>24</v>
      </c>
      <c r="F9" s="15">
        <v>39.29</v>
      </c>
      <c r="G9" s="41">
        <f t="shared" si="2"/>
        <v>942.96</v>
      </c>
      <c r="H9" s="42">
        <v>24</v>
      </c>
      <c r="I9" s="19"/>
      <c r="J9" s="44">
        <f t="shared" si="3"/>
        <v>0</v>
      </c>
    </row>
    <row r="10" spans="1:10" ht="22.5" x14ac:dyDescent="0.25">
      <c r="A10" s="39" t="s">
        <v>27</v>
      </c>
      <c r="B10" s="40" t="s">
        <v>16</v>
      </c>
      <c r="C10" s="40" t="s">
        <v>19</v>
      </c>
      <c r="D10" s="2" t="s">
        <v>28</v>
      </c>
      <c r="E10" s="15">
        <v>6</v>
      </c>
      <c r="F10" s="15">
        <v>94.51</v>
      </c>
      <c r="G10" s="41">
        <f t="shared" si="2"/>
        <v>567.05999999999995</v>
      </c>
      <c r="H10" s="42">
        <v>6</v>
      </c>
      <c r="I10" s="19"/>
      <c r="J10" s="44">
        <f t="shared" si="3"/>
        <v>0</v>
      </c>
    </row>
    <row r="11" spans="1:10" x14ac:dyDescent="0.25">
      <c r="A11" s="39" t="s">
        <v>29</v>
      </c>
      <c r="B11" s="40" t="s">
        <v>16</v>
      </c>
      <c r="C11" s="40" t="s">
        <v>19</v>
      </c>
      <c r="D11" s="2" t="s">
        <v>30</v>
      </c>
      <c r="E11" s="15">
        <v>6</v>
      </c>
      <c r="F11" s="15">
        <v>52.36</v>
      </c>
      <c r="G11" s="41">
        <f t="shared" si="2"/>
        <v>314.16000000000003</v>
      </c>
      <c r="H11" s="42">
        <v>6</v>
      </c>
      <c r="I11" s="19"/>
      <c r="J11" s="44">
        <f t="shared" si="3"/>
        <v>0</v>
      </c>
    </row>
    <row r="12" spans="1:10" x14ac:dyDescent="0.25">
      <c r="A12" s="39" t="s">
        <v>31</v>
      </c>
      <c r="B12" s="40" t="s">
        <v>16</v>
      </c>
      <c r="C12" s="40" t="s">
        <v>19</v>
      </c>
      <c r="D12" s="2" t="s">
        <v>32</v>
      </c>
      <c r="E12" s="15">
        <v>6</v>
      </c>
      <c r="F12" s="15">
        <v>43.86</v>
      </c>
      <c r="G12" s="41">
        <f t="shared" si="2"/>
        <v>263.16000000000003</v>
      </c>
      <c r="H12" s="42">
        <v>6</v>
      </c>
      <c r="I12" s="19"/>
      <c r="J12" s="44">
        <f t="shared" si="3"/>
        <v>0</v>
      </c>
    </row>
    <row r="13" spans="1:10" x14ac:dyDescent="0.25">
      <c r="A13" s="39" t="s">
        <v>33</v>
      </c>
      <c r="B13" s="40" t="s">
        <v>16</v>
      </c>
      <c r="C13" s="40" t="s">
        <v>25</v>
      </c>
      <c r="D13" s="2" t="s">
        <v>34</v>
      </c>
      <c r="E13" s="15">
        <v>220</v>
      </c>
      <c r="F13" s="15">
        <v>0.66</v>
      </c>
      <c r="G13" s="41">
        <f t="shared" si="2"/>
        <v>145.19999999999999</v>
      </c>
      <c r="H13" s="42">
        <v>220</v>
      </c>
      <c r="I13" s="19"/>
      <c r="J13" s="44">
        <f t="shared" si="3"/>
        <v>0</v>
      </c>
    </row>
    <row r="14" spans="1:10" x14ac:dyDescent="0.25">
      <c r="A14" s="39" t="s">
        <v>35</v>
      </c>
      <c r="B14" s="40" t="s">
        <v>16</v>
      </c>
      <c r="C14" s="40" t="s">
        <v>25</v>
      </c>
      <c r="D14" s="2" t="s">
        <v>36</v>
      </c>
      <c r="E14" s="15">
        <v>70</v>
      </c>
      <c r="F14" s="15">
        <v>12.27</v>
      </c>
      <c r="G14" s="41">
        <f t="shared" si="2"/>
        <v>858.9</v>
      </c>
      <c r="H14" s="42">
        <v>70</v>
      </c>
      <c r="I14" s="19"/>
      <c r="J14" s="44">
        <f t="shared" si="3"/>
        <v>0</v>
      </c>
    </row>
    <row r="15" spans="1:10" ht="22.5" x14ac:dyDescent="0.25">
      <c r="A15" s="39" t="s">
        <v>37</v>
      </c>
      <c r="B15" s="40" t="s">
        <v>16</v>
      </c>
      <c r="C15" s="40" t="s">
        <v>25</v>
      </c>
      <c r="D15" s="2" t="s">
        <v>38</v>
      </c>
      <c r="E15" s="15">
        <v>70</v>
      </c>
      <c r="F15" s="15">
        <v>16.96</v>
      </c>
      <c r="G15" s="41">
        <f t="shared" si="2"/>
        <v>1187.2</v>
      </c>
      <c r="H15" s="42">
        <v>70</v>
      </c>
      <c r="I15" s="19"/>
      <c r="J15" s="44">
        <f t="shared" si="3"/>
        <v>0</v>
      </c>
    </row>
    <row r="16" spans="1:10" x14ac:dyDescent="0.25">
      <c r="A16" s="45"/>
      <c r="B16" s="45"/>
      <c r="C16" s="45"/>
      <c r="D16" s="46" t="s">
        <v>39</v>
      </c>
      <c r="E16" s="15">
        <v>1</v>
      </c>
      <c r="F16" s="47">
        <f>SUM(G6:G15)</f>
        <v>63655.23</v>
      </c>
      <c r="G16" s="47">
        <f t="shared" si="2"/>
        <v>63655.23</v>
      </c>
      <c r="H16" s="42">
        <v>1</v>
      </c>
      <c r="I16" s="48">
        <f>SUM(J6:J15)</f>
        <v>0</v>
      </c>
      <c r="J16" s="48">
        <f t="shared" si="3"/>
        <v>0</v>
      </c>
    </row>
    <row r="17" spans="1:10" ht="1.1499999999999999" customHeight="1" x14ac:dyDescent="0.25">
      <c r="A17" s="49"/>
      <c r="B17" s="49"/>
      <c r="C17" s="49"/>
      <c r="D17" s="50"/>
      <c r="E17" s="49"/>
      <c r="F17" s="49"/>
      <c r="G17" s="49"/>
      <c r="H17" s="51"/>
      <c r="I17" s="52"/>
      <c r="J17" s="52"/>
    </row>
    <row r="18" spans="1:10" x14ac:dyDescent="0.25">
      <c r="A18" s="34" t="s">
        <v>40</v>
      </c>
      <c r="B18" s="34" t="s">
        <v>10</v>
      </c>
      <c r="C18" s="34" t="s">
        <v>11</v>
      </c>
      <c r="D18" s="35" t="s">
        <v>41</v>
      </c>
      <c r="E18" s="36">
        <f t="shared" ref="E18:J18" si="4">E73</f>
        <v>1</v>
      </c>
      <c r="F18" s="36">
        <f t="shared" si="4"/>
        <v>24600.01</v>
      </c>
      <c r="G18" s="36">
        <f t="shared" si="4"/>
        <v>24600.01</v>
      </c>
      <c r="H18" s="37">
        <f t="shared" si="4"/>
        <v>1</v>
      </c>
      <c r="I18" s="38">
        <f t="shared" si="4"/>
        <v>0</v>
      </c>
      <c r="J18" s="38">
        <f t="shared" si="4"/>
        <v>0</v>
      </c>
    </row>
    <row r="19" spans="1:10" x14ac:dyDescent="0.25">
      <c r="A19" s="53" t="s">
        <v>42</v>
      </c>
      <c r="B19" s="53" t="s">
        <v>10</v>
      </c>
      <c r="C19" s="53" t="s">
        <v>11</v>
      </c>
      <c r="D19" s="54" t="s">
        <v>43</v>
      </c>
      <c r="E19" s="55">
        <f t="shared" ref="E19:J19" si="5">E33</f>
        <v>1</v>
      </c>
      <c r="F19" s="55">
        <f t="shared" si="5"/>
        <v>5056.1899999999996</v>
      </c>
      <c r="G19" s="55">
        <f t="shared" si="5"/>
        <v>5056.1899999999996</v>
      </c>
      <c r="H19" s="56">
        <f t="shared" si="5"/>
        <v>1</v>
      </c>
      <c r="I19" s="57">
        <f t="shared" si="5"/>
        <v>0</v>
      </c>
      <c r="J19" s="57">
        <f t="shared" si="5"/>
        <v>0</v>
      </c>
    </row>
    <row r="20" spans="1:10" ht="22.5" x14ac:dyDescent="0.25">
      <c r="A20" s="39" t="s">
        <v>44</v>
      </c>
      <c r="B20" s="40" t="s">
        <v>16</v>
      </c>
      <c r="C20" s="40" t="s">
        <v>45</v>
      </c>
      <c r="D20" s="2" t="s">
        <v>46</v>
      </c>
      <c r="E20" s="15">
        <v>1</v>
      </c>
      <c r="F20" s="15">
        <v>483</v>
      </c>
      <c r="G20" s="41">
        <f t="shared" ref="G20:G33" si="6">ROUND(E20*F20,2)</f>
        <v>483</v>
      </c>
      <c r="H20" s="42">
        <v>1</v>
      </c>
      <c r="I20" s="19"/>
      <c r="J20" s="44">
        <f t="shared" ref="J20:J33" si="7">ROUND(H20*I20,2)</f>
        <v>0</v>
      </c>
    </row>
    <row r="21" spans="1:10" ht="22.5" x14ac:dyDescent="0.25">
      <c r="A21" s="39" t="s">
        <v>47</v>
      </c>
      <c r="B21" s="40" t="s">
        <v>16</v>
      </c>
      <c r="C21" s="40" t="s">
        <v>45</v>
      </c>
      <c r="D21" s="2" t="s">
        <v>48</v>
      </c>
      <c r="E21" s="15">
        <v>1</v>
      </c>
      <c r="F21" s="15">
        <v>623.79</v>
      </c>
      <c r="G21" s="41">
        <f t="shared" si="6"/>
        <v>623.79</v>
      </c>
      <c r="H21" s="42">
        <v>1</v>
      </c>
      <c r="I21" s="19"/>
      <c r="J21" s="44">
        <f t="shared" si="7"/>
        <v>0</v>
      </c>
    </row>
    <row r="22" spans="1:10" x14ac:dyDescent="0.25">
      <c r="A22" s="39" t="s">
        <v>49</v>
      </c>
      <c r="B22" s="40" t="s">
        <v>16</v>
      </c>
      <c r="C22" s="40" t="s">
        <v>45</v>
      </c>
      <c r="D22" s="2" t="s">
        <v>50</v>
      </c>
      <c r="E22" s="15">
        <v>2</v>
      </c>
      <c r="F22" s="15">
        <v>113.1</v>
      </c>
      <c r="G22" s="41">
        <f t="shared" si="6"/>
        <v>226.2</v>
      </c>
      <c r="H22" s="42">
        <v>2</v>
      </c>
      <c r="I22" s="19"/>
      <c r="J22" s="44">
        <f t="shared" si="7"/>
        <v>0</v>
      </c>
    </row>
    <row r="23" spans="1:10" ht="45" x14ac:dyDescent="0.25">
      <c r="A23" s="39" t="s">
        <v>51</v>
      </c>
      <c r="B23" s="40" t="s">
        <v>16</v>
      </c>
      <c r="C23" s="40" t="s">
        <v>19</v>
      </c>
      <c r="D23" s="2" t="s">
        <v>52</v>
      </c>
      <c r="E23" s="15">
        <v>1</v>
      </c>
      <c r="F23" s="15">
        <v>525.11</v>
      </c>
      <c r="G23" s="41">
        <f t="shared" si="6"/>
        <v>525.11</v>
      </c>
      <c r="H23" s="42">
        <v>1</v>
      </c>
      <c r="I23" s="19"/>
      <c r="J23" s="44">
        <f t="shared" si="7"/>
        <v>0</v>
      </c>
    </row>
    <row r="24" spans="1:10" ht="33.75" x14ac:dyDescent="0.25">
      <c r="A24" s="39" t="s">
        <v>53</v>
      </c>
      <c r="B24" s="40" t="s">
        <v>16</v>
      </c>
      <c r="C24" s="40" t="s">
        <v>22</v>
      </c>
      <c r="D24" s="2" t="s">
        <v>54</v>
      </c>
      <c r="E24" s="15">
        <v>20</v>
      </c>
      <c r="F24" s="15">
        <v>1.85</v>
      </c>
      <c r="G24" s="41">
        <f t="shared" si="6"/>
        <v>37</v>
      </c>
      <c r="H24" s="42">
        <v>20</v>
      </c>
      <c r="I24" s="19"/>
      <c r="J24" s="44">
        <f t="shared" si="7"/>
        <v>0</v>
      </c>
    </row>
    <row r="25" spans="1:10" x14ac:dyDescent="0.25">
      <c r="A25" s="39" t="s">
        <v>55</v>
      </c>
      <c r="B25" s="40" t="s">
        <v>16</v>
      </c>
      <c r="C25" s="40" t="s">
        <v>25</v>
      </c>
      <c r="D25" s="2" t="s">
        <v>56</v>
      </c>
      <c r="E25" s="15">
        <v>11.2</v>
      </c>
      <c r="F25" s="15">
        <v>2.2400000000000002</v>
      </c>
      <c r="G25" s="41">
        <f t="shared" si="6"/>
        <v>25.09</v>
      </c>
      <c r="H25" s="42">
        <v>11.2</v>
      </c>
      <c r="I25" s="19"/>
      <c r="J25" s="44">
        <f t="shared" si="7"/>
        <v>0</v>
      </c>
    </row>
    <row r="26" spans="1:10" x14ac:dyDescent="0.25">
      <c r="A26" s="39" t="s">
        <v>57</v>
      </c>
      <c r="B26" s="40" t="s">
        <v>16</v>
      </c>
      <c r="C26" s="40" t="s">
        <v>25</v>
      </c>
      <c r="D26" s="2" t="s">
        <v>58</v>
      </c>
      <c r="E26" s="15">
        <v>11.2</v>
      </c>
      <c r="F26" s="15">
        <v>32.049999999999997</v>
      </c>
      <c r="G26" s="41">
        <f t="shared" si="6"/>
        <v>358.96</v>
      </c>
      <c r="H26" s="42">
        <v>11.2</v>
      </c>
      <c r="I26" s="19"/>
      <c r="J26" s="44">
        <f t="shared" si="7"/>
        <v>0</v>
      </c>
    </row>
    <row r="27" spans="1:10" x14ac:dyDescent="0.25">
      <c r="A27" s="39" t="s">
        <v>59</v>
      </c>
      <c r="B27" s="40" t="s">
        <v>16</v>
      </c>
      <c r="C27" s="40" t="s">
        <v>60</v>
      </c>
      <c r="D27" s="2" t="s">
        <v>61</v>
      </c>
      <c r="E27" s="15">
        <v>3.68</v>
      </c>
      <c r="F27" s="15">
        <v>25.39</v>
      </c>
      <c r="G27" s="41">
        <f t="shared" si="6"/>
        <v>93.44</v>
      </c>
      <c r="H27" s="42">
        <v>3.68</v>
      </c>
      <c r="I27" s="19"/>
      <c r="J27" s="44">
        <f t="shared" si="7"/>
        <v>0</v>
      </c>
    </row>
    <row r="28" spans="1:10" x14ac:dyDescent="0.25">
      <c r="A28" s="39" t="s">
        <v>62</v>
      </c>
      <c r="B28" s="40" t="s">
        <v>16</v>
      </c>
      <c r="C28" s="40" t="s">
        <v>60</v>
      </c>
      <c r="D28" s="2" t="s">
        <v>63</v>
      </c>
      <c r="E28" s="15">
        <v>3.68</v>
      </c>
      <c r="F28" s="15">
        <v>4.25</v>
      </c>
      <c r="G28" s="41">
        <f t="shared" si="6"/>
        <v>15.64</v>
      </c>
      <c r="H28" s="42">
        <v>3.68</v>
      </c>
      <c r="I28" s="19"/>
      <c r="J28" s="44">
        <f t="shared" si="7"/>
        <v>0</v>
      </c>
    </row>
    <row r="29" spans="1:10" x14ac:dyDescent="0.25">
      <c r="A29" s="39" t="s">
        <v>64</v>
      </c>
      <c r="B29" s="40" t="s">
        <v>16</v>
      </c>
      <c r="C29" s="40" t="s">
        <v>60</v>
      </c>
      <c r="D29" s="2" t="s">
        <v>65</v>
      </c>
      <c r="E29" s="15">
        <v>9.1999999999999993</v>
      </c>
      <c r="F29" s="15">
        <v>1.7</v>
      </c>
      <c r="G29" s="41">
        <f t="shared" si="6"/>
        <v>15.64</v>
      </c>
      <c r="H29" s="42">
        <v>9.1999999999999993</v>
      </c>
      <c r="I29" s="19"/>
      <c r="J29" s="44">
        <f t="shared" si="7"/>
        <v>0</v>
      </c>
    </row>
    <row r="30" spans="1:10" x14ac:dyDescent="0.25">
      <c r="A30" s="39" t="s">
        <v>66</v>
      </c>
      <c r="B30" s="40" t="s">
        <v>16</v>
      </c>
      <c r="C30" s="40" t="s">
        <v>60</v>
      </c>
      <c r="D30" s="2" t="s">
        <v>67</v>
      </c>
      <c r="E30" s="15">
        <v>9.1999999999999993</v>
      </c>
      <c r="F30" s="15">
        <v>21.4</v>
      </c>
      <c r="G30" s="41">
        <f t="shared" si="6"/>
        <v>196.88</v>
      </c>
      <c r="H30" s="42">
        <v>9.1999999999999993</v>
      </c>
      <c r="I30" s="19"/>
      <c r="J30" s="44">
        <f t="shared" si="7"/>
        <v>0</v>
      </c>
    </row>
    <row r="31" spans="1:10" x14ac:dyDescent="0.25">
      <c r="A31" s="39" t="s">
        <v>68</v>
      </c>
      <c r="B31" s="40" t="s">
        <v>16</v>
      </c>
      <c r="C31" s="40" t="s">
        <v>22</v>
      </c>
      <c r="D31" s="2" t="s">
        <v>69</v>
      </c>
      <c r="E31" s="15">
        <v>20</v>
      </c>
      <c r="F31" s="15">
        <v>67.319999999999993</v>
      </c>
      <c r="G31" s="41">
        <f t="shared" si="6"/>
        <v>1346.4</v>
      </c>
      <c r="H31" s="42">
        <v>20</v>
      </c>
      <c r="I31" s="19"/>
      <c r="J31" s="44">
        <f t="shared" si="7"/>
        <v>0</v>
      </c>
    </row>
    <row r="32" spans="1:10" x14ac:dyDescent="0.25">
      <c r="A32" s="39" t="s">
        <v>70</v>
      </c>
      <c r="B32" s="40" t="s">
        <v>16</v>
      </c>
      <c r="C32" s="40" t="s">
        <v>45</v>
      </c>
      <c r="D32" s="2" t="s">
        <v>71</v>
      </c>
      <c r="E32" s="15">
        <v>2</v>
      </c>
      <c r="F32" s="15">
        <v>554.52</v>
      </c>
      <c r="G32" s="41">
        <f t="shared" si="6"/>
        <v>1109.04</v>
      </c>
      <c r="H32" s="42">
        <v>2</v>
      </c>
      <c r="I32" s="19"/>
      <c r="J32" s="44">
        <f t="shared" si="7"/>
        <v>0</v>
      </c>
    </row>
    <row r="33" spans="1:10" x14ac:dyDescent="0.25">
      <c r="A33" s="45"/>
      <c r="B33" s="45"/>
      <c r="C33" s="45"/>
      <c r="D33" s="46" t="s">
        <v>72</v>
      </c>
      <c r="E33" s="15">
        <v>1</v>
      </c>
      <c r="F33" s="47">
        <f>SUM(G20:G32)</f>
        <v>5056.1899999999996</v>
      </c>
      <c r="G33" s="47">
        <f t="shared" si="6"/>
        <v>5056.1899999999996</v>
      </c>
      <c r="H33" s="42">
        <v>1</v>
      </c>
      <c r="I33" s="48">
        <f>SUM(J20:J32)</f>
        <v>0</v>
      </c>
      <c r="J33" s="48">
        <f t="shared" si="7"/>
        <v>0</v>
      </c>
    </row>
    <row r="34" spans="1:10" ht="1.1499999999999999" customHeight="1" x14ac:dyDescent="0.25">
      <c r="A34" s="49"/>
      <c r="B34" s="49"/>
      <c r="C34" s="49"/>
      <c r="D34" s="50"/>
      <c r="E34" s="49"/>
      <c r="F34" s="49"/>
      <c r="G34" s="49"/>
      <c r="H34" s="51"/>
      <c r="I34" s="52"/>
      <c r="J34" s="52"/>
    </row>
    <row r="35" spans="1:10" x14ac:dyDescent="0.25">
      <c r="A35" s="53" t="s">
        <v>73</v>
      </c>
      <c r="B35" s="53" t="s">
        <v>10</v>
      </c>
      <c r="C35" s="53" t="s">
        <v>11</v>
      </c>
      <c r="D35" s="54" t="s">
        <v>74</v>
      </c>
      <c r="E35" s="55">
        <f t="shared" ref="E35:J35" si="8">E49</f>
        <v>1</v>
      </c>
      <c r="F35" s="55">
        <f t="shared" si="8"/>
        <v>6959.91</v>
      </c>
      <c r="G35" s="55">
        <f t="shared" si="8"/>
        <v>6959.91</v>
      </c>
      <c r="H35" s="56">
        <f t="shared" si="8"/>
        <v>1</v>
      </c>
      <c r="I35" s="57">
        <f t="shared" si="8"/>
        <v>0</v>
      </c>
      <c r="J35" s="57">
        <f t="shared" si="8"/>
        <v>0</v>
      </c>
    </row>
    <row r="36" spans="1:10" ht="45" x14ac:dyDescent="0.25">
      <c r="A36" s="39" t="s">
        <v>51</v>
      </c>
      <c r="B36" s="40" t="s">
        <v>16</v>
      </c>
      <c r="C36" s="40" t="s">
        <v>19</v>
      </c>
      <c r="D36" s="2" t="s">
        <v>52</v>
      </c>
      <c r="E36" s="15">
        <v>1</v>
      </c>
      <c r="F36" s="15">
        <v>525.11</v>
      </c>
      <c r="G36" s="41">
        <f t="shared" ref="G36:G49" si="9">ROUND(E36*F36,2)</f>
        <v>525.11</v>
      </c>
      <c r="H36" s="42">
        <v>1</v>
      </c>
      <c r="I36" s="19"/>
      <c r="J36" s="44">
        <f t="shared" ref="J36:J49" si="10">ROUND(H36*I36,2)</f>
        <v>0</v>
      </c>
    </row>
    <row r="37" spans="1:10" ht="33.75" x14ac:dyDescent="0.25">
      <c r="A37" s="39" t="s">
        <v>53</v>
      </c>
      <c r="B37" s="40" t="s">
        <v>16</v>
      </c>
      <c r="C37" s="40" t="s">
        <v>22</v>
      </c>
      <c r="D37" s="2" t="s">
        <v>54</v>
      </c>
      <c r="E37" s="15">
        <v>20</v>
      </c>
      <c r="F37" s="15">
        <v>1.85</v>
      </c>
      <c r="G37" s="41">
        <f t="shared" si="9"/>
        <v>37</v>
      </c>
      <c r="H37" s="42">
        <v>20</v>
      </c>
      <c r="I37" s="19"/>
      <c r="J37" s="44">
        <f t="shared" si="10"/>
        <v>0</v>
      </c>
    </row>
    <row r="38" spans="1:10" x14ac:dyDescent="0.25">
      <c r="A38" s="39" t="s">
        <v>55</v>
      </c>
      <c r="B38" s="40" t="s">
        <v>16</v>
      </c>
      <c r="C38" s="40" t="s">
        <v>25</v>
      </c>
      <c r="D38" s="2" t="s">
        <v>56</v>
      </c>
      <c r="E38" s="15">
        <v>19.2</v>
      </c>
      <c r="F38" s="15">
        <v>2.2400000000000002</v>
      </c>
      <c r="G38" s="41">
        <f t="shared" si="9"/>
        <v>43.01</v>
      </c>
      <c r="H38" s="42">
        <v>19.2</v>
      </c>
      <c r="I38" s="19"/>
      <c r="J38" s="44">
        <f t="shared" si="10"/>
        <v>0</v>
      </c>
    </row>
    <row r="39" spans="1:10" x14ac:dyDescent="0.25">
      <c r="A39" s="39" t="s">
        <v>57</v>
      </c>
      <c r="B39" s="40" t="s">
        <v>16</v>
      </c>
      <c r="C39" s="40" t="s">
        <v>25</v>
      </c>
      <c r="D39" s="2" t="s">
        <v>58</v>
      </c>
      <c r="E39" s="15">
        <v>19.2</v>
      </c>
      <c r="F39" s="15">
        <v>32.049999999999997</v>
      </c>
      <c r="G39" s="41">
        <f t="shared" si="9"/>
        <v>615.36</v>
      </c>
      <c r="H39" s="42">
        <v>19.2</v>
      </c>
      <c r="I39" s="19"/>
      <c r="J39" s="44">
        <f t="shared" si="10"/>
        <v>0</v>
      </c>
    </row>
    <row r="40" spans="1:10" x14ac:dyDescent="0.25">
      <c r="A40" s="39" t="s">
        <v>59</v>
      </c>
      <c r="B40" s="40" t="s">
        <v>16</v>
      </c>
      <c r="C40" s="40" t="s">
        <v>60</v>
      </c>
      <c r="D40" s="2" t="s">
        <v>61</v>
      </c>
      <c r="E40" s="15">
        <v>4.16</v>
      </c>
      <c r="F40" s="15">
        <v>25.39</v>
      </c>
      <c r="G40" s="41">
        <f t="shared" si="9"/>
        <v>105.62</v>
      </c>
      <c r="H40" s="42">
        <v>4.16</v>
      </c>
      <c r="I40" s="19"/>
      <c r="J40" s="44">
        <f t="shared" si="10"/>
        <v>0</v>
      </c>
    </row>
    <row r="41" spans="1:10" x14ac:dyDescent="0.25">
      <c r="A41" s="39" t="s">
        <v>62</v>
      </c>
      <c r="B41" s="40" t="s">
        <v>16</v>
      </c>
      <c r="C41" s="40" t="s">
        <v>60</v>
      </c>
      <c r="D41" s="2" t="s">
        <v>63</v>
      </c>
      <c r="E41" s="15">
        <v>13.76</v>
      </c>
      <c r="F41" s="15">
        <v>4.25</v>
      </c>
      <c r="G41" s="41">
        <f t="shared" si="9"/>
        <v>58.48</v>
      </c>
      <c r="H41" s="42">
        <v>13.76</v>
      </c>
      <c r="I41" s="19"/>
      <c r="J41" s="44">
        <f t="shared" si="10"/>
        <v>0</v>
      </c>
    </row>
    <row r="42" spans="1:10" x14ac:dyDescent="0.25">
      <c r="A42" s="39" t="s">
        <v>64</v>
      </c>
      <c r="B42" s="40" t="s">
        <v>16</v>
      </c>
      <c r="C42" s="40" t="s">
        <v>60</v>
      </c>
      <c r="D42" s="2" t="s">
        <v>65</v>
      </c>
      <c r="E42" s="15">
        <v>20.8</v>
      </c>
      <c r="F42" s="15">
        <v>1.7</v>
      </c>
      <c r="G42" s="41">
        <f t="shared" si="9"/>
        <v>35.36</v>
      </c>
      <c r="H42" s="42">
        <v>20.8</v>
      </c>
      <c r="I42" s="19"/>
      <c r="J42" s="44">
        <f t="shared" si="10"/>
        <v>0</v>
      </c>
    </row>
    <row r="43" spans="1:10" x14ac:dyDescent="0.25">
      <c r="A43" s="39" t="s">
        <v>66</v>
      </c>
      <c r="B43" s="40" t="s">
        <v>16</v>
      </c>
      <c r="C43" s="40" t="s">
        <v>60</v>
      </c>
      <c r="D43" s="2" t="s">
        <v>67</v>
      </c>
      <c r="E43" s="15">
        <v>11.2</v>
      </c>
      <c r="F43" s="15">
        <v>21.4</v>
      </c>
      <c r="G43" s="41">
        <f t="shared" si="9"/>
        <v>239.68</v>
      </c>
      <c r="H43" s="42">
        <v>11.2</v>
      </c>
      <c r="I43" s="19"/>
      <c r="J43" s="44">
        <f t="shared" si="10"/>
        <v>0</v>
      </c>
    </row>
    <row r="44" spans="1:10" x14ac:dyDescent="0.25">
      <c r="A44" s="39" t="s">
        <v>75</v>
      </c>
      <c r="B44" s="40" t="s">
        <v>16</v>
      </c>
      <c r="C44" s="40" t="s">
        <v>22</v>
      </c>
      <c r="D44" s="2" t="s">
        <v>76</v>
      </c>
      <c r="E44" s="15">
        <v>20</v>
      </c>
      <c r="F44" s="15">
        <v>75.75</v>
      </c>
      <c r="G44" s="41">
        <f t="shared" si="9"/>
        <v>1515</v>
      </c>
      <c r="H44" s="42">
        <v>20</v>
      </c>
      <c r="I44" s="19"/>
      <c r="J44" s="44">
        <f t="shared" si="10"/>
        <v>0</v>
      </c>
    </row>
    <row r="45" spans="1:10" x14ac:dyDescent="0.25">
      <c r="A45" s="39" t="s">
        <v>77</v>
      </c>
      <c r="B45" s="40" t="s">
        <v>16</v>
      </c>
      <c r="C45" s="40" t="s">
        <v>22</v>
      </c>
      <c r="D45" s="2" t="s">
        <v>78</v>
      </c>
      <c r="E45" s="15">
        <v>13</v>
      </c>
      <c r="F45" s="15">
        <v>0.81</v>
      </c>
      <c r="G45" s="41">
        <f t="shared" si="9"/>
        <v>10.53</v>
      </c>
      <c r="H45" s="42">
        <v>13</v>
      </c>
      <c r="I45" s="19"/>
      <c r="J45" s="44">
        <f t="shared" si="10"/>
        <v>0</v>
      </c>
    </row>
    <row r="46" spans="1:10" x14ac:dyDescent="0.25">
      <c r="A46" s="39" t="s">
        <v>79</v>
      </c>
      <c r="B46" s="40" t="s">
        <v>16</v>
      </c>
      <c r="C46" s="40" t="s">
        <v>19</v>
      </c>
      <c r="D46" s="2" t="s">
        <v>80</v>
      </c>
      <c r="E46" s="15">
        <v>2</v>
      </c>
      <c r="F46" s="15">
        <v>30.52</v>
      </c>
      <c r="G46" s="41">
        <f t="shared" si="9"/>
        <v>61.04</v>
      </c>
      <c r="H46" s="42">
        <v>2</v>
      </c>
      <c r="I46" s="19"/>
      <c r="J46" s="44">
        <f t="shared" si="10"/>
        <v>0</v>
      </c>
    </row>
    <row r="47" spans="1:10" x14ac:dyDescent="0.25">
      <c r="A47" s="39" t="s">
        <v>81</v>
      </c>
      <c r="B47" s="40" t="s">
        <v>16</v>
      </c>
      <c r="C47" s="40" t="s">
        <v>19</v>
      </c>
      <c r="D47" s="2" t="s">
        <v>82</v>
      </c>
      <c r="E47" s="15">
        <v>4</v>
      </c>
      <c r="F47" s="15">
        <v>311.91000000000003</v>
      </c>
      <c r="G47" s="41">
        <f t="shared" si="9"/>
        <v>1247.6400000000001</v>
      </c>
      <c r="H47" s="42">
        <v>4</v>
      </c>
      <c r="I47" s="19"/>
      <c r="J47" s="44">
        <f t="shared" si="10"/>
        <v>0</v>
      </c>
    </row>
    <row r="48" spans="1:10" x14ac:dyDescent="0.25">
      <c r="A48" s="39" t="s">
        <v>83</v>
      </c>
      <c r="B48" s="40" t="s">
        <v>16</v>
      </c>
      <c r="C48" s="40" t="s">
        <v>45</v>
      </c>
      <c r="D48" s="2" t="s">
        <v>84</v>
      </c>
      <c r="E48" s="15">
        <v>4</v>
      </c>
      <c r="F48" s="15">
        <v>616.52</v>
      </c>
      <c r="G48" s="41">
        <f t="shared" si="9"/>
        <v>2466.08</v>
      </c>
      <c r="H48" s="42">
        <v>4</v>
      </c>
      <c r="I48" s="19"/>
      <c r="J48" s="44">
        <f t="shared" si="10"/>
        <v>0</v>
      </c>
    </row>
    <row r="49" spans="1:10" x14ac:dyDescent="0.25">
      <c r="A49" s="45"/>
      <c r="B49" s="45"/>
      <c r="C49" s="45"/>
      <c r="D49" s="46" t="s">
        <v>85</v>
      </c>
      <c r="E49" s="15">
        <v>1</v>
      </c>
      <c r="F49" s="47">
        <f>SUM(G36:G48)</f>
        <v>6959.91</v>
      </c>
      <c r="G49" s="47">
        <f t="shared" si="9"/>
        <v>6959.91</v>
      </c>
      <c r="H49" s="42">
        <v>1</v>
      </c>
      <c r="I49" s="48">
        <f>SUM(J36:J48)</f>
        <v>0</v>
      </c>
      <c r="J49" s="48">
        <f t="shared" si="10"/>
        <v>0</v>
      </c>
    </row>
    <row r="50" spans="1:10" ht="1.1499999999999999" customHeight="1" x14ac:dyDescent="0.25">
      <c r="A50" s="49"/>
      <c r="B50" s="49"/>
      <c r="C50" s="49"/>
      <c r="D50" s="50"/>
      <c r="E50" s="49"/>
      <c r="F50" s="49"/>
      <c r="G50" s="49"/>
      <c r="H50" s="51"/>
      <c r="I50" s="52"/>
      <c r="J50" s="52"/>
    </row>
    <row r="51" spans="1:10" x14ac:dyDescent="0.25">
      <c r="A51" s="53" t="s">
        <v>86</v>
      </c>
      <c r="B51" s="53" t="s">
        <v>10</v>
      </c>
      <c r="C51" s="53" t="s">
        <v>11</v>
      </c>
      <c r="D51" s="54" t="s">
        <v>87</v>
      </c>
      <c r="E51" s="55">
        <f t="shared" ref="E51:J51" si="11">E67</f>
        <v>1</v>
      </c>
      <c r="F51" s="55">
        <f t="shared" si="11"/>
        <v>4183.91</v>
      </c>
      <c r="G51" s="55">
        <f t="shared" si="11"/>
        <v>4183.91</v>
      </c>
      <c r="H51" s="56">
        <f t="shared" si="11"/>
        <v>1</v>
      </c>
      <c r="I51" s="57">
        <f t="shared" si="11"/>
        <v>0</v>
      </c>
      <c r="J51" s="57">
        <f t="shared" si="11"/>
        <v>0</v>
      </c>
    </row>
    <row r="52" spans="1:10" ht="45" x14ac:dyDescent="0.25">
      <c r="A52" s="39" t="s">
        <v>51</v>
      </c>
      <c r="B52" s="40" t="s">
        <v>16</v>
      </c>
      <c r="C52" s="40" t="s">
        <v>19</v>
      </c>
      <c r="D52" s="2" t="s">
        <v>52</v>
      </c>
      <c r="E52" s="15">
        <v>1</v>
      </c>
      <c r="F52" s="15">
        <v>525.11</v>
      </c>
      <c r="G52" s="41">
        <f t="shared" ref="G52:G67" si="12">ROUND(E52*F52,2)</f>
        <v>525.11</v>
      </c>
      <c r="H52" s="42">
        <v>1</v>
      </c>
      <c r="I52" s="19"/>
      <c r="J52" s="44">
        <f t="shared" ref="J52:J67" si="13">ROUND(H52*I52,2)</f>
        <v>0</v>
      </c>
    </row>
    <row r="53" spans="1:10" ht="33.75" x14ac:dyDescent="0.25">
      <c r="A53" s="39" t="s">
        <v>53</v>
      </c>
      <c r="B53" s="40" t="s">
        <v>16</v>
      </c>
      <c r="C53" s="40" t="s">
        <v>22</v>
      </c>
      <c r="D53" s="2" t="s">
        <v>54</v>
      </c>
      <c r="E53" s="15">
        <v>10</v>
      </c>
      <c r="F53" s="15">
        <v>1.85</v>
      </c>
      <c r="G53" s="41">
        <f t="shared" si="12"/>
        <v>18.5</v>
      </c>
      <c r="H53" s="42">
        <v>10</v>
      </c>
      <c r="I53" s="19"/>
      <c r="J53" s="44">
        <f t="shared" si="13"/>
        <v>0</v>
      </c>
    </row>
    <row r="54" spans="1:10" x14ac:dyDescent="0.25">
      <c r="A54" s="39" t="s">
        <v>55</v>
      </c>
      <c r="B54" s="40" t="s">
        <v>16</v>
      </c>
      <c r="C54" s="40" t="s">
        <v>25</v>
      </c>
      <c r="D54" s="2" t="s">
        <v>56</v>
      </c>
      <c r="E54" s="15">
        <v>38.21</v>
      </c>
      <c r="F54" s="15">
        <v>2.2400000000000002</v>
      </c>
      <c r="G54" s="41">
        <f t="shared" si="12"/>
        <v>85.59</v>
      </c>
      <c r="H54" s="42">
        <v>38.21</v>
      </c>
      <c r="I54" s="19"/>
      <c r="J54" s="44">
        <f t="shared" si="13"/>
        <v>0</v>
      </c>
    </row>
    <row r="55" spans="1:10" x14ac:dyDescent="0.25">
      <c r="A55" s="39" t="s">
        <v>57</v>
      </c>
      <c r="B55" s="40" t="s">
        <v>16</v>
      </c>
      <c r="C55" s="40" t="s">
        <v>25</v>
      </c>
      <c r="D55" s="2" t="s">
        <v>58</v>
      </c>
      <c r="E55" s="15">
        <v>38.21</v>
      </c>
      <c r="F55" s="15">
        <v>32.049999999999997</v>
      </c>
      <c r="G55" s="41">
        <f t="shared" si="12"/>
        <v>1224.6300000000001</v>
      </c>
      <c r="H55" s="42">
        <v>38.21</v>
      </c>
      <c r="I55" s="19"/>
      <c r="J55" s="44">
        <f t="shared" si="13"/>
        <v>0</v>
      </c>
    </row>
    <row r="56" spans="1:10" x14ac:dyDescent="0.25">
      <c r="A56" s="39" t="s">
        <v>64</v>
      </c>
      <c r="B56" s="40" t="s">
        <v>16</v>
      </c>
      <c r="C56" s="40" t="s">
        <v>60</v>
      </c>
      <c r="D56" s="2" t="s">
        <v>65</v>
      </c>
      <c r="E56" s="15">
        <v>20</v>
      </c>
      <c r="F56" s="15">
        <v>1.7</v>
      </c>
      <c r="G56" s="41">
        <f t="shared" si="12"/>
        <v>34</v>
      </c>
      <c r="H56" s="42">
        <v>20</v>
      </c>
      <c r="I56" s="19"/>
      <c r="J56" s="44">
        <f t="shared" si="13"/>
        <v>0</v>
      </c>
    </row>
    <row r="57" spans="1:10" x14ac:dyDescent="0.25">
      <c r="A57" s="39" t="s">
        <v>88</v>
      </c>
      <c r="B57" s="40" t="s">
        <v>16</v>
      </c>
      <c r="C57" s="40" t="s">
        <v>60</v>
      </c>
      <c r="D57" s="2" t="s">
        <v>89</v>
      </c>
      <c r="E57" s="15">
        <v>2.67</v>
      </c>
      <c r="F57" s="15">
        <v>2.2799999999999998</v>
      </c>
      <c r="G57" s="41">
        <f t="shared" si="12"/>
        <v>6.09</v>
      </c>
      <c r="H57" s="42">
        <v>2.67</v>
      </c>
      <c r="I57" s="19"/>
      <c r="J57" s="44">
        <f t="shared" si="13"/>
        <v>0</v>
      </c>
    </row>
    <row r="58" spans="1:10" x14ac:dyDescent="0.25">
      <c r="A58" s="39" t="s">
        <v>62</v>
      </c>
      <c r="B58" s="40" t="s">
        <v>16</v>
      </c>
      <c r="C58" s="40" t="s">
        <v>60</v>
      </c>
      <c r="D58" s="2" t="s">
        <v>63</v>
      </c>
      <c r="E58" s="15">
        <v>8.8000000000000007</v>
      </c>
      <c r="F58" s="15">
        <v>4.25</v>
      </c>
      <c r="G58" s="41">
        <f t="shared" si="12"/>
        <v>37.4</v>
      </c>
      <c r="H58" s="42">
        <v>8.8000000000000007</v>
      </c>
      <c r="I58" s="19"/>
      <c r="J58" s="44">
        <f t="shared" si="13"/>
        <v>0</v>
      </c>
    </row>
    <row r="59" spans="1:10" x14ac:dyDescent="0.25">
      <c r="A59" s="39" t="s">
        <v>66</v>
      </c>
      <c r="B59" s="40" t="s">
        <v>16</v>
      </c>
      <c r="C59" s="40" t="s">
        <v>60</v>
      </c>
      <c r="D59" s="2" t="s">
        <v>67</v>
      </c>
      <c r="E59" s="15">
        <v>11.2</v>
      </c>
      <c r="F59" s="15">
        <v>21.4</v>
      </c>
      <c r="G59" s="41">
        <f t="shared" si="12"/>
        <v>239.68</v>
      </c>
      <c r="H59" s="42">
        <v>11.2</v>
      </c>
      <c r="I59" s="19"/>
      <c r="J59" s="44">
        <f t="shared" si="13"/>
        <v>0</v>
      </c>
    </row>
    <row r="60" spans="1:10" x14ac:dyDescent="0.25">
      <c r="A60" s="39" t="s">
        <v>90</v>
      </c>
      <c r="B60" s="40" t="s">
        <v>16</v>
      </c>
      <c r="C60" s="40" t="s">
        <v>22</v>
      </c>
      <c r="D60" s="2" t="s">
        <v>91</v>
      </c>
      <c r="E60" s="15">
        <v>20</v>
      </c>
      <c r="F60" s="15">
        <v>35.729999999999997</v>
      </c>
      <c r="G60" s="41">
        <f t="shared" si="12"/>
        <v>714.6</v>
      </c>
      <c r="H60" s="42">
        <v>20</v>
      </c>
      <c r="I60" s="19"/>
      <c r="J60" s="44">
        <f t="shared" si="13"/>
        <v>0</v>
      </c>
    </row>
    <row r="61" spans="1:10" x14ac:dyDescent="0.25">
      <c r="A61" s="39" t="s">
        <v>92</v>
      </c>
      <c r="B61" s="40" t="s">
        <v>16</v>
      </c>
      <c r="C61" s="40" t="s">
        <v>19</v>
      </c>
      <c r="D61" s="2" t="s">
        <v>93</v>
      </c>
      <c r="E61" s="15">
        <v>1</v>
      </c>
      <c r="F61" s="15">
        <v>308.13</v>
      </c>
      <c r="G61" s="41">
        <f t="shared" si="12"/>
        <v>308.13</v>
      </c>
      <c r="H61" s="42">
        <v>1</v>
      </c>
      <c r="I61" s="19"/>
      <c r="J61" s="44">
        <f t="shared" si="13"/>
        <v>0</v>
      </c>
    </row>
    <row r="62" spans="1:10" x14ac:dyDescent="0.25">
      <c r="A62" s="39" t="s">
        <v>94</v>
      </c>
      <c r="B62" s="40" t="s">
        <v>16</v>
      </c>
      <c r="C62" s="40" t="s">
        <v>19</v>
      </c>
      <c r="D62" s="2" t="s">
        <v>95</v>
      </c>
      <c r="E62" s="15">
        <v>1</v>
      </c>
      <c r="F62" s="15">
        <v>87.6</v>
      </c>
      <c r="G62" s="41">
        <f t="shared" si="12"/>
        <v>87.6</v>
      </c>
      <c r="H62" s="42">
        <v>1</v>
      </c>
      <c r="I62" s="19"/>
      <c r="J62" s="44">
        <f t="shared" si="13"/>
        <v>0</v>
      </c>
    </row>
    <row r="63" spans="1:10" x14ac:dyDescent="0.25">
      <c r="A63" s="39" t="s">
        <v>96</v>
      </c>
      <c r="B63" s="40" t="s">
        <v>16</v>
      </c>
      <c r="C63" s="40" t="s">
        <v>19</v>
      </c>
      <c r="D63" s="2" t="s">
        <v>97</v>
      </c>
      <c r="E63" s="15">
        <v>1</v>
      </c>
      <c r="F63" s="15">
        <v>133.37</v>
      </c>
      <c r="G63" s="41">
        <f t="shared" si="12"/>
        <v>133.37</v>
      </c>
      <c r="H63" s="42">
        <v>1</v>
      </c>
      <c r="I63" s="19"/>
      <c r="J63" s="44">
        <f t="shared" si="13"/>
        <v>0</v>
      </c>
    </row>
    <row r="64" spans="1:10" x14ac:dyDescent="0.25">
      <c r="A64" s="39" t="s">
        <v>98</v>
      </c>
      <c r="B64" s="40" t="s">
        <v>16</v>
      </c>
      <c r="C64" s="40" t="s">
        <v>19</v>
      </c>
      <c r="D64" s="2" t="s">
        <v>99</v>
      </c>
      <c r="E64" s="15">
        <v>1</v>
      </c>
      <c r="F64" s="15">
        <v>57.4</v>
      </c>
      <c r="G64" s="41">
        <f t="shared" si="12"/>
        <v>57.4</v>
      </c>
      <c r="H64" s="42">
        <v>1</v>
      </c>
      <c r="I64" s="19"/>
      <c r="J64" s="44">
        <f t="shared" si="13"/>
        <v>0</v>
      </c>
    </row>
    <row r="65" spans="1:10" x14ac:dyDescent="0.25">
      <c r="A65" s="39" t="s">
        <v>100</v>
      </c>
      <c r="B65" s="40" t="s">
        <v>16</v>
      </c>
      <c r="C65" s="40" t="s">
        <v>19</v>
      </c>
      <c r="D65" s="2" t="s">
        <v>101</v>
      </c>
      <c r="E65" s="15">
        <v>1</v>
      </c>
      <c r="F65" s="15">
        <v>70.010000000000005</v>
      </c>
      <c r="G65" s="41">
        <f t="shared" si="12"/>
        <v>70.010000000000005</v>
      </c>
      <c r="H65" s="42">
        <v>1</v>
      </c>
      <c r="I65" s="19"/>
      <c r="J65" s="44">
        <f t="shared" si="13"/>
        <v>0</v>
      </c>
    </row>
    <row r="66" spans="1:10" x14ac:dyDescent="0.25">
      <c r="A66" s="39" t="s">
        <v>102</v>
      </c>
      <c r="B66" s="40" t="s">
        <v>16</v>
      </c>
      <c r="C66" s="40" t="s">
        <v>25</v>
      </c>
      <c r="D66" s="2" t="s">
        <v>103</v>
      </c>
      <c r="E66" s="15">
        <v>23.85</v>
      </c>
      <c r="F66" s="15">
        <v>26.91</v>
      </c>
      <c r="G66" s="41">
        <f t="shared" si="12"/>
        <v>641.79999999999995</v>
      </c>
      <c r="H66" s="42">
        <v>23.85</v>
      </c>
      <c r="I66" s="19"/>
      <c r="J66" s="44">
        <f t="shared" si="13"/>
        <v>0</v>
      </c>
    </row>
    <row r="67" spans="1:10" x14ac:dyDescent="0.25">
      <c r="A67" s="45"/>
      <c r="B67" s="45"/>
      <c r="C67" s="45"/>
      <c r="D67" s="46" t="s">
        <v>104</v>
      </c>
      <c r="E67" s="15">
        <v>1</v>
      </c>
      <c r="F67" s="47">
        <f>SUM(G52:G66)</f>
        <v>4183.91</v>
      </c>
      <c r="G67" s="47">
        <f t="shared" si="12"/>
        <v>4183.91</v>
      </c>
      <c r="H67" s="42">
        <v>1</v>
      </c>
      <c r="I67" s="48">
        <f>SUM(J52:J66)</f>
        <v>0</v>
      </c>
      <c r="J67" s="48">
        <f t="shared" si="13"/>
        <v>0</v>
      </c>
    </row>
    <row r="68" spans="1:10" ht="1.1499999999999999" customHeight="1" x14ac:dyDescent="0.25">
      <c r="A68" s="49"/>
      <c r="B68" s="49"/>
      <c r="C68" s="49"/>
      <c r="D68" s="50"/>
      <c r="E68" s="49"/>
      <c r="F68" s="49"/>
      <c r="G68" s="49"/>
      <c r="H68" s="51"/>
      <c r="I68" s="52"/>
      <c r="J68" s="52"/>
    </row>
    <row r="69" spans="1:10" x14ac:dyDescent="0.25">
      <c r="A69" s="53" t="s">
        <v>105</v>
      </c>
      <c r="B69" s="53" t="s">
        <v>10</v>
      </c>
      <c r="C69" s="53" t="s">
        <v>11</v>
      </c>
      <c r="D69" s="54" t="s">
        <v>106</v>
      </c>
      <c r="E69" s="55">
        <f t="shared" ref="E69:J69" si="14">E71</f>
        <v>1</v>
      </c>
      <c r="F69" s="55">
        <f t="shared" si="14"/>
        <v>8400</v>
      </c>
      <c r="G69" s="55">
        <f t="shared" si="14"/>
        <v>8400</v>
      </c>
      <c r="H69" s="56">
        <f t="shared" si="14"/>
        <v>1</v>
      </c>
      <c r="I69" s="57">
        <f t="shared" si="14"/>
        <v>0</v>
      </c>
      <c r="J69" s="57">
        <f t="shared" si="14"/>
        <v>0</v>
      </c>
    </row>
    <row r="70" spans="1:10" ht="22.5" x14ac:dyDescent="0.25">
      <c r="A70" s="39" t="s">
        <v>107</v>
      </c>
      <c r="B70" s="40" t="s">
        <v>16</v>
      </c>
      <c r="C70" s="40" t="s">
        <v>108</v>
      </c>
      <c r="D70" s="2" t="s">
        <v>109</v>
      </c>
      <c r="E70" s="15">
        <v>1</v>
      </c>
      <c r="F70" s="15">
        <v>8400</v>
      </c>
      <c r="G70" s="41">
        <f>ROUND(E70*F70,2)</f>
        <v>8400</v>
      </c>
      <c r="H70" s="42">
        <v>1</v>
      </c>
      <c r="I70" s="19"/>
      <c r="J70" s="44">
        <f>ROUND(H70*I70,2)</f>
        <v>0</v>
      </c>
    </row>
    <row r="71" spans="1:10" x14ac:dyDescent="0.25">
      <c r="A71" s="45"/>
      <c r="B71" s="45"/>
      <c r="C71" s="45"/>
      <c r="D71" s="46" t="s">
        <v>110</v>
      </c>
      <c r="E71" s="15">
        <v>1</v>
      </c>
      <c r="F71" s="47">
        <f>G70</f>
        <v>8400</v>
      </c>
      <c r="G71" s="47">
        <f>ROUND(E71*F71,2)</f>
        <v>8400</v>
      </c>
      <c r="H71" s="42">
        <v>1</v>
      </c>
      <c r="I71" s="48">
        <f>J70</f>
        <v>0</v>
      </c>
      <c r="J71" s="48">
        <f>ROUND(H71*I71,2)</f>
        <v>0</v>
      </c>
    </row>
    <row r="72" spans="1:10" ht="1.1499999999999999" customHeight="1" x14ac:dyDescent="0.25">
      <c r="A72" s="49"/>
      <c r="B72" s="49"/>
      <c r="C72" s="49"/>
      <c r="D72" s="50"/>
      <c r="E72" s="49"/>
      <c r="F72" s="49"/>
      <c r="G72" s="49"/>
      <c r="H72" s="51"/>
      <c r="I72" s="52"/>
      <c r="J72" s="52"/>
    </row>
    <row r="73" spans="1:10" x14ac:dyDescent="0.25">
      <c r="A73" s="45"/>
      <c r="B73" s="45"/>
      <c r="C73" s="45"/>
      <c r="D73" s="46" t="s">
        <v>111</v>
      </c>
      <c r="E73" s="15">
        <v>1</v>
      </c>
      <c r="F73" s="47">
        <f>G19+G35+G51+G69</f>
        <v>24600.01</v>
      </c>
      <c r="G73" s="47">
        <f>ROUND(E73*F73,2)</f>
        <v>24600.01</v>
      </c>
      <c r="H73" s="42">
        <v>1</v>
      </c>
      <c r="I73" s="48">
        <f>J19+J35+J51+J69</f>
        <v>0</v>
      </c>
      <c r="J73" s="48">
        <f>ROUND(H73*I73,2)</f>
        <v>0</v>
      </c>
    </row>
    <row r="74" spans="1:10" ht="1.1499999999999999" customHeight="1" x14ac:dyDescent="0.25">
      <c r="A74" s="49"/>
      <c r="B74" s="49"/>
      <c r="C74" s="49"/>
      <c r="D74" s="50"/>
      <c r="E74" s="49"/>
      <c r="F74" s="49"/>
      <c r="G74" s="49"/>
      <c r="H74" s="51"/>
      <c r="I74" s="52"/>
      <c r="J74" s="52"/>
    </row>
    <row r="75" spans="1:10" x14ac:dyDescent="0.25">
      <c r="A75" s="34" t="s">
        <v>112</v>
      </c>
      <c r="B75" s="34" t="s">
        <v>10</v>
      </c>
      <c r="C75" s="34" t="s">
        <v>11</v>
      </c>
      <c r="D75" s="35" t="s">
        <v>113</v>
      </c>
      <c r="E75" s="36">
        <f t="shared" ref="E75:J75" si="15">E94</f>
        <v>1</v>
      </c>
      <c r="F75" s="36">
        <f t="shared" si="15"/>
        <v>85993.44</v>
      </c>
      <c r="G75" s="36">
        <f t="shared" si="15"/>
        <v>85993.44</v>
      </c>
      <c r="H75" s="37">
        <f t="shared" si="15"/>
        <v>1</v>
      </c>
      <c r="I75" s="38">
        <f t="shared" si="15"/>
        <v>0</v>
      </c>
      <c r="J75" s="38">
        <f t="shared" si="15"/>
        <v>0</v>
      </c>
    </row>
    <row r="76" spans="1:10" x14ac:dyDescent="0.25">
      <c r="A76" s="39" t="s">
        <v>114</v>
      </c>
      <c r="B76" s="40" t="s">
        <v>16</v>
      </c>
      <c r="C76" s="40" t="s">
        <v>19</v>
      </c>
      <c r="D76" s="2" t="s">
        <v>115</v>
      </c>
      <c r="E76" s="15">
        <v>4</v>
      </c>
      <c r="F76" s="15">
        <v>121.49</v>
      </c>
      <c r="G76" s="41">
        <f t="shared" ref="G76:G94" si="16">ROUND(E76*F76,2)</f>
        <v>485.96</v>
      </c>
      <c r="H76" s="42">
        <v>4</v>
      </c>
      <c r="I76" s="19"/>
      <c r="J76" s="44">
        <f t="shared" ref="J76:J94" si="17">ROUND(H76*I76,2)</f>
        <v>0</v>
      </c>
    </row>
    <row r="77" spans="1:10" x14ac:dyDescent="0.25">
      <c r="A77" s="39" t="s">
        <v>116</v>
      </c>
      <c r="B77" s="40" t="s">
        <v>16</v>
      </c>
      <c r="C77" s="40" t="s">
        <v>19</v>
      </c>
      <c r="D77" s="2" t="s">
        <v>117</v>
      </c>
      <c r="E77" s="15">
        <v>10</v>
      </c>
      <c r="F77" s="15">
        <v>111.04</v>
      </c>
      <c r="G77" s="41">
        <f t="shared" si="16"/>
        <v>1110.4000000000001</v>
      </c>
      <c r="H77" s="42">
        <v>10</v>
      </c>
      <c r="I77" s="19"/>
      <c r="J77" s="44">
        <f t="shared" si="17"/>
        <v>0</v>
      </c>
    </row>
    <row r="78" spans="1:10" x14ac:dyDescent="0.25">
      <c r="A78" s="39" t="s">
        <v>118</v>
      </c>
      <c r="B78" s="40" t="s">
        <v>16</v>
      </c>
      <c r="C78" s="40" t="s">
        <v>19</v>
      </c>
      <c r="D78" s="2" t="s">
        <v>119</v>
      </c>
      <c r="E78" s="15">
        <v>2</v>
      </c>
      <c r="F78" s="15">
        <v>214</v>
      </c>
      <c r="G78" s="41">
        <f t="shared" si="16"/>
        <v>428</v>
      </c>
      <c r="H78" s="42">
        <v>2</v>
      </c>
      <c r="I78" s="19"/>
      <c r="J78" s="44">
        <f t="shared" si="17"/>
        <v>0</v>
      </c>
    </row>
    <row r="79" spans="1:10" x14ac:dyDescent="0.25">
      <c r="A79" s="39" t="s">
        <v>120</v>
      </c>
      <c r="B79" s="40" t="s">
        <v>16</v>
      </c>
      <c r="C79" s="40" t="s">
        <v>25</v>
      </c>
      <c r="D79" s="2" t="s">
        <v>121</v>
      </c>
      <c r="E79" s="15">
        <v>7.4</v>
      </c>
      <c r="F79" s="15">
        <v>325.49</v>
      </c>
      <c r="G79" s="41">
        <f t="shared" si="16"/>
        <v>2408.63</v>
      </c>
      <c r="H79" s="42">
        <v>7.4</v>
      </c>
      <c r="I79" s="19"/>
      <c r="J79" s="44">
        <f t="shared" si="17"/>
        <v>0</v>
      </c>
    </row>
    <row r="80" spans="1:10" ht="22.5" x14ac:dyDescent="0.25">
      <c r="A80" s="39" t="s">
        <v>122</v>
      </c>
      <c r="B80" s="40" t="s">
        <v>16</v>
      </c>
      <c r="C80" s="40" t="s">
        <v>19</v>
      </c>
      <c r="D80" s="2" t="s">
        <v>123</v>
      </c>
      <c r="E80" s="15">
        <v>4</v>
      </c>
      <c r="F80" s="15">
        <v>282.43</v>
      </c>
      <c r="G80" s="41">
        <f t="shared" si="16"/>
        <v>1129.72</v>
      </c>
      <c r="H80" s="42">
        <v>4</v>
      </c>
      <c r="I80" s="19"/>
      <c r="J80" s="44">
        <f t="shared" si="17"/>
        <v>0</v>
      </c>
    </row>
    <row r="81" spans="1:10" x14ac:dyDescent="0.25">
      <c r="A81" s="39" t="s">
        <v>124</v>
      </c>
      <c r="B81" s="40" t="s">
        <v>16</v>
      </c>
      <c r="C81" s="40" t="s">
        <v>19</v>
      </c>
      <c r="D81" s="2" t="s">
        <v>125</v>
      </c>
      <c r="E81" s="15">
        <v>40</v>
      </c>
      <c r="F81" s="15">
        <v>122.13</v>
      </c>
      <c r="G81" s="41">
        <f t="shared" si="16"/>
        <v>4885.2</v>
      </c>
      <c r="H81" s="42">
        <v>40</v>
      </c>
      <c r="I81" s="19"/>
      <c r="J81" s="44">
        <f t="shared" si="17"/>
        <v>0</v>
      </c>
    </row>
    <row r="82" spans="1:10" x14ac:dyDescent="0.25">
      <c r="A82" s="39" t="s">
        <v>126</v>
      </c>
      <c r="B82" s="40" t="s">
        <v>16</v>
      </c>
      <c r="C82" s="40" t="s">
        <v>19</v>
      </c>
      <c r="D82" s="2" t="s">
        <v>127</v>
      </c>
      <c r="E82" s="15">
        <v>15</v>
      </c>
      <c r="F82" s="15">
        <v>60.85</v>
      </c>
      <c r="G82" s="41">
        <f t="shared" si="16"/>
        <v>912.75</v>
      </c>
      <c r="H82" s="42">
        <v>15</v>
      </c>
      <c r="I82" s="19"/>
      <c r="J82" s="44">
        <f t="shared" si="17"/>
        <v>0</v>
      </c>
    </row>
    <row r="83" spans="1:10" x14ac:dyDescent="0.25">
      <c r="A83" s="39" t="s">
        <v>128</v>
      </c>
      <c r="B83" s="40" t="s">
        <v>16</v>
      </c>
      <c r="C83" s="40" t="s">
        <v>22</v>
      </c>
      <c r="D83" s="2" t="s">
        <v>129</v>
      </c>
      <c r="E83" s="15">
        <v>200</v>
      </c>
      <c r="F83" s="15">
        <v>0.37</v>
      </c>
      <c r="G83" s="41">
        <f t="shared" si="16"/>
        <v>74</v>
      </c>
      <c r="H83" s="42">
        <v>200</v>
      </c>
      <c r="I83" s="19"/>
      <c r="J83" s="44">
        <f t="shared" si="17"/>
        <v>0</v>
      </c>
    </row>
    <row r="84" spans="1:10" ht="22.5" x14ac:dyDescent="0.25">
      <c r="A84" s="39" t="s">
        <v>130</v>
      </c>
      <c r="B84" s="40" t="s">
        <v>16</v>
      </c>
      <c r="C84" s="40" t="s">
        <v>22</v>
      </c>
      <c r="D84" s="2" t="s">
        <v>131</v>
      </c>
      <c r="E84" s="15">
        <v>160</v>
      </c>
      <c r="F84" s="15">
        <v>0.4</v>
      </c>
      <c r="G84" s="41">
        <f t="shared" si="16"/>
        <v>64</v>
      </c>
      <c r="H84" s="42">
        <v>160</v>
      </c>
      <c r="I84" s="19"/>
      <c r="J84" s="44">
        <f t="shared" si="17"/>
        <v>0</v>
      </c>
    </row>
    <row r="85" spans="1:10" x14ac:dyDescent="0.25">
      <c r="A85" s="39" t="s">
        <v>132</v>
      </c>
      <c r="B85" s="40" t="s">
        <v>16</v>
      </c>
      <c r="C85" s="40" t="s">
        <v>25</v>
      </c>
      <c r="D85" s="2" t="s">
        <v>133</v>
      </c>
      <c r="E85" s="15">
        <v>180</v>
      </c>
      <c r="F85" s="15">
        <v>8.0299999999999994</v>
      </c>
      <c r="G85" s="41">
        <f t="shared" si="16"/>
        <v>1445.4</v>
      </c>
      <c r="H85" s="42">
        <v>180</v>
      </c>
      <c r="I85" s="19"/>
      <c r="J85" s="44">
        <f t="shared" si="17"/>
        <v>0</v>
      </c>
    </row>
    <row r="86" spans="1:10" x14ac:dyDescent="0.25">
      <c r="A86" s="39" t="s">
        <v>134</v>
      </c>
      <c r="B86" s="40" t="s">
        <v>16</v>
      </c>
      <c r="C86" s="40" t="s">
        <v>25</v>
      </c>
      <c r="D86" s="2" t="s">
        <v>135</v>
      </c>
      <c r="E86" s="15">
        <v>30</v>
      </c>
      <c r="F86" s="15">
        <v>9.6199999999999992</v>
      </c>
      <c r="G86" s="41">
        <f t="shared" si="16"/>
        <v>288.60000000000002</v>
      </c>
      <c r="H86" s="42">
        <v>30</v>
      </c>
      <c r="I86" s="19"/>
      <c r="J86" s="44">
        <f t="shared" si="17"/>
        <v>0</v>
      </c>
    </row>
    <row r="87" spans="1:10" ht="22.5" x14ac:dyDescent="0.25">
      <c r="A87" s="39" t="s">
        <v>136</v>
      </c>
      <c r="B87" s="40" t="s">
        <v>16</v>
      </c>
      <c r="C87" s="40" t="s">
        <v>25</v>
      </c>
      <c r="D87" s="2" t="s">
        <v>137</v>
      </c>
      <c r="E87" s="15">
        <v>220</v>
      </c>
      <c r="F87" s="15">
        <v>17.75</v>
      </c>
      <c r="G87" s="41">
        <f t="shared" si="16"/>
        <v>3905</v>
      </c>
      <c r="H87" s="42">
        <v>220</v>
      </c>
      <c r="I87" s="19"/>
      <c r="J87" s="44">
        <f t="shared" si="17"/>
        <v>0</v>
      </c>
    </row>
    <row r="88" spans="1:10" ht="22.5" x14ac:dyDescent="0.25">
      <c r="A88" s="39" t="s">
        <v>138</v>
      </c>
      <c r="B88" s="40" t="s">
        <v>16</v>
      </c>
      <c r="C88" s="40" t="s">
        <v>19</v>
      </c>
      <c r="D88" s="2" t="s">
        <v>139</v>
      </c>
      <c r="E88" s="15">
        <v>5</v>
      </c>
      <c r="F88" s="15">
        <v>415.38</v>
      </c>
      <c r="G88" s="41">
        <f t="shared" si="16"/>
        <v>2076.9</v>
      </c>
      <c r="H88" s="42">
        <v>5</v>
      </c>
      <c r="I88" s="19"/>
      <c r="J88" s="44">
        <f t="shared" si="17"/>
        <v>0</v>
      </c>
    </row>
    <row r="89" spans="1:10" x14ac:dyDescent="0.25">
      <c r="A89" s="39" t="s">
        <v>140</v>
      </c>
      <c r="B89" s="40" t="s">
        <v>16</v>
      </c>
      <c r="C89" s="40" t="s">
        <v>19</v>
      </c>
      <c r="D89" s="2" t="s">
        <v>141</v>
      </c>
      <c r="E89" s="15">
        <v>2</v>
      </c>
      <c r="F89" s="15">
        <v>560.83000000000004</v>
      </c>
      <c r="G89" s="41">
        <f t="shared" si="16"/>
        <v>1121.6600000000001</v>
      </c>
      <c r="H89" s="42">
        <v>2</v>
      </c>
      <c r="I89" s="19"/>
      <c r="J89" s="44">
        <f t="shared" si="17"/>
        <v>0</v>
      </c>
    </row>
    <row r="90" spans="1:10" ht="22.5" x14ac:dyDescent="0.25">
      <c r="A90" s="39" t="s">
        <v>142</v>
      </c>
      <c r="B90" s="40" t="s">
        <v>16</v>
      </c>
      <c r="C90" s="40" t="s">
        <v>19</v>
      </c>
      <c r="D90" s="2" t="s">
        <v>143</v>
      </c>
      <c r="E90" s="15">
        <v>4</v>
      </c>
      <c r="F90" s="15">
        <v>30.24</v>
      </c>
      <c r="G90" s="41">
        <f t="shared" si="16"/>
        <v>120.96</v>
      </c>
      <c r="H90" s="42">
        <v>4</v>
      </c>
      <c r="I90" s="19"/>
      <c r="J90" s="44">
        <f t="shared" si="17"/>
        <v>0</v>
      </c>
    </row>
    <row r="91" spans="1:10" ht="22.5" x14ac:dyDescent="0.25">
      <c r="A91" s="39" t="s">
        <v>144</v>
      </c>
      <c r="B91" s="40" t="s">
        <v>16</v>
      </c>
      <c r="C91" s="40" t="s">
        <v>19</v>
      </c>
      <c r="D91" s="2" t="s">
        <v>145</v>
      </c>
      <c r="E91" s="15">
        <v>2</v>
      </c>
      <c r="F91" s="15">
        <v>1621.38</v>
      </c>
      <c r="G91" s="41">
        <f t="shared" si="16"/>
        <v>3242.76</v>
      </c>
      <c r="H91" s="42">
        <v>2</v>
      </c>
      <c r="I91" s="19"/>
      <c r="J91" s="44">
        <f t="shared" si="17"/>
        <v>0</v>
      </c>
    </row>
    <row r="92" spans="1:10" x14ac:dyDescent="0.25">
      <c r="A92" s="39" t="s">
        <v>146</v>
      </c>
      <c r="B92" s="40" t="s">
        <v>16</v>
      </c>
      <c r="C92" s="40" t="s">
        <v>22</v>
      </c>
      <c r="D92" s="2" t="s">
        <v>147</v>
      </c>
      <c r="E92" s="15">
        <v>230</v>
      </c>
      <c r="F92" s="15">
        <v>9.4499999999999993</v>
      </c>
      <c r="G92" s="41">
        <f t="shared" si="16"/>
        <v>2173.5</v>
      </c>
      <c r="H92" s="42">
        <v>230</v>
      </c>
      <c r="I92" s="19"/>
      <c r="J92" s="44">
        <f t="shared" si="17"/>
        <v>0</v>
      </c>
    </row>
    <row r="93" spans="1:10" ht="22.5" x14ac:dyDescent="0.25">
      <c r="A93" s="39" t="s">
        <v>148</v>
      </c>
      <c r="B93" s="40" t="s">
        <v>16</v>
      </c>
      <c r="C93" s="40" t="s">
        <v>25</v>
      </c>
      <c r="D93" s="2" t="s">
        <v>149</v>
      </c>
      <c r="E93" s="15">
        <v>2000</v>
      </c>
      <c r="F93" s="15">
        <v>30.06</v>
      </c>
      <c r="G93" s="41">
        <f t="shared" si="16"/>
        <v>60120</v>
      </c>
      <c r="H93" s="42">
        <v>2000</v>
      </c>
      <c r="I93" s="19"/>
      <c r="J93" s="44">
        <f t="shared" si="17"/>
        <v>0</v>
      </c>
    </row>
    <row r="94" spans="1:10" x14ac:dyDescent="0.25">
      <c r="A94" s="45"/>
      <c r="B94" s="45"/>
      <c r="C94" s="45"/>
      <c r="D94" s="46" t="s">
        <v>150</v>
      </c>
      <c r="E94" s="15">
        <v>1</v>
      </c>
      <c r="F94" s="47">
        <f>SUM(G76:G93)</f>
        <v>85993.44</v>
      </c>
      <c r="G94" s="47">
        <f t="shared" si="16"/>
        <v>85993.44</v>
      </c>
      <c r="H94" s="42">
        <v>1</v>
      </c>
      <c r="I94" s="48">
        <f>SUM(J76:J93)</f>
        <v>0</v>
      </c>
      <c r="J94" s="48">
        <f t="shared" si="17"/>
        <v>0</v>
      </c>
    </row>
    <row r="95" spans="1:10" ht="1.1499999999999999" customHeight="1" x14ac:dyDescent="0.25">
      <c r="A95" s="49"/>
      <c r="B95" s="49"/>
      <c r="C95" s="49"/>
      <c r="D95" s="50"/>
      <c r="E95" s="49"/>
      <c r="F95" s="49"/>
      <c r="G95" s="49"/>
      <c r="H95" s="51"/>
      <c r="I95" s="52"/>
      <c r="J95" s="52"/>
    </row>
    <row r="96" spans="1:10" x14ac:dyDescent="0.25">
      <c r="A96" s="34" t="s">
        <v>151</v>
      </c>
      <c r="B96" s="34" t="s">
        <v>10</v>
      </c>
      <c r="C96" s="34" t="s">
        <v>11</v>
      </c>
      <c r="D96" s="35" t="s">
        <v>152</v>
      </c>
      <c r="E96" s="36">
        <f t="shared" ref="E96:J96" si="18">E129</f>
        <v>1</v>
      </c>
      <c r="F96" s="36">
        <f t="shared" si="18"/>
        <v>172418.37</v>
      </c>
      <c r="G96" s="36">
        <f t="shared" si="18"/>
        <v>172418.37</v>
      </c>
      <c r="H96" s="37">
        <f t="shared" si="18"/>
        <v>1</v>
      </c>
      <c r="I96" s="38">
        <f t="shared" si="18"/>
        <v>18900</v>
      </c>
      <c r="J96" s="38">
        <f t="shared" si="18"/>
        <v>18900</v>
      </c>
    </row>
    <row r="97" spans="1:10" x14ac:dyDescent="0.25">
      <c r="A97" s="53" t="s">
        <v>153</v>
      </c>
      <c r="B97" s="53" t="s">
        <v>10</v>
      </c>
      <c r="C97" s="53" t="s">
        <v>11</v>
      </c>
      <c r="D97" s="54" t="s">
        <v>154</v>
      </c>
      <c r="E97" s="55">
        <f t="shared" ref="E97:J97" si="19">E114</f>
        <v>1</v>
      </c>
      <c r="F97" s="55">
        <f t="shared" si="19"/>
        <v>59731.47</v>
      </c>
      <c r="G97" s="55">
        <f t="shared" si="19"/>
        <v>59731.47</v>
      </c>
      <c r="H97" s="56">
        <f t="shared" si="19"/>
        <v>1</v>
      </c>
      <c r="I97" s="57">
        <f t="shared" si="19"/>
        <v>1050</v>
      </c>
      <c r="J97" s="57">
        <f t="shared" si="19"/>
        <v>1050</v>
      </c>
    </row>
    <row r="98" spans="1:10" x14ac:dyDescent="0.25">
      <c r="A98" s="39" t="s">
        <v>155</v>
      </c>
      <c r="B98" s="40" t="s">
        <v>16</v>
      </c>
      <c r="C98" s="40" t="s">
        <v>19</v>
      </c>
      <c r="D98" s="2" t="s">
        <v>156</v>
      </c>
      <c r="E98" s="15">
        <v>16</v>
      </c>
      <c r="F98" s="15">
        <v>117.26</v>
      </c>
      <c r="G98" s="41">
        <f t="shared" ref="G98:G114" si="20">ROUND(E98*F98,2)</f>
        <v>1876.16</v>
      </c>
      <c r="H98" s="42">
        <v>16</v>
      </c>
      <c r="I98" s="19"/>
      <c r="J98" s="44">
        <f t="shared" ref="J98:J114" si="21">ROUND(H98*I98,2)</f>
        <v>0</v>
      </c>
    </row>
    <row r="99" spans="1:10" ht="22.5" x14ac:dyDescent="0.25">
      <c r="A99" s="39" t="s">
        <v>157</v>
      </c>
      <c r="B99" s="40" t="s">
        <v>16</v>
      </c>
      <c r="C99" s="40" t="s">
        <v>19</v>
      </c>
      <c r="D99" s="2" t="s">
        <v>158</v>
      </c>
      <c r="E99" s="15">
        <v>8</v>
      </c>
      <c r="F99" s="15">
        <v>51.6</v>
      </c>
      <c r="G99" s="41">
        <f t="shared" si="20"/>
        <v>412.8</v>
      </c>
      <c r="H99" s="42">
        <v>8</v>
      </c>
      <c r="I99" s="19"/>
      <c r="J99" s="44">
        <f t="shared" si="21"/>
        <v>0</v>
      </c>
    </row>
    <row r="100" spans="1:10" ht="22.5" x14ac:dyDescent="0.25">
      <c r="A100" s="39" t="s">
        <v>159</v>
      </c>
      <c r="B100" s="40" t="s">
        <v>16</v>
      </c>
      <c r="C100" s="40" t="s">
        <v>19</v>
      </c>
      <c r="D100" s="2" t="s">
        <v>160</v>
      </c>
      <c r="E100" s="15">
        <v>6</v>
      </c>
      <c r="F100" s="15">
        <v>624.13</v>
      </c>
      <c r="G100" s="41">
        <f t="shared" si="20"/>
        <v>3744.78</v>
      </c>
      <c r="H100" s="42">
        <v>6</v>
      </c>
      <c r="I100" s="19"/>
      <c r="J100" s="44">
        <f t="shared" si="21"/>
        <v>0</v>
      </c>
    </row>
    <row r="101" spans="1:10" x14ac:dyDescent="0.25">
      <c r="A101" s="39" t="s">
        <v>161</v>
      </c>
      <c r="B101" s="40" t="s">
        <v>16</v>
      </c>
      <c r="C101" s="40" t="s">
        <v>19</v>
      </c>
      <c r="D101" s="2" t="s">
        <v>162</v>
      </c>
      <c r="E101" s="15">
        <v>6</v>
      </c>
      <c r="F101" s="15">
        <v>141.83000000000001</v>
      </c>
      <c r="G101" s="41">
        <f t="shared" si="20"/>
        <v>850.98</v>
      </c>
      <c r="H101" s="42">
        <v>6</v>
      </c>
      <c r="I101" s="19"/>
      <c r="J101" s="44">
        <f t="shared" si="21"/>
        <v>0</v>
      </c>
    </row>
    <row r="102" spans="1:10" x14ac:dyDescent="0.25">
      <c r="A102" s="39" t="s">
        <v>163</v>
      </c>
      <c r="B102" s="40" t="s">
        <v>16</v>
      </c>
      <c r="C102" s="40" t="s">
        <v>22</v>
      </c>
      <c r="D102" s="2" t="s">
        <v>164</v>
      </c>
      <c r="E102" s="15">
        <v>284</v>
      </c>
      <c r="F102" s="15">
        <v>84</v>
      </c>
      <c r="G102" s="41">
        <f t="shared" si="20"/>
        <v>23856</v>
      </c>
      <c r="H102" s="42">
        <v>284</v>
      </c>
      <c r="I102" s="19"/>
      <c r="J102" s="44">
        <f t="shared" si="21"/>
        <v>0</v>
      </c>
    </row>
    <row r="103" spans="1:10" x14ac:dyDescent="0.25">
      <c r="A103" s="39" t="s">
        <v>165</v>
      </c>
      <c r="B103" s="40" t="s">
        <v>16</v>
      </c>
      <c r="C103" s="40" t="s">
        <v>19</v>
      </c>
      <c r="D103" s="2" t="s">
        <v>166</v>
      </c>
      <c r="E103" s="15">
        <v>1</v>
      </c>
      <c r="F103" s="15">
        <v>211.7</v>
      </c>
      <c r="G103" s="41">
        <f t="shared" si="20"/>
        <v>211.7</v>
      </c>
      <c r="H103" s="42">
        <v>1</v>
      </c>
      <c r="I103" s="19"/>
      <c r="J103" s="44">
        <f t="shared" si="21"/>
        <v>0</v>
      </c>
    </row>
    <row r="104" spans="1:10" ht="22.5" x14ac:dyDescent="0.25">
      <c r="A104" s="39" t="s">
        <v>167</v>
      </c>
      <c r="B104" s="40" t="s">
        <v>16</v>
      </c>
      <c r="C104" s="40" t="s">
        <v>19</v>
      </c>
      <c r="D104" s="2" t="s">
        <v>168</v>
      </c>
      <c r="E104" s="15">
        <v>20</v>
      </c>
      <c r="F104" s="15">
        <v>97.35</v>
      </c>
      <c r="G104" s="41">
        <f t="shared" si="20"/>
        <v>1947</v>
      </c>
      <c r="H104" s="42">
        <v>20</v>
      </c>
      <c r="I104" s="19"/>
      <c r="J104" s="44">
        <f t="shared" si="21"/>
        <v>0</v>
      </c>
    </row>
    <row r="105" spans="1:10" x14ac:dyDescent="0.25">
      <c r="A105" s="39" t="s">
        <v>169</v>
      </c>
      <c r="B105" s="40" t="s">
        <v>16</v>
      </c>
      <c r="C105" s="40" t="s">
        <v>19</v>
      </c>
      <c r="D105" s="2" t="s">
        <v>170</v>
      </c>
      <c r="E105" s="15">
        <v>9</v>
      </c>
      <c r="F105" s="15">
        <v>347.58</v>
      </c>
      <c r="G105" s="41">
        <f t="shared" si="20"/>
        <v>3128.22</v>
      </c>
      <c r="H105" s="42">
        <v>9</v>
      </c>
      <c r="I105" s="19"/>
      <c r="J105" s="44">
        <f t="shared" si="21"/>
        <v>0</v>
      </c>
    </row>
    <row r="106" spans="1:10" ht="22.5" x14ac:dyDescent="0.25">
      <c r="A106" s="39" t="s">
        <v>171</v>
      </c>
      <c r="B106" s="40" t="s">
        <v>16</v>
      </c>
      <c r="C106" s="40" t="s">
        <v>19</v>
      </c>
      <c r="D106" s="2" t="s">
        <v>172</v>
      </c>
      <c r="E106" s="15">
        <v>16</v>
      </c>
      <c r="F106" s="15">
        <v>34.17</v>
      </c>
      <c r="G106" s="41">
        <f t="shared" si="20"/>
        <v>546.72</v>
      </c>
      <c r="H106" s="42">
        <v>16</v>
      </c>
      <c r="I106" s="19"/>
      <c r="J106" s="44">
        <f t="shared" si="21"/>
        <v>0</v>
      </c>
    </row>
    <row r="107" spans="1:10" ht="22.5" x14ac:dyDescent="0.25">
      <c r="A107" s="39" t="s">
        <v>173</v>
      </c>
      <c r="B107" s="40" t="s">
        <v>16</v>
      </c>
      <c r="C107" s="40" t="s">
        <v>19</v>
      </c>
      <c r="D107" s="2" t="s">
        <v>174</v>
      </c>
      <c r="E107" s="15">
        <v>10</v>
      </c>
      <c r="F107" s="15">
        <v>111.76</v>
      </c>
      <c r="G107" s="41">
        <f t="shared" si="20"/>
        <v>1117.5999999999999</v>
      </c>
      <c r="H107" s="42">
        <v>10</v>
      </c>
      <c r="I107" s="19"/>
      <c r="J107" s="44">
        <f t="shared" si="21"/>
        <v>0</v>
      </c>
    </row>
    <row r="108" spans="1:10" ht="22.5" x14ac:dyDescent="0.25">
      <c r="A108" s="39" t="s">
        <v>175</v>
      </c>
      <c r="B108" s="40" t="s">
        <v>16</v>
      </c>
      <c r="C108" s="40" t="s">
        <v>22</v>
      </c>
      <c r="D108" s="2" t="s">
        <v>176</v>
      </c>
      <c r="E108" s="15">
        <v>175</v>
      </c>
      <c r="F108" s="15">
        <v>32.270000000000003</v>
      </c>
      <c r="G108" s="41">
        <f t="shared" si="20"/>
        <v>5647.25</v>
      </c>
      <c r="H108" s="42">
        <v>175</v>
      </c>
      <c r="I108" s="19"/>
      <c r="J108" s="44">
        <f t="shared" si="21"/>
        <v>0</v>
      </c>
    </row>
    <row r="109" spans="1:10" x14ac:dyDescent="0.25">
      <c r="A109" s="39" t="s">
        <v>177</v>
      </c>
      <c r="B109" s="40" t="s">
        <v>16</v>
      </c>
      <c r="C109" s="40" t="s">
        <v>19</v>
      </c>
      <c r="D109" s="2" t="s">
        <v>178</v>
      </c>
      <c r="E109" s="15">
        <v>3</v>
      </c>
      <c r="F109" s="15">
        <v>4532.0600000000004</v>
      </c>
      <c r="G109" s="41">
        <f t="shared" si="20"/>
        <v>13596.18</v>
      </c>
      <c r="H109" s="42">
        <v>3</v>
      </c>
      <c r="I109" s="19"/>
      <c r="J109" s="44">
        <f t="shared" si="21"/>
        <v>0</v>
      </c>
    </row>
    <row r="110" spans="1:10" x14ac:dyDescent="0.25">
      <c r="A110" s="39" t="s">
        <v>179</v>
      </c>
      <c r="B110" s="40" t="s">
        <v>16</v>
      </c>
      <c r="C110" s="40" t="s">
        <v>19</v>
      </c>
      <c r="D110" s="2" t="s">
        <v>180</v>
      </c>
      <c r="E110" s="15">
        <v>22</v>
      </c>
      <c r="F110" s="15">
        <v>26.95</v>
      </c>
      <c r="G110" s="41">
        <f t="shared" si="20"/>
        <v>592.9</v>
      </c>
      <c r="H110" s="42">
        <v>22</v>
      </c>
      <c r="I110" s="19"/>
      <c r="J110" s="44">
        <f t="shared" si="21"/>
        <v>0</v>
      </c>
    </row>
    <row r="111" spans="1:10" x14ac:dyDescent="0.25">
      <c r="A111" s="39" t="s">
        <v>181</v>
      </c>
      <c r="B111" s="40" t="s">
        <v>16</v>
      </c>
      <c r="C111" s="40" t="s">
        <v>19</v>
      </c>
      <c r="D111" s="2" t="s">
        <v>182</v>
      </c>
      <c r="E111" s="15">
        <v>4</v>
      </c>
      <c r="F111" s="15">
        <v>16.21</v>
      </c>
      <c r="G111" s="41">
        <f t="shared" si="20"/>
        <v>64.84</v>
      </c>
      <c r="H111" s="42">
        <v>4</v>
      </c>
      <c r="I111" s="19"/>
      <c r="J111" s="44">
        <f t="shared" si="21"/>
        <v>0</v>
      </c>
    </row>
    <row r="112" spans="1:10" ht="22.5" x14ac:dyDescent="0.25">
      <c r="A112" s="39" t="s">
        <v>183</v>
      </c>
      <c r="B112" s="40" t="s">
        <v>16</v>
      </c>
      <c r="C112" s="40" t="s">
        <v>22</v>
      </c>
      <c r="D112" s="2" t="s">
        <v>184</v>
      </c>
      <c r="E112" s="15">
        <v>33</v>
      </c>
      <c r="F112" s="15">
        <v>32.979999999999997</v>
      </c>
      <c r="G112" s="41">
        <f t="shared" si="20"/>
        <v>1088.3399999999999</v>
      </c>
      <c r="H112" s="42">
        <v>33</v>
      </c>
      <c r="I112" s="19"/>
      <c r="J112" s="44">
        <f t="shared" si="21"/>
        <v>0</v>
      </c>
    </row>
    <row r="113" spans="1:10" ht="22.5" x14ac:dyDescent="0.25">
      <c r="A113" s="39" t="s">
        <v>185</v>
      </c>
      <c r="B113" s="40" t="s">
        <v>16</v>
      </c>
      <c r="C113" s="40" t="s">
        <v>108</v>
      </c>
      <c r="D113" s="2" t="s">
        <v>186</v>
      </c>
      <c r="E113" s="15">
        <v>1</v>
      </c>
      <c r="F113" s="15">
        <v>1050</v>
      </c>
      <c r="G113" s="41">
        <f t="shared" si="20"/>
        <v>1050</v>
      </c>
      <c r="H113" s="42">
        <v>1</v>
      </c>
      <c r="I113" s="43">
        <v>1050</v>
      </c>
      <c r="J113" s="44">
        <f t="shared" si="21"/>
        <v>1050</v>
      </c>
    </row>
    <row r="114" spans="1:10" x14ac:dyDescent="0.25">
      <c r="A114" s="45"/>
      <c r="B114" s="45"/>
      <c r="C114" s="45"/>
      <c r="D114" s="46" t="s">
        <v>187</v>
      </c>
      <c r="E114" s="15">
        <v>1</v>
      </c>
      <c r="F114" s="47">
        <f>SUM(G98:G113)</f>
        <v>59731.47</v>
      </c>
      <c r="G114" s="47">
        <f t="shared" si="20"/>
        <v>59731.47</v>
      </c>
      <c r="H114" s="42">
        <v>1</v>
      </c>
      <c r="I114" s="48">
        <f>SUM(J98:J113)</f>
        <v>1050</v>
      </c>
      <c r="J114" s="48">
        <f t="shared" si="21"/>
        <v>1050</v>
      </c>
    </row>
    <row r="115" spans="1:10" ht="1.1499999999999999" customHeight="1" x14ac:dyDescent="0.25">
      <c r="A115" s="49"/>
      <c r="B115" s="49"/>
      <c r="C115" s="49"/>
      <c r="D115" s="50"/>
      <c r="E115" s="49"/>
      <c r="F115" s="49"/>
      <c r="G115" s="49"/>
      <c r="H115" s="51"/>
      <c r="I115" s="52"/>
      <c r="J115" s="52"/>
    </row>
    <row r="116" spans="1:10" x14ac:dyDescent="0.25">
      <c r="A116" s="53" t="s">
        <v>188</v>
      </c>
      <c r="B116" s="53" t="s">
        <v>10</v>
      </c>
      <c r="C116" s="53" t="s">
        <v>11</v>
      </c>
      <c r="D116" s="54" t="s">
        <v>189</v>
      </c>
      <c r="E116" s="55">
        <f t="shared" ref="E116:J116" si="22">E126</f>
        <v>1</v>
      </c>
      <c r="F116" s="55">
        <f t="shared" si="22"/>
        <v>110586.9</v>
      </c>
      <c r="G116" s="55">
        <f t="shared" si="22"/>
        <v>110586.9</v>
      </c>
      <c r="H116" s="56">
        <f t="shared" si="22"/>
        <v>1</v>
      </c>
      <c r="I116" s="57">
        <f t="shared" si="22"/>
        <v>15750</v>
      </c>
      <c r="J116" s="57">
        <f t="shared" si="22"/>
        <v>15750</v>
      </c>
    </row>
    <row r="117" spans="1:10" x14ac:dyDescent="0.25">
      <c r="A117" s="39" t="s">
        <v>190</v>
      </c>
      <c r="B117" s="40" t="s">
        <v>16</v>
      </c>
      <c r="C117" s="40" t="s">
        <v>191</v>
      </c>
      <c r="D117" s="2" t="s">
        <v>192</v>
      </c>
      <c r="E117" s="15">
        <v>40</v>
      </c>
      <c r="F117" s="15">
        <v>272.83</v>
      </c>
      <c r="G117" s="41">
        <f t="shared" ref="G117:G126" si="23">ROUND(E117*F117,2)</f>
        <v>10913.2</v>
      </c>
      <c r="H117" s="42">
        <v>40</v>
      </c>
      <c r="I117" s="19"/>
      <c r="J117" s="44">
        <f t="shared" ref="J117:J126" si="24">ROUND(H117*I117,2)</f>
        <v>0</v>
      </c>
    </row>
    <row r="118" spans="1:10" ht="22.5" x14ac:dyDescent="0.25">
      <c r="A118" s="39" t="s">
        <v>193</v>
      </c>
      <c r="B118" s="40" t="s">
        <v>16</v>
      </c>
      <c r="C118" s="40" t="s">
        <v>191</v>
      </c>
      <c r="D118" s="2" t="s">
        <v>194</v>
      </c>
      <c r="E118" s="15">
        <v>40</v>
      </c>
      <c r="F118" s="15">
        <v>886.28</v>
      </c>
      <c r="G118" s="41">
        <f t="shared" si="23"/>
        <v>35451.199999999997</v>
      </c>
      <c r="H118" s="42">
        <v>40</v>
      </c>
      <c r="I118" s="19"/>
      <c r="J118" s="44">
        <f t="shared" si="24"/>
        <v>0</v>
      </c>
    </row>
    <row r="119" spans="1:10" x14ac:dyDescent="0.25">
      <c r="A119" s="39" t="s">
        <v>195</v>
      </c>
      <c r="B119" s="40" t="s">
        <v>16</v>
      </c>
      <c r="C119" s="40" t="s">
        <v>191</v>
      </c>
      <c r="D119" s="2" t="s">
        <v>196</v>
      </c>
      <c r="E119" s="15">
        <v>40</v>
      </c>
      <c r="F119" s="15">
        <v>461.66</v>
      </c>
      <c r="G119" s="41">
        <f t="shared" si="23"/>
        <v>18466.400000000001</v>
      </c>
      <c r="H119" s="42">
        <v>40</v>
      </c>
      <c r="I119" s="19"/>
      <c r="J119" s="44">
        <f t="shared" si="24"/>
        <v>0</v>
      </c>
    </row>
    <row r="120" spans="1:10" x14ac:dyDescent="0.25">
      <c r="A120" s="39" t="s">
        <v>197</v>
      </c>
      <c r="B120" s="40" t="s">
        <v>16</v>
      </c>
      <c r="C120" s="40" t="s">
        <v>191</v>
      </c>
      <c r="D120" s="2" t="s">
        <v>198</v>
      </c>
      <c r="E120" s="15">
        <v>40</v>
      </c>
      <c r="F120" s="15">
        <v>186.82</v>
      </c>
      <c r="G120" s="41">
        <f t="shared" si="23"/>
        <v>7472.8</v>
      </c>
      <c r="H120" s="42">
        <v>40</v>
      </c>
      <c r="I120" s="19"/>
      <c r="J120" s="44">
        <f t="shared" si="24"/>
        <v>0</v>
      </c>
    </row>
    <row r="121" spans="1:10" ht="22.5" x14ac:dyDescent="0.25">
      <c r="A121" s="39" t="s">
        <v>199</v>
      </c>
      <c r="B121" s="40" t="s">
        <v>16</v>
      </c>
      <c r="C121" s="40" t="s">
        <v>200</v>
      </c>
      <c r="D121" s="2" t="s">
        <v>201</v>
      </c>
      <c r="E121" s="15">
        <v>10</v>
      </c>
      <c r="F121" s="15">
        <v>169.08</v>
      </c>
      <c r="G121" s="41">
        <f t="shared" si="23"/>
        <v>1690.8</v>
      </c>
      <c r="H121" s="42">
        <v>10</v>
      </c>
      <c r="I121" s="19"/>
      <c r="J121" s="44">
        <f t="shared" si="24"/>
        <v>0</v>
      </c>
    </row>
    <row r="122" spans="1:10" ht="22.5" x14ac:dyDescent="0.25">
      <c r="A122" s="39" t="s">
        <v>202</v>
      </c>
      <c r="B122" s="40" t="s">
        <v>16</v>
      </c>
      <c r="C122" s="40" t="s">
        <v>200</v>
      </c>
      <c r="D122" s="2" t="s">
        <v>203</v>
      </c>
      <c r="E122" s="15">
        <v>10</v>
      </c>
      <c r="F122" s="15">
        <v>1165.5</v>
      </c>
      <c r="G122" s="41">
        <f t="shared" si="23"/>
        <v>11655</v>
      </c>
      <c r="H122" s="42">
        <v>10</v>
      </c>
      <c r="I122" s="19"/>
      <c r="J122" s="44">
        <f t="shared" si="24"/>
        <v>0</v>
      </c>
    </row>
    <row r="123" spans="1:10" ht="22.5" x14ac:dyDescent="0.25">
      <c r="A123" s="39" t="s">
        <v>204</v>
      </c>
      <c r="B123" s="40" t="s">
        <v>16</v>
      </c>
      <c r="C123" s="40" t="s">
        <v>200</v>
      </c>
      <c r="D123" s="2" t="s">
        <v>205</v>
      </c>
      <c r="E123" s="15">
        <v>10</v>
      </c>
      <c r="F123" s="15">
        <v>262.5</v>
      </c>
      <c r="G123" s="41">
        <f t="shared" si="23"/>
        <v>2625</v>
      </c>
      <c r="H123" s="42">
        <v>10</v>
      </c>
      <c r="I123" s="19"/>
      <c r="J123" s="44">
        <f t="shared" si="24"/>
        <v>0</v>
      </c>
    </row>
    <row r="124" spans="1:10" ht="22.5" x14ac:dyDescent="0.25">
      <c r="A124" s="39" t="s">
        <v>206</v>
      </c>
      <c r="B124" s="40" t="s">
        <v>16</v>
      </c>
      <c r="C124" s="40" t="s">
        <v>200</v>
      </c>
      <c r="D124" s="2" t="s">
        <v>207</v>
      </c>
      <c r="E124" s="15">
        <v>10</v>
      </c>
      <c r="F124" s="15">
        <v>656.25</v>
      </c>
      <c r="G124" s="41">
        <f t="shared" si="23"/>
        <v>6562.5</v>
      </c>
      <c r="H124" s="42">
        <v>10</v>
      </c>
      <c r="I124" s="19"/>
      <c r="J124" s="44">
        <f t="shared" si="24"/>
        <v>0</v>
      </c>
    </row>
    <row r="125" spans="1:10" ht="22.5" x14ac:dyDescent="0.25">
      <c r="A125" s="39" t="s">
        <v>208</v>
      </c>
      <c r="B125" s="40" t="s">
        <v>16</v>
      </c>
      <c r="C125" s="40" t="s">
        <v>108</v>
      </c>
      <c r="D125" s="2" t="s">
        <v>209</v>
      </c>
      <c r="E125" s="15">
        <v>1</v>
      </c>
      <c r="F125" s="15">
        <v>15750</v>
      </c>
      <c r="G125" s="41">
        <f t="shared" si="23"/>
        <v>15750</v>
      </c>
      <c r="H125" s="42">
        <v>1</v>
      </c>
      <c r="I125" s="43">
        <v>15750</v>
      </c>
      <c r="J125" s="44">
        <f t="shared" si="24"/>
        <v>15750</v>
      </c>
    </row>
    <row r="126" spans="1:10" x14ac:dyDescent="0.25">
      <c r="A126" s="45"/>
      <c r="B126" s="45"/>
      <c r="C126" s="45"/>
      <c r="D126" s="46" t="s">
        <v>210</v>
      </c>
      <c r="E126" s="15">
        <v>1</v>
      </c>
      <c r="F126" s="47">
        <f>SUM(G117:G125)</f>
        <v>110586.9</v>
      </c>
      <c r="G126" s="47">
        <f t="shared" si="23"/>
        <v>110586.9</v>
      </c>
      <c r="H126" s="42">
        <v>1</v>
      </c>
      <c r="I126" s="48">
        <f>SUM(J117:J125)</f>
        <v>15750</v>
      </c>
      <c r="J126" s="48">
        <f t="shared" si="24"/>
        <v>15750</v>
      </c>
    </row>
    <row r="127" spans="1:10" ht="1.1499999999999999" customHeight="1" x14ac:dyDescent="0.25">
      <c r="A127" s="49"/>
      <c r="B127" s="49"/>
      <c r="C127" s="49"/>
      <c r="D127" s="50"/>
      <c r="E127" s="49"/>
      <c r="F127" s="49"/>
      <c r="G127" s="49"/>
      <c r="H127" s="51"/>
      <c r="I127" s="52"/>
      <c r="J127" s="52"/>
    </row>
    <row r="128" spans="1:10" x14ac:dyDescent="0.25">
      <c r="A128" s="39" t="s">
        <v>211</v>
      </c>
      <c r="B128" s="40" t="s">
        <v>16</v>
      </c>
      <c r="C128" s="40" t="s">
        <v>108</v>
      </c>
      <c r="D128" s="2" t="s">
        <v>212</v>
      </c>
      <c r="E128" s="15">
        <v>1</v>
      </c>
      <c r="F128" s="15">
        <v>2100</v>
      </c>
      <c r="G128" s="41">
        <f>ROUND(E128*F128,2)</f>
        <v>2100</v>
      </c>
      <c r="H128" s="42">
        <v>1</v>
      </c>
      <c r="I128" s="43">
        <v>2100</v>
      </c>
      <c r="J128" s="44">
        <f>ROUND(H128*I128,2)</f>
        <v>2100</v>
      </c>
    </row>
    <row r="129" spans="1:10" x14ac:dyDescent="0.25">
      <c r="A129" s="45"/>
      <c r="B129" s="45"/>
      <c r="C129" s="45"/>
      <c r="D129" s="46" t="s">
        <v>213</v>
      </c>
      <c r="E129" s="15">
        <v>1</v>
      </c>
      <c r="F129" s="47">
        <f>G97+G116+G128</f>
        <v>172418.37</v>
      </c>
      <c r="G129" s="47">
        <f>ROUND(E129*F129,2)</f>
        <v>172418.37</v>
      </c>
      <c r="H129" s="42">
        <v>1</v>
      </c>
      <c r="I129" s="48">
        <f>J97+J116+J128</f>
        <v>18900</v>
      </c>
      <c r="J129" s="48">
        <f>ROUND(H129*I129,2)</f>
        <v>18900</v>
      </c>
    </row>
    <row r="130" spans="1:10" ht="1.1499999999999999" customHeight="1" x14ac:dyDescent="0.25">
      <c r="A130" s="49"/>
      <c r="B130" s="49"/>
      <c r="C130" s="49"/>
      <c r="D130" s="50"/>
      <c r="E130" s="49"/>
      <c r="F130" s="49"/>
      <c r="G130" s="49"/>
      <c r="H130" s="51"/>
      <c r="I130" s="52"/>
      <c r="J130" s="52"/>
    </row>
    <row r="131" spans="1:10" x14ac:dyDescent="0.25">
      <c r="A131" s="34" t="s">
        <v>214</v>
      </c>
      <c r="B131" s="34" t="s">
        <v>10</v>
      </c>
      <c r="C131" s="34" t="s">
        <v>11</v>
      </c>
      <c r="D131" s="35" t="s">
        <v>215</v>
      </c>
      <c r="E131" s="36">
        <f t="shared" ref="E131:J131" si="25">E195</f>
        <v>1</v>
      </c>
      <c r="F131" s="36">
        <f t="shared" si="25"/>
        <v>609346.14</v>
      </c>
      <c r="G131" s="36">
        <f t="shared" si="25"/>
        <v>609346.14</v>
      </c>
      <c r="H131" s="37">
        <f t="shared" si="25"/>
        <v>1</v>
      </c>
      <c r="I131" s="38">
        <f t="shared" si="25"/>
        <v>0</v>
      </c>
      <c r="J131" s="38">
        <f t="shared" si="25"/>
        <v>0</v>
      </c>
    </row>
    <row r="132" spans="1:10" ht="22.5" x14ac:dyDescent="0.25">
      <c r="A132" s="53" t="s">
        <v>216</v>
      </c>
      <c r="B132" s="53" t="s">
        <v>10</v>
      </c>
      <c r="C132" s="53" t="s">
        <v>11</v>
      </c>
      <c r="D132" s="54" t="s">
        <v>217</v>
      </c>
      <c r="E132" s="55">
        <f t="shared" ref="E132:J132" si="26">E155</f>
        <v>1</v>
      </c>
      <c r="F132" s="55">
        <f t="shared" si="26"/>
        <v>111587.76</v>
      </c>
      <c r="G132" s="55">
        <f t="shared" si="26"/>
        <v>111587.76</v>
      </c>
      <c r="H132" s="56">
        <f t="shared" si="26"/>
        <v>1</v>
      </c>
      <c r="I132" s="57">
        <f t="shared" si="26"/>
        <v>0</v>
      </c>
      <c r="J132" s="57">
        <f t="shared" si="26"/>
        <v>0</v>
      </c>
    </row>
    <row r="133" spans="1:10" x14ac:dyDescent="0.25">
      <c r="A133" s="58" t="s">
        <v>218</v>
      </c>
      <c r="B133" s="58" t="s">
        <v>10</v>
      </c>
      <c r="C133" s="58" t="s">
        <v>11</v>
      </c>
      <c r="D133" s="59" t="s">
        <v>219</v>
      </c>
      <c r="E133" s="60">
        <f t="shared" ref="E133:J133" si="27">E140</f>
        <v>1</v>
      </c>
      <c r="F133" s="60">
        <f t="shared" si="27"/>
        <v>61105.9</v>
      </c>
      <c r="G133" s="60">
        <f t="shared" si="27"/>
        <v>61105.9</v>
      </c>
      <c r="H133" s="61">
        <f t="shared" si="27"/>
        <v>1</v>
      </c>
      <c r="I133" s="62">
        <f t="shared" si="27"/>
        <v>0</v>
      </c>
      <c r="J133" s="62">
        <f t="shared" si="27"/>
        <v>0</v>
      </c>
    </row>
    <row r="134" spans="1:10" x14ac:dyDescent="0.25">
      <c r="A134" s="39" t="s">
        <v>220</v>
      </c>
      <c r="B134" s="40" t="s">
        <v>16</v>
      </c>
      <c r="C134" s="40" t="s">
        <v>221</v>
      </c>
      <c r="D134" s="2" t="s">
        <v>222</v>
      </c>
      <c r="E134" s="15">
        <v>1173.5999999999999</v>
      </c>
      <c r="F134" s="15">
        <v>1.95</v>
      </c>
      <c r="G134" s="41">
        <f t="shared" ref="G134:G140" si="28">ROUND(E134*F134,2)</f>
        <v>2288.52</v>
      </c>
      <c r="H134" s="42">
        <v>1173.5999999999999</v>
      </c>
      <c r="I134" s="19"/>
      <c r="J134" s="44">
        <f t="shared" ref="J134:J140" si="29">ROUND(H134*I134,2)</f>
        <v>0</v>
      </c>
    </row>
    <row r="135" spans="1:10" x14ac:dyDescent="0.25">
      <c r="A135" s="39" t="s">
        <v>223</v>
      </c>
      <c r="B135" s="40" t="s">
        <v>16</v>
      </c>
      <c r="C135" s="40" t="s">
        <v>60</v>
      </c>
      <c r="D135" s="2" t="s">
        <v>224</v>
      </c>
      <c r="E135" s="15">
        <v>500</v>
      </c>
      <c r="F135" s="15">
        <v>83.63</v>
      </c>
      <c r="G135" s="41">
        <f t="shared" si="28"/>
        <v>41815</v>
      </c>
      <c r="H135" s="42">
        <v>500</v>
      </c>
      <c r="I135" s="19"/>
      <c r="J135" s="44">
        <f t="shared" si="29"/>
        <v>0</v>
      </c>
    </row>
    <row r="136" spans="1:10" x14ac:dyDescent="0.25">
      <c r="A136" s="39" t="s">
        <v>225</v>
      </c>
      <c r="B136" s="40" t="s">
        <v>16</v>
      </c>
      <c r="C136" s="40" t="s">
        <v>221</v>
      </c>
      <c r="D136" s="2" t="s">
        <v>226</v>
      </c>
      <c r="E136" s="15">
        <v>1173.5999999999999</v>
      </c>
      <c r="F136" s="15">
        <v>3.23</v>
      </c>
      <c r="G136" s="41">
        <f t="shared" si="28"/>
        <v>3790.73</v>
      </c>
      <c r="H136" s="42">
        <v>1173.5999999999999</v>
      </c>
      <c r="I136" s="19"/>
      <c r="J136" s="44">
        <f t="shared" si="29"/>
        <v>0</v>
      </c>
    </row>
    <row r="137" spans="1:10" ht="22.5" x14ac:dyDescent="0.25">
      <c r="A137" s="39" t="s">
        <v>227</v>
      </c>
      <c r="B137" s="40" t="s">
        <v>16</v>
      </c>
      <c r="C137" s="40" t="s">
        <v>60</v>
      </c>
      <c r="D137" s="2" t="s">
        <v>228</v>
      </c>
      <c r="E137" s="15">
        <v>5.83</v>
      </c>
      <c r="F137" s="15">
        <v>440.44</v>
      </c>
      <c r="G137" s="41">
        <f t="shared" si="28"/>
        <v>2567.77</v>
      </c>
      <c r="H137" s="42">
        <v>5.83</v>
      </c>
      <c r="I137" s="19"/>
      <c r="J137" s="44">
        <f t="shared" si="29"/>
        <v>0</v>
      </c>
    </row>
    <row r="138" spans="1:10" x14ac:dyDescent="0.25">
      <c r="A138" s="39" t="s">
        <v>229</v>
      </c>
      <c r="B138" s="40" t="s">
        <v>16</v>
      </c>
      <c r="C138" s="40" t="s">
        <v>25</v>
      </c>
      <c r="D138" s="2" t="s">
        <v>230</v>
      </c>
      <c r="E138" s="15">
        <v>201.6</v>
      </c>
      <c r="F138" s="15">
        <v>52.08</v>
      </c>
      <c r="G138" s="41">
        <f t="shared" si="28"/>
        <v>10499.33</v>
      </c>
      <c r="H138" s="42">
        <v>201.6</v>
      </c>
      <c r="I138" s="19"/>
      <c r="J138" s="44">
        <f t="shared" si="29"/>
        <v>0</v>
      </c>
    </row>
    <row r="139" spans="1:10" x14ac:dyDescent="0.25">
      <c r="A139" s="39" t="s">
        <v>231</v>
      </c>
      <c r="B139" s="40" t="s">
        <v>16</v>
      </c>
      <c r="C139" s="40" t="s">
        <v>25</v>
      </c>
      <c r="D139" s="2" t="s">
        <v>232</v>
      </c>
      <c r="E139" s="15">
        <v>8.64</v>
      </c>
      <c r="F139" s="15">
        <v>16.73</v>
      </c>
      <c r="G139" s="41">
        <f t="shared" si="28"/>
        <v>144.55000000000001</v>
      </c>
      <c r="H139" s="42">
        <v>8.64</v>
      </c>
      <c r="I139" s="19"/>
      <c r="J139" s="44">
        <f t="shared" si="29"/>
        <v>0</v>
      </c>
    </row>
    <row r="140" spans="1:10" x14ac:dyDescent="0.25">
      <c r="A140" s="45"/>
      <c r="B140" s="45"/>
      <c r="C140" s="45"/>
      <c r="D140" s="46" t="s">
        <v>233</v>
      </c>
      <c r="E140" s="15">
        <v>1</v>
      </c>
      <c r="F140" s="47">
        <f>SUM(G134:G139)</f>
        <v>61105.9</v>
      </c>
      <c r="G140" s="47">
        <f t="shared" si="28"/>
        <v>61105.9</v>
      </c>
      <c r="H140" s="42">
        <v>1</v>
      </c>
      <c r="I140" s="48">
        <f>SUM(J134:J139)</f>
        <v>0</v>
      </c>
      <c r="J140" s="48">
        <f t="shared" si="29"/>
        <v>0</v>
      </c>
    </row>
    <row r="141" spans="1:10" ht="1.1499999999999999" customHeight="1" x14ac:dyDescent="0.25">
      <c r="A141" s="49"/>
      <c r="B141" s="49"/>
      <c r="C141" s="49"/>
      <c r="D141" s="50"/>
      <c r="E141" s="49"/>
      <c r="F141" s="49"/>
      <c r="G141" s="49"/>
      <c r="H141" s="51"/>
      <c r="I141" s="52"/>
      <c r="J141" s="52"/>
    </row>
    <row r="142" spans="1:10" x14ac:dyDescent="0.25">
      <c r="A142" s="58" t="s">
        <v>234</v>
      </c>
      <c r="B142" s="58" t="s">
        <v>10</v>
      </c>
      <c r="C142" s="58" t="s">
        <v>11</v>
      </c>
      <c r="D142" s="59" t="s">
        <v>235</v>
      </c>
      <c r="E142" s="60">
        <f t="shared" ref="E142:J142" si="30">E153</f>
        <v>1</v>
      </c>
      <c r="F142" s="60">
        <f t="shared" si="30"/>
        <v>50481.86</v>
      </c>
      <c r="G142" s="60">
        <f t="shared" si="30"/>
        <v>50481.86</v>
      </c>
      <c r="H142" s="61">
        <f t="shared" si="30"/>
        <v>1</v>
      </c>
      <c r="I142" s="62">
        <f t="shared" si="30"/>
        <v>0</v>
      </c>
      <c r="J142" s="62">
        <f t="shared" si="30"/>
        <v>0</v>
      </c>
    </row>
    <row r="143" spans="1:10" ht="22.5" x14ac:dyDescent="0.25">
      <c r="A143" s="39" t="s">
        <v>236</v>
      </c>
      <c r="B143" s="40" t="s">
        <v>16</v>
      </c>
      <c r="C143" s="40" t="s">
        <v>221</v>
      </c>
      <c r="D143" s="2" t="s">
        <v>237</v>
      </c>
      <c r="E143" s="15">
        <v>3.12</v>
      </c>
      <c r="F143" s="15">
        <v>50.95</v>
      </c>
      <c r="G143" s="41">
        <f t="shared" ref="G143:G153" si="31">ROUND(E143*F143,2)</f>
        <v>158.96</v>
      </c>
      <c r="H143" s="42">
        <v>3.12</v>
      </c>
      <c r="I143" s="19"/>
      <c r="J143" s="44">
        <f t="shared" ref="J143:J153" si="32">ROUND(H143*I143,2)</f>
        <v>0</v>
      </c>
    </row>
    <row r="144" spans="1:10" x14ac:dyDescent="0.25">
      <c r="A144" s="39" t="s">
        <v>238</v>
      </c>
      <c r="B144" s="40" t="s">
        <v>16</v>
      </c>
      <c r="C144" s="40" t="s">
        <v>221</v>
      </c>
      <c r="D144" s="2" t="s">
        <v>239</v>
      </c>
      <c r="E144" s="15">
        <v>116.75</v>
      </c>
      <c r="F144" s="15">
        <v>97.06</v>
      </c>
      <c r="G144" s="41">
        <f t="shared" si="31"/>
        <v>11331.76</v>
      </c>
      <c r="H144" s="42">
        <v>116.75</v>
      </c>
      <c r="I144" s="19"/>
      <c r="J144" s="44">
        <f t="shared" si="32"/>
        <v>0</v>
      </c>
    </row>
    <row r="145" spans="1:10" x14ac:dyDescent="0.25">
      <c r="A145" s="39" t="s">
        <v>240</v>
      </c>
      <c r="B145" s="40" t="s">
        <v>16</v>
      </c>
      <c r="C145" s="40" t="s">
        <v>241</v>
      </c>
      <c r="D145" s="2" t="s">
        <v>242</v>
      </c>
      <c r="E145" s="15">
        <v>360</v>
      </c>
      <c r="F145" s="15">
        <v>29.24</v>
      </c>
      <c r="G145" s="41">
        <f t="shared" si="31"/>
        <v>10526.4</v>
      </c>
      <c r="H145" s="42">
        <v>360</v>
      </c>
      <c r="I145" s="19"/>
      <c r="J145" s="44">
        <f t="shared" si="32"/>
        <v>0</v>
      </c>
    </row>
    <row r="146" spans="1:10" x14ac:dyDescent="0.25">
      <c r="A146" s="39" t="s">
        <v>243</v>
      </c>
      <c r="B146" s="40" t="s">
        <v>16</v>
      </c>
      <c r="C146" s="40" t="s">
        <v>244</v>
      </c>
      <c r="D146" s="2" t="s">
        <v>245</v>
      </c>
      <c r="E146" s="15">
        <v>12939.4</v>
      </c>
      <c r="F146" s="15">
        <v>1.28</v>
      </c>
      <c r="G146" s="41">
        <f t="shared" si="31"/>
        <v>16562.43</v>
      </c>
      <c r="H146" s="42">
        <v>12939.4</v>
      </c>
      <c r="I146" s="19"/>
      <c r="J146" s="44">
        <f t="shared" si="32"/>
        <v>0</v>
      </c>
    </row>
    <row r="147" spans="1:10" ht="22.5" x14ac:dyDescent="0.25">
      <c r="A147" s="39" t="s">
        <v>246</v>
      </c>
      <c r="B147" s="40" t="s">
        <v>16</v>
      </c>
      <c r="C147" s="40" t="s">
        <v>244</v>
      </c>
      <c r="D147" s="2" t="s">
        <v>247</v>
      </c>
      <c r="E147" s="15">
        <v>18.84</v>
      </c>
      <c r="F147" s="15">
        <v>2.73</v>
      </c>
      <c r="G147" s="41">
        <f t="shared" si="31"/>
        <v>51.43</v>
      </c>
      <c r="H147" s="42">
        <v>18.84</v>
      </c>
      <c r="I147" s="19"/>
      <c r="J147" s="44">
        <f t="shared" si="32"/>
        <v>0</v>
      </c>
    </row>
    <row r="148" spans="1:10" x14ac:dyDescent="0.25">
      <c r="A148" s="39" t="s">
        <v>248</v>
      </c>
      <c r="B148" s="40" t="s">
        <v>16</v>
      </c>
      <c r="C148" s="40" t="s">
        <v>22</v>
      </c>
      <c r="D148" s="2" t="s">
        <v>249</v>
      </c>
      <c r="E148" s="15">
        <v>36</v>
      </c>
      <c r="F148" s="15">
        <v>79.510000000000005</v>
      </c>
      <c r="G148" s="41">
        <f t="shared" si="31"/>
        <v>2862.36</v>
      </c>
      <c r="H148" s="42">
        <v>36</v>
      </c>
      <c r="I148" s="19"/>
      <c r="J148" s="44">
        <f t="shared" si="32"/>
        <v>0</v>
      </c>
    </row>
    <row r="149" spans="1:10" x14ac:dyDescent="0.25">
      <c r="A149" s="39" t="s">
        <v>250</v>
      </c>
      <c r="B149" s="40" t="s">
        <v>16</v>
      </c>
      <c r="C149" s="40" t="s">
        <v>22</v>
      </c>
      <c r="D149" s="2" t="s">
        <v>251</v>
      </c>
      <c r="E149" s="15">
        <v>12</v>
      </c>
      <c r="F149" s="15">
        <v>161.22999999999999</v>
      </c>
      <c r="G149" s="41">
        <f t="shared" si="31"/>
        <v>1934.76</v>
      </c>
      <c r="H149" s="42">
        <v>12</v>
      </c>
      <c r="I149" s="19"/>
      <c r="J149" s="44">
        <f t="shared" si="32"/>
        <v>0</v>
      </c>
    </row>
    <row r="150" spans="1:10" x14ac:dyDescent="0.25">
      <c r="A150" s="39" t="s">
        <v>252</v>
      </c>
      <c r="B150" s="40" t="s">
        <v>16</v>
      </c>
      <c r="C150" s="40" t="s">
        <v>253</v>
      </c>
      <c r="D150" s="2" t="s">
        <v>254</v>
      </c>
      <c r="E150" s="15">
        <v>63</v>
      </c>
      <c r="F150" s="15">
        <v>15.72</v>
      </c>
      <c r="G150" s="41">
        <f t="shared" si="31"/>
        <v>990.36</v>
      </c>
      <c r="H150" s="42">
        <v>63</v>
      </c>
      <c r="I150" s="19"/>
      <c r="J150" s="44">
        <f t="shared" si="32"/>
        <v>0</v>
      </c>
    </row>
    <row r="151" spans="1:10" x14ac:dyDescent="0.25">
      <c r="A151" s="39" t="s">
        <v>255</v>
      </c>
      <c r="B151" s="40" t="s">
        <v>16</v>
      </c>
      <c r="C151" s="40" t="s">
        <v>25</v>
      </c>
      <c r="D151" s="2" t="s">
        <v>256</v>
      </c>
      <c r="E151" s="15">
        <v>31.58</v>
      </c>
      <c r="F151" s="15">
        <v>83.44</v>
      </c>
      <c r="G151" s="41">
        <f t="shared" si="31"/>
        <v>2635.04</v>
      </c>
      <c r="H151" s="42">
        <v>31.58</v>
      </c>
      <c r="I151" s="19"/>
      <c r="J151" s="44">
        <f t="shared" si="32"/>
        <v>0</v>
      </c>
    </row>
    <row r="152" spans="1:10" x14ac:dyDescent="0.25">
      <c r="A152" s="39" t="s">
        <v>257</v>
      </c>
      <c r="B152" s="40" t="s">
        <v>16</v>
      </c>
      <c r="C152" s="40" t="s">
        <v>25</v>
      </c>
      <c r="D152" s="2" t="s">
        <v>258</v>
      </c>
      <c r="E152" s="15">
        <v>39.28</v>
      </c>
      <c r="F152" s="15">
        <v>87.28</v>
      </c>
      <c r="G152" s="41">
        <f t="shared" si="31"/>
        <v>3428.36</v>
      </c>
      <c r="H152" s="42">
        <v>39.28</v>
      </c>
      <c r="I152" s="19"/>
      <c r="J152" s="44">
        <f t="shared" si="32"/>
        <v>0</v>
      </c>
    </row>
    <row r="153" spans="1:10" x14ac:dyDescent="0.25">
      <c r="A153" s="45"/>
      <c r="B153" s="45"/>
      <c r="C153" s="45"/>
      <c r="D153" s="46" t="s">
        <v>259</v>
      </c>
      <c r="E153" s="15">
        <v>1</v>
      </c>
      <c r="F153" s="47">
        <f>SUM(G143:G152)</f>
        <v>50481.86</v>
      </c>
      <c r="G153" s="47">
        <f t="shared" si="31"/>
        <v>50481.86</v>
      </c>
      <c r="H153" s="42">
        <v>1</v>
      </c>
      <c r="I153" s="48">
        <f>SUM(J143:J152)</f>
        <v>0</v>
      </c>
      <c r="J153" s="48">
        <f t="shared" si="32"/>
        <v>0</v>
      </c>
    </row>
    <row r="154" spans="1:10" ht="1.1499999999999999" customHeight="1" x14ac:dyDescent="0.25">
      <c r="A154" s="49"/>
      <c r="B154" s="49"/>
      <c r="C154" s="49"/>
      <c r="D154" s="50"/>
      <c r="E154" s="49"/>
      <c r="F154" s="49"/>
      <c r="G154" s="49"/>
      <c r="H154" s="51"/>
      <c r="I154" s="52"/>
      <c r="J154" s="52"/>
    </row>
    <row r="155" spans="1:10" x14ac:dyDescent="0.25">
      <c r="A155" s="45"/>
      <c r="B155" s="45"/>
      <c r="C155" s="45"/>
      <c r="D155" s="46" t="s">
        <v>260</v>
      </c>
      <c r="E155" s="15">
        <v>1</v>
      </c>
      <c r="F155" s="47">
        <f>G133+G142</f>
        <v>111587.76</v>
      </c>
      <c r="G155" s="47">
        <f>ROUND(E155*F155,2)</f>
        <v>111587.76</v>
      </c>
      <c r="H155" s="42">
        <v>1</v>
      </c>
      <c r="I155" s="48">
        <f>J133+J142</f>
        <v>0</v>
      </c>
      <c r="J155" s="48">
        <f>ROUND(H155*I155,2)</f>
        <v>0</v>
      </c>
    </row>
    <row r="156" spans="1:10" ht="1.1499999999999999" customHeight="1" x14ac:dyDescent="0.25">
      <c r="A156" s="49"/>
      <c r="B156" s="49"/>
      <c r="C156" s="49"/>
      <c r="D156" s="50"/>
      <c r="E156" s="49"/>
      <c r="F156" s="49"/>
      <c r="G156" s="49"/>
      <c r="H156" s="51"/>
      <c r="I156" s="52"/>
      <c r="J156" s="52"/>
    </row>
    <row r="157" spans="1:10" x14ac:dyDescent="0.25">
      <c r="A157" s="53" t="s">
        <v>261</v>
      </c>
      <c r="B157" s="53" t="s">
        <v>10</v>
      </c>
      <c r="C157" s="53" t="s">
        <v>11</v>
      </c>
      <c r="D157" s="54" t="s">
        <v>262</v>
      </c>
      <c r="E157" s="55">
        <f t="shared" ref="E157:J157" si="33">E168</f>
        <v>1</v>
      </c>
      <c r="F157" s="55">
        <f t="shared" si="33"/>
        <v>317953.59000000003</v>
      </c>
      <c r="G157" s="55">
        <f t="shared" si="33"/>
        <v>317953.59000000003</v>
      </c>
      <c r="H157" s="56">
        <f t="shared" si="33"/>
        <v>1</v>
      </c>
      <c r="I157" s="57">
        <f t="shared" si="33"/>
        <v>0</v>
      </c>
      <c r="J157" s="57">
        <f t="shared" si="33"/>
        <v>0</v>
      </c>
    </row>
    <row r="158" spans="1:10" x14ac:dyDescent="0.25">
      <c r="A158" s="39" t="s">
        <v>220</v>
      </c>
      <c r="B158" s="40" t="s">
        <v>16</v>
      </c>
      <c r="C158" s="40" t="s">
        <v>221</v>
      </c>
      <c r="D158" s="2" t="s">
        <v>222</v>
      </c>
      <c r="E158" s="15">
        <v>56</v>
      </c>
      <c r="F158" s="15">
        <v>1.95</v>
      </c>
      <c r="G158" s="41">
        <f t="shared" ref="G158:G168" si="34">ROUND(E158*F158,2)</f>
        <v>109.2</v>
      </c>
      <c r="H158" s="42">
        <v>56</v>
      </c>
      <c r="I158" s="19"/>
      <c r="J158" s="44">
        <f t="shared" ref="J158:J168" si="35">ROUND(H158*I158,2)</f>
        <v>0</v>
      </c>
    </row>
    <row r="159" spans="1:10" x14ac:dyDescent="0.25">
      <c r="A159" s="39" t="s">
        <v>263</v>
      </c>
      <c r="B159" s="40" t="s">
        <v>16</v>
      </c>
      <c r="C159" s="40" t="s">
        <v>221</v>
      </c>
      <c r="D159" s="2" t="s">
        <v>264</v>
      </c>
      <c r="E159" s="15">
        <v>792</v>
      </c>
      <c r="F159" s="15">
        <v>6.16</v>
      </c>
      <c r="G159" s="41">
        <f t="shared" si="34"/>
        <v>4878.72</v>
      </c>
      <c r="H159" s="42">
        <v>792</v>
      </c>
      <c r="I159" s="19"/>
      <c r="J159" s="44">
        <f t="shared" si="35"/>
        <v>0</v>
      </c>
    </row>
    <row r="160" spans="1:10" x14ac:dyDescent="0.25">
      <c r="A160" s="39" t="s">
        <v>225</v>
      </c>
      <c r="B160" s="40" t="s">
        <v>16</v>
      </c>
      <c r="C160" s="40" t="s">
        <v>221</v>
      </c>
      <c r="D160" s="2" t="s">
        <v>226</v>
      </c>
      <c r="E160" s="15">
        <v>56</v>
      </c>
      <c r="F160" s="15">
        <v>3.23</v>
      </c>
      <c r="G160" s="41">
        <f t="shared" si="34"/>
        <v>180.88</v>
      </c>
      <c r="H160" s="42">
        <v>56</v>
      </c>
      <c r="I160" s="19"/>
      <c r="J160" s="44">
        <f t="shared" si="35"/>
        <v>0</v>
      </c>
    </row>
    <row r="161" spans="1:10" ht="22.5" x14ac:dyDescent="0.25">
      <c r="A161" s="39" t="s">
        <v>236</v>
      </c>
      <c r="B161" s="40" t="s">
        <v>16</v>
      </c>
      <c r="C161" s="40" t="s">
        <v>221</v>
      </c>
      <c r="D161" s="2" t="s">
        <v>237</v>
      </c>
      <c r="E161" s="15">
        <v>1.2</v>
      </c>
      <c r="F161" s="15">
        <v>50.95</v>
      </c>
      <c r="G161" s="41">
        <f t="shared" si="34"/>
        <v>61.14</v>
      </c>
      <c r="H161" s="42">
        <v>1.2</v>
      </c>
      <c r="I161" s="19"/>
      <c r="J161" s="44">
        <f t="shared" si="35"/>
        <v>0</v>
      </c>
    </row>
    <row r="162" spans="1:10" ht="22.5" x14ac:dyDescent="0.25">
      <c r="A162" s="39" t="s">
        <v>265</v>
      </c>
      <c r="B162" s="40" t="s">
        <v>16</v>
      </c>
      <c r="C162" s="40" t="s">
        <v>60</v>
      </c>
      <c r="D162" s="2" t="s">
        <v>266</v>
      </c>
      <c r="E162" s="15">
        <v>410</v>
      </c>
      <c r="F162" s="15">
        <v>129.97</v>
      </c>
      <c r="G162" s="41">
        <f t="shared" si="34"/>
        <v>53287.7</v>
      </c>
      <c r="H162" s="42">
        <v>410</v>
      </c>
      <c r="I162" s="19"/>
      <c r="J162" s="44">
        <f t="shared" si="35"/>
        <v>0</v>
      </c>
    </row>
    <row r="163" spans="1:10" x14ac:dyDescent="0.25">
      <c r="A163" s="39" t="s">
        <v>267</v>
      </c>
      <c r="B163" s="40" t="s">
        <v>16</v>
      </c>
      <c r="C163" s="40" t="s">
        <v>19</v>
      </c>
      <c r="D163" s="2" t="s">
        <v>268</v>
      </c>
      <c r="E163" s="15">
        <v>34</v>
      </c>
      <c r="F163" s="15">
        <v>67.53</v>
      </c>
      <c r="G163" s="41">
        <f t="shared" si="34"/>
        <v>2296.02</v>
      </c>
      <c r="H163" s="42">
        <v>34</v>
      </c>
      <c r="I163" s="19"/>
      <c r="J163" s="44">
        <f t="shared" si="35"/>
        <v>0</v>
      </c>
    </row>
    <row r="164" spans="1:10" x14ac:dyDescent="0.25">
      <c r="A164" s="39" t="s">
        <v>238</v>
      </c>
      <c r="B164" s="40" t="s">
        <v>16</v>
      </c>
      <c r="C164" s="40" t="s">
        <v>221</v>
      </c>
      <c r="D164" s="2" t="s">
        <v>239</v>
      </c>
      <c r="E164" s="15">
        <v>271</v>
      </c>
      <c r="F164" s="15">
        <v>97.06</v>
      </c>
      <c r="G164" s="41">
        <f t="shared" si="34"/>
        <v>26303.26</v>
      </c>
      <c r="H164" s="42">
        <v>271</v>
      </c>
      <c r="I164" s="19"/>
      <c r="J164" s="44">
        <f t="shared" si="35"/>
        <v>0</v>
      </c>
    </row>
    <row r="165" spans="1:10" x14ac:dyDescent="0.25">
      <c r="A165" s="39" t="s">
        <v>243</v>
      </c>
      <c r="B165" s="40" t="s">
        <v>16</v>
      </c>
      <c r="C165" s="40" t="s">
        <v>244</v>
      </c>
      <c r="D165" s="2" t="s">
        <v>245</v>
      </c>
      <c r="E165" s="15">
        <v>158785</v>
      </c>
      <c r="F165" s="15">
        <v>1.28</v>
      </c>
      <c r="G165" s="41">
        <f t="shared" si="34"/>
        <v>203244.79999999999</v>
      </c>
      <c r="H165" s="42">
        <v>158785</v>
      </c>
      <c r="I165" s="19"/>
      <c r="J165" s="44">
        <f t="shared" si="35"/>
        <v>0</v>
      </c>
    </row>
    <row r="166" spans="1:10" ht="22.5" x14ac:dyDescent="0.25">
      <c r="A166" s="39" t="s">
        <v>246</v>
      </c>
      <c r="B166" s="40" t="s">
        <v>16</v>
      </c>
      <c r="C166" s="40" t="s">
        <v>244</v>
      </c>
      <c r="D166" s="2" t="s">
        <v>247</v>
      </c>
      <c r="E166" s="15">
        <v>2331</v>
      </c>
      <c r="F166" s="15">
        <v>2.73</v>
      </c>
      <c r="G166" s="41">
        <f t="shared" si="34"/>
        <v>6363.63</v>
      </c>
      <c r="H166" s="42">
        <v>2331</v>
      </c>
      <c r="I166" s="19"/>
      <c r="J166" s="44">
        <f t="shared" si="35"/>
        <v>0</v>
      </c>
    </row>
    <row r="167" spans="1:10" x14ac:dyDescent="0.25">
      <c r="A167" s="39" t="s">
        <v>240</v>
      </c>
      <c r="B167" s="40" t="s">
        <v>16</v>
      </c>
      <c r="C167" s="40" t="s">
        <v>241</v>
      </c>
      <c r="D167" s="2" t="s">
        <v>242</v>
      </c>
      <c r="E167" s="15">
        <v>726</v>
      </c>
      <c r="F167" s="15">
        <v>29.24</v>
      </c>
      <c r="G167" s="41">
        <f t="shared" si="34"/>
        <v>21228.240000000002</v>
      </c>
      <c r="H167" s="42">
        <v>726</v>
      </c>
      <c r="I167" s="19"/>
      <c r="J167" s="44">
        <f t="shared" si="35"/>
        <v>0</v>
      </c>
    </row>
    <row r="168" spans="1:10" x14ac:dyDescent="0.25">
      <c r="A168" s="45"/>
      <c r="B168" s="45"/>
      <c r="C168" s="45"/>
      <c r="D168" s="46" t="s">
        <v>269</v>
      </c>
      <c r="E168" s="15">
        <v>1</v>
      </c>
      <c r="F168" s="47">
        <f>SUM(G158:G167)</f>
        <v>317953.59000000003</v>
      </c>
      <c r="G168" s="47">
        <f t="shared" si="34"/>
        <v>317953.59000000003</v>
      </c>
      <c r="H168" s="42">
        <v>1</v>
      </c>
      <c r="I168" s="48">
        <f>SUM(J158:J167)</f>
        <v>0</v>
      </c>
      <c r="J168" s="48">
        <f t="shared" si="35"/>
        <v>0</v>
      </c>
    </row>
    <row r="169" spans="1:10" ht="1.1499999999999999" customHeight="1" x14ac:dyDescent="0.25">
      <c r="A169" s="49"/>
      <c r="B169" s="49"/>
      <c r="C169" s="49"/>
      <c r="D169" s="50"/>
      <c r="E169" s="49"/>
      <c r="F169" s="49"/>
      <c r="G169" s="49"/>
      <c r="H169" s="51"/>
      <c r="I169" s="52"/>
      <c r="J169" s="52"/>
    </row>
    <row r="170" spans="1:10" x14ac:dyDescent="0.25">
      <c r="A170" s="53" t="s">
        <v>270</v>
      </c>
      <c r="B170" s="53" t="s">
        <v>10</v>
      </c>
      <c r="C170" s="53" t="s">
        <v>11</v>
      </c>
      <c r="D170" s="54" t="s">
        <v>271</v>
      </c>
      <c r="E170" s="55">
        <f t="shared" ref="E170:J170" si="36">E187</f>
        <v>1</v>
      </c>
      <c r="F170" s="55">
        <f t="shared" si="36"/>
        <v>157796.19</v>
      </c>
      <c r="G170" s="55">
        <f t="shared" si="36"/>
        <v>157796.19</v>
      </c>
      <c r="H170" s="56">
        <f t="shared" si="36"/>
        <v>1</v>
      </c>
      <c r="I170" s="57">
        <f t="shared" si="36"/>
        <v>0</v>
      </c>
      <c r="J170" s="57">
        <f t="shared" si="36"/>
        <v>0</v>
      </c>
    </row>
    <row r="171" spans="1:10" x14ac:dyDescent="0.25">
      <c r="A171" s="58" t="s">
        <v>272</v>
      </c>
      <c r="B171" s="58" t="s">
        <v>10</v>
      </c>
      <c r="C171" s="58" t="s">
        <v>11</v>
      </c>
      <c r="D171" s="59" t="s">
        <v>273</v>
      </c>
      <c r="E171" s="60">
        <f t="shared" ref="E171:J171" si="37">E174</f>
        <v>1</v>
      </c>
      <c r="F171" s="60">
        <f t="shared" si="37"/>
        <v>5881.59</v>
      </c>
      <c r="G171" s="60">
        <f t="shared" si="37"/>
        <v>5881.59</v>
      </c>
      <c r="H171" s="61">
        <f t="shared" si="37"/>
        <v>1</v>
      </c>
      <c r="I171" s="62">
        <f t="shared" si="37"/>
        <v>0</v>
      </c>
      <c r="J171" s="62">
        <f t="shared" si="37"/>
        <v>0</v>
      </c>
    </row>
    <row r="172" spans="1:10" x14ac:dyDescent="0.25">
      <c r="A172" s="39" t="s">
        <v>274</v>
      </c>
      <c r="B172" s="40" t="s">
        <v>16</v>
      </c>
      <c r="C172" s="40" t="s">
        <v>221</v>
      </c>
      <c r="D172" s="2" t="s">
        <v>275</v>
      </c>
      <c r="E172" s="15">
        <v>5.42</v>
      </c>
      <c r="F172" s="15">
        <v>31.4</v>
      </c>
      <c r="G172" s="41">
        <f>ROUND(E172*F172,2)</f>
        <v>170.19</v>
      </c>
      <c r="H172" s="42">
        <v>5.42</v>
      </c>
      <c r="I172" s="19"/>
      <c r="J172" s="44">
        <f>ROUND(H172*I172,2)</f>
        <v>0</v>
      </c>
    </row>
    <row r="173" spans="1:10" ht="22.5" x14ac:dyDescent="0.25">
      <c r="A173" s="39" t="s">
        <v>276</v>
      </c>
      <c r="B173" s="40" t="s">
        <v>16</v>
      </c>
      <c r="C173" s="40" t="s">
        <v>241</v>
      </c>
      <c r="D173" s="2" t="s">
        <v>277</v>
      </c>
      <c r="E173" s="15">
        <v>10.130000000000001</v>
      </c>
      <c r="F173" s="15">
        <v>563.80999999999995</v>
      </c>
      <c r="G173" s="41">
        <f>ROUND(E173*F173,2)</f>
        <v>5711.4</v>
      </c>
      <c r="H173" s="42">
        <v>10.130000000000001</v>
      </c>
      <c r="I173" s="19"/>
      <c r="J173" s="44">
        <f>ROUND(H173*I173,2)</f>
        <v>0</v>
      </c>
    </row>
    <row r="174" spans="1:10" x14ac:dyDescent="0.25">
      <c r="A174" s="45"/>
      <c r="B174" s="45"/>
      <c r="C174" s="45"/>
      <c r="D174" s="46" t="s">
        <v>278</v>
      </c>
      <c r="E174" s="15">
        <v>1</v>
      </c>
      <c r="F174" s="47">
        <f>SUM(G172:G173)</f>
        <v>5881.59</v>
      </c>
      <c r="G174" s="47">
        <f>ROUND(E174*F174,2)</f>
        <v>5881.59</v>
      </c>
      <c r="H174" s="42">
        <v>1</v>
      </c>
      <c r="I174" s="48">
        <f>SUM(J172:J173)</f>
        <v>0</v>
      </c>
      <c r="J174" s="48">
        <f>ROUND(H174*I174,2)</f>
        <v>0</v>
      </c>
    </row>
    <row r="175" spans="1:10" ht="1.1499999999999999" customHeight="1" x14ac:dyDescent="0.25">
      <c r="A175" s="49"/>
      <c r="B175" s="49"/>
      <c r="C175" s="49"/>
      <c r="D175" s="50"/>
      <c r="E175" s="49"/>
      <c r="F175" s="49"/>
      <c r="G175" s="49"/>
      <c r="H175" s="51"/>
      <c r="I175" s="52"/>
      <c r="J175" s="52"/>
    </row>
    <row r="176" spans="1:10" x14ac:dyDescent="0.25">
      <c r="A176" s="58" t="s">
        <v>279</v>
      </c>
      <c r="B176" s="58" t="s">
        <v>10</v>
      </c>
      <c r="C176" s="58" t="s">
        <v>11</v>
      </c>
      <c r="D176" s="59" t="s">
        <v>280</v>
      </c>
      <c r="E176" s="60">
        <f t="shared" ref="E176:J176" si="38">E185</f>
        <v>1</v>
      </c>
      <c r="F176" s="60">
        <f t="shared" si="38"/>
        <v>151914.6</v>
      </c>
      <c r="G176" s="60">
        <f t="shared" si="38"/>
        <v>151914.6</v>
      </c>
      <c r="H176" s="61">
        <f t="shared" si="38"/>
        <v>1</v>
      </c>
      <c r="I176" s="62">
        <f t="shared" si="38"/>
        <v>0</v>
      </c>
      <c r="J176" s="62">
        <f t="shared" si="38"/>
        <v>0</v>
      </c>
    </row>
    <row r="177" spans="1:10" ht="22.5" x14ac:dyDescent="0.25">
      <c r="A177" s="39" t="s">
        <v>281</v>
      </c>
      <c r="B177" s="40" t="s">
        <v>16</v>
      </c>
      <c r="C177" s="40" t="s">
        <v>22</v>
      </c>
      <c r="D177" s="2" t="s">
        <v>282</v>
      </c>
      <c r="E177" s="15">
        <v>4.5</v>
      </c>
      <c r="F177" s="15">
        <v>4200</v>
      </c>
      <c r="G177" s="41">
        <f t="shared" ref="G177:G185" si="39">ROUND(E177*F177,2)</f>
        <v>18900</v>
      </c>
      <c r="H177" s="42">
        <v>4.5</v>
      </c>
      <c r="I177" s="19"/>
      <c r="J177" s="44">
        <f t="shared" ref="J177:J185" si="40">ROUND(H177*I177,2)</f>
        <v>0</v>
      </c>
    </row>
    <row r="178" spans="1:10" ht="22.5" x14ac:dyDescent="0.25">
      <c r="A178" s="39" t="s">
        <v>283</v>
      </c>
      <c r="B178" s="40" t="s">
        <v>16</v>
      </c>
      <c r="C178" s="40" t="s">
        <v>22</v>
      </c>
      <c r="D178" s="2" t="s">
        <v>284</v>
      </c>
      <c r="E178" s="15">
        <v>18</v>
      </c>
      <c r="F178" s="15">
        <v>4357.5</v>
      </c>
      <c r="G178" s="41">
        <f t="shared" si="39"/>
        <v>78435</v>
      </c>
      <c r="H178" s="42">
        <v>18</v>
      </c>
      <c r="I178" s="19"/>
      <c r="J178" s="44">
        <f t="shared" si="40"/>
        <v>0</v>
      </c>
    </row>
    <row r="179" spans="1:10" ht="22.5" x14ac:dyDescent="0.25">
      <c r="A179" s="39" t="s">
        <v>285</v>
      </c>
      <c r="B179" s="40" t="s">
        <v>16</v>
      </c>
      <c r="C179" s="40" t="s">
        <v>22</v>
      </c>
      <c r="D179" s="2" t="s">
        <v>286</v>
      </c>
      <c r="E179" s="15">
        <v>4.3099999999999996</v>
      </c>
      <c r="F179" s="15">
        <v>7245</v>
      </c>
      <c r="G179" s="41">
        <f t="shared" si="39"/>
        <v>31225.95</v>
      </c>
      <c r="H179" s="42">
        <v>4.3099999999999996</v>
      </c>
      <c r="I179" s="19"/>
      <c r="J179" s="44">
        <f t="shared" si="40"/>
        <v>0</v>
      </c>
    </row>
    <row r="180" spans="1:10" x14ac:dyDescent="0.25">
      <c r="A180" s="39" t="s">
        <v>287</v>
      </c>
      <c r="B180" s="40" t="s">
        <v>16</v>
      </c>
      <c r="C180" s="40" t="s">
        <v>19</v>
      </c>
      <c r="D180" s="2" t="s">
        <v>288</v>
      </c>
      <c r="E180" s="15">
        <v>1</v>
      </c>
      <c r="F180" s="15">
        <v>13125</v>
      </c>
      <c r="G180" s="41">
        <f t="shared" si="39"/>
        <v>13125</v>
      </c>
      <c r="H180" s="42">
        <v>1</v>
      </c>
      <c r="I180" s="19"/>
      <c r="J180" s="44">
        <f t="shared" si="40"/>
        <v>0</v>
      </c>
    </row>
    <row r="181" spans="1:10" ht="22.5" x14ac:dyDescent="0.25">
      <c r="A181" s="39" t="s">
        <v>289</v>
      </c>
      <c r="B181" s="40" t="s">
        <v>16</v>
      </c>
      <c r="C181" s="40" t="s">
        <v>22</v>
      </c>
      <c r="D181" s="2" t="s">
        <v>290</v>
      </c>
      <c r="E181" s="15">
        <v>25.24</v>
      </c>
      <c r="F181" s="15">
        <v>384.7</v>
      </c>
      <c r="G181" s="41">
        <f t="shared" si="39"/>
        <v>9709.83</v>
      </c>
      <c r="H181" s="42">
        <v>25.24</v>
      </c>
      <c r="I181" s="19"/>
      <c r="J181" s="44">
        <f t="shared" si="40"/>
        <v>0</v>
      </c>
    </row>
    <row r="182" spans="1:10" x14ac:dyDescent="0.25">
      <c r="A182" s="39" t="s">
        <v>291</v>
      </c>
      <c r="B182" s="40" t="s">
        <v>16</v>
      </c>
      <c r="C182" s="40" t="s">
        <v>241</v>
      </c>
      <c r="D182" s="2" t="s">
        <v>292</v>
      </c>
      <c r="E182" s="15">
        <v>1.96</v>
      </c>
      <c r="F182" s="15">
        <v>10.7</v>
      </c>
      <c r="G182" s="41">
        <f t="shared" si="39"/>
        <v>20.97</v>
      </c>
      <c r="H182" s="42">
        <v>1.96</v>
      </c>
      <c r="I182" s="19"/>
      <c r="J182" s="44">
        <f t="shared" si="40"/>
        <v>0</v>
      </c>
    </row>
    <row r="183" spans="1:10" ht="22.5" x14ac:dyDescent="0.25">
      <c r="A183" s="39" t="s">
        <v>293</v>
      </c>
      <c r="B183" s="40" t="s">
        <v>16</v>
      </c>
      <c r="C183" s="40" t="s">
        <v>244</v>
      </c>
      <c r="D183" s="2" t="s">
        <v>294</v>
      </c>
      <c r="E183" s="15">
        <v>45</v>
      </c>
      <c r="F183" s="15">
        <v>1.1000000000000001</v>
      </c>
      <c r="G183" s="41">
        <f t="shared" si="39"/>
        <v>49.5</v>
      </c>
      <c r="H183" s="42">
        <v>45</v>
      </c>
      <c r="I183" s="19"/>
      <c r="J183" s="44">
        <f t="shared" si="40"/>
        <v>0</v>
      </c>
    </row>
    <row r="184" spans="1:10" ht="22.5" x14ac:dyDescent="0.25">
      <c r="A184" s="39" t="s">
        <v>295</v>
      </c>
      <c r="B184" s="40" t="s">
        <v>16</v>
      </c>
      <c r="C184" s="40" t="s">
        <v>60</v>
      </c>
      <c r="D184" s="2" t="s">
        <v>296</v>
      </c>
      <c r="E184" s="15">
        <v>3.02</v>
      </c>
      <c r="F184" s="15">
        <v>148.46</v>
      </c>
      <c r="G184" s="41">
        <f t="shared" si="39"/>
        <v>448.35</v>
      </c>
      <c r="H184" s="42">
        <v>3.02</v>
      </c>
      <c r="I184" s="19"/>
      <c r="J184" s="44">
        <f t="shared" si="40"/>
        <v>0</v>
      </c>
    </row>
    <row r="185" spans="1:10" x14ac:dyDescent="0.25">
      <c r="A185" s="45"/>
      <c r="B185" s="45"/>
      <c r="C185" s="45"/>
      <c r="D185" s="46" t="s">
        <v>297</v>
      </c>
      <c r="E185" s="15">
        <v>1</v>
      </c>
      <c r="F185" s="47">
        <f>SUM(G177:G184)</f>
        <v>151914.6</v>
      </c>
      <c r="G185" s="47">
        <f t="shared" si="39"/>
        <v>151914.6</v>
      </c>
      <c r="H185" s="42">
        <v>1</v>
      </c>
      <c r="I185" s="48">
        <f>SUM(J177:J184)</f>
        <v>0</v>
      </c>
      <c r="J185" s="48">
        <f t="shared" si="40"/>
        <v>0</v>
      </c>
    </row>
    <row r="186" spans="1:10" ht="1.1499999999999999" customHeight="1" x14ac:dyDescent="0.25">
      <c r="A186" s="49"/>
      <c r="B186" s="49"/>
      <c r="C186" s="49"/>
      <c r="D186" s="50"/>
      <c r="E186" s="49"/>
      <c r="F186" s="49"/>
      <c r="G186" s="49"/>
      <c r="H186" s="51"/>
      <c r="I186" s="52"/>
      <c r="J186" s="52"/>
    </row>
    <row r="187" spans="1:10" x14ac:dyDescent="0.25">
      <c r="A187" s="45"/>
      <c r="B187" s="45"/>
      <c r="C187" s="45"/>
      <c r="D187" s="46" t="s">
        <v>298</v>
      </c>
      <c r="E187" s="15">
        <v>1</v>
      </c>
      <c r="F187" s="47">
        <f>G171+G176</f>
        <v>157796.19</v>
      </c>
      <c r="G187" s="47">
        <f>ROUND(E187*F187,2)</f>
        <v>157796.19</v>
      </c>
      <c r="H187" s="42">
        <v>1</v>
      </c>
      <c r="I187" s="48">
        <f>J171+J176</f>
        <v>0</v>
      </c>
      <c r="J187" s="48">
        <f>ROUND(H187*I187,2)</f>
        <v>0</v>
      </c>
    </row>
    <row r="188" spans="1:10" ht="1.1499999999999999" customHeight="1" x14ac:dyDescent="0.25">
      <c r="A188" s="49"/>
      <c r="B188" s="49"/>
      <c r="C188" s="49"/>
      <c r="D188" s="50"/>
      <c r="E188" s="49"/>
      <c r="F188" s="49"/>
      <c r="G188" s="49"/>
      <c r="H188" s="51"/>
      <c r="I188" s="52"/>
      <c r="J188" s="52"/>
    </row>
    <row r="189" spans="1:10" x14ac:dyDescent="0.25">
      <c r="A189" s="53" t="s">
        <v>299</v>
      </c>
      <c r="B189" s="53" t="s">
        <v>10</v>
      </c>
      <c r="C189" s="53" t="s">
        <v>11</v>
      </c>
      <c r="D189" s="54" t="s">
        <v>300</v>
      </c>
      <c r="E189" s="55">
        <f t="shared" ref="E189:J189" si="41">E193</f>
        <v>1</v>
      </c>
      <c r="F189" s="55">
        <f t="shared" si="41"/>
        <v>22008.6</v>
      </c>
      <c r="G189" s="55">
        <f t="shared" si="41"/>
        <v>22008.6</v>
      </c>
      <c r="H189" s="56">
        <f t="shared" si="41"/>
        <v>1</v>
      </c>
      <c r="I189" s="57">
        <f t="shared" si="41"/>
        <v>0</v>
      </c>
      <c r="J189" s="57">
        <f t="shared" si="41"/>
        <v>0</v>
      </c>
    </row>
    <row r="190" spans="1:10" ht="22.5" x14ac:dyDescent="0.25">
      <c r="A190" s="39" t="s">
        <v>301</v>
      </c>
      <c r="B190" s="40" t="s">
        <v>16</v>
      </c>
      <c r="C190" s="40" t="s">
        <v>25</v>
      </c>
      <c r="D190" s="2" t="s">
        <v>302</v>
      </c>
      <c r="E190" s="15">
        <v>360</v>
      </c>
      <c r="F190" s="15">
        <v>38.56</v>
      </c>
      <c r="G190" s="41">
        <f>ROUND(E190*F190,2)</f>
        <v>13881.6</v>
      </c>
      <c r="H190" s="42">
        <v>360</v>
      </c>
      <c r="I190" s="19"/>
      <c r="J190" s="44">
        <f>ROUND(H190*I190,2)</f>
        <v>0</v>
      </c>
    </row>
    <row r="191" spans="1:10" ht="22.5" x14ac:dyDescent="0.25">
      <c r="A191" s="39" t="s">
        <v>303</v>
      </c>
      <c r="B191" s="40" t="s">
        <v>16</v>
      </c>
      <c r="C191" s="40" t="s">
        <v>25</v>
      </c>
      <c r="D191" s="2" t="s">
        <v>304</v>
      </c>
      <c r="E191" s="15">
        <v>100</v>
      </c>
      <c r="F191" s="15">
        <v>35.85</v>
      </c>
      <c r="G191" s="41">
        <f>ROUND(E191*F191,2)</f>
        <v>3585</v>
      </c>
      <c r="H191" s="42">
        <v>100</v>
      </c>
      <c r="I191" s="19"/>
      <c r="J191" s="44">
        <f>ROUND(H191*I191,2)</f>
        <v>0</v>
      </c>
    </row>
    <row r="192" spans="1:10" ht="22.5" x14ac:dyDescent="0.25">
      <c r="A192" s="39" t="s">
        <v>305</v>
      </c>
      <c r="B192" s="40" t="s">
        <v>16</v>
      </c>
      <c r="C192" s="40" t="s">
        <v>22</v>
      </c>
      <c r="D192" s="2" t="s">
        <v>306</v>
      </c>
      <c r="E192" s="15">
        <v>300</v>
      </c>
      <c r="F192" s="15">
        <v>15.14</v>
      </c>
      <c r="G192" s="41">
        <f>ROUND(E192*F192,2)</f>
        <v>4542</v>
      </c>
      <c r="H192" s="42">
        <v>300</v>
      </c>
      <c r="I192" s="19"/>
      <c r="J192" s="44">
        <f>ROUND(H192*I192,2)</f>
        <v>0</v>
      </c>
    </row>
    <row r="193" spans="1:10" x14ac:dyDescent="0.25">
      <c r="A193" s="45"/>
      <c r="B193" s="45"/>
      <c r="C193" s="45"/>
      <c r="D193" s="46" t="s">
        <v>307</v>
      </c>
      <c r="E193" s="15">
        <v>1</v>
      </c>
      <c r="F193" s="47">
        <f>SUM(G190:G192)</f>
        <v>22008.6</v>
      </c>
      <c r="G193" s="47">
        <f>ROUND(E193*F193,2)</f>
        <v>22008.6</v>
      </c>
      <c r="H193" s="42">
        <v>1</v>
      </c>
      <c r="I193" s="48">
        <f>SUM(J190:J192)</f>
        <v>0</v>
      </c>
      <c r="J193" s="48">
        <f>ROUND(H193*I193,2)</f>
        <v>0</v>
      </c>
    </row>
    <row r="194" spans="1:10" ht="1.1499999999999999" customHeight="1" x14ac:dyDescent="0.25">
      <c r="A194" s="49"/>
      <c r="B194" s="49"/>
      <c r="C194" s="49"/>
      <c r="D194" s="50"/>
      <c r="E194" s="49"/>
      <c r="F194" s="49"/>
      <c r="G194" s="49"/>
      <c r="H194" s="51"/>
      <c r="I194" s="52"/>
      <c r="J194" s="52"/>
    </row>
    <row r="195" spans="1:10" x14ac:dyDescent="0.25">
      <c r="A195" s="45"/>
      <c r="B195" s="45"/>
      <c r="C195" s="45"/>
      <c r="D195" s="46" t="s">
        <v>308</v>
      </c>
      <c r="E195" s="15">
        <v>1</v>
      </c>
      <c r="F195" s="47">
        <f>G132+G157+G170+G189</f>
        <v>609346.14</v>
      </c>
      <c r="G195" s="47">
        <f>ROUND(E195*F195,2)</f>
        <v>609346.14</v>
      </c>
      <c r="H195" s="42">
        <v>1</v>
      </c>
      <c r="I195" s="48">
        <f>J132+J157+J170+J189</f>
        <v>0</v>
      </c>
      <c r="J195" s="48">
        <f>ROUND(H195*I195,2)</f>
        <v>0</v>
      </c>
    </row>
    <row r="196" spans="1:10" ht="1.1499999999999999" customHeight="1" x14ac:dyDescent="0.25">
      <c r="A196" s="49"/>
      <c r="B196" s="49"/>
      <c r="C196" s="49"/>
      <c r="D196" s="50"/>
      <c r="E196" s="49"/>
      <c r="F196" s="49"/>
      <c r="G196" s="49"/>
      <c r="H196" s="51"/>
      <c r="I196" s="52"/>
      <c r="J196" s="52"/>
    </row>
    <row r="197" spans="1:10" x14ac:dyDescent="0.25">
      <c r="A197" s="34" t="s">
        <v>309</v>
      </c>
      <c r="B197" s="34" t="s">
        <v>10</v>
      </c>
      <c r="C197" s="34" t="s">
        <v>11</v>
      </c>
      <c r="D197" s="35" t="s">
        <v>310</v>
      </c>
      <c r="E197" s="36">
        <f t="shared" ref="E197:J197" si="42">E224</f>
        <v>1</v>
      </c>
      <c r="F197" s="36">
        <f t="shared" si="42"/>
        <v>20570.63</v>
      </c>
      <c r="G197" s="36">
        <f t="shared" si="42"/>
        <v>20570.63</v>
      </c>
      <c r="H197" s="37">
        <f t="shared" si="42"/>
        <v>1</v>
      </c>
      <c r="I197" s="38">
        <f t="shared" si="42"/>
        <v>3150</v>
      </c>
      <c r="J197" s="38">
        <f t="shared" si="42"/>
        <v>3150</v>
      </c>
    </row>
    <row r="198" spans="1:10" ht="22.5" x14ac:dyDescent="0.25">
      <c r="A198" s="53" t="s">
        <v>311</v>
      </c>
      <c r="B198" s="53" t="s">
        <v>10</v>
      </c>
      <c r="C198" s="53" t="s">
        <v>11</v>
      </c>
      <c r="D198" s="54" t="s">
        <v>312</v>
      </c>
      <c r="E198" s="55">
        <f t="shared" ref="E198:J198" si="43">E214</f>
        <v>1</v>
      </c>
      <c r="F198" s="55">
        <f t="shared" si="43"/>
        <v>18011.91</v>
      </c>
      <c r="G198" s="55">
        <f t="shared" si="43"/>
        <v>18011.91</v>
      </c>
      <c r="H198" s="56">
        <f t="shared" si="43"/>
        <v>1</v>
      </c>
      <c r="I198" s="57">
        <f t="shared" si="43"/>
        <v>3150</v>
      </c>
      <c r="J198" s="57">
        <f t="shared" si="43"/>
        <v>3150</v>
      </c>
    </row>
    <row r="199" spans="1:10" x14ac:dyDescent="0.25">
      <c r="A199" s="39" t="s">
        <v>313</v>
      </c>
      <c r="B199" s="40" t="s">
        <v>16</v>
      </c>
      <c r="C199" s="40" t="s">
        <v>19</v>
      </c>
      <c r="D199" s="2" t="s">
        <v>314</v>
      </c>
      <c r="E199" s="15">
        <v>4</v>
      </c>
      <c r="F199" s="15">
        <v>59.46</v>
      </c>
      <c r="G199" s="41">
        <f t="shared" ref="G199:G214" si="44">ROUND(E199*F199,2)</f>
        <v>237.84</v>
      </c>
      <c r="H199" s="42">
        <v>4</v>
      </c>
      <c r="I199" s="19"/>
      <c r="J199" s="44">
        <f t="shared" ref="J199:J214" si="45">ROUND(H199*I199,2)</f>
        <v>0</v>
      </c>
    </row>
    <row r="200" spans="1:10" x14ac:dyDescent="0.25">
      <c r="A200" s="39" t="s">
        <v>315</v>
      </c>
      <c r="B200" s="40" t="s">
        <v>16</v>
      </c>
      <c r="C200" s="40" t="s">
        <v>19</v>
      </c>
      <c r="D200" s="2" t="s">
        <v>316</v>
      </c>
      <c r="E200" s="15">
        <v>12</v>
      </c>
      <c r="F200" s="15">
        <v>90.11</v>
      </c>
      <c r="G200" s="41">
        <f t="shared" si="44"/>
        <v>1081.32</v>
      </c>
      <c r="H200" s="42">
        <v>12</v>
      </c>
      <c r="I200" s="19"/>
      <c r="J200" s="44">
        <f t="shared" si="45"/>
        <v>0</v>
      </c>
    </row>
    <row r="201" spans="1:10" x14ac:dyDescent="0.25">
      <c r="A201" s="39" t="s">
        <v>317</v>
      </c>
      <c r="B201" s="40" t="s">
        <v>16</v>
      </c>
      <c r="C201" s="40" t="s">
        <v>19</v>
      </c>
      <c r="D201" s="2" t="s">
        <v>318</v>
      </c>
      <c r="E201" s="15">
        <v>12</v>
      </c>
      <c r="F201" s="15">
        <v>64.430000000000007</v>
      </c>
      <c r="G201" s="41">
        <f t="shared" si="44"/>
        <v>773.16</v>
      </c>
      <c r="H201" s="42">
        <v>12</v>
      </c>
      <c r="I201" s="19"/>
      <c r="J201" s="44">
        <f t="shared" si="45"/>
        <v>0</v>
      </c>
    </row>
    <row r="202" spans="1:10" x14ac:dyDescent="0.25">
      <c r="A202" s="39" t="s">
        <v>319</v>
      </c>
      <c r="B202" s="40" t="s">
        <v>16</v>
      </c>
      <c r="C202" s="40" t="s">
        <v>19</v>
      </c>
      <c r="D202" s="2" t="s">
        <v>320</v>
      </c>
      <c r="E202" s="15">
        <v>2</v>
      </c>
      <c r="F202" s="15">
        <v>37.89</v>
      </c>
      <c r="G202" s="41">
        <f t="shared" si="44"/>
        <v>75.78</v>
      </c>
      <c r="H202" s="42">
        <v>2</v>
      </c>
      <c r="I202" s="19"/>
      <c r="J202" s="44">
        <f t="shared" si="45"/>
        <v>0</v>
      </c>
    </row>
    <row r="203" spans="1:10" x14ac:dyDescent="0.25">
      <c r="A203" s="39" t="s">
        <v>321</v>
      </c>
      <c r="B203" s="40" t="s">
        <v>16</v>
      </c>
      <c r="C203" s="40" t="s">
        <v>19</v>
      </c>
      <c r="D203" s="2" t="s">
        <v>322</v>
      </c>
      <c r="E203" s="15">
        <v>1</v>
      </c>
      <c r="F203" s="15">
        <v>130.94</v>
      </c>
      <c r="G203" s="41">
        <f t="shared" si="44"/>
        <v>130.94</v>
      </c>
      <c r="H203" s="42">
        <v>1</v>
      </c>
      <c r="I203" s="19"/>
      <c r="J203" s="44">
        <f t="shared" si="45"/>
        <v>0</v>
      </c>
    </row>
    <row r="204" spans="1:10" ht="22.5" x14ac:dyDescent="0.25">
      <c r="A204" s="39" t="s">
        <v>323</v>
      </c>
      <c r="B204" s="40" t="s">
        <v>16</v>
      </c>
      <c r="C204" s="40" t="s">
        <v>22</v>
      </c>
      <c r="D204" s="2" t="s">
        <v>324</v>
      </c>
      <c r="E204" s="15">
        <v>2</v>
      </c>
      <c r="F204" s="15">
        <v>276.62</v>
      </c>
      <c r="G204" s="41">
        <f t="shared" si="44"/>
        <v>553.24</v>
      </c>
      <c r="H204" s="42">
        <v>2</v>
      </c>
      <c r="I204" s="19"/>
      <c r="J204" s="44">
        <f t="shared" si="45"/>
        <v>0</v>
      </c>
    </row>
    <row r="205" spans="1:10" ht="22.5" x14ac:dyDescent="0.25">
      <c r="A205" s="39" t="s">
        <v>325</v>
      </c>
      <c r="B205" s="40" t="s">
        <v>16</v>
      </c>
      <c r="C205" s="40" t="s">
        <v>22</v>
      </c>
      <c r="D205" s="2" t="s">
        <v>326</v>
      </c>
      <c r="E205" s="15">
        <v>200.5</v>
      </c>
      <c r="F205" s="15">
        <v>34.229999999999997</v>
      </c>
      <c r="G205" s="41">
        <f t="shared" si="44"/>
        <v>6863.12</v>
      </c>
      <c r="H205" s="42">
        <v>200.5</v>
      </c>
      <c r="I205" s="19"/>
      <c r="J205" s="44">
        <f t="shared" si="45"/>
        <v>0</v>
      </c>
    </row>
    <row r="206" spans="1:10" x14ac:dyDescent="0.25">
      <c r="A206" s="39" t="s">
        <v>327</v>
      </c>
      <c r="B206" s="40" t="s">
        <v>16</v>
      </c>
      <c r="C206" s="40" t="s">
        <v>22</v>
      </c>
      <c r="D206" s="2" t="s">
        <v>328</v>
      </c>
      <c r="E206" s="15">
        <v>110</v>
      </c>
      <c r="F206" s="15">
        <v>15.89</v>
      </c>
      <c r="G206" s="41">
        <f t="shared" si="44"/>
        <v>1747.9</v>
      </c>
      <c r="H206" s="42">
        <v>110</v>
      </c>
      <c r="I206" s="19"/>
      <c r="J206" s="44">
        <f t="shared" si="45"/>
        <v>0</v>
      </c>
    </row>
    <row r="207" spans="1:10" x14ac:dyDescent="0.25">
      <c r="A207" s="39" t="s">
        <v>329</v>
      </c>
      <c r="B207" s="40" t="s">
        <v>16</v>
      </c>
      <c r="C207" s="40" t="s">
        <v>22</v>
      </c>
      <c r="D207" s="2" t="s">
        <v>330</v>
      </c>
      <c r="E207" s="15">
        <v>13.5</v>
      </c>
      <c r="F207" s="15">
        <v>12.08</v>
      </c>
      <c r="G207" s="41">
        <f t="shared" si="44"/>
        <v>163.08000000000001</v>
      </c>
      <c r="H207" s="42">
        <v>13.5</v>
      </c>
      <c r="I207" s="19"/>
      <c r="J207" s="44">
        <f t="shared" si="45"/>
        <v>0</v>
      </c>
    </row>
    <row r="208" spans="1:10" ht="22.5" x14ac:dyDescent="0.25">
      <c r="A208" s="39" t="s">
        <v>331</v>
      </c>
      <c r="B208" s="40" t="s">
        <v>16</v>
      </c>
      <c r="C208" s="40" t="s">
        <v>22</v>
      </c>
      <c r="D208" s="2" t="s">
        <v>332</v>
      </c>
      <c r="E208" s="15">
        <v>6</v>
      </c>
      <c r="F208" s="15">
        <v>16.66</v>
      </c>
      <c r="G208" s="41">
        <f t="shared" si="44"/>
        <v>99.96</v>
      </c>
      <c r="H208" s="42">
        <v>6</v>
      </c>
      <c r="I208" s="19"/>
      <c r="J208" s="44">
        <f t="shared" si="45"/>
        <v>0</v>
      </c>
    </row>
    <row r="209" spans="1:10" ht="22.5" x14ac:dyDescent="0.25">
      <c r="A209" s="39" t="s">
        <v>333</v>
      </c>
      <c r="B209" s="40" t="s">
        <v>16</v>
      </c>
      <c r="C209" s="40" t="s">
        <v>22</v>
      </c>
      <c r="D209" s="2" t="s">
        <v>334</v>
      </c>
      <c r="E209" s="15">
        <v>38</v>
      </c>
      <c r="F209" s="15">
        <v>22.53</v>
      </c>
      <c r="G209" s="41">
        <f t="shared" si="44"/>
        <v>856.14</v>
      </c>
      <c r="H209" s="42">
        <v>38</v>
      </c>
      <c r="I209" s="19"/>
      <c r="J209" s="44">
        <f t="shared" si="45"/>
        <v>0</v>
      </c>
    </row>
    <row r="210" spans="1:10" ht="22.5" x14ac:dyDescent="0.25">
      <c r="A210" s="39" t="s">
        <v>335</v>
      </c>
      <c r="B210" s="40" t="s">
        <v>16</v>
      </c>
      <c r="C210" s="40" t="s">
        <v>22</v>
      </c>
      <c r="D210" s="2" t="s">
        <v>336</v>
      </c>
      <c r="E210" s="15">
        <v>5.5</v>
      </c>
      <c r="F210" s="15">
        <v>29.86</v>
      </c>
      <c r="G210" s="41">
        <f t="shared" si="44"/>
        <v>164.23</v>
      </c>
      <c r="H210" s="42">
        <v>5.5</v>
      </c>
      <c r="I210" s="19"/>
      <c r="J210" s="44">
        <f t="shared" si="45"/>
        <v>0</v>
      </c>
    </row>
    <row r="211" spans="1:10" ht="22.5" x14ac:dyDescent="0.25">
      <c r="A211" s="39" t="s">
        <v>337</v>
      </c>
      <c r="B211" s="40" t="s">
        <v>16</v>
      </c>
      <c r="C211" s="40" t="s">
        <v>22</v>
      </c>
      <c r="D211" s="2" t="s">
        <v>338</v>
      </c>
      <c r="E211" s="15">
        <v>40</v>
      </c>
      <c r="F211" s="15">
        <v>21.65</v>
      </c>
      <c r="G211" s="41">
        <f t="shared" si="44"/>
        <v>866</v>
      </c>
      <c r="H211" s="42">
        <v>40</v>
      </c>
      <c r="I211" s="19"/>
      <c r="J211" s="44">
        <f t="shared" si="45"/>
        <v>0</v>
      </c>
    </row>
    <row r="212" spans="1:10" x14ac:dyDescent="0.25">
      <c r="A212" s="39" t="s">
        <v>339</v>
      </c>
      <c r="B212" s="40" t="s">
        <v>16</v>
      </c>
      <c r="C212" s="40" t="s">
        <v>25</v>
      </c>
      <c r="D212" s="2" t="s">
        <v>340</v>
      </c>
      <c r="E212" s="15">
        <v>360</v>
      </c>
      <c r="F212" s="15">
        <v>3.47</v>
      </c>
      <c r="G212" s="41">
        <f t="shared" si="44"/>
        <v>1249.2</v>
      </c>
      <c r="H212" s="42">
        <v>360</v>
      </c>
      <c r="I212" s="19"/>
      <c r="J212" s="44">
        <f t="shared" si="45"/>
        <v>0</v>
      </c>
    </row>
    <row r="213" spans="1:10" ht="22.5" x14ac:dyDescent="0.25">
      <c r="A213" s="39" t="s">
        <v>341</v>
      </c>
      <c r="B213" s="40" t="s">
        <v>16</v>
      </c>
      <c r="C213" s="40" t="s">
        <v>108</v>
      </c>
      <c r="D213" s="2" t="s">
        <v>342</v>
      </c>
      <c r="E213" s="15">
        <v>1</v>
      </c>
      <c r="F213" s="15">
        <v>3150</v>
      </c>
      <c r="G213" s="41">
        <f t="shared" si="44"/>
        <v>3150</v>
      </c>
      <c r="H213" s="42">
        <v>1</v>
      </c>
      <c r="I213" s="43">
        <v>3150</v>
      </c>
      <c r="J213" s="44">
        <f t="shared" si="45"/>
        <v>3150</v>
      </c>
    </row>
    <row r="214" spans="1:10" x14ac:dyDescent="0.25">
      <c r="A214" s="45"/>
      <c r="B214" s="45"/>
      <c r="C214" s="45"/>
      <c r="D214" s="46" t="s">
        <v>343</v>
      </c>
      <c r="E214" s="15">
        <v>1</v>
      </c>
      <c r="F214" s="47">
        <f>SUM(G199:G213)</f>
        <v>18011.91</v>
      </c>
      <c r="G214" s="47">
        <f t="shared" si="44"/>
        <v>18011.91</v>
      </c>
      <c r="H214" s="42">
        <v>1</v>
      </c>
      <c r="I214" s="48">
        <f>SUM(J199:J213)</f>
        <v>3150</v>
      </c>
      <c r="J214" s="48">
        <f t="shared" si="45"/>
        <v>3150</v>
      </c>
    </row>
    <row r="215" spans="1:10" ht="1.1499999999999999" customHeight="1" x14ac:dyDescent="0.25">
      <c r="A215" s="49"/>
      <c r="B215" s="49"/>
      <c r="C215" s="49"/>
      <c r="D215" s="50"/>
      <c r="E215" s="49"/>
      <c r="F215" s="49"/>
      <c r="G215" s="49"/>
      <c r="H215" s="51"/>
      <c r="I215" s="52"/>
      <c r="J215" s="52"/>
    </row>
    <row r="216" spans="1:10" x14ac:dyDescent="0.25">
      <c r="A216" s="53" t="s">
        <v>344</v>
      </c>
      <c r="B216" s="53" t="s">
        <v>10</v>
      </c>
      <c r="C216" s="53" t="s">
        <v>11</v>
      </c>
      <c r="D216" s="54" t="s">
        <v>345</v>
      </c>
      <c r="E216" s="55">
        <f t="shared" ref="E216:J216" si="46">E222</f>
        <v>1</v>
      </c>
      <c r="F216" s="55">
        <f t="shared" si="46"/>
        <v>2558.7199999999998</v>
      </c>
      <c r="G216" s="55">
        <f t="shared" si="46"/>
        <v>2558.7199999999998</v>
      </c>
      <c r="H216" s="56">
        <f t="shared" si="46"/>
        <v>1</v>
      </c>
      <c r="I216" s="57">
        <f t="shared" si="46"/>
        <v>0</v>
      </c>
      <c r="J216" s="57">
        <f t="shared" si="46"/>
        <v>0</v>
      </c>
    </row>
    <row r="217" spans="1:10" ht="22.5" x14ac:dyDescent="0.25">
      <c r="A217" s="39" t="s">
        <v>346</v>
      </c>
      <c r="B217" s="40" t="s">
        <v>16</v>
      </c>
      <c r="C217" s="40" t="s">
        <v>60</v>
      </c>
      <c r="D217" s="2" t="s">
        <v>347</v>
      </c>
      <c r="E217" s="15">
        <v>3.2</v>
      </c>
      <c r="F217" s="15">
        <v>206.34</v>
      </c>
      <c r="G217" s="41">
        <f t="shared" ref="G217:G222" si="47">ROUND(E217*F217,2)</f>
        <v>660.29</v>
      </c>
      <c r="H217" s="42">
        <v>3.2</v>
      </c>
      <c r="I217" s="19"/>
      <c r="J217" s="44">
        <f t="shared" ref="J217:J222" si="48">ROUND(H217*I217,2)</f>
        <v>0</v>
      </c>
    </row>
    <row r="218" spans="1:10" ht="33.75" x14ac:dyDescent="0.25">
      <c r="A218" s="39" t="s">
        <v>348</v>
      </c>
      <c r="B218" s="40" t="s">
        <v>16</v>
      </c>
      <c r="C218" s="40" t="s">
        <v>60</v>
      </c>
      <c r="D218" s="2" t="s">
        <v>349</v>
      </c>
      <c r="E218" s="15">
        <v>3.2</v>
      </c>
      <c r="F218" s="15">
        <v>268.97000000000003</v>
      </c>
      <c r="G218" s="41">
        <f t="shared" si="47"/>
        <v>860.7</v>
      </c>
      <c r="H218" s="42">
        <v>3.2</v>
      </c>
      <c r="I218" s="19"/>
      <c r="J218" s="44">
        <f t="shared" si="48"/>
        <v>0</v>
      </c>
    </row>
    <row r="219" spans="1:10" ht="33.75" x14ac:dyDescent="0.25">
      <c r="A219" s="39" t="s">
        <v>350</v>
      </c>
      <c r="B219" s="40" t="s">
        <v>16</v>
      </c>
      <c r="C219" s="40" t="s">
        <v>19</v>
      </c>
      <c r="D219" s="2" t="s">
        <v>351</v>
      </c>
      <c r="E219" s="15">
        <v>1</v>
      </c>
      <c r="F219" s="15">
        <v>430.68</v>
      </c>
      <c r="G219" s="41">
        <f t="shared" si="47"/>
        <v>430.68</v>
      </c>
      <c r="H219" s="42">
        <v>1</v>
      </c>
      <c r="I219" s="19"/>
      <c r="J219" s="44">
        <f t="shared" si="48"/>
        <v>0</v>
      </c>
    </row>
    <row r="220" spans="1:10" ht="33.75" x14ac:dyDescent="0.25">
      <c r="A220" s="39" t="s">
        <v>352</v>
      </c>
      <c r="B220" s="40" t="s">
        <v>16</v>
      </c>
      <c r="C220" s="40" t="s">
        <v>60</v>
      </c>
      <c r="D220" s="2" t="s">
        <v>353</v>
      </c>
      <c r="E220" s="15">
        <v>2</v>
      </c>
      <c r="F220" s="15">
        <v>218.05</v>
      </c>
      <c r="G220" s="41">
        <f t="shared" si="47"/>
        <v>436.1</v>
      </c>
      <c r="H220" s="42">
        <v>2</v>
      </c>
      <c r="I220" s="19"/>
      <c r="J220" s="44">
        <f t="shared" si="48"/>
        <v>0</v>
      </c>
    </row>
    <row r="221" spans="1:10" ht="22.5" x14ac:dyDescent="0.25">
      <c r="A221" s="39" t="s">
        <v>354</v>
      </c>
      <c r="B221" s="40" t="s">
        <v>16</v>
      </c>
      <c r="C221" s="40" t="s">
        <v>22</v>
      </c>
      <c r="D221" s="2" t="s">
        <v>355</v>
      </c>
      <c r="E221" s="15">
        <v>5</v>
      </c>
      <c r="F221" s="15">
        <v>34.19</v>
      </c>
      <c r="G221" s="41">
        <f t="shared" si="47"/>
        <v>170.95</v>
      </c>
      <c r="H221" s="42">
        <v>5</v>
      </c>
      <c r="I221" s="19"/>
      <c r="J221" s="44">
        <f t="shared" si="48"/>
        <v>0</v>
      </c>
    </row>
    <row r="222" spans="1:10" x14ac:dyDescent="0.25">
      <c r="A222" s="45"/>
      <c r="B222" s="45"/>
      <c r="C222" s="45"/>
      <c r="D222" s="46" t="s">
        <v>356</v>
      </c>
      <c r="E222" s="15">
        <v>1</v>
      </c>
      <c r="F222" s="47">
        <f>SUM(G217:G221)</f>
        <v>2558.7199999999998</v>
      </c>
      <c r="G222" s="47">
        <f t="shared" si="47"/>
        <v>2558.7199999999998</v>
      </c>
      <c r="H222" s="42">
        <v>1</v>
      </c>
      <c r="I222" s="48">
        <f>SUM(J217:J221)</f>
        <v>0</v>
      </c>
      <c r="J222" s="48">
        <f t="shared" si="48"/>
        <v>0</v>
      </c>
    </row>
    <row r="223" spans="1:10" ht="1.1499999999999999" customHeight="1" x14ac:dyDescent="0.25">
      <c r="A223" s="49"/>
      <c r="B223" s="49"/>
      <c r="C223" s="49"/>
      <c r="D223" s="50"/>
      <c r="E223" s="49"/>
      <c r="F223" s="49"/>
      <c r="G223" s="49"/>
      <c r="H223" s="51"/>
      <c r="I223" s="52"/>
      <c r="J223" s="52"/>
    </row>
    <row r="224" spans="1:10" x14ac:dyDescent="0.25">
      <c r="A224" s="45"/>
      <c r="B224" s="45"/>
      <c r="C224" s="45"/>
      <c r="D224" s="46" t="s">
        <v>357</v>
      </c>
      <c r="E224" s="15">
        <v>1</v>
      </c>
      <c r="F224" s="47">
        <f>G198+G216</f>
        <v>20570.63</v>
      </c>
      <c r="G224" s="47">
        <f>ROUND(E224*F224,2)</f>
        <v>20570.63</v>
      </c>
      <c r="H224" s="42">
        <v>1</v>
      </c>
      <c r="I224" s="48">
        <f>J198+J216</f>
        <v>3150</v>
      </c>
      <c r="J224" s="48">
        <f>ROUND(H224*I224,2)</f>
        <v>3150</v>
      </c>
    </row>
    <row r="225" spans="1:10" ht="1.1499999999999999" customHeight="1" x14ac:dyDescent="0.25">
      <c r="A225" s="49"/>
      <c r="B225" s="49"/>
      <c r="C225" s="49"/>
      <c r="D225" s="50"/>
      <c r="E225" s="49"/>
      <c r="F225" s="49"/>
      <c r="G225" s="49"/>
      <c r="H225" s="51"/>
      <c r="I225" s="52"/>
      <c r="J225" s="52"/>
    </row>
    <row r="226" spans="1:10" x14ac:dyDescent="0.25">
      <c r="A226" s="34" t="s">
        <v>358</v>
      </c>
      <c r="B226" s="34" t="s">
        <v>10</v>
      </c>
      <c r="C226" s="34" t="s">
        <v>11</v>
      </c>
      <c r="D226" s="35" t="s">
        <v>359</v>
      </c>
      <c r="E226" s="36">
        <f t="shared" ref="E226:J226" si="49">E231</f>
        <v>1</v>
      </c>
      <c r="F226" s="36">
        <f t="shared" si="49"/>
        <v>47875.16</v>
      </c>
      <c r="G226" s="36">
        <f t="shared" si="49"/>
        <v>47875.16</v>
      </c>
      <c r="H226" s="37">
        <f t="shared" si="49"/>
        <v>1</v>
      </c>
      <c r="I226" s="38">
        <f t="shared" si="49"/>
        <v>0</v>
      </c>
      <c r="J226" s="38">
        <f t="shared" si="49"/>
        <v>0</v>
      </c>
    </row>
    <row r="227" spans="1:10" x14ac:dyDescent="0.25">
      <c r="A227" s="39" t="s">
        <v>360</v>
      </c>
      <c r="B227" s="40" t="s">
        <v>16</v>
      </c>
      <c r="C227" s="40" t="s">
        <v>19</v>
      </c>
      <c r="D227" s="2" t="s">
        <v>361</v>
      </c>
      <c r="E227" s="15">
        <v>16</v>
      </c>
      <c r="F227" s="15">
        <v>10.5</v>
      </c>
      <c r="G227" s="41">
        <f>ROUND(E227*F227,2)</f>
        <v>168</v>
      </c>
      <c r="H227" s="42">
        <v>16</v>
      </c>
      <c r="I227" s="19"/>
      <c r="J227" s="44">
        <f>ROUND(H227*I227,2)</f>
        <v>0</v>
      </c>
    </row>
    <row r="228" spans="1:10" ht="22.5" x14ac:dyDescent="0.25">
      <c r="A228" s="39" t="s">
        <v>362</v>
      </c>
      <c r="B228" s="40" t="s">
        <v>16</v>
      </c>
      <c r="C228" s="40" t="s">
        <v>25</v>
      </c>
      <c r="D228" s="2" t="s">
        <v>363</v>
      </c>
      <c r="E228" s="15">
        <v>238.5</v>
      </c>
      <c r="F228" s="15">
        <v>16.28</v>
      </c>
      <c r="G228" s="41">
        <f>ROUND(E228*F228,2)</f>
        <v>3882.78</v>
      </c>
      <c r="H228" s="42">
        <v>238.5</v>
      </c>
      <c r="I228" s="19"/>
      <c r="J228" s="44">
        <f>ROUND(H228*I228,2)</f>
        <v>0</v>
      </c>
    </row>
    <row r="229" spans="1:10" ht="22.5" x14ac:dyDescent="0.25">
      <c r="A229" s="39" t="s">
        <v>364</v>
      </c>
      <c r="B229" s="40" t="s">
        <v>16</v>
      </c>
      <c r="C229" s="40" t="s">
        <v>25</v>
      </c>
      <c r="D229" s="2" t="s">
        <v>365</v>
      </c>
      <c r="E229" s="15">
        <v>238.5</v>
      </c>
      <c r="F229" s="15">
        <v>162.75</v>
      </c>
      <c r="G229" s="41">
        <f>ROUND(E229*F229,2)</f>
        <v>38815.879999999997</v>
      </c>
      <c r="H229" s="42">
        <v>238.5</v>
      </c>
      <c r="I229" s="19"/>
      <c r="J229" s="44">
        <f>ROUND(H229*I229,2)</f>
        <v>0</v>
      </c>
    </row>
    <row r="230" spans="1:10" x14ac:dyDescent="0.25">
      <c r="A230" s="39" t="s">
        <v>366</v>
      </c>
      <c r="B230" s="40" t="s">
        <v>16</v>
      </c>
      <c r="C230" s="40" t="s">
        <v>25</v>
      </c>
      <c r="D230" s="2" t="s">
        <v>367</v>
      </c>
      <c r="E230" s="15">
        <v>238.5</v>
      </c>
      <c r="F230" s="15">
        <v>21</v>
      </c>
      <c r="G230" s="41">
        <f>ROUND(E230*F230,2)</f>
        <v>5008.5</v>
      </c>
      <c r="H230" s="42">
        <v>238.5</v>
      </c>
      <c r="I230" s="19"/>
      <c r="J230" s="44">
        <f>ROUND(H230*I230,2)</f>
        <v>0</v>
      </c>
    </row>
    <row r="231" spans="1:10" x14ac:dyDescent="0.25">
      <c r="A231" s="45"/>
      <c r="B231" s="45"/>
      <c r="C231" s="45"/>
      <c r="D231" s="46" t="s">
        <v>368</v>
      </c>
      <c r="E231" s="15">
        <v>1</v>
      </c>
      <c r="F231" s="47">
        <f>SUM(G227:G230)</f>
        <v>47875.16</v>
      </c>
      <c r="G231" s="47">
        <f>ROUND(E231*F231,2)</f>
        <v>47875.16</v>
      </c>
      <c r="H231" s="42">
        <v>1</v>
      </c>
      <c r="I231" s="48">
        <f>SUM(J227:J230)</f>
        <v>0</v>
      </c>
      <c r="J231" s="48">
        <f>ROUND(H231*I231,2)</f>
        <v>0</v>
      </c>
    </row>
    <row r="232" spans="1:10" ht="1.1499999999999999" customHeight="1" x14ac:dyDescent="0.25">
      <c r="A232" s="49"/>
      <c r="B232" s="49"/>
      <c r="C232" s="49"/>
      <c r="D232" s="50"/>
      <c r="E232" s="49"/>
      <c r="F232" s="49"/>
      <c r="G232" s="49"/>
      <c r="H232" s="51"/>
      <c r="I232" s="52"/>
      <c r="J232" s="52"/>
    </row>
    <row r="233" spans="1:10" x14ac:dyDescent="0.25">
      <c r="A233" s="34" t="s">
        <v>369</v>
      </c>
      <c r="B233" s="34" t="s">
        <v>10</v>
      </c>
      <c r="C233" s="34" t="s">
        <v>11</v>
      </c>
      <c r="D233" s="35" t="s">
        <v>370</v>
      </c>
      <c r="E233" s="36">
        <f t="shared" ref="E233:J233" si="50">E247</f>
        <v>1</v>
      </c>
      <c r="F233" s="36">
        <f t="shared" si="50"/>
        <v>32450.93</v>
      </c>
      <c r="G233" s="36">
        <f t="shared" si="50"/>
        <v>32450.93</v>
      </c>
      <c r="H233" s="37">
        <f t="shared" si="50"/>
        <v>1</v>
      </c>
      <c r="I233" s="38">
        <f t="shared" si="50"/>
        <v>0</v>
      </c>
      <c r="J233" s="38">
        <f t="shared" si="50"/>
        <v>0</v>
      </c>
    </row>
    <row r="234" spans="1:10" x14ac:dyDescent="0.25">
      <c r="A234" s="39" t="s">
        <v>371</v>
      </c>
      <c r="B234" s="40" t="s">
        <v>16</v>
      </c>
      <c r="C234" s="40" t="s">
        <v>25</v>
      </c>
      <c r="D234" s="2" t="s">
        <v>372</v>
      </c>
      <c r="E234" s="15">
        <v>19.329999999999998</v>
      </c>
      <c r="F234" s="15">
        <v>47.55</v>
      </c>
      <c r="G234" s="41">
        <f t="shared" ref="G234:G247" si="51">ROUND(E234*F234,2)</f>
        <v>919.14</v>
      </c>
      <c r="H234" s="42">
        <v>19.329999999999998</v>
      </c>
      <c r="I234" s="19"/>
      <c r="J234" s="44">
        <f t="shared" ref="J234:J247" si="52">ROUND(H234*I234,2)</f>
        <v>0</v>
      </c>
    </row>
    <row r="235" spans="1:10" ht="22.5" x14ac:dyDescent="0.25">
      <c r="A235" s="39" t="s">
        <v>373</v>
      </c>
      <c r="B235" s="40" t="s">
        <v>16</v>
      </c>
      <c r="C235" s="40" t="s">
        <v>25</v>
      </c>
      <c r="D235" s="2" t="s">
        <v>374</v>
      </c>
      <c r="E235" s="15">
        <v>191.23</v>
      </c>
      <c r="F235" s="15">
        <v>17.27</v>
      </c>
      <c r="G235" s="41">
        <f t="shared" si="51"/>
        <v>3302.54</v>
      </c>
      <c r="H235" s="42">
        <v>191.23</v>
      </c>
      <c r="I235" s="19"/>
      <c r="J235" s="44">
        <f t="shared" si="52"/>
        <v>0</v>
      </c>
    </row>
    <row r="236" spans="1:10" x14ac:dyDescent="0.25">
      <c r="A236" s="39" t="s">
        <v>375</v>
      </c>
      <c r="B236" s="40" t="s">
        <v>16</v>
      </c>
      <c r="C236" s="40" t="s">
        <v>22</v>
      </c>
      <c r="D236" s="2" t="s">
        <v>376</v>
      </c>
      <c r="E236" s="15">
        <v>119</v>
      </c>
      <c r="F236" s="15">
        <v>14.64</v>
      </c>
      <c r="G236" s="41">
        <f t="shared" si="51"/>
        <v>1742.16</v>
      </c>
      <c r="H236" s="42">
        <v>119</v>
      </c>
      <c r="I236" s="19"/>
      <c r="J236" s="44">
        <f t="shared" si="52"/>
        <v>0</v>
      </c>
    </row>
    <row r="237" spans="1:10" x14ac:dyDescent="0.25">
      <c r="A237" s="39" t="s">
        <v>377</v>
      </c>
      <c r="B237" s="40" t="s">
        <v>16</v>
      </c>
      <c r="C237" s="40" t="s">
        <v>25</v>
      </c>
      <c r="D237" s="2" t="s">
        <v>378</v>
      </c>
      <c r="E237" s="15">
        <v>11.34</v>
      </c>
      <c r="F237" s="15">
        <v>14.12</v>
      </c>
      <c r="G237" s="41">
        <f t="shared" si="51"/>
        <v>160.12</v>
      </c>
      <c r="H237" s="42">
        <v>11.34</v>
      </c>
      <c r="I237" s="19"/>
      <c r="J237" s="44">
        <f t="shared" si="52"/>
        <v>0</v>
      </c>
    </row>
    <row r="238" spans="1:10" x14ac:dyDescent="0.25">
      <c r="A238" s="39" t="s">
        <v>379</v>
      </c>
      <c r="B238" s="40" t="s">
        <v>16</v>
      </c>
      <c r="C238" s="40" t="s">
        <v>25</v>
      </c>
      <c r="D238" s="2" t="s">
        <v>380</v>
      </c>
      <c r="E238" s="15">
        <v>60</v>
      </c>
      <c r="F238" s="15">
        <v>70.59</v>
      </c>
      <c r="G238" s="41">
        <f t="shared" si="51"/>
        <v>4235.3999999999996</v>
      </c>
      <c r="H238" s="42">
        <v>60</v>
      </c>
      <c r="I238" s="19"/>
      <c r="J238" s="44">
        <f t="shared" si="52"/>
        <v>0</v>
      </c>
    </row>
    <row r="239" spans="1:10" x14ac:dyDescent="0.25">
      <c r="A239" s="39" t="s">
        <v>381</v>
      </c>
      <c r="B239" s="40" t="s">
        <v>16</v>
      </c>
      <c r="C239" s="40" t="s">
        <v>25</v>
      </c>
      <c r="D239" s="2" t="s">
        <v>382</v>
      </c>
      <c r="E239" s="15">
        <v>96.65</v>
      </c>
      <c r="F239" s="15">
        <v>13.43</v>
      </c>
      <c r="G239" s="41">
        <f t="shared" si="51"/>
        <v>1298.01</v>
      </c>
      <c r="H239" s="42">
        <v>96.65</v>
      </c>
      <c r="I239" s="19"/>
      <c r="J239" s="44">
        <f t="shared" si="52"/>
        <v>0</v>
      </c>
    </row>
    <row r="240" spans="1:10" ht="22.5" x14ac:dyDescent="0.25">
      <c r="A240" s="39" t="s">
        <v>383</v>
      </c>
      <c r="B240" s="40" t="s">
        <v>16</v>
      </c>
      <c r="C240" s="40" t="s">
        <v>25</v>
      </c>
      <c r="D240" s="2" t="s">
        <v>384</v>
      </c>
      <c r="E240" s="15">
        <v>151.65</v>
      </c>
      <c r="F240" s="15">
        <v>33.67</v>
      </c>
      <c r="G240" s="41">
        <f t="shared" si="51"/>
        <v>5106.0600000000004</v>
      </c>
      <c r="H240" s="42">
        <v>151.65</v>
      </c>
      <c r="I240" s="19"/>
      <c r="J240" s="44">
        <f t="shared" si="52"/>
        <v>0</v>
      </c>
    </row>
    <row r="241" spans="1:10" x14ac:dyDescent="0.25">
      <c r="A241" s="39" t="s">
        <v>385</v>
      </c>
      <c r="B241" s="40" t="s">
        <v>16</v>
      </c>
      <c r="C241" s="40" t="s">
        <v>22</v>
      </c>
      <c r="D241" s="2" t="s">
        <v>386</v>
      </c>
      <c r="E241" s="15">
        <v>191.7</v>
      </c>
      <c r="F241" s="15">
        <v>5.15</v>
      </c>
      <c r="G241" s="41">
        <f t="shared" si="51"/>
        <v>987.26</v>
      </c>
      <c r="H241" s="42">
        <v>191.7</v>
      </c>
      <c r="I241" s="19"/>
      <c r="J241" s="44">
        <f t="shared" si="52"/>
        <v>0</v>
      </c>
    </row>
    <row r="242" spans="1:10" x14ac:dyDescent="0.25">
      <c r="A242" s="39" t="s">
        <v>387</v>
      </c>
      <c r="B242" s="40" t="s">
        <v>16</v>
      </c>
      <c r="C242" s="40" t="s">
        <v>22</v>
      </c>
      <c r="D242" s="2" t="s">
        <v>388</v>
      </c>
      <c r="E242" s="15">
        <v>119</v>
      </c>
      <c r="F242" s="15">
        <v>60.96</v>
      </c>
      <c r="G242" s="41">
        <f t="shared" si="51"/>
        <v>7254.24</v>
      </c>
      <c r="H242" s="42">
        <v>119</v>
      </c>
      <c r="I242" s="19"/>
      <c r="J242" s="44">
        <f t="shared" si="52"/>
        <v>0</v>
      </c>
    </row>
    <row r="243" spans="1:10" x14ac:dyDescent="0.25">
      <c r="A243" s="39" t="s">
        <v>389</v>
      </c>
      <c r="B243" s="40" t="s">
        <v>16</v>
      </c>
      <c r="C243" s="40" t="s">
        <v>25</v>
      </c>
      <c r="D243" s="2" t="s">
        <v>390</v>
      </c>
      <c r="E243" s="15">
        <v>5.5</v>
      </c>
      <c r="F243" s="15">
        <v>7.98</v>
      </c>
      <c r="G243" s="41">
        <f t="shared" si="51"/>
        <v>43.89</v>
      </c>
      <c r="H243" s="42">
        <v>5.5</v>
      </c>
      <c r="I243" s="19"/>
      <c r="J243" s="44">
        <f t="shared" si="52"/>
        <v>0</v>
      </c>
    </row>
    <row r="244" spans="1:10" x14ac:dyDescent="0.25">
      <c r="A244" s="39" t="s">
        <v>391</v>
      </c>
      <c r="B244" s="40" t="s">
        <v>16</v>
      </c>
      <c r="C244" s="40" t="s">
        <v>25</v>
      </c>
      <c r="D244" s="2" t="s">
        <v>392</v>
      </c>
      <c r="E244" s="15">
        <v>45.3</v>
      </c>
      <c r="F244" s="15">
        <v>22.51</v>
      </c>
      <c r="G244" s="41">
        <f t="shared" si="51"/>
        <v>1019.7</v>
      </c>
      <c r="H244" s="42">
        <v>45.3</v>
      </c>
      <c r="I244" s="19"/>
      <c r="J244" s="44">
        <f t="shared" si="52"/>
        <v>0</v>
      </c>
    </row>
    <row r="245" spans="1:10" ht="22.5" x14ac:dyDescent="0.25">
      <c r="A245" s="39" t="s">
        <v>393</v>
      </c>
      <c r="B245" s="40" t="s">
        <v>16</v>
      </c>
      <c r="C245" s="40" t="s">
        <v>25</v>
      </c>
      <c r="D245" s="2" t="s">
        <v>394</v>
      </c>
      <c r="E245" s="15">
        <v>292.89999999999998</v>
      </c>
      <c r="F245" s="15">
        <v>13.45</v>
      </c>
      <c r="G245" s="41">
        <f t="shared" si="51"/>
        <v>3939.51</v>
      </c>
      <c r="H245" s="42">
        <v>292.89999999999998</v>
      </c>
      <c r="I245" s="19"/>
      <c r="J245" s="44">
        <f t="shared" si="52"/>
        <v>0</v>
      </c>
    </row>
    <row r="246" spans="1:10" x14ac:dyDescent="0.25">
      <c r="A246" s="39" t="s">
        <v>395</v>
      </c>
      <c r="B246" s="40" t="s">
        <v>16</v>
      </c>
      <c r="C246" s="40" t="s">
        <v>22</v>
      </c>
      <c r="D246" s="2" t="s">
        <v>396</v>
      </c>
      <c r="E246" s="15">
        <v>479</v>
      </c>
      <c r="F246" s="15">
        <v>5.0999999999999996</v>
      </c>
      <c r="G246" s="41">
        <f t="shared" si="51"/>
        <v>2442.9</v>
      </c>
      <c r="H246" s="42">
        <v>479</v>
      </c>
      <c r="I246" s="19"/>
      <c r="J246" s="44">
        <f t="shared" si="52"/>
        <v>0</v>
      </c>
    </row>
    <row r="247" spans="1:10" x14ac:dyDescent="0.25">
      <c r="A247" s="45"/>
      <c r="B247" s="45"/>
      <c r="C247" s="45"/>
      <c r="D247" s="46" t="s">
        <v>397</v>
      </c>
      <c r="E247" s="15">
        <v>1</v>
      </c>
      <c r="F247" s="47">
        <f>SUM(G234:G246)</f>
        <v>32450.93</v>
      </c>
      <c r="G247" s="47">
        <f t="shared" si="51"/>
        <v>32450.93</v>
      </c>
      <c r="H247" s="42">
        <v>1</v>
      </c>
      <c r="I247" s="48">
        <f>SUM(J234:J246)</f>
        <v>0</v>
      </c>
      <c r="J247" s="48">
        <f t="shared" si="52"/>
        <v>0</v>
      </c>
    </row>
    <row r="248" spans="1:10" ht="1.1499999999999999" customHeight="1" x14ac:dyDescent="0.25">
      <c r="A248" s="49"/>
      <c r="B248" s="49"/>
      <c r="C248" s="49"/>
      <c r="D248" s="50"/>
      <c r="E248" s="49"/>
      <c r="F248" s="49"/>
      <c r="G248" s="49"/>
      <c r="H248" s="51"/>
      <c r="I248" s="52"/>
      <c r="J248" s="52"/>
    </row>
    <row r="249" spans="1:10" x14ac:dyDescent="0.25">
      <c r="A249" s="34" t="s">
        <v>398</v>
      </c>
      <c r="B249" s="34" t="s">
        <v>10</v>
      </c>
      <c r="C249" s="34" t="s">
        <v>11</v>
      </c>
      <c r="D249" s="35" t="s">
        <v>399</v>
      </c>
      <c r="E249" s="36">
        <f t="shared" ref="E249:J249" si="53">E259</f>
        <v>1</v>
      </c>
      <c r="F249" s="36">
        <f t="shared" si="53"/>
        <v>71209.84</v>
      </c>
      <c r="G249" s="36">
        <f t="shared" si="53"/>
        <v>71209.84</v>
      </c>
      <c r="H249" s="37">
        <f t="shared" si="53"/>
        <v>1</v>
      </c>
      <c r="I249" s="38">
        <f t="shared" si="53"/>
        <v>0</v>
      </c>
      <c r="J249" s="38">
        <f t="shared" si="53"/>
        <v>0</v>
      </c>
    </row>
    <row r="250" spans="1:10" ht="22.5" x14ac:dyDescent="0.25">
      <c r="A250" s="39" t="s">
        <v>400</v>
      </c>
      <c r="B250" s="40" t="s">
        <v>16</v>
      </c>
      <c r="C250" s="40" t="s">
        <v>19</v>
      </c>
      <c r="D250" s="2" t="s">
        <v>401</v>
      </c>
      <c r="E250" s="15">
        <v>1</v>
      </c>
      <c r="F250" s="15">
        <v>1001.71</v>
      </c>
      <c r="G250" s="41">
        <f t="shared" ref="G250:G259" si="54">ROUND(E250*F250,2)</f>
        <v>1001.71</v>
      </c>
      <c r="H250" s="42">
        <v>1</v>
      </c>
      <c r="I250" s="19"/>
      <c r="J250" s="44">
        <f t="shared" ref="J250:J259" si="55">ROUND(H250*I250,2)</f>
        <v>0</v>
      </c>
    </row>
    <row r="251" spans="1:10" ht="22.5" x14ac:dyDescent="0.25">
      <c r="A251" s="39" t="s">
        <v>402</v>
      </c>
      <c r="B251" s="40" t="s">
        <v>16</v>
      </c>
      <c r="C251" s="40" t="s">
        <v>19</v>
      </c>
      <c r="D251" s="2" t="s">
        <v>403</v>
      </c>
      <c r="E251" s="15">
        <v>1</v>
      </c>
      <c r="F251" s="15">
        <v>5006.8599999999997</v>
      </c>
      <c r="G251" s="41">
        <f t="shared" si="54"/>
        <v>5006.8599999999997</v>
      </c>
      <c r="H251" s="42">
        <v>1</v>
      </c>
      <c r="I251" s="19"/>
      <c r="J251" s="44">
        <f t="shared" si="55"/>
        <v>0</v>
      </c>
    </row>
    <row r="252" spans="1:10" x14ac:dyDescent="0.25">
      <c r="A252" s="39" t="s">
        <v>404</v>
      </c>
      <c r="B252" s="40" t="s">
        <v>16</v>
      </c>
      <c r="C252" s="40" t="s">
        <v>19</v>
      </c>
      <c r="D252" s="2" t="s">
        <v>405</v>
      </c>
      <c r="E252" s="15">
        <v>3</v>
      </c>
      <c r="F252" s="15">
        <v>548.37</v>
      </c>
      <c r="G252" s="41">
        <f t="shared" si="54"/>
        <v>1645.11</v>
      </c>
      <c r="H252" s="42">
        <v>3</v>
      </c>
      <c r="I252" s="19"/>
      <c r="J252" s="44">
        <f t="shared" si="55"/>
        <v>0</v>
      </c>
    </row>
    <row r="253" spans="1:10" x14ac:dyDescent="0.25">
      <c r="A253" s="39" t="s">
        <v>406</v>
      </c>
      <c r="B253" s="40" t="s">
        <v>16</v>
      </c>
      <c r="C253" s="40" t="s">
        <v>19</v>
      </c>
      <c r="D253" s="2" t="s">
        <v>407</v>
      </c>
      <c r="E253" s="15">
        <v>2</v>
      </c>
      <c r="F253" s="15">
        <v>119.11</v>
      </c>
      <c r="G253" s="41">
        <f t="shared" si="54"/>
        <v>238.22</v>
      </c>
      <c r="H253" s="42">
        <v>2</v>
      </c>
      <c r="I253" s="19"/>
      <c r="J253" s="44">
        <f t="shared" si="55"/>
        <v>0</v>
      </c>
    </row>
    <row r="254" spans="1:10" x14ac:dyDescent="0.25">
      <c r="A254" s="39" t="s">
        <v>408</v>
      </c>
      <c r="B254" s="40" t="s">
        <v>16</v>
      </c>
      <c r="C254" s="40" t="s">
        <v>25</v>
      </c>
      <c r="D254" s="2" t="s">
        <v>409</v>
      </c>
      <c r="E254" s="15">
        <v>1</v>
      </c>
      <c r="F254" s="15">
        <v>448.27</v>
      </c>
      <c r="G254" s="41">
        <f t="shared" si="54"/>
        <v>448.27</v>
      </c>
      <c r="H254" s="42">
        <v>1</v>
      </c>
      <c r="I254" s="19"/>
      <c r="J254" s="44">
        <f t="shared" si="55"/>
        <v>0</v>
      </c>
    </row>
    <row r="255" spans="1:10" x14ac:dyDescent="0.25">
      <c r="A255" s="39" t="s">
        <v>410</v>
      </c>
      <c r="B255" s="40" t="s">
        <v>16</v>
      </c>
      <c r="C255" s="40" t="s">
        <v>25</v>
      </c>
      <c r="D255" s="2" t="s">
        <v>411</v>
      </c>
      <c r="E255" s="15">
        <v>1</v>
      </c>
      <c r="F255" s="15">
        <v>311.68</v>
      </c>
      <c r="G255" s="41">
        <f t="shared" si="54"/>
        <v>311.68</v>
      </c>
      <c r="H255" s="42">
        <v>1</v>
      </c>
      <c r="I255" s="19"/>
      <c r="J255" s="44">
        <f t="shared" si="55"/>
        <v>0</v>
      </c>
    </row>
    <row r="256" spans="1:10" ht="22.5" x14ac:dyDescent="0.25">
      <c r="A256" s="39" t="s">
        <v>412</v>
      </c>
      <c r="B256" s="40" t="s">
        <v>16</v>
      </c>
      <c r="C256" s="40" t="s">
        <v>22</v>
      </c>
      <c r="D256" s="2" t="s">
        <v>413</v>
      </c>
      <c r="E256" s="15">
        <v>4.8</v>
      </c>
      <c r="F256" s="15">
        <v>30.45</v>
      </c>
      <c r="G256" s="41">
        <f t="shared" si="54"/>
        <v>146.16</v>
      </c>
      <c r="H256" s="42">
        <v>4.8</v>
      </c>
      <c r="I256" s="19"/>
      <c r="J256" s="44">
        <f t="shared" si="55"/>
        <v>0</v>
      </c>
    </row>
    <row r="257" spans="1:10" ht="22.5" x14ac:dyDescent="0.25">
      <c r="A257" s="39" t="s">
        <v>414</v>
      </c>
      <c r="B257" s="40" t="s">
        <v>16</v>
      </c>
      <c r="C257" s="40" t="s">
        <v>19</v>
      </c>
      <c r="D257" s="2" t="s">
        <v>415</v>
      </c>
      <c r="E257" s="15">
        <v>2</v>
      </c>
      <c r="F257" s="15">
        <v>30.2</v>
      </c>
      <c r="G257" s="41">
        <f t="shared" si="54"/>
        <v>60.4</v>
      </c>
      <c r="H257" s="42">
        <v>2</v>
      </c>
      <c r="I257" s="19"/>
      <c r="J257" s="44">
        <f t="shared" si="55"/>
        <v>0</v>
      </c>
    </row>
    <row r="258" spans="1:10" x14ac:dyDescent="0.25">
      <c r="A258" s="39" t="s">
        <v>416</v>
      </c>
      <c r="B258" s="40" t="s">
        <v>16</v>
      </c>
      <c r="C258" s="40" t="s">
        <v>22</v>
      </c>
      <c r="D258" s="2" t="s">
        <v>417</v>
      </c>
      <c r="E258" s="15">
        <v>479</v>
      </c>
      <c r="F258" s="15">
        <v>130.16999999999999</v>
      </c>
      <c r="G258" s="41">
        <f t="shared" si="54"/>
        <v>62351.43</v>
      </c>
      <c r="H258" s="42">
        <v>479</v>
      </c>
      <c r="I258" s="19"/>
      <c r="J258" s="44">
        <f t="shared" si="55"/>
        <v>0</v>
      </c>
    </row>
    <row r="259" spans="1:10" x14ac:dyDescent="0.25">
      <c r="A259" s="45"/>
      <c r="B259" s="45"/>
      <c r="C259" s="45"/>
      <c r="D259" s="46" t="s">
        <v>418</v>
      </c>
      <c r="E259" s="15">
        <v>1</v>
      </c>
      <c r="F259" s="47">
        <f>SUM(G250:G258)</f>
        <v>71209.84</v>
      </c>
      <c r="G259" s="47">
        <f t="shared" si="54"/>
        <v>71209.84</v>
      </c>
      <c r="H259" s="42">
        <v>1</v>
      </c>
      <c r="I259" s="48">
        <f>SUM(J250:J258)</f>
        <v>0</v>
      </c>
      <c r="J259" s="48">
        <f t="shared" si="55"/>
        <v>0</v>
      </c>
    </row>
    <row r="260" spans="1:10" ht="1.1499999999999999" customHeight="1" x14ac:dyDescent="0.25">
      <c r="A260" s="49"/>
      <c r="B260" s="49"/>
      <c r="C260" s="49"/>
      <c r="D260" s="50"/>
      <c r="E260" s="49"/>
      <c r="F260" s="49"/>
      <c r="G260" s="49"/>
      <c r="H260" s="51"/>
      <c r="I260" s="52"/>
      <c r="J260" s="52"/>
    </row>
    <row r="261" spans="1:10" x14ac:dyDescent="0.25">
      <c r="A261" s="34" t="s">
        <v>419</v>
      </c>
      <c r="B261" s="34" t="s">
        <v>10</v>
      </c>
      <c r="C261" s="34" t="s">
        <v>11</v>
      </c>
      <c r="D261" s="35" t="s">
        <v>420</v>
      </c>
      <c r="E261" s="36">
        <f t="shared" ref="E261:J261" si="56">E264</f>
        <v>1</v>
      </c>
      <c r="F261" s="36">
        <f t="shared" si="56"/>
        <v>7610.21</v>
      </c>
      <c r="G261" s="36">
        <f t="shared" si="56"/>
        <v>7610.21</v>
      </c>
      <c r="H261" s="37">
        <f t="shared" si="56"/>
        <v>1</v>
      </c>
      <c r="I261" s="38">
        <f t="shared" si="56"/>
        <v>0</v>
      </c>
      <c r="J261" s="38">
        <f t="shared" si="56"/>
        <v>0</v>
      </c>
    </row>
    <row r="262" spans="1:10" x14ac:dyDescent="0.25">
      <c r="A262" s="39" t="s">
        <v>421</v>
      </c>
      <c r="B262" s="40" t="s">
        <v>16</v>
      </c>
      <c r="C262" s="40" t="s">
        <v>22</v>
      </c>
      <c r="D262" s="2" t="s">
        <v>422</v>
      </c>
      <c r="E262" s="15">
        <v>87</v>
      </c>
      <c r="F262" s="15">
        <v>82.22</v>
      </c>
      <c r="G262" s="41">
        <f>ROUND(E262*F262,2)</f>
        <v>7153.14</v>
      </c>
      <c r="H262" s="42">
        <v>87</v>
      </c>
      <c r="I262" s="19"/>
      <c r="J262" s="44">
        <f>ROUND(H262*I262,2)</f>
        <v>0</v>
      </c>
    </row>
    <row r="263" spans="1:10" x14ac:dyDescent="0.25">
      <c r="A263" s="39" t="s">
        <v>423</v>
      </c>
      <c r="B263" s="40" t="s">
        <v>16</v>
      </c>
      <c r="C263" s="40" t="s">
        <v>19</v>
      </c>
      <c r="D263" s="2" t="s">
        <v>424</v>
      </c>
      <c r="E263" s="15">
        <v>1</v>
      </c>
      <c r="F263" s="15">
        <v>457.07</v>
      </c>
      <c r="G263" s="41">
        <f>ROUND(E263*F263,2)</f>
        <v>457.07</v>
      </c>
      <c r="H263" s="42">
        <v>1</v>
      </c>
      <c r="I263" s="19"/>
      <c r="J263" s="44">
        <f>ROUND(H263*I263,2)</f>
        <v>0</v>
      </c>
    </row>
    <row r="264" spans="1:10" x14ac:dyDescent="0.25">
      <c r="A264" s="45"/>
      <c r="B264" s="45"/>
      <c r="C264" s="45"/>
      <c r="D264" s="46" t="s">
        <v>425</v>
      </c>
      <c r="E264" s="15">
        <v>1</v>
      </c>
      <c r="F264" s="47">
        <f>SUM(G262:G263)</f>
        <v>7610.21</v>
      </c>
      <c r="G264" s="47">
        <f>ROUND(E264*F264,2)</f>
        <v>7610.21</v>
      </c>
      <c r="H264" s="42">
        <v>1</v>
      </c>
      <c r="I264" s="48">
        <f>SUM(J262:J263)</f>
        <v>0</v>
      </c>
      <c r="J264" s="48">
        <f>ROUND(H264*I264,2)</f>
        <v>0</v>
      </c>
    </row>
    <row r="265" spans="1:10" ht="1.1499999999999999" customHeight="1" x14ac:dyDescent="0.25">
      <c r="A265" s="49"/>
      <c r="B265" s="49"/>
      <c r="C265" s="49"/>
      <c r="D265" s="50"/>
      <c r="E265" s="49"/>
      <c r="F265" s="49"/>
      <c r="G265" s="49"/>
      <c r="H265" s="51"/>
      <c r="I265" s="52"/>
      <c r="J265" s="52"/>
    </row>
    <row r="266" spans="1:10" x14ac:dyDescent="0.25">
      <c r="A266" s="34" t="s">
        <v>426</v>
      </c>
      <c r="B266" s="34" t="s">
        <v>10</v>
      </c>
      <c r="C266" s="34" t="s">
        <v>11</v>
      </c>
      <c r="D266" s="35" t="s">
        <v>427</v>
      </c>
      <c r="E266" s="36">
        <f t="shared" ref="E266:J266" si="57">E268</f>
        <v>1</v>
      </c>
      <c r="F266" s="36">
        <f t="shared" si="57"/>
        <v>52500</v>
      </c>
      <c r="G266" s="36">
        <f t="shared" si="57"/>
        <v>52500</v>
      </c>
      <c r="H266" s="37">
        <f t="shared" si="57"/>
        <v>1</v>
      </c>
      <c r="I266" s="38">
        <f t="shared" si="57"/>
        <v>52500</v>
      </c>
      <c r="J266" s="38">
        <f t="shared" si="57"/>
        <v>52500</v>
      </c>
    </row>
    <row r="267" spans="1:10" x14ac:dyDescent="0.25">
      <c r="A267" s="39" t="s">
        <v>428</v>
      </c>
      <c r="B267" s="40" t="s">
        <v>16</v>
      </c>
      <c r="C267" s="40" t="s">
        <v>108</v>
      </c>
      <c r="D267" s="2" t="s">
        <v>429</v>
      </c>
      <c r="E267" s="15">
        <v>1</v>
      </c>
      <c r="F267" s="15">
        <v>52500</v>
      </c>
      <c r="G267" s="41">
        <f>ROUND(E267*F267,2)</f>
        <v>52500</v>
      </c>
      <c r="H267" s="42">
        <v>1</v>
      </c>
      <c r="I267" s="43">
        <v>52500</v>
      </c>
      <c r="J267" s="44">
        <f>ROUND(H267*I267,2)</f>
        <v>52500</v>
      </c>
    </row>
    <row r="268" spans="1:10" x14ac:dyDescent="0.25">
      <c r="A268" s="45"/>
      <c r="B268" s="45"/>
      <c r="C268" s="45"/>
      <c r="D268" s="46" t="s">
        <v>430</v>
      </c>
      <c r="E268" s="15">
        <v>1</v>
      </c>
      <c r="F268" s="47">
        <f>G267</f>
        <v>52500</v>
      </c>
      <c r="G268" s="47">
        <f>ROUND(E268*F268,2)</f>
        <v>52500</v>
      </c>
      <c r="H268" s="42">
        <v>1</v>
      </c>
      <c r="I268" s="48">
        <f>J267</f>
        <v>52500</v>
      </c>
      <c r="J268" s="48">
        <f>ROUND(H268*I268,2)</f>
        <v>52500</v>
      </c>
    </row>
    <row r="269" spans="1:10" ht="1.1499999999999999" customHeight="1" x14ac:dyDescent="0.25">
      <c r="A269" s="49"/>
      <c r="B269" s="49"/>
      <c r="C269" s="49"/>
      <c r="D269" s="50"/>
      <c r="E269" s="49"/>
      <c r="F269" s="49"/>
      <c r="G269" s="49"/>
      <c r="H269" s="51"/>
      <c r="I269" s="52"/>
      <c r="J269" s="52"/>
    </row>
    <row r="270" spans="1:10" x14ac:dyDescent="0.25">
      <c r="A270" s="34" t="s">
        <v>431</v>
      </c>
      <c r="B270" s="34" t="s">
        <v>10</v>
      </c>
      <c r="C270" s="34" t="s">
        <v>11</v>
      </c>
      <c r="D270" s="35" t="s">
        <v>432</v>
      </c>
      <c r="E270" s="36">
        <f t="shared" ref="E270:J270" si="58">E273</f>
        <v>1</v>
      </c>
      <c r="F270" s="36">
        <f t="shared" si="58"/>
        <v>2835</v>
      </c>
      <c r="G270" s="36">
        <f t="shared" si="58"/>
        <v>2835</v>
      </c>
      <c r="H270" s="37">
        <f t="shared" si="58"/>
        <v>1</v>
      </c>
      <c r="I270" s="38">
        <f t="shared" si="58"/>
        <v>0</v>
      </c>
      <c r="J270" s="38">
        <f t="shared" si="58"/>
        <v>0</v>
      </c>
    </row>
    <row r="271" spans="1:10" ht="22.5" x14ac:dyDescent="0.25">
      <c r="A271" s="39" t="s">
        <v>433</v>
      </c>
      <c r="B271" s="40" t="s">
        <v>16</v>
      </c>
      <c r="C271" s="40" t="s">
        <v>19</v>
      </c>
      <c r="D271" s="2" t="s">
        <v>434</v>
      </c>
      <c r="E271" s="15">
        <v>1</v>
      </c>
      <c r="F271" s="15">
        <v>2625</v>
      </c>
      <c r="G271" s="41">
        <f>ROUND(E271*F271,2)</f>
        <v>2625</v>
      </c>
      <c r="H271" s="42">
        <v>1</v>
      </c>
      <c r="I271" s="19"/>
      <c r="J271" s="44">
        <f>ROUND(H271*I271,2)</f>
        <v>0</v>
      </c>
    </row>
    <row r="272" spans="1:10" x14ac:dyDescent="0.25">
      <c r="A272" s="39" t="s">
        <v>435</v>
      </c>
      <c r="B272" s="40" t="s">
        <v>16</v>
      </c>
      <c r="C272" s="40" t="s">
        <v>19</v>
      </c>
      <c r="D272" s="2" t="s">
        <v>436</v>
      </c>
      <c r="E272" s="15">
        <v>1</v>
      </c>
      <c r="F272" s="15">
        <v>210</v>
      </c>
      <c r="G272" s="41">
        <f>ROUND(E272*F272,2)</f>
        <v>210</v>
      </c>
      <c r="H272" s="42">
        <v>1</v>
      </c>
      <c r="I272" s="19"/>
      <c r="J272" s="44">
        <f>ROUND(H272*I272,2)</f>
        <v>0</v>
      </c>
    </row>
    <row r="273" spans="1:10" x14ac:dyDescent="0.25">
      <c r="A273" s="45"/>
      <c r="B273" s="45"/>
      <c r="C273" s="45"/>
      <c r="D273" s="46" t="s">
        <v>437</v>
      </c>
      <c r="E273" s="15">
        <v>1</v>
      </c>
      <c r="F273" s="47">
        <f>SUM(G271:G272)</f>
        <v>2835</v>
      </c>
      <c r="G273" s="47">
        <f>ROUND(E273*F273,2)</f>
        <v>2835</v>
      </c>
      <c r="H273" s="42">
        <v>1</v>
      </c>
      <c r="I273" s="48">
        <f>SUM(J271:J272)</f>
        <v>0</v>
      </c>
      <c r="J273" s="48">
        <f>ROUND(H273*I273,2)</f>
        <v>0</v>
      </c>
    </row>
    <row r="274" spans="1:10" ht="1.1499999999999999" customHeight="1" x14ac:dyDescent="0.25">
      <c r="A274" s="49"/>
      <c r="B274" s="49"/>
      <c r="C274" s="49"/>
      <c r="D274" s="50"/>
      <c r="E274" s="49"/>
      <c r="F274" s="49"/>
      <c r="G274" s="49"/>
      <c r="H274" s="51"/>
      <c r="I274" s="52"/>
      <c r="J274" s="52"/>
    </row>
    <row r="275" spans="1:10" x14ac:dyDescent="0.25">
      <c r="A275" s="45"/>
      <c r="B275" s="45"/>
      <c r="C275" s="45"/>
      <c r="D275" s="46" t="s">
        <v>438</v>
      </c>
      <c r="E275" s="63">
        <v>1</v>
      </c>
      <c r="F275" s="47">
        <f>G5+G18+G75+G96+G131+G197+G226+G233+G249+G261+G266+G270</f>
        <v>1191064.96</v>
      </c>
      <c r="G275" s="47">
        <f>ROUND(E275*F275,2)</f>
        <v>1191064.96</v>
      </c>
      <c r="H275" s="64">
        <v>1</v>
      </c>
      <c r="I275" s="48">
        <f>J5+J18+J75+J96+J131+J197+J226+J233+J249+J261+J266+J270</f>
        <v>74550</v>
      </c>
      <c r="J275" s="48">
        <f>ROUND(H275*I275,2)</f>
        <v>74550</v>
      </c>
    </row>
    <row r="276" spans="1:10" ht="1.1499999999999999" customHeight="1" x14ac:dyDescent="0.25">
      <c r="A276" s="49"/>
      <c r="B276" s="49"/>
      <c r="C276" s="49"/>
      <c r="D276" s="50"/>
      <c r="E276" s="49"/>
      <c r="F276" s="49"/>
      <c r="G276" s="49"/>
      <c r="H276" s="51"/>
      <c r="I276" s="52"/>
      <c r="J276" s="52"/>
    </row>
    <row r="277" spans="1:10" x14ac:dyDescent="0.25">
      <c r="A277" s="28" t="s">
        <v>439</v>
      </c>
      <c r="B277" s="28" t="s">
        <v>10</v>
      </c>
      <c r="C277" s="28" t="s">
        <v>11</v>
      </c>
      <c r="D277" s="29" t="s">
        <v>440</v>
      </c>
      <c r="E277" s="30">
        <f t="shared" ref="E277:J277" si="59">E315</f>
        <v>1</v>
      </c>
      <c r="F277" s="31">
        <f t="shared" si="59"/>
        <v>20608.87</v>
      </c>
      <c r="G277" s="31">
        <f t="shared" si="59"/>
        <v>20608.87</v>
      </c>
      <c r="H277" s="32">
        <f t="shared" si="59"/>
        <v>1</v>
      </c>
      <c r="I277" s="33">
        <f t="shared" si="59"/>
        <v>0</v>
      </c>
      <c r="J277" s="33">
        <f t="shared" si="59"/>
        <v>0</v>
      </c>
    </row>
    <row r="278" spans="1:10" x14ac:dyDescent="0.25">
      <c r="A278" s="34" t="s">
        <v>441</v>
      </c>
      <c r="B278" s="34" t="s">
        <v>10</v>
      </c>
      <c r="C278" s="34" t="s">
        <v>11</v>
      </c>
      <c r="D278" s="35" t="s">
        <v>442</v>
      </c>
      <c r="E278" s="36">
        <f t="shared" ref="E278:J278" si="60">E299</f>
        <v>1</v>
      </c>
      <c r="F278" s="36">
        <f t="shared" si="60"/>
        <v>5566.92</v>
      </c>
      <c r="G278" s="36">
        <f t="shared" si="60"/>
        <v>5566.92</v>
      </c>
      <c r="H278" s="37">
        <f t="shared" si="60"/>
        <v>1</v>
      </c>
      <c r="I278" s="38">
        <f t="shared" si="60"/>
        <v>0</v>
      </c>
      <c r="J278" s="38">
        <f t="shared" si="60"/>
        <v>0</v>
      </c>
    </row>
    <row r="279" spans="1:10" x14ac:dyDescent="0.25">
      <c r="A279" s="53" t="s">
        <v>443</v>
      </c>
      <c r="B279" s="65" t="s">
        <v>10</v>
      </c>
      <c r="C279" s="53" t="s">
        <v>19</v>
      </c>
      <c r="D279" s="54" t="s">
        <v>444</v>
      </c>
      <c r="E279" s="55">
        <f t="shared" ref="E279:J279" si="61">E287</f>
        <v>1</v>
      </c>
      <c r="F279" s="55">
        <f t="shared" si="61"/>
        <v>5002.2</v>
      </c>
      <c r="G279" s="55">
        <f t="shared" si="61"/>
        <v>5002.2</v>
      </c>
      <c r="H279" s="56">
        <f t="shared" si="61"/>
        <v>1</v>
      </c>
      <c r="I279" s="57">
        <f t="shared" si="61"/>
        <v>0</v>
      </c>
      <c r="J279" s="57">
        <f t="shared" si="61"/>
        <v>0</v>
      </c>
    </row>
    <row r="280" spans="1:10" x14ac:dyDescent="0.25">
      <c r="A280" s="39" t="s">
        <v>445</v>
      </c>
      <c r="B280" s="40" t="s">
        <v>16</v>
      </c>
      <c r="C280" s="40" t="s">
        <v>19</v>
      </c>
      <c r="D280" s="2" t="s">
        <v>446</v>
      </c>
      <c r="E280" s="15">
        <v>5</v>
      </c>
      <c r="F280" s="15">
        <v>68.53</v>
      </c>
      <c r="G280" s="41">
        <f t="shared" ref="G280:G287" si="62">ROUND(E280*F280,2)</f>
        <v>342.65</v>
      </c>
      <c r="H280" s="42">
        <v>5</v>
      </c>
      <c r="I280" s="19"/>
      <c r="J280" s="44">
        <f t="shared" ref="J280:J287" si="63">ROUND(H280*I280,2)</f>
        <v>0</v>
      </c>
    </row>
    <row r="281" spans="1:10" ht="22.5" x14ac:dyDescent="0.25">
      <c r="A281" s="39" t="s">
        <v>447</v>
      </c>
      <c r="B281" s="40" t="s">
        <v>16</v>
      </c>
      <c r="C281" s="40" t="s">
        <v>19</v>
      </c>
      <c r="D281" s="2" t="s">
        <v>448</v>
      </c>
      <c r="E281" s="15">
        <v>2</v>
      </c>
      <c r="F281" s="15">
        <v>78.290000000000006</v>
      </c>
      <c r="G281" s="41">
        <f t="shared" si="62"/>
        <v>156.58000000000001</v>
      </c>
      <c r="H281" s="42">
        <v>2</v>
      </c>
      <c r="I281" s="19"/>
      <c r="J281" s="44">
        <f t="shared" si="63"/>
        <v>0</v>
      </c>
    </row>
    <row r="282" spans="1:10" x14ac:dyDescent="0.25">
      <c r="A282" s="39" t="s">
        <v>449</v>
      </c>
      <c r="B282" s="40" t="s">
        <v>16</v>
      </c>
      <c r="C282" s="40" t="s">
        <v>19</v>
      </c>
      <c r="D282" s="2" t="s">
        <v>450</v>
      </c>
      <c r="E282" s="15">
        <v>1</v>
      </c>
      <c r="F282" s="15">
        <v>111.78</v>
      </c>
      <c r="G282" s="41">
        <f t="shared" si="62"/>
        <v>111.78</v>
      </c>
      <c r="H282" s="42">
        <v>1</v>
      </c>
      <c r="I282" s="19"/>
      <c r="J282" s="44">
        <f t="shared" si="63"/>
        <v>0</v>
      </c>
    </row>
    <row r="283" spans="1:10" x14ac:dyDescent="0.25">
      <c r="A283" s="39" t="s">
        <v>451</v>
      </c>
      <c r="B283" s="40" t="s">
        <v>16</v>
      </c>
      <c r="C283" s="40" t="s">
        <v>19</v>
      </c>
      <c r="D283" s="2" t="s">
        <v>452</v>
      </c>
      <c r="E283" s="15">
        <v>2</v>
      </c>
      <c r="F283" s="15">
        <v>155.05000000000001</v>
      </c>
      <c r="G283" s="41">
        <f t="shared" si="62"/>
        <v>310.10000000000002</v>
      </c>
      <c r="H283" s="42">
        <v>2</v>
      </c>
      <c r="I283" s="19"/>
      <c r="J283" s="44">
        <f t="shared" si="63"/>
        <v>0</v>
      </c>
    </row>
    <row r="284" spans="1:10" x14ac:dyDescent="0.25">
      <c r="A284" s="39" t="s">
        <v>453</v>
      </c>
      <c r="B284" s="40" t="s">
        <v>16</v>
      </c>
      <c r="C284" s="40" t="s">
        <v>22</v>
      </c>
      <c r="D284" s="2" t="s">
        <v>454</v>
      </c>
      <c r="E284" s="15">
        <v>150</v>
      </c>
      <c r="F284" s="15">
        <v>16.82</v>
      </c>
      <c r="G284" s="41">
        <f t="shared" si="62"/>
        <v>2523</v>
      </c>
      <c r="H284" s="42">
        <v>150</v>
      </c>
      <c r="I284" s="19"/>
      <c r="J284" s="44">
        <f t="shared" si="63"/>
        <v>0</v>
      </c>
    </row>
    <row r="285" spans="1:10" x14ac:dyDescent="0.25">
      <c r="A285" s="39" t="s">
        <v>455</v>
      </c>
      <c r="B285" s="40" t="s">
        <v>16</v>
      </c>
      <c r="C285" s="40" t="s">
        <v>19</v>
      </c>
      <c r="D285" s="2" t="s">
        <v>456</v>
      </c>
      <c r="E285" s="15">
        <v>1</v>
      </c>
      <c r="F285" s="15">
        <v>1117.3699999999999</v>
      </c>
      <c r="G285" s="41">
        <f t="shared" si="62"/>
        <v>1117.3699999999999</v>
      </c>
      <c r="H285" s="42">
        <v>1</v>
      </c>
      <c r="I285" s="19"/>
      <c r="J285" s="44">
        <f t="shared" si="63"/>
        <v>0</v>
      </c>
    </row>
    <row r="286" spans="1:10" ht="22.5" x14ac:dyDescent="0.25">
      <c r="A286" s="39" t="s">
        <v>457</v>
      </c>
      <c r="B286" s="40" t="s">
        <v>16</v>
      </c>
      <c r="C286" s="40" t="s">
        <v>19</v>
      </c>
      <c r="D286" s="2" t="s">
        <v>458</v>
      </c>
      <c r="E286" s="15">
        <v>1</v>
      </c>
      <c r="F286" s="15">
        <v>440.72</v>
      </c>
      <c r="G286" s="41">
        <f t="shared" si="62"/>
        <v>440.72</v>
      </c>
      <c r="H286" s="42">
        <v>1</v>
      </c>
      <c r="I286" s="19"/>
      <c r="J286" s="44">
        <f t="shared" si="63"/>
        <v>0</v>
      </c>
    </row>
    <row r="287" spans="1:10" x14ac:dyDescent="0.25">
      <c r="A287" s="45"/>
      <c r="B287" s="45"/>
      <c r="C287" s="45"/>
      <c r="D287" s="46" t="s">
        <v>459</v>
      </c>
      <c r="E287" s="15">
        <v>1</v>
      </c>
      <c r="F287" s="47">
        <f>SUM(G280:G286)</f>
        <v>5002.2</v>
      </c>
      <c r="G287" s="47">
        <f t="shared" si="62"/>
        <v>5002.2</v>
      </c>
      <c r="H287" s="42">
        <v>1</v>
      </c>
      <c r="I287" s="48">
        <f>SUM(J280:J286)</f>
        <v>0</v>
      </c>
      <c r="J287" s="48">
        <f t="shared" si="63"/>
        <v>0</v>
      </c>
    </row>
    <row r="288" spans="1:10" ht="1.1499999999999999" customHeight="1" x14ac:dyDescent="0.25">
      <c r="A288" s="49"/>
      <c r="B288" s="49"/>
      <c r="C288" s="49"/>
      <c r="D288" s="50"/>
      <c r="E288" s="49"/>
      <c r="F288" s="49"/>
      <c r="G288" s="49"/>
      <c r="H288" s="51"/>
      <c r="I288" s="52"/>
      <c r="J288" s="52"/>
    </row>
    <row r="289" spans="1:10" x14ac:dyDescent="0.25">
      <c r="A289" s="53" t="s">
        <v>460</v>
      </c>
      <c r="B289" s="65" t="s">
        <v>10</v>
      </c>
      <c r="C289" s="53" t="s">
        <v>19</v>
      </c>
      <c r="D289" s="54" t="s">
        <v>461</v>
      </c>
      <c r="E289" s="55">
        <f t="shared" ref="E289:J289" si="64">E292</f>
        <v>1</v>
      </c>
      <c r="F289" s="55">
        <f t="shared" si="64"/>
        <v>220.1</v>
      </c>
      <c r="G289" s="55">
        <f t="shared" si="64"/>
        <v>220.1</v>
      </c>
      <c r="H289" s="56">
        <f t="shared" si="64"/>
        <v>1</v>
      </c>
      <c r="I289" s="57">
        <f t="shared" si="64"/>
        <v>0</v>
      </c>
      <c r="J289" s="57">
        <f t="shared" si="64"/>
        <v>0</v>
      </c>
    </row>
    <row r="290" spans="1:10" ht="22.5" x14ac:dyDescent="0.25">
      <c r="A290" s="39" t="s">
        <v>462</v>
      </c>
      <c r="B290" s="40" t="s">
        <v>16</v>
      </c>
      <c r="C290" s="40" t="s">
        <v>19</v>
      </c>
      <c r="D290" s="2" t="s">
        <v>463</v>
      </c>
      <c r="E290" s="15">
        <v>6</v>
      </c>
      <c r="F290" s="15">
        <v>23.95</v>
      </c>
      <c r="G290" s="41">
        <f>ROUND(E290*F290,2)</f>
        <v>143.69999999999999</v>
      </c>
      <c r="H290" s="42">
        <v>6</v>
      </c>
      <c r="I290" s="19"/>
      <c r="J290" s="44">
        <f>ROUND(H290*I290,2)</f>
        <v>0</v>
      </c>
    </row>
    <row r="291" spans="1:10" ht="22.5" x14ac:dyDescent="0.25">
      <c r="A291" s="39" t="s">
        <v>464</v>
      </c>
      <c r="B291" s="40" t="s">
        <v>16</v>
      </c>
      <c r="C291" s="40" t="s">
        <v>19</v>
      </c>
      <c r="D291" s="2" t="s">
        <v>465</v>
      </c>
      <c r="E291" s="15">
        <v>4</v>
      </c>
      <c r="F291" s="15">
        <v>19.100000000000001</v>
      </c>
      <c r="G291" s="41">
        <f>ROUND(E291*F291,2)</f>
        <v>76.400000000000006</v>
      </c>
      <c r="H291" s="42">
        <v>4</v>
      </c>
      <c r="I291" s="19"/>
      <c r="J291" s="44">
        <f>ROUND(H291*I291,2)</f>
        <v>0</v>
      </c>
    </row>
    <row r="292" spans="1:10" x14ac:dyDescent="0.25">
      <c r="A292" s="45"/>
      <c r="B292" s="45"/>
      <c r="C292" s="45"/>
      <c r="D292" s="46" t="s">
        <v>466</v>
      </c>
      <c r="E292" s="15">
        <v>1</v>
      </c>
      <c r="F292" s="47">
        <f>SUM(G290:G291)</f>
        <v>220.1</v>
      </c>
      <c r="G292" s="47">
        <f>ROUND(E292*F292,2)</f>
        <v>220.1</v>
      </c>
      <c r="H292" s="42">
        <v>1</v>
      </c>
      <c r="I292" s="48">
        <f>SUM(J290:J291)</f>
        <v>0</v>
      </c>
      <c r="J292" s="48">
        <f>ROUND(H292*I292,2)</f>
        <v>0</v>
      </c>
    </row>
    <row r="293" spans="1:10" ht="1.1499999999999999" customHeight="1" x14ac:dyDescent="0.25">
      <c r="A293" s="49"/>
      <c r="B293" s="49"/>
      <c r="C293" s="49"/>
      <c r="D293" s="50"/>
      <c r="E293" s="49"/>
      <c r="F293" s="49"/>
      <c r="G293" s="49"/>
      <c r="H293" s="51"/>
      <c r="I293" s="52"/>
      <c r="J293" s="52"/>
    </row>
    <row r="294" spans="1:10" x14ac:dyDescent="0.25">
      <c r="A294" s="53" t="s">
        <v>467</v>
      </c>
      <c r="B294" s="53" t="s">
        <v>10</v>
      </c>
      <c r="C294" s="53" t="s">
        <v>19</v>
      </c>
      <c r="D294" s="54" t="s">
        <v>468</v>
      </c>
      <c r="E294" s="55">
        <f t="shared" ref="E294:J294" si="65">E297</f>
        <v>1</v>
      </c>
      <c r="F294" s="55">
        <f t="shared" si="65"/>
        <v>344.62</v>
      </c>
      <c r="G294" s="55">
        <f t="shared" si="65"/>
        <v>344.62</v>
      </c>
      <c r="H294" s="56">
        <f t="shared" si="65"/>
        <v>1</v>
      </c>
      <c r="I294" s="57">
        <f t="shared" si="65"/>
        <v>0</v>
      </c>
      <c r="J294" s="57">
        <f t="shared" si="65"/>
        <v>0</v>
      </c>
    </row>
    <row r="295" spans="1:10" x14ac:dyDescent="0.25">
      <c r="A295" s="39" t="s">
        <v>469</v>
      </c>
      <c r="B295" s="40" t="s">
        <v>16</v>
      </c>
      <c r="C295" s="40" t="s">
        <v>19</v>
      </c>
      <c r="D295" s="2" t="s">
        <v>470</v>
      </c>
      <c r="E295" s="15">
        <v>2</v>
      </c>
      <c r="F295" s="15">
        <v>90</v>
      </c>
      <c r="G295" s="41">
        <f>ROUND(E295*F295,2)</f>
        <v>180</v>
      </c>
      <c r="H295" s="42">
        <v>2</v>
      </c>
      <c r="I295" s="19"/>
      <c r="J295" s="44">
        <f>ROUND(H295*I295,2)</f>
        <v>0</v>
      </c>
    </row>
    <row r="296" spans="1:10" x14ac:dyDescent="0.25">
      <c r="A296" s="39" t="s">
        <v>471</v>
      </c>
      <c r="B296" s="40" t="s">
        <v>16</v>
      </c>
      <c r="C296" s="40" t="s">
        <v>19</v>
      </c>
      <c r="D296" s="2" t="s">
        <v>472</v>
      </c>
      <c r="E296" s="15">
        <v>1</v>
      </c>
      <c r="F296" s="15">
        <v>164.62</v>
      </c>
      <c r="G296" s="41">
        <f>ROUND(E296*F296,2)</f>
        <v>164.62</v>
      </c>
      <c r="H296" s="42">
        <v>1</v>
      </c>
      <c r="I296" s="19"/>
      <c r="J296" s="44">
        <f>ROUND(H296*I296,2)</f>
        <v>0</v>
      </c>
    </row>
    <row r="297" spans="1:10" x14ac:dyDescent="0.25">
      <c r="A297" s="45"/>
      <c r="B297" s="45"/>
      <c r="C297" s="45"/>
      <c r="D297" s="46" t="s">
        <v>473</v>
      </c>
      <c r="E297" s="15">
        <v>1</v>
      </c>
      <c r="F297" s="47">
        <f>SUM(G295:G296)</f>
        <v>344.62</v>
      </c>
      <c r="G297" s="47">
        <f>ROUND(E297*F297,2)</f>
        <v>344.62</v>
      </c>
      <c r="H297" s="42">
        <v>1</v>
      </c>
      <c r="I297" s="48">
        <f>SUM(J295:J296)</f>
        <v>0</v>
      </c>
      <c r="J297" s="48">
        <f>ROUND(H297*I297,2)</f>
        <v>0</v>
      </c>
    </row>
    <row r="298" spans="1:10" ht="1.1499999999999999" customHeight="1" x14ac:dyDescent="0.25">
      <c r="A298" s="49"/>
      <c r="B298" s="49"/>
      <c r="C298" s="49"/>
      <c r="D298" s="50"/>
      <c r="E298" s="49"/>
      <c r="F298" s="49"/>
      <c r="G298" s="49"/>
      <c r="H298" s="51"/>
      <c r="I298" s="52"/>
      <c r="J298" s="52"/>
    </row>
    <row r="299" spans="1:10" x14ac:dyDescent="0.25">
      <c r="A299" s="45"/>
      <c r="B299" s="45"/>
      <c r="C299" s="45"/>
      <c r="D299" s="46" t="s">
        <v>474</v>
      </c>
      <c r="E299" s="15">
        <v>1</v>
      </c>
      <c r="F299" s="47">
        <f>G279+G289+G294</f>
        <v>5566.92</v>
      </c>
      <c r="G299" s="47">
        <f>ROUND(E299*F299,2)</f>
        <v>5566.92</v>
      </c>
      <c r="H299" s="42">
        <v>1</v>
      </c>
      <c r="I299" s="48">
        <f>J279+J289+J294</f>
        <v>0</v>
      </c>
      <c r="J299" s="48">
        <f>ROUND(H299*I299,2)</f>
        <v>0</v>
      </c>
    </row>
    <row r="300" spans="1:10" ht="1.1499999999999999" customHeight="1" x14ac:dyDescent="0.25">
      <c r="A300" s="49"/>
      <c r="B300" s="49"/>
      <c r="C300" s="49"/>
      <c r="D300" s="50"/>
      <c r="E300" s="49"/>
      <c r="F300" s="49"/>
      <c r="G300" s="49"/>
      <c r="H300" s="51"/>
      <c r="I300" s="52"/>
      <c r="J300" s="52"/>
    </row>
    <row r="301" spans="1:10" x14ac:dyDescent="0.25">
      <c r="A301" s="34" t="s">
        <v>475</v>
      </c>
      <c r="B301" s="34" t="s">
        <v>10</v>
      </c>
      <c r="C301" s="34" t="s">
        <v>11</v>
      </c>
      <c r="D301" s="35" t="s">
        <v>476</v>
      </c>
      <c r="E301" s="36">
        <f t="shared" ref="E301:J301" si="66">E313</f>
        <v>1</v>
      </c>
      <c r="F301" s="36">
        <f t="shared" si="66"/>
        <v>15041.95</v>
      </c>
      <c r="G301" s="36">
        <f t="shared" si="66"/>
        <v>15041.95</v>
      </c>
      <c r="H301" s="37">
        <f t="shared" si="66"/>
        <v>1</v>
      </c>
      <c r="I301" s="38">
        <f t="shared" si="66"/>
        <v>0</v>
      </c>
      <c r="J301" s="38">
        <f t="shared" si="66"/>
        <v>0</v>
      </c>
    </row>
    <row r="302" spans="1:10" ht="22.5" x14ac:dyDescent="0.25">
      <c r="A302" s="39" t="s">
        <v>477</v>
      </c>
      <c r="B302" s="40" t="s">
        <v>16</v>
      </c>
      <c r="C302" s="40" t="s">
        <v>19</v>
      </c>
      <c r="D302" s="2" t="s">
        <v>478</v>
      </c>
      <c r="E302" s="15">
        <v>1</v>
      </c>
      <c r="F302" s="15">
        <v>390.1</v>
      </c>
      <c r="G302" s="41">
        <f t="shared" ref="G302:G313" si="67">ROUND(E302*F302,2)</f>
        <v>390.1</v>
      </c>
      <c r="H302" s="42">
        <v>1</v>
      </c>
      <c r="I302" s="19"/>
      <c r="J302" s="44">
        <f t="shared" ref="J302:J313" si="68">ROUND(H302*I302,2)</f>
        <v>0</v>
      </c>
    </row>
    <row r="303" spans="1:10" x14ac:dyDescent="0.25">
      <c r="A303" s="39" t="s">
        <v>479</v>
      </c>
      <c r="B303" s="40" t="s">
        <v>16</v>
      </c>
      <c r="C303" s="40" t="s">
        <v>19</v>
      </c>
      <c r="D303" s="2" t="s">
        <v>480</v>
      </c>
      <c r="E303" s="15">
        <v>1</v>
      </c>
      <c r="F303" s="15">
        <v>81.099999999999994</v>
      </c>
      <c r="G303" s="41">
        <f t="shared" si="67"/>
        <v>81.099999999999994</v>
      </c>
      <c r="H303" s="42">
        <v>1</v>
      </c>
      <c r="I303" s="19"/>
      <c r="J303" s="44">
        <f t="shared" si="68"/>
        <v>0</v>
      </c>
    </row>
    <row r="304" spans="1:10" ht="22.5" x14ac:dyDescent="0.25">
      <c r="A304" s="39" t="s">
        <v>481</v>
      </c>
      <c r="B304" s="40" t="s">
        <v>16</v>
      </c>
      <c r="C304" s="40" t="s">
        <v>22</v>
      </c>
      <c r="D304" s="2" t="s">
        <v>482</v>
      </c>
      <c r="E304" s="15">
        <v>550</v>
      </c>
      <c r="F304" s="15">
        <v>13.02</v>
      </c>
      <c r="G304" s="41">
        <f t="shared" si="67"/>
        <v>7161</v>
      </c>
      <c r="H304" s="42">
        <v>550</v>
      </c>
      <c r="I304" s="19"/>
      <c r="J304" s="44">
        <f t="shared" si="68"/>
        <v>0</v>
      </c>
    </row>
    <row r="305" spans="1:10" x14ac:dyDescent="0.25">
      <c r="A305" s="39" t="s">
        <v>483</v>
      </c>
      <c r="B305" s="40" t="s">
        <v>16</v>
      </c>
      <c r="C305" s="40" t="s">
        <v>22</v>
      </c>
      <c r="D305" s="2" t="s">
        <v>484</v>
      </c>
      <c r="E305" s="15">
        <v>250</v>
      </c>
      <c r="F305" s="15">
        <v>12.76</v>
      </c>
      <c r="G305" s="41">
        <f t="shared" si="67"/>
        <v>3190</v>
      </c>
      <c r="H305" s="42">
        <v>250</v>
      </c>
      <c r="I305" s="19"/>
      <c r="J305" s="44">
        <f t="shared" si="68"/>
        <v>0</v>
      </c>
    </row>
    <row r="306" spans="1:10" x14ac:dyDescent="0.25">
      <c r="A306" s="39" t="s">
        <v>485</v>
      </c>
      <c r="B306" s="40" t="s">
        <v>16</v>
      </c>
      <c r="C306" s="40" t="s">
        <v>19</v>
      </c>
      <c r="D306" s="2" t="s">
        <v>486</v>
      </c>
      <c r="E306" s="15">
        <v>2</v>
      </c>
      <c r="F306" s="15">
        <v>303.24</v>
      </c>
      <c r="G306" s="41">
        <f t="shared" si="67"/>
        <v>606.48</v>
      </c>
      <c r="H306" s="42">
        <v>2</v>
      </c>
      <c r="I306" s="19"/>
      <c r="J306" s="44">
        <f t="shared" si="68"/>
        <v>0</v>
      </c>
    </row>
    <row r="307" spans="1:10" x14ac:dyDescent="0.25">
      <c r="A307" s="39" t="s">
        <v>487</v>
      </c>
      <c r="B307" s="40" t="s">
        <v>16</v>
      </c>
      <c r="C307" s="40" t="s">
        <v>19</v>
      </c>
      <c r="D307" s="2" t="s">
        <v>488</v>
      </c>
      <c r="E307" s="15">
        <v>2</v>
      </c>
      <c r="F307" s="15">
        <v>834.12</v>
      </c>
      <c r="G307" s="41">
        <f t="shared" si="67"/>
        <v>1668.24</v>
      </c>
      <c r="H307" s="42">
        <v>2</v>
      </c>
      <c r="I307" s="19"/>
      <c r="J307" s="44">
        <f t="shared" si="68"/>
        <v>0</v>
      </c>
    </row>
    <row r="308" spans="1:10" x14ac:dyDescent="0.25">
      <c r="A308" s="39" t="s">
        <v>489</v>
      </c>
      <c r="B308" s="40" t="s">
        <v>16</v>
      </c>
      <c r="C308" s="40" t="s">
        <v>19</v>
      </c>
      <c r="D308" s="2" t="s">
        <v>490</v>
      </c>
      <c r="E308" s="15">
        <v>1</v>
      </c>
      <c r="F308" s="15">
        <v>700.06</v>
      </c>
      <c r="G308" s="41">
        <f t="shared" si="67"/>
        <v>700.06</v>
      </c>
      <c r="H308" s="42">
        <v>1</v>
      </c>
      <c r="I308" s="19"/>
      <c r="J308" s="44">
        <f t="shared" si="68"/>
        <v>0</v>
      </c>
    </row>
    <row r="309" spans="1:10" ht="22.5" x14ac:dyDescent="0.25">
      <c r="A309" s="39" t="s">
        <v>491</v>
      </c>
      <c r="B309" s="40" t="s">
        <v>16</v>
      </c>
      <c r="C309" s="40" t="s">
        <v>19</v>
      </c>
      <c r="D309" s="2" t="s">
        <v>492</v>
      </c>
      <c r="E309" s="15">
        <v>1</v>
      </c>
      <c r="F309" s="15">
        <v>120.38</v>
      </c>
      <c r="G309" s="41">
        <f t="shared" si="67"/>
        <v>120.38</v>
      </c>
      <c r="H309" s="42">
        <v>1</v>
      </c>
      <c r="I309" s="19"/>
      <c r="J309" s="44">
        <f t="shared" si="68"/>
        <v>0</v>
      </c>
    </row>
    <row r="310" spans="1:10" x14ac:dyDescent="0.25">
      <c r="A310" s="39" t="s">
        <v>493</v>
      </c>
      <c r="B310" s="40" t="s">
        <v>16</v>
      </c>
      <c r="C310" s="40" t="s">
        <v>19</v>
      </c>
      <c r="D310" s="2" t="s">
        <v>494</v>
      </c>
      <c r="E310" s="15">
        <v>1</v>
      </c>
      <c r="F310" s="15">
        <v>646.29999999999995</v>
      </c>
      <c r="G310" s="41">
        <f t="shared" si="67"/>
        <v>646.29999999999995</v>
      </c>
      <c r="H310" s="42">
        <v>1</v>
      </c>
      <c r="I310" s="19"/>
      <c r="J310" s="44">
        <f t="shared" si="68"/>
        <v>0</v>
      </c>
    </row>
    <row r="311" spans="1:10" x14ac:dyDescent="0.25">
      <c r="A311" s="39" t="s">
        <v>495</v>
      </c>
      <c r="B311" s="40" t="s">
        <v>16</v>
      </c>
      <c r="C311" s="40" t="s">
        <v>19</v>
      </c>
      <c r="D311" s="2" t="s">
        <v>496</v>
      </c>
      <c r="E311" s="15">
        <v>1</v>
      </c>
      <c r="F311" s="15">
        <v>249.22</v>
      </c>
      <c r="G311" s="41">
        <f t="shared" si="67"/>
        <v>249.22</v>
      </c>
      <c r="H311" s="42">
        <v>1</v>
      </c>
      <c r="I311" s="19"/>
      <c r="J311" s="44">
        <f t="shared" si="68"/>
        <v>0</v>
      </c>
    </row>
    <row r="312" spans="1:10" x14ac:dyDescent="0.25">
      <c r="A312" s="39" t="s">
        <v>497</v>
      </c>
      <c r="B312" s="40" t="s">
        <v>16</v>
      </c>
      <c r="C312" s="40" t="s">
        <v>19</v>
      </c>
      <c r="D312" s="2" t="s">
        <v>498</v>
      </c>
      <c r="E312" s="15">
        <v>1</v>
      </c>
      <c r="F312" s="15">
        <v>229.07</v>
      </c>
      <c r="G312" s="41">
        <f t="shared" si="67"/>
        <v>229.07</v>
      </c>
      <c r="H312" s="42">
        <v>1</v>
      </c>
      <c r="I312" s="19"/>
      <c r="J312" s="44">
        <f t="shared" si="68"/>
        <v>0</v>
      </c>
    </row>
    <row r="313" spans="1:10" x14ac:dyDescent="0.25">
      <c r="A313" s="45"/>
      <c r="B313" s="45"/>
      <c r="C313" s="45"/>
      <c r="D313" s="46" t="s">
        <v>499</v>
      </c>
      <c r="E313" s="15">
        <v>1</v>
      </c>
      <c r="F313" s="47">
        <f>SUM(G302:G312)</f>
        <v>15041.95</v>
      </c>
      <c r="G313" s="47">
        <f t="shared" si="67"/>
        <v>15041.95</v>
      </c>
      <c r="H313" s="42">
        <v>1</v>
      </c>
      <c r="I313" s="48">
        <f>SUM(J302:J312)</f>
        <v>0</v>
      </c>
      <c r="J313" s="48">
        <f t="shared" si="68"/>
        <v>0</v>
      </c>
    </row>
    <row r="314" spans="1:10" ht="1.1499999999999999" customHeight="1" x14ac:dyDescent="0.25">
      <c r="A314" s="49"/>
      <c r="B314" s="49"/>
      <c r="C314" s="49"/>
      <c r="D314" s="50"/>
      <c r="E314" s="49"/>
      <c r="F314" s="49"/>
      <c r="G314" s="49"/>
      <c r="H314" s="51"/>
      <c r="I314" s="52"/>
      <c r="J314" s="52"/>
    </row>
    <row r="315" spans="1:10" x14ac:dyDescent="0.25">
      <c r="A315" s="45"/>
      <c r="B315" s="45"/>
      <c r="C315" s="45"/>
      <c r="D315" s="46" t="s">
        <v>500</v>
      </c>
      <c r="E315" s="63">
        <v>1</v>
      </c>
      <c r="F315" s="47">
        <f>G278+G301</f>
        <v>20608.87</v>
      </c>
      <c r="G315" s="47">
        <f>ROUND(E315*F315,2)</f>
        <v>20608.87</v>
      </c>
      <c r="H315" s="64">
        <v>1</v>
      </c>
      <c r="I315" s="48">
        <f>J278+J301</f>
        <v>0</v>
      </c>
      <c r="J315" s="48">
        <f>ROUND(H315*I315,2)</f>
        <v>0</v>
      </c>
    </row>
    <row r="316" spans="1:10" ht="1.1499999999999999" customHeight="1" x14ac:dyDescent="0.25">
      <c r="A316" s="49"/>
      <c r="B316" s="49"/>
      <c r="C316" s="49"/>
      <c r="D316" s="50"/>
      <c r="E316" s="49"/>
      <c r="F316" s="49"/>
      <c r="G316" s="49"/>
      <c r="H316" s="51"/>
      <c r="I316" s="52"/>
      <c r="J316" s="52"/>
    </row>
    <row r="317" spans="1:10" x14ac:dyDescent="0.25">
      <c r="A317" s="28" t="s">
        <v>501</v>
      </c>
      <c r="B317" s="28" t="s">
        <v>10</v>
      </c>
      <c r="C317" s="28" t="s">
        <v>11</v>
      </c>
      <c r="D317" s="29" t="s">
        <v>502</v>
      </c>
      <c r="E317" s="30">
        <f t="shared" ref="E317:J317" si="69">E324</f>
        <v>1</v>
      </c>
      <c r="F317" s="31">
        <f t="shared" si="69"/>
        <v>289699.48</v>
      </c>
      <c r="G317" s="31">
        <f t="shared" si="69"/>
        <v>289699.48</v>
      </c>
      <c r="H317" s="32">
        <f t="shared" si="69"/>
        <v>1</v>
      </c>
      <c r="I317" s="33">
        <f t="shared" si="69"/>
        <v>0</v>
      </c>
      <c r="J317" s="33">
        <f t="shared" si="69"/>
        <v>0</v>
      </c>
    </row>
    <row r="318" spans="1:10" x14ac:dyDescent="0.25">
      <c r="A318" s="39" t="s">
        <v>503</v>
      </c>
      <c r="B318" s="40" t="s">
        <v>16</v>
      </c>
      <c r="C318" s="40" t="s">
        <v>200</v>
      </c>
      <c r="D318" s="2" t="s">
        <v>504</v>
      </c>
      <c r="E318" s="15">
        <v>110</v>
      </c>
      <c r="F318" s="15">
        <v>96.12</v>
      </c>
      <c r="G318" s="41">
        <f t="shared" ref="G318:G324" si="70">ROUND(E318*F318,2)</f>
        <v>10573.2</v>
      </c>
      <c r="H318" s="42">
        <v>110</v>
      </c>
      <c r="I318" s="19"/>
      <c r="J318" s="44">
        <f t="shared" ref="J318:J324" si="71">ROUND(H318*I318,2)</f>
        <v>0</v>
      </c>
    </row>
    <row r="319" spans="1:10" x14ac:dyDescent="0.25">
      <c r="A319" s="39" t="s">
        <v>505</v>
      </c>
      <c r="B319" s="40" t="s">
        <v>16</v>
      </c>
      <c r="C319" s="40" t="s">
        <v>200</v>
      </c>
      <c r="D319" s="2" t="s">
        <v>506</v>
      </c>
      <c r="E319" s="15">
        <v>2</v>
      </c>
      <c r="F319" s="15">
        <v>81.14</v>
      </c>
      <c r="G319" s="41">
        <f t="shared" si="70"/>
        <v>162.28</v>
      </c>
      <c r="H319" s="42">
        <v>2</v>
      </c>
      <c r="I319" s="19"/>
      <c r="J319" s="44">
        <f t="shared" si="71"/>
        <v>0</v>
      </c>
    </row>
    <row r="320" spans="1:10" x14ac:dyDescent="0.25">
      <c r="A320" s="39" t="s">
        <v>507</v>
      </c>
      <c r="B320" s="40" t="s">
        <v>16</v>
      </c>
      <c r="C320" s="40" t="s">
        <v>200</v>
      </c>
      <c r="D320" s="2" t="s">
        <v>508</v>
      </c>
      <c r="E320" s="15">
        <v>200</v>
      </c>
      <c r="F320" s="15">
        <v>96.12</v>
      </c>
      <c r="G320" s="41">
        <f t="shared" si="70"/>
        <v>19224</v>
      </c>
      <c r="H320" s="42">
        <v>200</v>
      </c>
      <c r="I320" s="19"/>
      <c r="J320" s="44">
        <f t="shared" si="71"/>
        <v>0</v>
      </c>
    </row>
    <row r="321" spans="1:10" ht="22.5" x14ac:dyDescent="0.25">
      <c r="A321" s="39" t="s">
        <v>509</v>
      </c>
      <c r="B321" s="40" t="s">
        <v>16</v>
      </c>
      <c r="C321" s="40" t="s">
        <v>510</v>
      </c>
      <c r="D321" s="2" t="s">
        <v>511</v>
      </c>
      <c r="E321" s="15">
        <v>3000</v>
      </c>
      <c r="F321" s="15">
        <v>25.15</v>
      </c>
      <c r="G321" s="41">
        <f t="shared" si="70"/>
        <v>75450</v>
      </c>
      <c r="H321" s="42">
        <v>3000</v>
      </c>
      <c r="I321" s="19"/>
      <c r="J321" s="44">
        <f t="shared" si="71"/>
        <v>0</v>
      </c>
    </row>
    <row r="322" spans="1:10" ht="22.5" x14ac:dyDescent="0.25">
      <c r="A322" s="39" t="s">
        <v>512</v>
      </c>
      <c r="B322" s="40" t="s">
        <v>16</v>
      </c>
      <c r="C322" s="40" t="s">
        <v>510</v>
      </c>
      <c r="D322" s="2" t="s">
        <v>513</v>
      </c>
      <c r="E322" s="15">
        <v>3000</v>
      </c>
      <c r="F322" s="15">
        <v>20.75</v>
      </c>
      <c r="G322" s="41">
        <f t="shared" si="70"/>
        <v>62250</v>
      </c>
      <c r="H322" s="42">
        <v>3000</v>
      </c>
      <c r="I322" s="19"/>
      <c r="J322" s="44">
        <f t="shared" si="71"/>
        <v>0</v>
      </c>
    </row>
    <row r="323" spans="1:10" x14ac:dyDescent="0.25">
      <c r="A323" s="39" t="s">
        <v>514</v>
      </c>
      <c r="B323" s="40" t="s">
        <v>16</v>
      </c>
      <c r="C323" s="40" t="s">
        <v>510</v>
      </c>
      <c r="D323" s="2" t="s">
        <v>515</v>
      </c>
      <c r="E323" s="15">
        <v>6000</v>
      </c>
      <c r="F323" s="15">
        <v>20.34</v>
      </c>
      <c r="G323" s="41">
        <f t="shared" si="70"/>
        <v>122040</v>
      </c>
      <c r="H323" s="42">
        <v>6000</v>
      </c>
      <c r="I323" s="19"/>
      <c r="J323" s="44">
        <f t="shared" si="71"/>
        <v>0</v>
      </c>
    </row>
    <row r="324" spans="1:10" x14ac:dyDescent="0.25">
      <c r="A324" s="45"/>
      <c r="B324" s="45"/>
      <c r="C324" s="45"/>
      <c r="D324" s="46" t="s">
        <v>516</v>
      </c>
      <c r="E324" s="63">
        <v>1</v>
      </c>
      <c r="F324" s="47">
        <f>SUM(G318:G323)</f>
        <v>289699.48</v>
      </c>
      <c r="G324" s="47">
        <f t="shared" si="70"/>
        <v>289699.48</v>
      </c>
      <c r="H324" s="64">
        <v>1</v>
      </c>
      <c r="I324" s="48">
        <f>SUM(J318:J323)</f>
        <v>0</v>
      </c>
      <c r="J324" s="48">
        <f t="shared" si="71"/>
        <v>0</v>
      </c>
    </row>
    <row r="325" spans="1:10" ht="1.1499999999999999" customHeight="1" x14ac:dyDescent="0.25">
      <c r="A325" s="49"/>
      <c r="B325" s="49"/>
      <c r="C325" s="49"/>
      <c r="D325" s="50"/>
      <c r="E325" s="49"/>
      <c r="F325" s="49"/>
      <c r="G325" s="49"/>
      <c r="H325" s="51"/>
      <c r="I325" s="52"/>
      <c r="J325" s="52"/>
    </row>
    <row r="326" spans="1:10" x14ac:dyDescent="0.25">
      <c r="A326" s="28" t="s">
        <v>517</v>
      </c>
      <c r="B326" s="28" t="s">
        <v>10</v>
      </c>
      <c r="C326" s="28" t="s">
        <v>11</v>
      </c>
      <c r="D326" s="29" t="s">
        <v>518</v>
      </c>
      <c r="E326" s="66">
        <v>1</v>
      </c>
      <c r="F326" s="67">
        <v>20320.75</v>
      </c>
      <c r="G326" s="31">
        <f>ROUND(E326*F326,2)</f>
        <v>20320.75</v>
      </c>
      <c r="H326" s="68">
        <v>1</v>
      </c>
      <c r="I326" s="20"/>
      <c r="J326" s="33">
        <f>ROUND(H326*I326,2)</f>
        <v>0</v>
      </c>
    </row>
    <row r="327" spans="1:10" x14ac:dyDescent="0.25">
      <c r="A327" s="45"/>
      <c r="B327" s="45"/>
      <c r="C327" s="45"/>
      <c r="D327" s="4" t="s">
        <v>521</v>
      </c>
      <c r="E327" s="63">
        <v>1</v>
      </c>
      <c r="F327" s="47">
        <f>G4+G277+G317+G326</f>
        <v>1521694.06</v>
      </c>
      <c r="G327" s="47">
        <f>ROUND(E327*F327,2)</f>
        <v>1521694.06</v>
      </c>
      <c r="H327" s="64">
        <v>1</v>
      </c>
      <c r="I327" s="48">
        <f>J4+J277+J317+J326</f>
        <v>74550</v>
      </c>
      <c r="J327" s="48">
        <f>ROUND(H327*I327,2)</f>
        <v>74550</v>
      </c>
    </row>
    <row r="328" spans="1:10" ht="1.1499999999999999" customHeight="1" x14ac:dyDescent="0.25">
      <c r="A328" s="49"/>
      <c r="B328" s="49"/>
      <c r="C328" s="49"/>
      <c r="D328" s="50"/>
      <c r="E328" s="49"/>
      <c r="F328" s="49"/>
      <c r="G328" s="49"/>
      <c r="H328" s="51"/>
      <c r="I328" s="52"/>
      <c r="J328" s="52"/>
    </row>
    <row r="329" spans="1:10" x14ac:dyDescent="0.25">
      <c r="D329" s="2" t="s">
        <v>522</v>
      </c>
      <c r="F329" s="5">
        <v>0.13</v>
      </c>
      <c r="G329" s="6">
        <f>G327*F329</f>
        <v>197820.23</v>
      </c>
      <c r="H329" s="16"/>
      <c r="I329" s="3">
        <v>0.13</v>
      </c>
      <c r="J329" s="17">
        <f>J327*I329</f>
        <v>9691.5</v>
      </c>
    </row>
    <row r="330" spans="1:10" x14ac:dyDescent="0.25">
      <c r="D330" s="2" t="s">
        <v>523</v>
      </c>
      <c r="F330" s="5">
        <v>0.06</v>
      </c>
      <c r="G330" s="6">
        <f>G327*F330</f>
        <v>91301.64</v>
      </c>
      <c r="H330" s="16"/>
      <c r="I330" s="3">
        <v>0.06</v>
      </c>
      <c r="J330" s="17">
        <f>J327*I330</f>
        <v>4473</v>
      </c>
    </row>
    <row r="331" spans="1:10" ht="15.75" x14ac:dyDescent="0.25">
      <c r="A331" s="9"/>
      <c r="B331" s="9"/>
      <c r="C331" s="9"/>
      <c r="D331" s="10" t="s">
        <v>524</v>
      </c>
      <c r="E331" s="9"/>
      <c r="F331" s="9"/>
      <c r="G331" s="13">
        <f>G327+G329+G330</f>
        <v>1810815.93</v>
      </c>
      <c r="H331" s="69"/>
      <c r="I331" s="70"/>
      <c r="J331" s="18">
        <f>J327+J329+J330</f>
        <v>88714.5</v>
      </c>
    </row>
    <row r="332" spans="1:10" x14ac:dyDescent="0.25">
      <c r="A332" s="11"/>
      <c r="B332" s="11"/>
      <c r="C332" s="11"/>
      <c r="D332" s="12" t="s">
        <v>525</v>
      </c>
      <c r="E332" s="11"/>
      <c r="F332" s="11"/>
      <c r="G332" s="6">
        <f>G331*0.21</f>
        <v>380271.35</v>
      </c>
      <c r="H332" s="71"/>
      <c r="I332" s="72"/>
      <c r="J332" s="72">
        <f>J331*0.21</f>
        <v>18630.05</v>
      </c>
    </row>
    <row r="333" spans="1:10" ht="15.75" x14ac:dyDescent="0.25">
      <c r="A333" s="7"/>
      <c r="B333" s="7"/>
      <c r="C333" s="7"/>
      <c r="D333" s="8" t="s">
        <v>526</v>
      </c>
      <c r="E333" s="7"/>
      <c r="F333" s="7"/>
      <c r="G333" s="14">
        <f>G331+G332</f>
        <v>2191087.2799999998</v>
      </c>
      <c r="H333" s="73"/>
      <c r="I333" s="74"/>
      <c r="J333" s="75">
        <f>J331+J332</f>
        <v>107344.55</v>
      </c>
    </row>
    <row r="336" spans="1:10" x14ac:dyDescent="0.25">
      <c r="A336" s="76" t="s">
        <v>527</v>
      </c>
      <c r="B336" s="77"/>
      <c r="C336" s="77"/>
      <c r="D336" s="77"/>
      <c r="E336" s="77"/>
      <c r="F336" s="77"/>
      <c r="G336" s="77"/>
      <c r="H336" s="77"/>
      <c r="I336" s="77"/>
    </row>
    <row r="337" spans="1:9" x14ac:dyDescent="0.25">
      <c r="A337" s="90" t="s">
        <v>528</v>
      </c>
      <c r="B337" s="90"/>
      <c r="C337" s="90"/>
      <c r="D337" s="90"/>
      <c r="E337" s="90"/>
      <c r="F337" s="90"/>
      <c r="G337" s="90"/>
      <c r="H337" s="90"/>
      <c r="I337" s="90"/>
    </row>
    <row r="341" spans="1:9" x14ac:dyDescent="0.25">
      <c r="A341" s="96" t="s">
        <v>529</v>
      </c>
      <c r="B341" s="96"/>
      <c r="C341" s="97" t="s">
        <v>530</v>
      </c>
      <c r="D341" s="97"/>
      <c r="E341" s="97"/>
      <c r="F341" s="97"/>
      <c r="G341" s="97"/>
    </row>
    <row r="342" spans="1:9" x14ac:dyDescent="0.25">
      <c r="A342" s="96"/>
      <c r="B342" s="96"/>
      <c r="C342" s="97"/>
      <c r="D342" s="97"/>
      <c r="E342" s="97"/>
      <c r="F342" s="97"/>
      <c r="G342" s="97"/>
    </row>
    <row r="343" spans="1:9" x14ac:dyDescent="0.25">
      <c r="A343" s="84" t="s">
        <v>531</v>
      </c>
      <c r="B343" s="85"/>
      <c r="C343" s="78"/>
      <c r="D343" s="79"/>
      <c r="E343" s="79"/>
      <c r="F343" s="79"/>
      <c r="G343" s="80"/>
    </row>
    <row r="344" spans="1:9" x14ac:dyDescent="0.25">
      <c r="A344" s="86"/>
      <c r="B344" s="87"/>
      <c r="C344" s="81"/>
      <c r="D344" s="82"/>
      <c r="E344" s="82"/>
      <c r="F344" s="82"/>
      <c r="G344" s="83"/>
    </row>
    <row r="345" spans="1:9" x14ac:dyDescent="0.25">
      <c r="A345" s="84" t="s">
        <v>532</v>
      </c>
      <c r="B345" s="85"/>
      <c r="C345" s="84" t="s">
        <v>533</v>
      </c>
      <c r="D345" s="88"/>
      <c r="E345" s="88"/>
      <c r="F345" s="88"/>
      <c r="G345" s="85"/>
    </row>
    <row r="346" spans="1:9" x14ac:dyDescent="0.25">
      <c r="A346" s="86"/>
      <c r="B346" s="87"/>
      <c r="C346" s="86"/>
      <c r="D346" s="89"/>
      <c r="E346" s="89"/>
      <c r="F346" s="89"/>
      <c r="G346" s="87"/>
    </row>
    <row r="347" spans="1:9" x14ac:dyDescent="0.25">
      <c r="A347" s="84" t="s">
        <v>534</v>
      </c>
      <c r="B347" s="85"/>
      <c r="C347" s="84" t="s">
        <v>535</v>
      </c>
      <c r="D347" s="88"/>
      <c r="E347" s="88"/>
      <c r="F347" s="88"/>
      <c r="G347" s="85"/>
    </row>
    <row r="348" spans="1:9" x14ac:dyDescent="0.25">
      <c r="A348" s="93"/>
      <c r="B348" s="94"/>
      <c r="C348" s="93"/>
      <c r="D348" s="95"/>
      <c r="E348" s="95"/>
      <c r="F348" s="95"/>
      <c r="G348" s="94"/>
    </row>
    <row r="349" spans="1:9" x14ac:dyDescent="0.25">
      <c r="A349" s="93"/>
      <c r="B349" s="94"/>
      <c r="C349" s="93"/>
      <c r="D349" s="95"/>
      <c r="E349" s="95"/>
      <c r="F349" s="95"/>
      <c r="G349" s="94"/>
    </row>
    <row r="350" spans="1:9" x14ac:dyDescent="0.25">
      <c r="A350" s="86"/>
      <c r="B350" s="87"/>
      <c r="C350" s="86"/>
      <c r="D350" s="89"/>
      <c r="E350" s="89"/>
      <c r="F350" s="89"/>
      <c r="G350" s="87"/>
    </row>
  </sheetData>
  <sheetProtection algorithmName="SHA-512" hashValue="ItqD6Lvlqab9XpesjxkO7MOXaWEQ2gF6JEJ73uqH6Siz7NC75JOnlKmD/uwqFMEeYf6ovsQIDhfmZMqZ5sYbRA==" saltValue="TA1XSCbXYOb200lDg3WSZw==" spinCount="100000" sheet="1" objects="1" scenarios="1"/>
  <mergeCells count="11">
    <mergeCell ref="A347:B350"/>
    <mergeCell ref="C347:G350"/>
    <mergeCell ref="A341:B342"/>
    <mergeCell ref="C341:G342"/>
    <mergeCell ref="A343:B344"/>
    <mergeCell ref="C343:G344"/>
    <mergeCell ref="A345:B346"/>
    <mergeCell ref="C345:G346"/>
    <mergeCell ref="A337:I337"/>
    <mergeCell ref="E2:G2"/>
    <mergeCell ref="H2:J2"/>
  </mergeCells>
  <dataValidations count="1">
    <dataValidation type="list" allowBlank="1" showInputMessage="1" showErrorMessage="1" sqref="B4:B328" xr:uid="{AC283EAD-C35F-434F-9D6F-4DBDD356C3F5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Ávila Arribas, Jorge</cp:lastModifiedBy>
  <dcterms:created xsi:type="dcterms:W3CDTF">2020-06-12T07:47:44Z</dcterms:created>
  <dcterms:modified xsi:type="dcterms:W3CDTF">2020-08-26T05:38:33Z</dcterms:modified>
</cp:coreProperties>
</file>