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12100090_2000003213_ObO_REFORMA ALMACEN CANILLEJAS\2. Licitacion\A_publicar\"/>
    </mc:Choice>
  </mc:AlternateContent>
  <xr:revisionPtr revIDLastSave="0" documentId="8_{DDB6291C-1A09-4342-8615-2241C752F331}" xr6:coauthVersionLast="36" xr6:coauthVersionMax="36" xr10:uidLastSave="{00000000-0000-0000-0000-000000000000}"/>
  <bookViews>
    <workbookView xWindow="0" yWindow="0" windowWidth="16155" windowHeight="11880" xr2:uid="{884B52A8-DA71-4399-8943-D9D4A6DAE85E}"/>
  </bookViews>
  <sheets>
    <sheet name="Hoja1" sheetId="1" r:id="rId1"/>
  </sheets>
  <definedNames>
    <definedName name="_xlnm._FilterDatabase" localSheetId="0" hidden="1">Hoja1!$B$1:$B$380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81" i="1" l="1"/>
  <c r="G381" i="1"/>
  <c r="G382" i="1" s="1"/>
  <c r="J382" i="1" l="1"/>
  <c r="J383" i="1" s="1"/>
  <c r="G383" i="1"/>
  <c r="J378" i="1"/>
  <c r="J375" i="1"/>
  <c r="J374" i="1"/>
  <c r="J373" i="1"/>
  <c r="J372" i="1"/>
  <c r="J371" i="1"/>
  <c r="H370" i="1"/>
  <c r="J367" i="1"/>
  <c r="J366" i="1"/>
  <c r="J365" i="1"/>
  <c r="J364" i="1"/>
  <c r="J363" i="1"/>
  <c r="J362" i="1"/>
  <c r="J361" i="1"/>
  <c r="H360" i="1"/>
  <c r="J355" i="1"/>
  <c r="J354" i="1"/>
  <c r="J353" i="1"/>
  <c r="J352" i="1"/>
  <c r="J351" i="1"/>
  <c r="H350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H335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H314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H286" i="1"/>
  <c r="J283" i="1"/>
  <c r="J282" i="1"/>
  <c r="H281" i="1"/>
  <c r="H280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H256" i="1"/>
  <c r="J253" i="1"/>
  <c r="J252" i="1"/>
  <c r="J251" i="1"/>
  <c r="J250" i="1"/>
  <c r="J249" i="1"/>
  <c r="J248" i="1"/>
  <c r="J247" i="1"/>
  <c r="J246" i="1"/>
  <c r="H245" i="1"/>
  <c r="H244" i="1"/>
  <c r="J239" i="1"/>
  <c r="I240" i="1" s="1"/>
  <c r="H238" i="1"/>
  <c r="J233" i="1"/>
  <c r="J232" i="1"/>
  <c r="J231" i="1"/>
  <c r="J230" i="1"/>
  <c r="J229" i="1"/>
  <c r="J228" i="1"/>
  <c r="J227" i="1"/>
  <c r="H226" i="1"/>
  <c r="J223" i="1"/>
  <c r="J222" i="1"/>
  <c r="J221" i="1"/>
  <c r="J220" i="1"/>
  <c r="J219" i="1"/>
  <c r="J218" i="1"/>
  <c r="J217" i="1"/>
  <c r="I224" i="1" s="1"/>
  <c r="J224" i="1" s="1"/>
  <c r="J216" i="1" s="1"/>
  <c r="H216" i="1"/>
  <c r="H215" i="1"/>
  <c r="J212" i="1"/>
  <c r="J211" i="1"/>
  <c r="J210" i="1"/>
  <c r="J209" i="1"/>
  <c r="J208" i="1"/>
  <c r="J207" i="1"/>
  <c r="J206" i="1"/>
  <c r="J205" i="1"/>
  <c r="J204" i="1"/>
  <c r="J203" i="1"/>
  <c r="H202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H185" i="1"/>
  <c r="J182" i="1"/>
  <c r="J181" i="1"/>
  <c r="J180" i="1"/>
  <c r="J179" i="1"/>
  <c r="J178" i="1"/>
  <c r="H177" i="1"/>
  <c r="J174" i="1"/>
  <c r="J173" i="1"/>
  <c r="J172" i="1"/>
  <c r="J171" i="1"/>
  <c r="J170" i="1"/>
  <c r="J169" i="1"/>
  <c r="J168" i="1"/>
  <c r="J167" i="1"/>
  <c r="J166" i="1"/>
  <c r="H165" i="1"/>
  <c r="J162" i="1"/>
  <c r="J161" i="1"/>
  <c r="J160" i="1"/>
  <c r="J159" i="1"/>
  <c r="J158" i="1"/>
  <c r="J157" i="1"/>
  <c r="H156" i="1"/>
  <c r="H155" i="1"/>
  <c r="J150" i="1"/>
  <c r="J149" i="1"/>
  <c r="J148" i="1"/>
  <c r="H147" i="1"/>
  <c r="J144" i="1"/>
  <c r="J143" i="1"/>
  <c r="J142" i="1"/>
  <c r="J141" i="1"/>
  <c r="H140" i="1"/>
  <c r="J137" i="1"/>
  <c r="J136" i="1"/>
  <c r="J135" i="1"/>
  <c r="J134" i="1"/>
  <c r="J133" i="1"/>
  <c r="H132" i="1"/>
  <c r="J129" i="1"/>
  <c r="J128" i="1"/>
  <c r="J127" i="1"/>
  <c r="J126" i="1"/>
  <c r="H125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H105" i="1"/>
  <c r="H104" i="1"/>
  <c r="J99" i="1"/>
  <c r="J98" i="1"/>
  <c r="J97" i="1"/>
  <c r="J96" i="1"/>
  <c r="J95" i="1"/>
  <c r="J94" i="1"/>
  <c r="H93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H76" i="1"/>
  <c r="J73" i="1"/>
  <c r="J72" i="1"/>
  <c r="H71" i="1"/>
  <c r="J68" i="1"/>
  <c r="J67" i="1"/>
  <c r="J66" i="1"/>
  <c r="J65" i="1"/>
  <c r="J64" i="1"/>
  <c r="J63" i="1"/>
  <c r="J62" i="1"/>
  <c r="J61" i="1"/>
  <c r="J60" i="1"/>
  <c r="H59" i="1"/>
  <c r="H58" i="1"/>
  <c r="H57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H39" i="1"/>
  <c r="J36" i="1"/>
  <c r="J35" i="1"/>
  <c r="J34" i="1"/>
  <c r="J33" i="1"/>
  <c r="J32" i="1"/>
  <c r="J31" i="1"/>
  <c r="J30" i="1"/>
  <c r="J29" i="1"/>
  <c r="J28" i="1"/>
  <c r="J27" i="1"/>
  <c r="H26" i="1"/>
  <c r="J23" i="1"/>
  <c r="J22" i="1"/>
  <c r="J21" i="1"/>
  <c r="J20" i="1"/>
  <c r="J19" i="1"/>
  <c r="J18" i="1"/>
  <c r="J17" i="1"/>
  <c r="H16" i="1"/>
  <c r="J13" i="1"/>
  <c r="J12" i="1"/>
  <c r="J11" i="1"/>
  <c r="J10" i="1"/>
  <c r="H9" i="1"/>
  <c r="J6" i="1"/>
  <c r="J5" i="1"/>
  <c r="H4" i="1"/>
  <c r="G378" i="1"/>
  <c r="E370" i="1"/>
  <c r="G375" i="1"/>
  <c r="G374" i="1"/>
  <c r="G373" i="1"/>
  <c r="G372" i="1"/>
  <c r="G371" i="1"/>
  <c r="E360" i="1"/>
  <c r="G367" i="1"/>
  <c r="G366" i="1"/>
  <c r="G365" i="1"/>
  <c r="G364" i="1"/>
  <c r="G363" i="1"/>
  <c r="G362" i="1"/>
  <c r="G361" i="1"/>
  <c r="E280" i="1"/>
  <c r="E350" i="1"/>
  <c r="G355" i="1"/>
  <c r="G354" i="1"/>
  <c r="G353" i="1"/>
  <c r="G352" i="1"/>
  <c r="G351" i="1"/>
  <c r="E335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E314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E286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E281" i="1"/>
  <c r="G283" i="1"/>
  <c r="G282" i="1"/>
  <c r="E57" i="1"/>
  <c r="E244" i="1"/>
  <c r="E256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E245" i="1"/>
  <c r="G253" i="1"/>
  <c r="G252" i="1"/>
  <c r="G251" i="1"/>
  <c r="G250" i="1"/>
  <c r="G249" i="1"/>
  <c r="G248" i="1"/>
  <c r="G247" i="1"/>
  <c r="G246" i="1"/>
  <c r="E155" i="1"/>
  <c r="E238" i="1"/>
  <c r="G239" i="1"/>
  <c r="F240" i="1" s="1"/>
  <c r="E215" i="1"/>
  <c r="E226" i="1"/>
  <c r="G233" i="1"/>
  <c r="G232" i="1"/>
  <c r="G231" i="1"/>
  <c r="G230" i="1"/>
  <c r="G229" i="1"/>
  <c r="G228" i="1"/>
  <c r="G227" i="1"/>
  <c r="E216" i="1"/>
  <c r="G223" i="1"/>
  <c r="G222" i="1"/>
  <c r="G221" i="1"/>
  <c r="G220" i="1"/>
  <c r="G219" i="1"/>
  <c r="G218" i="1"/>
  <c r="G217" i="1"/>
  <c r="E202" i="1"/>
  <c r="G212" i="1"/>
  <c r="G211" i="1"/>
  <c r="G210" i="1"/>
  <c r="G209" i="1"/>
  <c r="G208" i="1"/>
  <c r="G207" i="1"/>
  <c r="G206" i="1"/>
  <c r="G205" i="1"/>
  <c r="G204" i="1"/>
  <c r="G203" i="1"/>
  <c r="E185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E177" i="1"/>
  <c r="G182" i="1"/>
  <c r="G181" i="1"/>
  <c r="G180" i="1"/>
  <c r="G179" i="1"/>
  <c r="G178" i="1"/>
  <c r="E165" i="1"/>
  <c r="G174" i="1"/>
  <c r="G173" i="1"/>
  <c r="G172" i="1"/>
  <c r="G171" i="1"/>
  <c r="G170" i="1"/>
  <c r="G169" i="1"/>
  <c r="G168" i="1"/>
  <c r="G167" i="1"/>
  <c r="G166" i="1"/>
  <c r="E156" i="1"/>
  <c r="G162" i="1"/>
  <c r="G161" i="1"/>
  <c r="G160" i="1"/>
  <c r="G159" i="1"/>
  <c r="G158" i="1"/>
  <c r="G157" i="1"/>
  <c r="E104" i="1"/>
  <c r="E147" i="1"/>
  <c r="G150" i="1"/>
  <c r="G149" i="1"/>
  <c r="G148" i="1"/>
  <c r="E140" i="1"/>
  <c r="G144" i="1"/>
  <c r="G143" i="1"/>
  <c r="G142" i="1"/>
  <c r="G141" i="1"/>
  <c r="E132" i="1"/>
  <c r="G137" i="1"/>
  <c r="G136" i="1"/>
  <c r="G135" i="1"/>
  <c r="G134" i="1"/>
  <c r="G133" i="1"/>
  <c r="E125" i="1"/>
  <c r="G129" i="1"/>
  <c r="G128" i="1"/>
  <c r="G127" i="1"/>
  <c r="G126" i="1"/>
  <c r="E105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E58" i="1"/>
  <c r="E93" i="1"/>
  <c r="G99" i="1"/>
  <c r="G98" i="1"/>
  <c r="G97" i="1"/>
  <c r="G96" i="1"/>
  <c r="G95" i="1"/>
  <c r="G94" i="1"/>
  <c r="E76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E71" i="1"/>
  <c r="G73" i="1"/>
  <c r="F74" i="1" s="1"/>
  <c r="F71" i="1" s="1"/>
  <c r="G72" i="1"/>
  <c r="E59" i="1"/>
  <c r="G68" i="1"/>
  <c r="G67" i="1"/>
  <c r="G66" i="1"/>
  <c r="G65" i="1"/>
  <c r="G64" i="1"/>
  <c r="G63" i="1"/>
  <c r="G62" i="1"/>
  <c r="G61" i="1"/>
  <c r="G60" i="1"/>
  <c r="E39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E26" i="1"/>
  <c r="G36" i="1"/>
  <c r="G35" i="1"/>
  <c r="G34" i="1"/>
  <c r="G33" i="1"/>
  <c r="G32" i="1"/>
  <c r="G31" i="1"/>
  <c r="G30" i="1"/>
  <c r="G29" i="1"/>
  <c r="G28" i="1"/>
  <c r="G27" i="1"/>
  <c r="E16" i="1"/>
  <c r="G23" i="1"/>
  <c r="G22" i="1"/>
  <c r="F24" i="1" s="1"/>
  <c r="F16" i="1" s="1"/>
  <c r="G21" i="1"/>
  <c r="G20" i="1"/>
  <c r="G19" i="1"/>
  <c r="G18" i="1"/>
  <c r="G17" i="1"/>
  <c r="E9" i="1"/>
  <c r="G13" i="1"/>
  <c r="G12" i="1"/>
  <c r="G11" i="1"/>
  <c r="G10" i="1"/>
  <c r="E4" i="1"/>
  <c r="G6" i="1"/>
  <c r="G5" i="1"/>
  <c r="J384" i="1" l="1"/>
  <c r="J385" i="1" s="1"/>
  <c r="G384" i="1"/>
  <c r="G385" i="1"/>
  <c r="I14" i="1"/>
  <c r="J14" i="1" s="1"/>
  <c r="J9" i="1" s="1"/>
  <c r="I130" i="1"/>
  <c r="J130" i="1" s="1"/>
  <c r="J125" i="1" s="1"/>
  <c r="I151" i="1"/>
  <c r="J151" i="1" s="1"/>
  <c r="J147" i="1" s="1"/>
  <c r="F14" i="1"/>
  <c r="I100" i="1"/>
  <c r="J100" i="1" s="1"/>
  <c r="J93" i="1" s="1"/>
  <c r="I284" i="1"/>
  <c r="I368" i="1"/>
  <c r="J368" i="1" s="1"/>
  <c r="J360" i="1" s="1"/>
  <c r="I376" i="1"/>
  <c r="I145" i="1"/>
  <c r="I140" i="1" s="1"/>
  <c r="I200" i="1"/>
  <c r="J200" i="1" s="1"/>
  <c r="J185" i="1" s="1"/>
  <c r="I213" i="1"/>
  <c r="I202" i="1" s="1"/>
  <c r="I24" i="1"/>
  <c r="I16" i="1" s="1"/>
  <c r="I37" i="1"/>
  <c r="J37" i="1" s="1"/>
  <c r="J26" i="1" s="1"/>
  <c r="I138" i="1"/>
  <c r="I132" i="1" s="1"/>
  <c r="I163" i="1"/>
  <c r="J163" i="1" s="1"/>
  <c r="J156" i="1" s="1"/>
  <c r="J240" i="1"/>
  <c r="J238" i="1" s="1"/>
  <c r="I238" i="1"/>
  <c r="F175" i="1"/>
  <c r="G175" i="1" s="1"/>
  <c r="G165" i="1" s="1"/>
  <c r="F37" i="1"/>
  <c r="F26" i="1" s="1"/>
  <c r="F100" i="1"/>
  <c r="F93" i="1" s="1"/>
  <c r="F123" i="1"/>
  <c r="F138" i="1"/>
  <c r="F132" i="1" s="1"/>
  <c r="F163" i="1"/>
  <c r="F156" i="1" s="1"/>
  <c r="F183" i="1"/>
  <c r="F224" i="1"/>
  <c r="F234" i="1"/>
  <c r="F226" i="1" s="1"/>
  <c r="F333" i="1"/>
  <c r="G333" i="1" s="1"/>
  <c r="G314" i="1" s="1"/>
  <c r="F356" i="1"/>
  <c r="F350" i="1" s="1"/>
  <c r="F368" i="1"/>
  <c r="I123" i="1"/>
  <c r="J123" i="1" s="1"/>
  <c r="J105" i="1" s="1"/>
  <c r="I254" i="1"/>
  <c r="I245" i="1" s="1"/>
  <c r="I312" i="1"/>
  <c r="I348" i="1"/>
  <c r="J348" i="1" s="1"/>
  <c r="J335" i="1" s="1"/>
  <c r="F91" i="1"/>
  <c r="F76" i="1" s="1"/>
  <c r="F284" i="1"/>
  <c r="F281" i="1" s="1"/>
  <c r="I55" i="1"/>
  <c r="J55" i="1" s="1"/>
  <c r="J39" i="1" s="1"/>
  <c r="I91" i="1"/>
  <c r="J91" i="1" s="1"/>
  <c r="J76" i="1" s="1"/>
  <c r="I333" i="1"/>
  <c r="I314" i="1" s="1"/>
  <c r="I356" i="1"/>
  <c r="J356" i="1" s="1"/>
  <c r="J350" i="1" s="1"/>
  <c r="I234" i="1"/>
  <c r="I274" i="1"/>
  <c r="F55" i="1"/>
  <c r="F39" i="1" s="1"/>
  <c r="F69" i="1"/>
  <c r="G69" i="1" s="1"/>
  <c r="G59" i="1" s="1"/>
  <c r="I69" i="1"/>
  <c r="J69" i="1" s="1"/>
  <c r="J59" i="1" s="1"/>
  <c r="I183" i="1"/>
  <c r="J183" i="1" s="1"/>
  <c r="J177" i="1" s="1"/>
  <c r="F130" i="1"/>
  <c r="F125" i="1" s="1"/>
  <c r="F151" i="1"/>
  <c r="F147" i="1" s="1"/>
  <c r="F200" i="1"/>
  <c r="F254" i="1"/>
  <c r="F245" i="1" s="1"/>
  <c r="F312" i="1"/>
  <c r="F348" i="1"/>
  <c r="G348" i="1" s="1"/>
  <c r="G335" i="1" s="1"/>
  <c r="I175" i="1"/>
  <c r="J175" i="1" s="1"/>
  <c r="J165" i="1" s="1"/>
  <c r="F145" i="1"/>
  <c r="F213" i="1"/>
  <c r="F202" i="1" s="1"/>
  <c r="F274" i="1"/>
  <c r="F256" i="1" s="1"/>
  <c r="F376" i="1"/>
  <c r="I74" i="1"/>
  <c r="I71" i="1" s="1"/>
  <c r="F7" i="1"/>
  <c r="F4" i="1" s="1"/>
  <c r="I7" i="1"/>
  <c r="J7" i="1" s="1"/>
  <c r="J4" i="1" s="1"/>
  <c r="J24" i="1"/>
  <c r="J16" i="1" s="1"/>
  <c r="J145" i="1"/>
  <c r="J140" i="1" s="1"/>
  <c r="I185" i="1"/>
  <c r="J213" i="1"/>
  <c r="J202" i="1" s="1"/>
  <c r="I286" i="1"/>
  <c r="J312" i="1"/>
  <c r="J286" i="1" s="1"/>
  <c r="I335" i="1"/>
  <c r="J376" i="1"/>
  <c r="J370" i="1" s="1"/>
  <c r="I370" i="1"/>
  <c r="I125" i="1"/>
  <c r="J234" i="1"/>
  <c r="J226" i="1" s="1"/>
  <c r="I236" i="1" s="1"/>
  <c r="I226" i="1"/>
  <c r="J274" i="1"/>
  <c r="J256" i="1" s="1"/>
  <c r="I256" i="1"/>
  <c r="J138" i="1"/>
  <c r="J132" i="1" s="1"/>
  <c r="I177" i="1"/>
  <c r="I281" i="1"/>
  <c r="J284" i="1"/>
  <c r="J281" i="1" s="1"/>
  <c r="I216" i="1"/>
  <c r="I93" i="1"/>
  <c r="I9" i="1"/>
  <c r="G123" i="1"/>
  <c r="G105" i="1" s="1"/>
  <c r="F105" i="1"/>
  <c r="G224" i="1"/>
  <c r="G216" i="1" s="1"/>
  <c r="F216" i="1"/>
  <c r="F314" i="1"/>
  <c r="G356" i="1"/>
  <c r="G350" i="1" s="1"/>
  <c r="G240" i="1"/>
  <c r="G238" i="1" s="1"/>
  <c r="F238" i="1"/>
  <c r="F9" i="1"/>
  <c r="G14" i="1"/>
  <c r="G9" i="1" s="1"/>
  <c r="F59" i="1"/>
  <c r="F185" i="1"/>
  <c r="G200" i="1"/>
  <c r="G185" i="1" s="1"/>
  <c r="G254" i="1"/>
  <c r="G245" i="1" s="1"/>
  <c r="G312" i="1"/>
  <c r="G286" i="1" s="1"/>
  <c r="F286" i="1"/>
  <c r="G100" i="1"/>
  <c r="G93" i="1" s="1"/>
  <c r="G138" i="1"/>
  <c r="G132" i="1" s="1"/>
  <c r="F177" i="1"/>
  <c r="G183" i="1"/>
  <c r="G177" i="1" s="1"/>
  <c r="F360" i="1"/>
  <c r="G368" i="1"/>
  <c r="G360" i="1" s="1"/>
  <c r="G91" i="1"/>
  <c r="G76" i="1" s="1"/>
  <c r="G284" i="1"/>
  <c r="G281" i="1" s="1"/>
  <c r="F140" i="1"/>
  <c r="G145" i="1"/>
  <c r="G140" i="1" s="1"/>
  <c r="G213" i="1"/>
  <c r="G202" i="1" s="1"/>
  <c r="G274" i="1"/>
  <c r="G256" i="1" s="1"/>
  <c r="F370" i="1"/>
  <c r="G376" i="1"/>
  <c r="G370" i="1" s="1"/>
  <c r="G24" i="1"/>
  <c r="G16" i="1" s="1"/>
  <c r="G74" i="1"/>
  <c r="G71" i="1" s="1"/>
  <c r="I360" i="1" l="1"/>
  <c r="G7" i="1"/>
  <c r="G4" i="1" s="1"/>
  <c r="G163" i="1"/>
  <c r="G156" i="1" s="1"/>
  <c r="G55" i="1"/>
  <c r="G39" i="1" s="1"/>
  <c r="G234" i="1"/>
  <c r="G226" i="1" s="1"/>
  <c r="F335" i="1"/>
  <c r="G151" i="1"/>
  <c r="G147" i="1" s="1"/>
  <c r="G37" i="1"/>
  <c r="G26" i="1" s="1"/>
  <c r="I147" i="1"/>
  <c r="J74" i="1"/>
  <c r="J71" i="1" s="1"/>
  <c r="I102" i="1" s="1"/>
  <c r="F165" i="1"/>
  <c r="G130" i="1"/>
  <c r="G125" i="1" s="1"/>
  <c r="I350" i="1"/>
  <c r="I39" i="1"/>
  <c r="J333" i="1"/>
  <c r="J314" i="1" s="1"/>
  <c r="I358" i="1" s="1"/>
  <c r="I76" i="1"/>
  <c r="I156" i="1"/>
  <c r="I26" i="1"/>
  <c r="J254" i="1"/>
  <c r="J245" i="1" s="1"/>
  <c r="I276" i="1" s="1"/>
  <c r="I165" i="1"/>
  <c r="I59" i="1"/>
  <c r="I105" i="1"/>
  <c r="I4" i="1"/>
  <c r="I215" i="1"/>
  <c r="J236" i="1"/>
  <c r="J215" i="1" s="1"/>
  <c r="I242" i="1" s="1"/>
  <c r="I153" i="1"/>
  <c r="F358" i="1"/>
  <c r="F236" i="1"/>
  <c r="F153" i="1"/>
  <c r="F276" i="1"/>
  <c r="F102" i="1"/>
  <c r="I155" i="1" l="1"/>
  <c r="J242" i="1"/>
  <c r="J155" i="1" s="1"/>
  <c r="J358" i="1"/>
  <c r="J280" i="1" s="1"/>
  <c r="I280" i="1"/>
  <c r="I244" i="1"/>
  <c r="J276" i="1"/>
  <c r="J244" i="1" s="1"/>
  <c r="J153" i="1"/>
  <c r="J104" i="1" s="1"/>
  <c r="I104" i="1"/>
  <c r="I58" i="1"/>
  <c r="J102" i="1"/>
  <c r="J58" i="1" s="1"/>
  <c r="F215" i="1"/>
  <c r="G236" i="1"/>
  <c r="G215" i="1" s="1"/>
  <c r="F242" i="1" s="1"/>
  <c r="G276" i="1"/>
  <c r="G244" i="1" s="1"/>
  <c r="F244" i="1"/>
  <c r="F280" i="1"/>
  <c r="G358" i="1"/>
  <c r="G280" i="1" s="1"/>
  <c r="G102" i="1"/>
  <c r="G58" i="1" s="1"/>
  <c r="F58" i="1"/>
  <c r="G153" i="1"/>
  <c r="G104" i="1" s="1"/>
  <c r="F104" i="1"/>
  <c r="I278" i="1" l="1"/>
  <c r="I57" i="1" s="1"/>
  <c r="F155" i="1"/>
  <c r="G242" i="1"/>
  <c r="G155" i="1" s="1"/>
  <c r="F278" i="1" s="1"/>
  <c r="J278" i="1" l="1"/>
  <c r="J57" i="1" s="1"/>
  <c r="I379" i="1" s="1"/>
  <c r="J379" i="1" s="1"/>
  <c r="F57" i="1"/>
  <c r="G278" i="1"/>
  <c r="G57" i="1" s="1"/>
  <c r="F379" i="1" s="1"/>
  <c r="G37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Cárdaba Prada, Luis María</author>
  </authors>
  <commentList>
    <comment ref="A3" authorId="0" shapeId="0" xr:uid="{5EB709DC-EDA5-4ED6-A138-7F49ACD3421F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D00503C2-7622-4F55-940B-4825E58C9131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E5E71144-70D6-4E4F-9CC6-DD0BD2F6FAB6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AB0F66AB-7DB8-429F-987C-2942BFC3C4BF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B874DE56-0568-4CC8-8E5D-30B299B0CE1D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B4C7E83-86CF-4512-94E0-A626EC8C47B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20C1DCF1-ECC9-4034-8779-E05260685CB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AC583B2A-ABAE-4CF0-A86E-A41EE91F543A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489F6B4A-8356-4003-ABCD-0C4299BC1286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CF5A1AC9-FB9E-49C7-8643-136F5165B5B3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383" authorId="0" shapeId="0" xr:uid="{F9AB508D-7875-43C1-AF43-045E506AB6F0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385" authorId="0" shapeId="0" xr:uid="{3089DB06-7318-420E-852B-1D6AF03239C2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<sst xmlns="http://schemas.openxmlformats.org/spreadsheetml/2006/main" count="1252" uniqueCount="616">
  <si>
    <t>REFORMA DE ALMACENES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</si>
  <si>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</si>
  <si>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</si>
  <si>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</si>
  <si>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</si>
  <si>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</si>
  <si>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</si>
  <si>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</si>
  <si>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</si>
  <si>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0000000001</t>
  </si>
  <si>
    <t>Capítulo</t>
  </si>
  <si>
    <t/>
  </si>
  <si>
    <t>TRABAJOS PREVIOS</t>
  </si>
  <si>
    <t>mE02OE030</t>
  </si>
  <si>
    <t>Partida</t>
  </si>
  <si>
    <t>ud</t>
  </si>
  <si>
    <t>ESTUDIO GEOTÉCNICO SOLAR 1000-2000 m2</t>
  </si>
  <si>
    <t>gfsfgsdfgs</t>
  </si>
  <si>
    <t>paj</t>
  </si>
  <si>
    <t>RECALCULO DE LA ESTRUCTURA</t>
  </si>
  <si>
    <t>Total 0000000001</t>
  </si>
  <si>
    <t>0000000002</t>
  </si>
  <si>
    <t>CANALIZACIONES</t>
  </si>
  <si>
    <t>EN0050</t>
  </si>
  <si>
    <t>m</t>
  </si>
  <si>
    <t>CANALIZACION DE TELEFONOS Y/O ELÉCTRICA</t>
  </si>
  <si>
    <t>EL0810</t>
  </si>
  <si>
    <t>m3</t>
  </si>
  <si>
    <t>EXCAVACIÓN ZANJA SANEAMIENTO T.DURO A MANO</t>
  </si>
  <si>
    <t>EL0990</t>
  </si>
  <si>
    <t>RELLENO EN ZANJAS, CIMENTACIONES Y POZOS CON MATERIALES DE LA EXCAVACIÓN</t>
  </si>
  <si>
    <t>EE0450</t>
  </si>
  <si>
    <t>HORMIGÓN EN MASA HM-20/20/B IIA, DE CENTRAL CON BOMBEO</t>
  </si>
  <si>
    <t>Total 0000000002</t>
  </si>
  <si>
    <t>0000000003</t>
  </si>
  <si>
    <t>FOSOS RECOGIDA DE ACEITES</t>
  </si>
  <si>
    <t>VD0080</t>
  </si>
  <si>
    <t>DEMOLICIÓN Y DESGRAVADO LOSAS Y SOLERAS HORMIGÓN CON P.P. DE TACOS. JORNADA 2:30 - 5:00 A.M.</t>
  </si>
  <si>
    <t>mE04CA040</t>
  </si>
  <si>
    <t>H.ARM. HA-25/P/20/I  V.M.ENCOF.</t>
  </si>
  <si>
    <t>EI0260</t>
  </si>
  <si>
    <t>m2</t>
  </si>
  <si>
    <t>REVEST. IMPERM. EPOXI ALIMENT. MASTERSEAL M 338 S/PARAM. HORMIG. h&lt;2 m</t>
  </si>
  <si>
    <t>D23MA110</t>
  </si>
  <si>
    <t>M2</t>
  </si>
  <si>
    <t>CELOSÍA TRAMEX 40x40x20 GALV.</t>
  </si>
  <si>
    <t>D04PF601</t>
  </si>
  <si>
    <t>ENCACHADO PIEDRA 40/80 e=20 cm.</t>
  </si>
  <si>
    <t>EE0070</t>
  </si>
  <si>
    <t>Kg</t>
  </si>
  <si>
    <t>ACERO S-275-JR ELABORADO EN TALLER</t>
  </si>
  <si>
    <t>EB0170</t>
  </si>
  <si>
    <t>PINTURA ESMALTE ESTRUCTURA MET.</t>
  </si>
  <si>
    <t>Total 0000000003</t>
  </si>
  <si>
    <t>0000000004</t>
  </si>
  <si>
    <t>PAVIMENTO PINTURA EPOXI</t>
  </si>
  <si>
    <t>VM0541</t>
  </si>
  <si>
    <t>HORMIGÓN ARMADO HA/HM-25/20/B/IIA O HA/HM-25/20/F/IIA DE CENTRAL CON BOMBEO EN TÚNEL DE VÍA SENCILLA. JORNADA 2:30 - 5:00 A.M.</t>
  </si>
  <si>
    <t>1022</t>
  </si>
  <si>
    <t>LIMPIEZA Y PREPARACIÓN DE SUPERFICIE</t>
  </si>
  <si>
    <t>U18F310</t>
  </si>
  <si>
    <t>FRESADO FIRME MBC e= 1 cm.</t>
  </si>
  <si>
    <t>1023</t>
  </si>
  <si>
    <t>CONSOLIDACION DE SUPERFICIES</t>
  </si>
  <si>
    <t>1021</t>
  </si>
  <si>
    <t>PAVIMENTO CONTÍNUO EPOXI</t>
  </si>
  <si>
    <t>1024</t>
  </si>
  <si>
    <t>PINTURA EPOXI</t>
  </si>
  <si>
    <t>mU15AH280</t>
  </si>
  <si>
    <t>MARCA VIAL NARANJA DE 10 cm DE ANCHO</t>
  </si>
  <si>
    <t>U17HMC041</t>
  </si>
  <si>
    <t>MARCA VIAL DISCONTINUA SPRAY 10 cm</t>
  </si>
  <si>
    <t>mU15AH230</t>
  </si>
  <si>
    <t>SÍMBOLOS PINTURA CONVENCIONAL</t>
  </si>
  <si>
    <t>Total 0000000004</t>
  </si>
  <si>
    <t>0000000005</t>
  </si>
  <si>
    <t>CERRAMIENTOS Y PARTICIONES</t>
  </si>
  <si>
    <t>mE07BHM040</t>
  </si>
  <si>
    <t>MURO BL.HGÓN.GRIS.40x20x20+A.MURFOR</t>
  </si>
  <si>
    <t>E08PFM020</t>
  </si>
  <si>
    <t>ENFOSC. MAESTR.-FRATAS. M-15 VER. &gt;3 m.</t>
  </si>
  <si>
    <t>EB0080</t>
  </si>
  <si>
    <t>PINTU.PLASTICA LISA BLANCA MATE</t>
  </si>
  <si>
    <t>EL0880</t>
  </si>
  <si>
    <t>LEVANTADO CARPINTERÍA EN TABIQUES MANO</t>
  </si>
  <si>
    <t>mE01DKW030</t>
  </si>
  <si>
    <t>DESMONTAJE VIDRIERÍA A MANO</t>
  </si>
  <si>
    <t>123456789</t>
  </si>
  <si>
    <t>VENTANA ALUMINIO LACADO AZUL METRO</t>
  </si>
  <si>
    <t>EHV0010</t>
  </si>
  <si>
    <t>CLIMALIT 4/ 10,12,16/ 4 MM.</t>
  </si>
  <si>
    <t>EHV0030</t>
  </si>
  <si>
    <t>LÁMINAS DE PROTECCIÓN CONTRA EL RAYADO.</t>
  </si>
  <si>
    <t>mE05AG020</t>
  </si>
  <si>
    <t>kg</t>
  </si>
  <si>
    <t>ACERO S275 DINTEL PERFIL LAM.</t>
  </si>
  <si>
    <t>EL0070</t>
  </si>
  <si>
    <t>APERTURA HUECOS &gt;1M2 MURO HORMIGÓN C/COMPRESOR</t>
  </si>
  <si>
    <t>EAR0070</t>
  </si>
  <si>
    <t>RECIBIDO CARPINTERIA METÁLICA.</t>
  </si>
  <si>
    <t>mE07BHV080</t>
  </si>
  <si>
    <t>FÁB.BLOQ.HORM.GRIS 40x20x30 C/VT</t>
  </si>
  <si>
    <t>EHAP0100</t>
  </si>
  <si>
    <t>PUERTA CORTAFUEGO RF-90 1 HOJA.</t>
  </si>
  <si>
    <t>EE0090</t>
  </si>
  <si>
    <t>ANCLAJE MECÁNICO HILTI HSA M12X100</t>
  </si>
  <si>
    <t>Total 0000000005</t>
  </si>
  <si>
    <t>0000000006</t>
  </si>
  <si>
    <t>INSTALACIONES</t>
  </si>
  <si>
    <t>ELECTRICIDAD</t>
  </si>
  <si>
    <t>INSTALACIONES ELECTRICAS</t>
  </si>
  <si>
    <t>02.07</t>
  </si>
  <si>
    <t>INSTALACIÓN DE FUERZA</t>
  </si>
  <si>
    <t>I31BJD010X</t>
  </si>
  <si>
    <t>u</t>
  </si>
  <si>
    <t>bases de enchufe industrial16A/400V</t>
  </si>
  <si>
    <t>I31NWS080</t>
  </si>
  <si>
    <t>BASE DE ENCHUFE SUPERFICIE</t>
  </si>
  <si>
    <t>04.01.03</t>
  </si>
  <si>
    <t>Caja tomas 4 schuko + 2 RJ45 Cat 6</t>
  </si>
  <si>
    <t>I31NSN030</t>
  </si>
  <si>
    <t>CAJA SUP. 4 tomas Schuko 16A + 4 tomas red RJ45</t>
  </si>
  <si>
    <t>E01</t>
  </si>
  <si>
    <t>Cuadro Tomas Equipos</t>
  </si>
  <si>
    <t>I31BDA013X5</t>
  </si>
  <si>
    <t>Cuadro secundario para tomas de fuerza y usos varios</t>
  </si>
  <si>
    <t>04.01.06</t>
  </si>
  <si>
    <t>Conexiones y modificaciones en CT</t>
  </si>
  <si>
    <t>PN1309ESPX</t>
  </si>
  <si>
    <t>Cuadro general distribución Almacenes</t>
  </si>
  <si>
    <t>PN101ESPX</t>
  </si>
  <si>
    <t>Cuadro general cabinas</t>
  </si>
  <si>
    <t>Total 02.07</t>
  </si>
  <si>
    <t>02.00</t>
  </si>
  <si>
    <t>DESMONTAJES</t>
  </si>
  <si>
    <t>I31OBV001X1</t>
  </si>
  <si>
    <t>Identificación y Desconexión de circuitos de alumbrado y fuerza</t>
  </si>
  <si>
    <t>I31OBV001X</t>
  </si>
  <si>
    <t>Desmontaje de alumbrado y fuerza</t>
  </si>
  <si>
    <t>Total 02.00</t>
  </si>
  <si>
    <t>02.05</t>
  </si>
  <si>
    <t>CABLEADO</t>
  </si>
  <si>
    <t>I31CBG001</t>
  </si>
  <si>
    <t>Cable de Cu. de 2 x 1,5 mm². + T de 0.6/1 KV.</t>
  </si>
  <si>
    <t>I31CBG002</t>
  </si>
  <si>
    <t>Cable de Cu. de 2 x 2,5 mm². + T de 0.6/1 KV.</t>
  </si>
  <si>
    <t>I31CBG003</t>
  </si>
  <si>
    <t>Cable de Cu. de 2 x 4 mm². + T de 0.6/1 KV.</t>
  </si>
  <si>
    <t>I31CBG004</t>
  </si>
  <si>
    <t>Cable de Cu. de 2 x 6 mm². + T de 0.6/1 KV.</t>
  </si>
  <si>
    <t>I31CBF002X</t>
  </si>
  <si>
    <t>Cable de Cu. de 4 x 2,5 mm². + T, RZ1 (AS)- 0.6/1 KV.</t>
  </si>
  <si>
    <t>I31CBF004E</t>
  </si>
  <si>
    <t>Cable de Cu. de 4 x 6 mm². + T, RZ1 (AS)- 0.6/1 KV.</t>
  </si>
  <si>
    <t>I31CBF005E</t>
  </si>
  <si>
    <t>Cable de Cu. de 4 x 10 mm². + T, RZ1 (AS)- 0.6/1 KV.</t>
  </si>
  <si>
    <t>I31CBF006E</t>
  </si>
  <si>
    <t>Cable de Cu. de 4 x 16 mm². + T, RZ1 (AS)- 0.6/1 KV.</t>
  </si>
  <si>
    <t>I31CBF007E</t>
  </si>
  <si>
    <t>Cable de Cu. de 4 x 25 mm². + T, RZ1 (AS)- 0.6/1 KV.</t>
  </si>
  <si>
    <t>I31CBS508X</t>
  </si>
  <si>
    <t>Cable resistente al fuego de Cu. de 5 x 4 mm². (3F+N+T)- SZ1 (AS</t>
  </si>
  <si>
    <t>PN1001ESPX</t>
  </si>
  <si>
    <t>Bandeja plástico LH de 400x100 mm perforada con tapa</t>
  </si>
  <si>
    <t>PN1007ESP</t>
  </si>
  <si>
    <t>Tubo PVC ríg. der.ind. M 25/gp5 libre de halógenos.</t>
  </si>
  <si>
    <t>PN4500IBIX</t>
  </si>
  <si>
    <t>Bandeja plástico LH de 100x60 mm perforada con tapa</t>
  </si>
  <si>
    <t>PN1200ESPX</t>
  </si>
  <si>
    <t>Cable de Cu. de 1 x 150 mm². RZ1 (AS)-0.6/1KV.</t>
  </si>
  <si>
    <t>Total 02.05</t>
  </si>
  <si>
    <t>04.02</t>
  </si>
  <si>
    <t>ILUMINACIÓN</t>
  </si>
  <si>
    <t>E4PHBNC121CLED38S8</t>
  </si>
  <si>
    <t>Luminaria led para montaje en carril trifásico, regulable.</t>
  </si>
  <si>
    <t>I31LEB040</t>
  </si>
  <si>
    <t>LUMIN.ESTANCA DIF.POLICAR.2x36 W.AF</t>
  </si>
  <si>
    <t>PN73453ILU</t>
  </si>
  <si>
    <t>Control de regulación Iluminación Zona almacen</t>
  </si>
  <si>
    <t>PN32452ILU</t>
  </si>
  <si>
    <t>Control de regulación luminarias</t>
  </si>
  <si>
    <t>PN98787ILU</t>
  </si>
  <si>
    <t>Luminaria panel LED para cabinas</t>
  </si>
  <si>
    <t>PN2984PSMX</t>
  </si>
  <si>
    <t>Punto de luz conmutado superficie</t>
  </si>
  <si>
    <t>Total 04.02</t>
  </si>
  <si>
    <t>Total ELECTRICIDAD</t>
  </si>
  <si>
    <t>PCI</t>
  </si>
  <si>
    <t>PROTECCION CONTRA INCENDIOS</t>
  </si>
  <si>
    <t>PCI 1</t>
  </si>
  <si>
    <t>DETECCIÓN</t>
  </si>
  <si>
    <t>DESMCUA 100</t>
  </si>
  <si>
    <t>DESMONTAJE Y POSTERIOR MONTAJE DE CUADRO MAS ACCESORIOS DE DETECCION EXISTENTE</t>
  </si>
  <si>
    <t>I05DA240</t>
  </si>
  <si>
    <t>PROGRAMACIÓN DE LA CENTRAL DE DETECCIÓN DE INCENDIOS</t>
  </si>
  <si>
    <t>I05DA160</t>
  </si>
  <si>
    <t>DETECTOR MULTISENSOR ÓPTICO-TÉRMICO ANALÓGICO CON BASE Y ZÓCALO</t>
  </si>
  <si>
    <t>I05DA110</t>
  </si>
  <si>
    <t>PULSADOR DE ALARMA ANALÓGICO CON CARTEL DE SEÑALIZACIÓN</t>
  </si>
  <si>
    <t>I05DA130</t>
  </si>
  <si>
    <t>SIRENA ROJA DE LAZO</t>
  </si>
  <si>
    <t>I05DA030</t>
  </si>
  <si>
    <t>BUS DE DETECCIÓN DE INCENDIOS</t>
  </si>
  <si>
    <t>I05TPA010</t>
  </si>
  <si>
    <t>TUBO POLIAMIDA PARA ALOJAMIENTO CABLEADO ELÉCTRICO Y COMUNICACIONES</t>
  </si>
  <si>
    <t>I05SOO12</t>
  </si>
  <si>
    <t>CONFIGURACIÓN, INTEGRACIÓN Y ACTUALIZACIÓN VSM DE DETECTORES ASPIRACIÓN</t>
  </si>
  <si>
    <t>I05DS170</t>
  </si>
  <si>
    <t>CONFIGURACIÓN E INTEGRACIÓN DEL SISTEMA DETECCIÓN EN TCE - PUESTO CENTRAL.</t>
  </si>
  <si>
    <t>I05SOL010</t>
  </si>
  <si>
    <t>CONFIGURACIÓN, INTEGRACIÓN Y ACTUALIZACIÓN SOL DETECCIÓN ANALÓGICA</t>
  </si>
  <si>
    <t>SCATTCC01</t>
  </si>
  <si>
    <t>MODIFICACIÓN DE SEÑALES EN SCADA DE TT CC</t>
  </si>
  <si>
    <t>I05DA220</t>
  </si>
  <si>
    <t>TRANSPONDER 4Z/2S</t>
  </si>
  <si>
    <t>I05DG300</t>
  </si>
  <si>
    <t>CENTRAL DE DETECCION H2</t>
  </si>
  <si>
    <t>I05DG310</t>
  </si>
  <si>
    <t>DETECTORES PUNTUALES H2</t>
  </si>
  <si>
    <t>I05DG320</t>
  </si>
  <si>
    <t>CABLEADO ESPECIAL PARA SISTEMA DETECCIÓN DE GAS</t>
  </si>
  <si>
    <t>I05DG330</t>
  </si>
  <si>
    <t>SIRENA 12/24V CON CARTEL ÓPTICO "GAS"</t>
  </si>
  <si>
    <t>I05TAC010</t>
  </si>
  <si>
    <t>TUBO ACERO PARA ALOJAMIENTO CABLEADO ELÉCTRICO Y COMUNICACIONES</t>
  </si>
  <si>
    <t>Total PCI 1</t>
  </si>
  <si>
    <t>PCI 2</t>
  </si>
  <si>
    <t>SEÑALIZACIÓN</t>
  </si>
  <si>
    <t>DEM CAR 101</t>
  </si>
  <si>
    <t>DESMONTAJE Y POSTERIOR MONTAJE DE SEÑALIZACION EXSITENTE</t>
  </si>
  <si>
    <t>P68</t>
  </si>
  <si>
    <t>CARTEL SEÑALIZACION DSI;DSD DE 948 x 474 MM CON MARCO</t>
  </si>
  <si>
    <t>P79</t>
  </si>
  <si>
    <t>CARTEL SEÑALIZACION DSI;DSD DE 210 x 210 MM CON MARCO</t>
  </si>
  <si>
    <t>P80</t>
  </si>
  <si>
    <t>CARTEL SEÑALIZACION DSI;DSD DE 297 x 210 MM CON MARCO</t>
  </si>
  <si>
    <t>Total PCI 2</t>
  </si>
  <si>
    <t>PCI 3</t>
  </si>
  <si>
    <t>RED DE ROCIADORES</t>
  </si>
  <si>
    <t>DT31</t>
  </si>
  <si>
    <t>VACIADO Y POSTERIOR LLENADO RED ROCIADORES Y RED DE BIES EN NAVES DE ALMACENES</t>
  </si>
  <si>
    <t>DROC8B</t>
  </si>
  <si>
    <t>DESMONTAJE Y MODIFICACIÓN DEL PUESTO DE CONTROL ROCIADOR 8B</t>
  </si>
  <si>
    <t>DROC10</t>
  </si>
  <si>
    <t>DESMONTAJE DEL PUESTO DE CONTROL ROCIADOR 10</t>
  </si>
  <si>
    <t>DROC12</t>
  </si>
  <si>
    <t>DESMONTAJE DEL PUESTO DE CONTROL ROCIADOR 12</t>
  </si>
  <si>
    <t>TROC910</t>
  </si>
  <si>
    <t>TRASLADO DE PUESTOS DE CONTROL 9 Y 10</t>
  </si>
  <si>
    <t>Total PCI 3</t>
  </si>
  <si>
    <t>PCI 4</t>
  </si>
  <si>
    <t>RED DE BIES</t>
  </si>
  <si>
    <t>DESMBIE 101</t>
  </si>
  <si>
    <t>SECCIONAMIENTO, VACIADO Y POSTERIOR LLENADO DE RAMAL DE BIES</t>
  </si>
  <si>
    <t>TUBDES003</t>
  </si>
  <si>
    <t>DESMONTAJE DE TUBERIA DE ACERO NEGRO DE 80 MM</t>
  </si>
  <si>
    <t>TUBNEG001F</t>
  </si>
  <si>
    <t>TUBERIA DE ACERO NEGRO DE 80 MM UNE-EN 10217-1</t>
  </si>
  <si>
    <t>DESM BIE 202</t>
  </si>
  <si>
    <t>DESMONTAJE Y POSTERIOR MONTAJE DE BIE 25 EXISTENTE</t>
  </si>
  <si>
    <t>Total PCI 4</t>
  </si>
  <si>
    <t>PCI 5</t>
  </si>
  <si>
    <t>VARIOS</t>
  </si>
  <si>
    <t>I05XC990</t>
  </si>
  <si>
    <t>LEGALIZACIÓN Y ENTREGA DE DOCUMENTACIÓN</t>
  </si>
  <si>
    <t>I05DS190</t>
  </si>
  <si>
    <t>AMPLIACIÓN DE LA INSTALACIÓN DE PCI</t>
  </si>
  <si>
    <t>DESEXT10</t>
  </si>
  <si>
    <t>DESMONTAJE Y POSTERIOR MONTAJE DE EXTINTOR 6 KG.</t>
  </si>
  <si>
    <t>Total PCI 5</t>
  </si>
  <si>
    <t>Total PCI</t>
  </si>
  <si>
    <t>CLIMA</t>
  </si>
  <si>
    <t>CLIMATIZACIÓN</t>
  </si>
  <si>
    <t>1.1</t>
  </si>
  <si>
    <t>EQUIPOS</t>
  </si>
  <si>
    <t>I01UCL005O</t>
  </si>
  <si>
    <t>CLIMATIZADOR Q=11,000 m3/h</t>
  </si>
  <si>
    <t>I01UCL009O</t>
  </si>
  <si>
    <t>CONJUNTO DE CORTINA DE AIRE 3,5m. RESIT.ELECT.</t>
  </si>
  <si>
    <t>I01UCL019O</t>
  </si>
  <si>
    <t>MANDO A DISTANCIA</t>
  </si>
  <si>
    <t>I01UCL014O</t>
  </si>
  <si>
    <t>RECUPERADOR ENTALPICO 650m3/h</t>
  </si>
  <si>
    <t>I02MDC024</t>
  </si>
  <si>
    <t>UNIDAD INTERIOR DE CASSETTE DE POTENCIA FRIGORIFICA/CALORIFICA NOMINAL DE 9/10 KW</t>
  </si>
  <si>
    <t>I02MPE028</t>
  </si>
  <si>
    <t>UNIDAD EXTERIOR MINI-VRV B/C ESTÁNDAR DE POTENCIA FRIGORIFICA/CALORIFICA NOMINAL DE 22,4/22,4 KW</t>
  </si>
  <si>
    <t>Total 1.1</t>
  </si>
  <si>
    <t>1.2</t>
  </si>
  <si>
    <t>RED DE TUBERIAS, ELECTROBOMBAS, VALVULAS Y ACCESORIOS</t>
  </si>
  <si>
    <t>I01UCL035O</t>
  </si>
  <si>
    <t>TUBO ACERO NEGRO AISLADO 1½" (DN40)</t>
  </si>
  <si>
    <t>I01UCL037O</t>
  </si>
  <si>
    <t>TUBO ACERO NEGRO AISLADO 2" (DN50)</t>
  </si>
  <si>
    <t>I01UCL045O</t>
  </si>
  <si>
    <t>VALVULA DE ESFERA PASO TOTAL 1½"</t>
  </si>
  <si>
    <t>I01UCL047O</t>
  </si>
  <si>
    <t>VALVULA DE ESFERA PASO TOTAL 2"</t>
  </si>
  <si>
    <t>I01UCL055O</t>
  </si>
  <si>
    <t>FILTRO EN Y DE 1½"</t>
  </si>
  <si>
    <t>I01UCL059O</t>
  </si>
  <si>
    <t>MANGUITO ANTIVIBRATORIO DE 1½"</t>
  </si>
  <si>
    <t>I01UCL069O</t>
  </si>
  <si>
    <t>VACIADO MONTANTE 1¼"</t>
  </si>
  <si>
    <t>I01UCL071O</t>
  </si>
  <si>
    <t>VACIADO DE LA INSTALACIÓN 1½" (DN40)</t>
  </si>
  <si>
    <t>I01UCL073O</t>
  </si>
  <si>
    <t>PURGADOR AUTOMÁTICO DE AIRE</t>
  </si>
  <si>
    <t>Total 1.2</t>
  </si>
  <si>
    <t>1.3</t>
  </si>
  <si>
    <t>RED DE CONDUCTOS Y MATERIAL DE DIFUSION</t>
  </si>
  <si>
    <t>I01UCL083O</t>
  </si>
  <si>
    <t>TOBERA DE LARGO ALCANCE DIAMETRO 8"</t>
  </si>
  <si>
    <t>I01UCL084O</t>
  </si>
  <si>
    <t>TOBERA DE LARGO ALCANCE DIAMETRO 16"</t>
  </si>
  <si>
    <t>I01UCL089O</t>
  </si>
  <si>
    <t>REJILLA DE RETORNO 600X600mm</t>
  </si>
  <si>
    <t>I01UCL095O</t>
  </si>
  <si>
    <t>m²</t>
  </si>
  <si>
    <t>CONDUCTO CHAPA GALVANIZADA AISLADO INT. e=0,8mm</t>
  </si>
  <si>
    <t>I01UCL096O</t>
  </si>
  <si>
    <t>CONDUCTO CHAPA GALVANIZADA. e=0,8mm</t>
  </si>
  <si>
    <t>Total 1.3</t>
  </si>
  <si>
    <t>1.4</t>
  </si>
  <si>
    <t>VENTILACIÓN CABINA (ASEOS Y SALAS)</t>
  </si>
  <si>
    <t>I02VE001</t>
  </si>
  <si>
    <t>CAJA DE VENTILACIÓN CENTRÍFUGA, DE BAJO NIVEL SONORO, CON MOTOR EC, DE 430 M3/H - 100 PA - 50 W</t>
  </si>
  <si>
    <t>I02MDV08</t>
  </si>
  <si>
    <t>FILTRO DE PARTÍCULAS DE AIRE DE CLASE "F7" PARA FILTRADO DE AIRE EXTERIOR DE VENTILACIÓN, PARA UN CAUDAL DE 430 M3/H</t>
  </si>
  <si>
    <t>I02MDC310</t>
  </si>
  <si>
    <t>CONDUCTO EN CHAPA AC.GALV. Ø 100 MM; E=0,6 MM</t>
  </si>
  <si>
    <t>I02MDC313</t>
  </si>
  <si>
    <t>CONDUCTO EN CHAPA AC.GALV. Ø150 MM; E=0,6 MM</t>
  </si>
  <si>
    <t>I02MDC315</t>
  </si>
  <si>
    <t>CONDUCTO EN CHAPA AC.GALV. Ø200 MM; E= 0,6 MM</t>
  </si>
  <si>
    <t>I02MDR0121</t>
  </si>
  <si>
    <t>BOCA CIRCULAR DE EXTRACCIÓN DE Ø100 MM, CON COMPUERTA DE REGULACIÓN DE CAUDAL</t>
  </si>
  <si>
    <t>I02MDR0123</t>
  </si>
  <si>
    <t>REJILLA DE EXTRACCIÓN DE AIRE VICIADO DE 200X100 MM, CON COMPUERTA DE REGULACIÓN DE CAUDAL</t>
  </si>
  <si>
    <t>I02MDR0124</t>
  </si>
  <si>
    <t>REJILLA DE EXTRACCIÓN DE AIRE VICIADO DE 250X100 MM, CON COMPUERTA DE REGULACIÓN DE CAUDAL</t>
  </si>
  <si>
    <t>I02MDR0130</t>
  </si>
  <si>
    <t>REJILLA DE INMISIÓN DE AIRE PRIMARIO DE 600X100 MM, CON COMPUERTA DE REGULACIÓN DE CAUDAL</t>
  </si>
  <si>
    <t>I02MDR222</t>
  </si>
  <si>
    <t>REJILLA DE PASO DE AIRE DE 300X100 MM, PARA MONTAJE EMPOTRADO EN PUERTA</t>
  </si>
  <si>
    <t>I02CC29</t>
  </si>
  <si>
    <t>RELOJ PROGRAMADOR DIGITAL HORARIO-SEMANAL PARA CONTROL AUTOMÁTICO DE EXTRACTOR DE RENOVACIÓN DE AIRE</t>
  </si>
  <si>
    <t>I02VV005</t>
  </si>
  <si>
    <t>VENTILADOR HELICOCENTRIFUGO "IN-LINE", DE BAJO NIVEL SONORO, PARA RENOVACION DE AIRE, DE 450 M3/H Y 215 PA</t>
  </si>
  <si>
    <t>I02MDV010</t>
  </si>
  <si>
    <t>PREFILTRO+FILTRO DE PARTÍCULAS DE AIRE CLASE M5+F9</t>
  </si>
  <si>
    <t>I02MDR016</t>
  </si>
  <si>
    <t>REJILLA DE TOMA DE AIRE EXTERIOR 425X165 MM PARA UN CAUDAL DE 450 M3/H</t>
  </si>
  <si>
    <t>Total 1.4</t>
  </si>
  <si>
    <t>1.5</t>
  </si>
  <si>
    <t>INSTALACION ELECTRICA DE CLIMATIZACION</t>
  </si>
  <si>
    <t>I01UCL121O</t>
  </si>
  <si>
    <t>CUADRO SECUNDARIO EQUIPOS VRV  "C.S.A" IP-55</t>
  </si>
  <si>
    <t>I01UCL129O</t>
  </si>
  <si>
    <t>CUADRO SECUNDARIO UTA5  "C.S.UTA5" IP-55</t>
  </si>
  <si>
    <t>I01UCL131O</t>
  </si>
  <si>
    <t>CUADRO SECUNDARIO UTA6  "C.S.UTA6" IP-55</t>
  </si>
  <si>
    <t>I02EG002</t>
  </si>
  <si>
    <t>CUADRO ELÉCTRICO VENTILACIÓN VESTUARIOS</t>
  </si>
  <si>
    <t>I01UCL133O</t>
  </si>
  <si>
    <t>CONDUC. COBRE RZ1-K(AS)  3G2,5  MM²</t>
  </si>
  <si>
    <t>I01UCL139O</t>
  </si>
  <si>
    <t>CONDUC. COBRE RZ1-K(AS)  5G6  MM²</t>
  </si>
  <si>
    <t>I01UCL141O</t>
  </si>
  <si>
    <t>CONDUC. COBRE RZ1-K(AS)  5G16  MM²</t>
  </si>
  <si>
    <t>I01UCL143O</t>
  </si>
  <si>
    <t>CONDUC. COBRE RZ1-K(AS)  5G25  MM²</t>
  </si>
  <si>
    <t>I01UCL145O</t>
  </si>
  <si>
    <t>BANDEJA METALICA PERFORADA DE CHAPA DE ACERO GALVANIZADO DE  200x60 mm.</t>
  </si>
  <si>
    <t>I01UCL147O</t>
  </si>
  <si>
    <t>TUBO DE ACERO M-20</t>
  </si>
  <si>
    <t>Total 1.5</t>
  </si>
  <si>
    <t>1.6</t>
  </si>
  <si>
    <t>CONTROL CLIMATIZACIÓN</t>
  </si>
  <si>
    <t>3.4</t>
  </si>
  <si>
    <t>CLIMATIZADOR 5</t>
  </si>
  <si>
    <t>I02CC011</t>
  </si>
  <si>
    <t>PLC CONTROL CLIMATIZADOR</t>
  </si>
  <si>
    <t>I02CC015</t>
  </si>
  <si>
    <t>TRANFORMADOR TENSIÓN 230V/24VAC</t>
  </si>
  <si>
    <t>I02CC017</t>
  </si>
  <si>
    <t>ARMARIO CONTROL PARA ALOJAR PLC CLIMATIZADOR</t>
  </si>
  <si>
    <t>I02CV031</t>
  </si>
  <si>
    <t>PRESOSTATO DIFERENCIAL AIRE EN CONDUCTO</t>
  </si>
  <si>
    <t>I02CV033</t>
  </si>
  <si>
    <t>VALVULA DE TRES VIAS DE ASIENTO CON SERVOMOTOR</t>
  </si>
  <si>
    <t>I02CS031</t>
  </si>
  <si>
    <t>SONDA DE TEMPERATURA EN CONDUCTO</t>
  </si>
  <si>
    <t>I02CV037</t>
  </si>
  <si>
    <t>VALVULA DE EQUILIBRADO DN 40</t>
  </si>
  <si>
    <t>Total 3.4</t>
  </si>
  <si>
    <t>3.5</t>
  </si>
  <si>
    <t>CLIMATIZADOR 6</t>
  </si>
  <si>
    <t>Total 3.5</t>
  </si>
  <si>
    <t>Total 1.6</t>
  </si>
  <si>
    <t>1.7</t>
  </si>
  <si>
    <t>LEGALIZACIÓN Y D.F.O.</t>
  </si>
  <si>
    <t>I02W001</t>
  </si>
  <si>
    <t>Legalización de la instalación de climatización</t>
  </si>
  <si>
    <t>Total 1.7</t>
  </si>
  <si>
    <t>Total CLIMA</t>
  </si>
  <si>
    <t>COYCO</t>
  </si>
  <si>
    <t>COMUNICACIONES Y CONTROL</t>
  </si>
  <si>
    <t>03</t>
  </si>
  <si>
    <t>CONTROL DE ACCESOS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</si>
  <si>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</si>
  <si>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</si>
  <si>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</si>
  <si>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</si>
  <si>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</si>
  <si>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</si>
  <si>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</si>
  <si>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</si>
  <si>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</si>
  <si>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</si>
  <si>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DIKECX850</t>
  </si>
  <si>
    <t>Integración en Control_ID y TCE.</t>
  </si>
  <si>
    <t>DIKECX900</t>
  </si>
  <si>
    <t>Pruebas y Programación.</t>
  </si>
  <si>
    <t>DIKECX950</t>
  </si>
  <si>
    <t>Documentación técnica del Sistema.</t>
  </si>
  <si>
    <t>Total 03</t>
  </si>
  <si>
    <t>02</t>
  </si>
  <si>
    <t>COMUNICACIONES</t>
  </si>
  <si>
    <t>DIKOBA011</t>
  </si>
  <si>
    <t>transmisor-receptor óptico GLC-GE-1000FX</t>
  </si>
  <si>
    <t>DIKOBA011E</t>
  </si>
  <si>
    <t>Cable de 8 F.O. multimodo antirroedores.</t>
  </si>
  <si>
    <t>DIKOBC010</t>
  </si>
  <si>
    <t>Adaptador para conector ST.</t>
  </si>
  <si>
    <t>DIKOBC020</t>
  </si>
  <si>
    <t>Pigtail de 2,5 m con conector ST</t>
  </si>
  <si>
    <t>DIKOBC030</t>
  </si>
  <si>
    <t>Jumper de 1,5 m. de longitud.</t>
  </si>
  <si>
    <t>DIKODA050</t>
  </si>
  <si>
    <t>Bandeja organizadora de empalmes y/o terminación de F.O.</t>
  </si>
  <si>
    <t>DIKOBW900</t>
  </si>
  <si>
    <t>Pruebas y medidas finales hasta 8 F.O. multimodo.</t>
  </si>
  <si>
    <t>DIKEA0005</t>
  </si>
  <si>
    <t>Documentación del Sistema.</t>
  </si>
  <si>
    <t>I04COM11</t>
  </si>
  <si>
    <t>Roseta doble 2 tomas RJ45.</t>
  </si>
  <si>
    <t>I04COM0248</t>
  </si>
  <si>
    <t>C-9200-48P-4G</t>
  </si>
  <si>
    <t>I04COM1048</t>
  </si>
  <si>
    <t>Panel modular de 48 módulos.</t>
  </si>
  <si>
    <t>I04COM10</t>
  </si>
  <si>
    <t>Panel modular de 24 módulos.</t>
  </si>
  <si>
    <t>DIKWXX022</t>
  </si>
  <si>
    <t>Armario de 19" de 22u 800x600 mm</t>
  </si>
  <si>
    <t>DIKWXX045</t>
  </si>
  <si>
    <t>Armario de 19" de 9u 600 (a) x 550 (f) x 480 (h)</t>
  </si>
  <si>
    <t>TELIPSIP</t>
  </si>
  <si>
    <t>Telefono Ip</t>
  </si>
  <si>
    <t>I04COM020 C</t>
  </si>
  <si>
    <t>Suministro de  conmutador de Red Cisco 2960CX-8PC-L</t>
  </si>
  <si>
    <t>I04COM110</t>
  </si>
  <si>
    <t>Cable UTP PDS</t>
  </si>
  <si>
    <t>Total 02</t>
  </si>
  <si>
    <t>Total COYCO</t>
  </si>
  <si>
    <t>Total 0000000006</t>
  </si>
  <si>
    <t>0000000007</t>
  </si>
  <si>
    <t>CABINA</t>
  </si>
  <si>
    <t>0000000011</t>
  </si>
  <si>
    <t>DESMONTAJES Y DEMOLICIONES</t>
  </si>
  <si>
    <t>Total 0000000011</t>
  </si>
  <si>
    <t>0000000012</t>
  </si>
  <si>
    <t>ALBAÑILERÍA</t>
  </si>
  <si>
    <t>mE11VL010</t>
  </si>
  <si>
    <t>PAV.ELEVA. ACERO ACABADO ESTRATIFICADO</t>
  </si>
  <si>
    <t>mE11VV040</t>
  </si>
  <si>
    <t>MONTAJE SUELO TÉCNICO PREV.DESMONT.</t>
  </si>
  <si>
    <t>EVP0350</t>
  </si>
  <si>
    <t>SOLADO DE GRES PORCELÁNICO 40X40 CM</t>
  </si>
  <si>
    <t>EVB0070</t>
  </si>
  <si>
    <t>PANEL COMPACTO TIPO TRESPA O EQUIVALENTE</t>
  </si>
  <si>
    <t>EW0080</t>
  </si>
  <si>
    <t>SUMINISTRO Y MONTAJE DE PANELES DE CARTON YESO.</t>
  </si>
  <si>
    <t>mE07TYM080</t>
  </si>
  <si>
    <t>TABIQUE SENCILLO (19+90+19) e=128mm./600</t>
  </si>
  <si>
    <t>E10AAV141</t>
  </si>
  <si>
    <t>AISLAMIENTO DIVISIONES ISOVER ACUSTILAINE 70 100 mm</t>
  </si>
  <si>
    <t>mE07TYM030</t>
  </si>
  <si>
    <t>TABIQUE SENCILLO (19+48+19) e=72mm./600</t>
  </si>
  <si>
    <t>E10AAV130</t>
  </si>
  <si>
    <t>AISLAMIENTO DIVISIONES ISOVER ACUSTILAINE 70 50 mm</t>
  </si>
  <si>
    <t>EAF0020</t>
  </si>
  <si>
    <t>FÁB.LADRILLO PERFORADO 7CM 1/2P.INTERIOR MORTERO M-5</t>
  </si>
  <si>
    <t>mE21ALS020</t>
  </si>
  <si>
    <t>LAV.MINUSV.RECLINABLE G.GERONT.</t>
  </si>
  <si>
    <t>D26FD007</t>
  </si>
  <si>
    <t>LAV. GIRALDA 63X50 BL. GRIF. MONOD.</t>
  </si>
  <si>
    <t>D26LD015</t>
  </si>
  <si>
    <t>INODORO GIRALDA T. BAJO BLANCO</t>
  </si>
  <si>
    <t>mE21ANS020</t>
  </si>
  <si>
    <t>INODORO MINUSV.SUSP. C/FLUXOR</t>
  </si>
  <si>
    <t>mE21MC070</t>
  </si>
  <si>
    <t>BARRA APOYO ABAT. ACERO INOX. 85 cm.</t>
  </si>
  <si>
    <t>mE12APP060</t>
  </si>
  <si>
    <t>ALIC. PORCEL. TEC. 30x60 cm. PULIDO</t>
  </si>
  <si>
    <t>EJI0010</t>
  </si>
  <si>
    <t>INST. AGUA F.C. ASEOS/VESTUARIOS</t>
  </si>
  <si>
    <t>EJS0110</t>
  </si>
  <si>
    <t>ESPEJO PLATEADO 5MM DE 0,50X1,00M</t>
  </si>
  <si>
    <t>EJS0100</t>
  </si>
  <si>
    <t>ENCIMERA MÁRMOL ESP=2CM CON FALDÓN Y 60 CM. DE ANCHO</t>
  </si>
  <si>
    <t>EJS0260</t>
  </si>
  <si>
    <t>TERMO ELÉCTRICO 80 L.</t>
  </si>
  <si>
    <t>EJS0220</t>
  </si>
  <si>
    <t>SEPARADOR DE MÁRMOL ESP=3 CM  ENTRE URINARIOS</t>
  </si>
  <si>
    <t>D26VF609</t>
  </si>
  <si>
    <t>PERCHA ROCA EMPOTRAR</t>
  </si>
  <si>
    <t>D16DD110</t>
  </si>
  <si>
    <t>AISL. ACÚST. IMPACTODAN-10 D.I.T. 439</t>
  </si>
  <si>
    <t>mE10AAF010</t>
  </si>
  <si>
    <t>TECHO-MASA FLOTANTE ACÚSTICO</t>
  </si>
  <si>
    <t>EW0050</t>
  </si>
  <si>
    <t>FALSO TECHO DE PLACAS DE FIBRA MINERAL</t>
  </si>
  <si>
    <t>Total 0000000012</t>
  </si>
  <si>
    <t>0000000013</t>
  </si>
  <si>
    <t>INSTALACIÓN SANEAMIENTO Y ABASTECIMIENTO</t>
  </si>
  <si>
    <t>000000</t>
  </si>
  <si>
    <t>MODIFICACIÓN RED SANEAM. SUBTERRANEA</t>
  </si>
  <si>
    <t>ER0490</t>
  </si>
  <si>
    <t>TUBO PVC P.COMPACTA JUNTA ELÁSTICA SN2 C.TEJA  160MM</t>
  </si>
  <si>
    <t>ER0080</t>
  </si>
  <si>
    <t>ARQUETA DE SANEAMIENTO 60X60X100</t>
  </si>
  <si>
    <t>mE03OEH040</t>
  </si>
  <si>
    <t>TUBO HM MACHIHEMBRADO D=400 mm</t>
  </si>
  <si>
    <t>EJA0190</t>
  </si>
  <si>
    <t>TUBERÍA POLIETILENO DN20 MM. 3/4"</t>
  </si>
  <si>
    <t>EJA0200</t>
  </si>
  <si>
    <t>TUBERÍA POLIETILENO DN25 MM. 1"</t>
  </si>
  <si>
    <t>EJA0210</t>
  </si>
  <si>
    <t>TUBERÍA POLIETILENO DN32 MM. 1 1/4"</t>
  </si>
  <si>
    <t>EJA0230</t>
  </si>
  <si>
    <t>TUBERÍA POLIETILENO DN50 MM. 2"</t>
  </si>
  <si>
    <t>EJE0010</t>
  </si>
  <si>
    <t>ARQUETA SIFONICA REGISTRABLE DE 38X38X80 CM. DE MEDIDAS INTERIOR</t>
  </si>
  <si>
    <t>EJE0030</t>
  </si>
  <si>
    <t>BAJANTE DE PVC, SERIE C D=110 MM.</t>
  </si>
  <si>
    <t>EJE0050</t>
  </si>
  <si>
    <t>COLECTOR COLGADO PVC D= 160 MM.</t>
  </si>
  <si>
    <t>EJE0150</t>
  </si>
  <si>
    <t>TUBERÍA PVC SANITARIA TIPO C 110 MM.</t>
  </si>
  <si>
    <t>EJE0180</t>
  </si>
  <si>
    <t>TUBERÍA PVC SANITARIA TIPO C 160 MM.</t>
  </si>
  <si>
    <t>EJV0020</t>
  </si>
  <si>
    <t>LLAVE DE ESFERA DE 1/2" 15 MM.</t>
  </si>
  <si>
    <t>EJV0030</t>
  </si>
  <si>
    <t>LLAVE DE ESFERA DE 3/4" 20 MM.</t>
  </si>
  <si>
    <t>EJV0090</t>
  </si>
  <si>
    <t>VÁLVULA BOLA FUNDICIÓN 2" 50 MM</t>
  </si>
  <si>
    <t>Total 0000000013</t>
  </si>
  <si>
    <t>0000000014</t>
  </si>
  <si>
    <t>CARPINTERÍA Y CERRAJERíA</t>
  </si>
  <si>
    <t>EB0120</t>
  </si>
  <si>
    <t>PINTURA AL ESMALTE BARANDILLA METÁLICA</t>
  </si>
  <si>
    <t>000000011</t>
  </si>
  <si>
    <t>ML</t>
  </si>
  <si>
    <t>ESCALA METÁLICA PINTADA CON AROS DE PROTECCIÓN</t>
  </si>
  <si>
    <t>D21HD060</t>
  </si>
  <si>
    <t>PUER. ABAT. ALUM. LAC. COL. 50X40 C/ COMP.</t>
  </si>
  <si>
    <t>mE15WW060</t>
  </si>
  <si>
    <t>TOPE METÁLICO PROTECCIÓN PUERTAS</t>
  </si>
  <si>
    <t>EB0040</t>
  </si>
  <si>
    <t>LACADO MATE SIN PULIMENTAR S/MADERA</t>
  </si>
  <si>
    <t>0001</t>
  </si>
  <si>
    <t>REVESTIMIENTO EXTERIOR DE VINILO EN CABINA</t>
  </si>
  <si>
    <t>mE16KEA020</t>
  </si>
  <si>
    <t>M.CORTINA "SIS.MODULAR-SKYLINE S 65FSG"SCHÜCO</t>
  </si>
  <si>
    <t>wtrtrtyrtt</t>
  </si>
  <si>
    <t>ESTOR ENROLLABLE</t>
  </si>
  <si>
    <t>E13ACA430</t>
  </si>
  <si>
    <t>VENT.AL.LC. PIVOTANTE</t>
  </si>
  <si>
    <t>EHI0050</t>
  </si>
  <si>
    <t>BARANDILLA QUITAMIEDOS DE H= 1,05 M.</t>
  </si>
  <si>
    <t>Total 0000000014</t>
  </si>
  <si>
    <t>0000000015</t>
  </si>
  <si>
    <t>ESTRUCTURA</t>
  </si>
  <si>
    <t>00000006</t>
  </si>
  <si>
    <t>LOSA MIXTA DE CHAPA COLABORANTE</t>
  </si>
  <si>
    <t>Total 0000000015</t>
  </si>
  <si>
    <t>Total 0000000007</t>
  </si>
  <si>
    <t>0000000008</t>
  </si>
  <si>
    <t>VOLADIZO ALMACÉN VERTICAL</t>
  </si>
  <si>
    <t>EE0110</t>
  </si>
  <si>
    <t>ANCLAJE PARA BARRA CORRUGADA</t>
  </si>
  <si>
    <t>Total 0000000008</t>
  </si>
  <si>
    <t>0000000009</t>
  </si>
  <si>
    <t>GESTIÓN DE RESIDUOS</t>
  </si>
  <si>
    <t>U20CT010</t>
  </si>
  <si>
    <t>CARGA RCD EN SACOS MANO</t>
  </si>
  <si>
    <t>U20CT060</t>
  </si>
  <si>
    <t>TRAN.PLAN.&lt;50km.CONTENEDOR RCD 4m3</t>
  </si>
  <si>
    <t>U20CO010</t>
  </si>
  <si>
    <t>mes</t>
  </si>
  <si>
    <t>ALQUILER CONTENEDOR RCD 4m3</t>
  </si>
  <si>
    <t>mG01A010</t>
  </si>
  <si>
    <t>CAR.TIE./MAT.PETREOS A MANO S/DUMPER/CAMION</t>
  </si>
  <si>
    <t>mG01A070</t>
  </si>
  <si>
    <t>TRANSP.  TIERRAS/PETREOS A DESTINO FINAL</t>
  </si>
  <si>
    <t>Total 0000000009</t>
  </si>
  <si>
    <t>0000000010</t>
  </si>
  <si>
    <t>SEGURIDAD Y SALUD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</si>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</sst>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sz val="8"/>
      <color rgb="FFFF8080"/>
      <name val="Calibri"/>
      <family val="2"/>
      <scheme val="minor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7" fillId="3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3" fontId="7" fillId="0" borderId="0" xfId="0" applyNumberFormat="1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4" borderId="0" xfId="0" applyFont="1" applyFill="1" applyAlignment="1">
      <alignment vertical="top"/>
    </xf>
    <xf numFmtId="49" fontId="5" fillId="5" borderId="0" xfId="0" applyNumberFormat="1" applyFont="1" applyFill="1" applyAlignment="1">
      <alignment vertical="top"/>
    </xf>
    <xf numFmtId="4" fontId="6" fillId="5" borderId="0" xfId="0" applyNumberFormat="1" applyFont="1" applyFill="1" applyAlignment="1">
      <alignment vertical="top"/>
    </xf>
    <xf numFmtId="49" fontId="5" fillId="6" borderId="0" xfId="0" applyNumberFormat="1" applyFont="1" applyFill="1" applyAlignment="1">
      <alignment vertical="top"/>
    </xf>
    <xf numFmtId="4" fontId="6" fillId="6" borderId="0" xfId="0" applyNumberFormat="1" applyFont="1" applyFill="1" applyAlignment="1">
      <alignment vertical="top"/>
    </xf>
    <xf numFmtId="49" fontId="9" fillId="5" borderId="0" xfId="0" applyNumberFormat="1" applyFont="1" applyFill="1" applyAlignment="1">
      <alignment vertical="top"/>
    </xf>
    <xf numFmtId="49" fontId="9" fillId="6" borderId="0" xfId="0" applyNumberFormat="1" applyFont="1" applyFill="1" applyAlignment="1">
      <alignment vertical="top"/>
    </xf>
    <xf numFmtId="49" fontId="10" fillId="0" borderId="0" xfId="0" applyNumberFormat="1" applyFont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3" fontId="5" fillId="2" borderId="0" xfId="0" applyNumberFormat="1" applyFont="1" applyFill="1" applyAlignment="1">
      <alignment vertical="top"/>
    </xf>
    <xf numFmtId="4" fontId="5" fillId="2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4" borderId="0" xfId="0" applyFont="1" applyFill="1" applyAlignment="1">
      <alignment vertical="top" wrapText="1"/>
    </xf>
    <xf numFmtId="49" fontId="5" fillId="5" borderId="0" xfId="0" applyNumberFormat="1" applyFont="1" applyFill="1" applyAlignment="1">
      <alignment vertical="top" wrapText="1"/>
    </xf>
    <xf numFmtId="49" fontId="5" fillId="6" borderId="0" xfId="0" applyNumberFormat="1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" fontId="7" fillId="0" borderId="0" xfId="0" applyNumberFormat="1" applyFont="1" applyAlignment="1" applyProtection="1">
      <alignment vertical="top"/>
      <protection locked="0"/>
    </xf>
    <xf numFmtId="0" fontId="0" fillId="8" borderId="1" xfId="0" applyFill="1" applyBorder="1"/>
    <xf numFmtId="0" fontId="0" fillId="8" borderId="2" xfId="0" applyFill="1" applyBorder="1"/>
    <xf numFmtId="49" fontId="5" fillId="8" borderId="2" xfId="0" applyNumberFormat="1" applyFont="1" applyFill="1" applyBorder="1" applyAlignment="1">
      <alignment vertical="top" wrapText="1"/>
    </xf>
    <xf numFmtId="4" fontId="6" fillId="8" borderId="3" xfId="0" applyNumberFormat="1" applyFont="1" applyFill="1" applyBorder="1" applyAlignment="1">
      <alignment vertical="top"/>
    </xf>
    <xf numFmtId="0" fontId="0" fillId="8" borderId="4" xfId="0" applyFill="1" applyBorder="1"/>
    <xf numFmtId="0" fontId="0" fillId="8" borderId="0" xfId="0" applyFill="1" applyBorder="1"/>
    <xf numFmtId="49" fontId="5" fillId="8" borderId="0" xfId="0" applyNumberFormat="1" applyFont="1" applyFill="1" applyBorder="1" applyAlignment="1">
      <alignment vertical="top" wrapText="1"/>
    </xf>
    <xf numFmtId="9" fontId="7" fillId="8" borderId="4" xfId="0" applyNumberFormat="1" applyFont="1" applyFill="1" applyBorder="1" applyAlignment="1">
      <alignment vertical="top"/>
    </xf>
    <xf numFmtId="4" fontId="6" fillId="8" borderId="5" xfId="0" applyNumberFormat="1" applyFont="1" applyFill="1" applyBorder="1" applyAlignment="1">
      <alignment vertical="top"/>
    </xf>
    <xf numFmtId="4" fontId="7" fillId="8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8" borderId="6" xfId="0" applyFill="1" applyBorder="1"/>
    <xf numFmtId="0" fontId="0" fillId="8" borderId="7" xfId="0" applyFill="1" applyBorder="1"/>
    <xf numFmtId="49" fontId="5" fillId="8" borderId="8" xfId="0" applyNumberFormat="1" applyFont="1" applyFill="1" applyBorder="1" applyAlignment="1">
      <alignment vertical="top"/>
    </xf>
    <xf numFmtId="4" fontId="6" fillId="8" borderId="8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930C9-668D-4B13-B585-D955DA8DB1B9}">
  <dimension ref="A1:J385"/>
  <sheetViews>
    <sheetView tabSelected="1" workbookViewId="0">
      <pane xSplit="4" ySplit="3" topLeftCell="E5" activePane="bottomRight" state="frozen"/>
      <selection pane="topRight" activeCell="E1" sqref="E1"/>
      <selection pane="bottomLeft" activeCell="A4" sqref="A4"/>
      <selection pane="bottomRight" activeCell="I5" sqref="I5"/>
    </sheetView>
  </sheetViews>
  <sheetFormatPr baseColWidth="10" defaultRowHeight="15" x14ac:dyDescent="0.25"/>
  <cols>
    <col min="1" max="1" width="16.42578125" bestFit="1" customWidth="1"/>
    <col min="2" max="2" width="6.5703125" bestFit="1" customWidth="1"/>
    <col min="3" max="3" width="3.85546875" bestFit="1" customWidth="1"/>
    <col min="4" max="4" width="32.85546875" customWidth="1"/>
    <col min="5" max="5" width="7.85546875" bestFit="1" customWidth="1"/>
    <col min="6" max="7" width="10" bestFit="1" customWidth="1"/>
    <col min="8" max="8" width="7.85546875" hidden="1" customWidth="1"/>
    <col min="9" max="10" width="10" bestFit="1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25">
      <c r="A3" s="4" t="s">
        <v>2</v>
      </c>
      <c r="B3" s="4" t="s">
        <v>3</v>
      </c>
      <c r="C3" s="4" t="s">
        <v>4</v>
      </c>
      <c r="D3" s="27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25">
      <c r="A4" s="5" t="s">
        <v>9</v>
      </c>
      <c r="B4" s="5" t="s">
        <v>10</v>
      </c>
      <c r="C4" s="5" t="s">
        <v>11</v>
      </c>
      <c r="D4" s="28" t="s">
        <v>12</v>
      </c>
      <c r="E4" s="6">
        <f t="shared" ref="E4:J4" si="0">E7</f>
        <v>1</v>
      </c>
      <c r="F4" s="7">
        <f t="shared" si="0"/>
        <v>15664.62</v>
      </c>
      <c r="G4" s="7">
        <f t="shared" si="0"/>
        <v>15664.62</v>
      </c>
      <c r="H4" s="6">
        <f t="shared" si="0"/>
        <v>1</v>
      </c>
      <c r="I4" s="7">
        <f t="shared" si="0"/>
        <v>0</v>
      </c>
      <c r="J4" s="7">
        <f t="shared" si="0"/>
        <v>0</v>
      </c>
    </row>
    <row r="5" spans="1:10" x14ac:dyDescent="0.25">
      <c r="A5" s="8" t="s">
        <v>13</v>
      </c>
      <c r="B5" s="9" t="s">
        <v>14</v>
      </c>
      <c r="C5" s="9" t="s">
        <v>15</v>
      </c>
      <c r="D5" s="29" t="s">
        <v>16</v>
      </c>
      <c r="E5" s="10">
        <v>1</v>
      </c>
      <c r="F5" s="10">
        <v>5164.62</v>
      </c>
      <c r="G5" s="11">
        <f>ROUND(E5*F5,2)</f>
        <v>5164.62</v>
      </c>
      <c r="H5" s="10">
        <v>1</v>
      </c>
      <c r="I5" s="35">
        <v>0</v>
      </c>
      <c r="J5" s="11">
        <f>ROUND(H5*I5,2)</f>
        <v>0</v>
      </c>
    </row>
    <row r="6" spans="1:10" x14ac:dyDescent="0.25">
      <c r="A6" s="8" t="s">
        <v>17</v>
      </c>
      <c r="B6" s="9" t="s">
        <v>14</v>
      </c>
      <c r="C6" s="9" t="s">
        <v>18</v>
      </c>
      <c r="D6" s="29" t="s">
        <v>19</v>
      </c>
      <c r="E6" s="10">
        <v>1</v>
      </c>
      <c r="F6" s="10">
        <v>10500</v>
      </c>
      <c r="G6" s="11">
        <f>ROUND(E6*F6,2)</f>
        <v>10500</v>
      </c>
      <c r="H6" s="10">
        <v>1</v>
      </c>
      <c r="I6" s="35">
        <v>0</v>
      </c>
      <c r="J6" s="11">
        <f>ROUND(H6*I6,2)</f>
        <v>0</v>
      </c>
    </row>
    <row r="7" spans="1:10" x14ac:dyDescent="0.25">
      <c r="A7" s="12"/>
      <c r="B7" s="12"/>
      <c r="C7" s="12"/>
      <c r="D7" s="30" t="s">
        <v>20</v>
      </c>
      <c r="E7" s="13">
        <v>1</v>
      </c>
      <c r="F7" s="14">
        <f>SUM(G5:G6)</f>
        <v>15664.62</v>
      </c>
      <c r="G7" s="14">
        <f>ROUND(E7*F7,2)</f>
        <v>15664.62</v>
      </c>
      <c r="H7" s="13">
        <v>1</v>
      </c>
      <c r="I7" s="14">
        <f>SUM(J5:J6)</f>
        <v>0</v>
      </c>
      <c r="J7" s="14">
        <f>ROUND(H7*I7,2)</f>
        <v>0</v>
      </c>
    </row>
    <row r="8" spans="1:10" ht="0.95" customHeight="1" x14ac:dyDescent="0.25">
      <c r="A8" s="15"/>
      <c r="B8" s="15"/>
      <c r="C8" s="15"/>
      <c r="D8" s="31"/>
      <c r="E8" s="15"/>
      <c r="F8" s="15"/>
      <c r="G8" s="15"/>
      <c r="H8" s="15"/>
      <c r="I8" s="15"/>
      <c r="J8" s="15"/>
    </row>
    <row r="9" spans="1:10" x14ac:dyDescent="0.25">
      <c r="A9" s="5" t="s">
        <v>21</v>
      </c>
      <c r="B9" s="5" t="s">
        <v>10</v>
      </c>
      <c r="C9" s="5" t="s">
        <v>11</v>
      </c>
      <c r="D9" s="28" t="s">
        <v>22</v>
      </c>
      <c r="E9" s="6">
        <f t="shared" ref="E9:J9" si="1">E14</f>
        <v>1</v>
      </c>
      <c r="F9" s="7">
        <f t="shared" si="1"/>
        <v>73037.06</v>
      </c>
      <c r="G9" s="7">
        <f t="shared" si="1"/>
        <v>73037.06</v>
      </c>
      <c r="H9" s="6">
        <f t="shared" si="1"/>
        <v>1</v>
      </c>
      <c r="I9" s="7">
        <f t="shared" si="1"/>
        <v>0</v>
      </c>
      <c r="J9" s="7">
        <f t="shared" si="1"/>
        <v>0</v>
      </c>
    </row>
    <row r="10" spans="1:10" x14ac:dyDescent="0.25">
      <c r="A10" s="8" t="s">
        <v>23</v>
      </c>
      <c r="B10" s="9" t="s">
        <v>14</v>
      </c>
      <c r="C10" s="9" t="s">
        <v>24</v>
      </c>
      <c r="D10" s="29" t="s">
        <v>25</v>
      </c>
      <c r="E10" s="10">
        <v>132</v>
      </c>
      <c r="F10" s="10">
        <v>175.61</v>
      </c>
      <c r="G10" s="11">
        <f>ROUND(E10*F10,2)</f>
        <v>23180.52</v>
      </c>
      <c r="H10" s="10">
        <v>132</v>
      </c>
      <c r="I10" s="35">
        <v>0</v>
      </c>
      <c r="J10" s="11">
        <f>ROUND(H10*I10,2)</f>
        <v>0</v>
      </c>
    </row>
    <row r="11" spans="1:10" ht="22.5" x14ac:dyDescent="0.25">
      <c r="A11" s="8" t="s">
        <v>26</v>
      </c>
      <c r="B11" s="9" t="s">
        <v>14</v>
      </c>
      <c r="C11" s="9" t="s">
        <v>27</v>
      </c>
      <c r="D11" s="29" t="s">
        <v>28</v>
      </c>
      <c r="E11" s="10">
        <v>295</v>
      </c>
      <c r="F11" s="10">
        <v>53.48</v>
      </c>
      <c r="G11" s="11">
        <f>ROUND(E11*F11,2)</f>
        <v>15776.6</v>
      </c>
      <c r="H11" s="10">
        <v>295</v>
      </c>
      <c r="I11" s="35">
        <v>0</v>
      </c>
      <c r="J11" s="11">
        <f>ROUND(H11*I11,2)</f>
        <v>0</v>
      </c>
    </row>
    <row r="12" spans="1:10" ht="22.5" x14ac:dyDescent="0.25">
      <c r="A12" s="8" t="s">
        <v>29</v>
      </c>
      <c r="B12" s="9" t="s">
        <v>14</v>
      </c>
      <c r="C12" s="9" t="s">
        <v>27</v>
      </c>
      <c r="D12" s="29" t="s">
        <v>30</v>
      </c>
      <c r="E12" s="10">
        <v>327</v>
      </c>
      <c r="F12" s="10">
        <v>8.81</v>
      </c>
      <c r="G12" s="11">
        <f>ROUND(E12*F12,2)</f>
        <v>2880.87</v>
      </c>
      <c r="H12" s="10">
        <v>327</v>
      </c>
      <c r="I12" s="35">
        <v>0</v>
      </c>
      <c r="J12" s="11">
        <f>ROUND(H12*I12,2)</f>
        <v>0</v>
      </c>
    </row>
    <row r="13" spans="1:10" ht="22.5" x14ac:dyDescent="0.25">
      <c r="A13" s="8" t="s">
        <v>31</v>
      </c>
      <c r="B13" s="9" t="s">
        <v>14</v>
      </c>
      <c r="C13" s="9" t="s">
        <v>27</v>
      </c>
      <c r="D13" s="29" t="s">
        <v>32</v>
      </c>
      <c r="E13" s="10">
        <v>163.5</v>
      </c>
      <c r="F13" s="10">
        <v>190.82</v>
      </c>
      <c r="G13" s="11">
        <f>ROUND(E13*F13,2)</f>
        <v>31199.07</v>
      </c>
      <c r="H13" s="10">
        <v>163.5</v>
      </c>
      <c r="I13" s="35">
        <v>0</v>
      </c>
      <c r="J13" s="11">
        <f>ROUND(H13*I13,2)</f>
        <v>0</v>
      </c>
    </row>
    <row r="14" spans="1:10" x14ac:dyDescent="0.25">
      <c r="A14" s="12"/>
      <c r="B14" s="12"/>
      <c r="C14" s="12"/>
      <c r="D14" s="30" t="s">
        <v>33</v>
      </c>
      <c r="E14" s="13">
        <v>1</v>
      </c>
      <c r="F14" s="14">
        <f>SUM(G10:G13)</f>
        <v>73037.06</v>
      </c>
      <c r="G14" s="14">
        <f>ROUND(E14*F14,2)</f>
        <v>73037.06</v>
      </c>
      <c r="H14" s="13">
        <v>1</v>
      </c>
      <c r="I14" s="14">
        <f>SUM(J10:J13)</f>
        <v>0</v>
      </c>
      <c r="J14" s="14">
        <f>ROUND(H14*I14,2)</f>
        <v>0</v>
      </c>
    </row>
    <row r="15" spans="1:10" ht="0.95" customHeight="1" x14ac:dyDescent="0.25">
      <c r="A15" s="15"/>
      <c r="B15" s="15"/>
      <c r="C15" s="15"/>
      <c r="D15" s="31"/>
      <c r="E15" s="15"/>
      <c r="F15" s="15"/>
      <c r="G15" s="15"/>
      <c r="H15" s="15"/>
      <c r="I15" s="15"/>
      <c r="J15" s="15"/>
    </row>
    <row r="16" spans="1:10" x14ac:dyDescent="0.25">
      <c r="A16" s="5" t="s">
        <v>34</v>
      </c>
      <c r="B16" s="5" t="s">
        <v>10</v>
      </c>
      <c r="C16" s="5" t="s">
        <v>11</v>
      </c>
      <c r="D16" s="28" t="s">
        <v>35</v>
      </c>
      <c r="E16" s="6">
        <f t="shared" ref="E16:J16" si="2">E24</f>
        <v>1</v>
      </c>
      <c r="F16" s="7">
        <f t="shared" si="2"/>
        <v>199422.11</v>
      </c>
      <c r="G16" s="7">
        <f t="shared" si="2"/>
        <v>199422.11</v>
      </c>
      <c r="H16" s="6">
        <f t="shared" si="2"/>
        <v>1</v>
      </c>
      <c r="I16" s="7">
        <f t="shared" si="2"/>
        <v>0</v>
      </c>
      <c r="J16" s="7">
        <f t="shared" si="2"/>
        <v>0</v>
      </c>
    </row>
    <row r="17" spans="1:10" ht="33.75" x14ac:dyDescent="0.25">
      <c r="A17" s="8" t="s">
        <v>36</v>
      </c>
      <c r="B17" s="9" t="s">
        <v>14</v>
      </c>
      <c r="C17" s="9" t="s">
        <v>27</v>
      </c>
      <c r="D17" s="29" t="s">
        <v>37</v>
      </c>
      <c r="E17" s="10">
        <v>180</v>
      </c>
      <c r="F17" s="10">
        <v>264.06</v>
      </c>
      <c r="G17" s="11">
        <f t="shared" ref="G17:G24" si="3">ROUND(E17*F17,2)</f>
        <v>47530.8</v>
      </c>
      <c r="H17" s="10">
        <v>180</v>
      </c>
      <c r="I17" s="35">
        <v>0</v>
      </c>
      <c r="J17" s="11">
        <f t="shared" ref="J17:J24" si="4">ROUND(H17*I17,2)</f>
        <v>0</v>
      </c>
    </row>
    <row r="18" spans="1:10" x14ac:dyDescent="0.25">
      <c r="A18" s="8" t="s">
        <v>38</v>
      </c>
      <c r="B18" s="9" t="s">
        <v>14</v>
      </c>
      <c r="C18" s="9" t="s">
        <v>27</v>
      </c>
      <c r="D18" s="29" t="s">
        <v>39</v>
      </c>
      <c r="E18" s="10">
        <v>270</v>
      </c>
      <c r="F18" s="10">
        <v>248.5</v>
      </c>
      <c r="G18" s="11">
        <f t="shared" si="3"/>
        <v>67095</v>
      </c>
      <c r="H18" s="10">
        <v>270</v>
      </c>
      <c r="I18" s="35">
        <v>0</v>
      </c>
      <c r="J18" s="11">
        <f t="shared" si="4"/>
        <v>0</v>
      </c>
    </row>
    <row r="19" spans="1:10" ht="22.5" x14ac:dyDescent="0.25">
      <c r="A19" s="8" t="s">
        <v>40</v>
      </c>
      <c r="B19" s="9" t="s">
        <v>14</v>
      </c>
      <c r="C19" s="9" t="s">
        <v>41</v>
      </c>
      <c r="D19" s="29" t="s">
        <v>42</v>
      </c>
      <c r="E19" s="10">
        <v>300</v>
      </c>
      <c r="F19" s="10">
        <v>9.33</v>
      </c>
      <c r="G19" s="11">
        <f t="shared" si="3"/>
        <v>2799</v>
      </c>
      <c r="H19" s="10">
        <v>300</v>
      </c>
      <c r="I19" s="35">
        <v>0</v>
      </c>
      <c r="J19" s="11">
        <f t="shared" si="4"/>
        <v>0</v>
      </c>
    </row>
    <row r="20" spans="1:10" x14ac:dyDescent="0.25">
      <c r="A20" s="8" t="s">
        <v>43</v>
      </c>
      <c r="B20" s="9" t="s">
        <v>14</v>
      </c>
      <c r="C20" s="9" t="s">
        <v>44</v>
      </c>
      <c r="D20" s="29" t="s">
        <v>45</v>
      </c>
      <c r="E20" s="10">
        <v>180</v>
      </c>
      <c r="F20" s="10">
        <v>95.16</v>
      </c>
      <c r="G20" s="11">
        <f t="shared" si="3"/>
        <v>17128.8</v>
      </c>
      <c r="H20" s="10">
        <v>180</v>
      </c>
      <c r="I20" s="35">
        <v>0</v>
      </c>
      <c r="J20" s="11">
        <f t="shared" si="4"/>
        <v>0</v>
      </c>
    </row>
    <row r="21" spans="1:10" x14ac:dyDescent="0.25">
      <c r="A21" s="8" t="s">
        <v>46</v>
      </c>
      <c r="B21" s="9" t="s">
        <v>14</v>
      </c>
      <c r="C21" s="9" t="s">
        <v>44</v>
      </c>
      <c r="D21" s="29" t="s">
        <v>47</v>
      </c>
      <c r="E21" s="10">
        <v>180</v>
      </c>
      <c r="F21" s="10">
        <v>7.73</v>
      </c>
      <c r="G21" s="11">
        <f t="shared" si="3"/>
        <v>1391.4</v>
      </c>
      <c r="H21" s="10">
        <v>180</v>
      </c>
      <c r="I21" s="35">
        <v>0</v>
      </c>
      <c r="J21" s="11">
        <f t="shared" si="4"/>
        <v>0</v>
      </c>
    </row>
    <row r="22" spans="1:10" x14ac:dyDescent="0.25">
      <c r="A22" s="8" t="s">
        <v>48</v>
      </c>
      <c r="B22" s="9" t="s">
        <v>14</v>
      </c>
      <c r="C22" s="9" t="s">
        <v>49</v>
      </c>
      <c r="D22" s="29" t="s">
        <v>50</v>
      </c>
      <c r="E22" s="10">
        <v>9595.7999999999993</v>
      </c>
      <c r="F22" s="10">
        <v>6.49</v>
      </c>
      <c r="G22" s="11">
        <f t="shared" si="3"/>
        <v>62276.74</v>
      </c>
      <c r="H22" s="10">
        <v>9595.7999999999993</v>
      </c>
      <c r="I22" s="35">
        <v>0</v>
      </c>
      <c r="J22" s="11">
        <f t="shared" si="4"/>
        <v>0</v>
      </c>
    </row>
    <row r="23" spans="1:10" x14ac:dyDescent="0.25">
      <c r="A23" s="8" t="s">
        <v>51</v>
      </c>
      <c r="B23" s="9" t="s">
        <v>14</v>
      </c>
      <c r="C23" s="9" t="s">
        <v>41</v>
      </c>
      <c r="D23" s="29" t="s">
        <v>52</v>
      </c>
      <c r="E23" s="10">
        <v>80.400000000000006</v>
      </c>
      <c r="F23" s="10">
        <v>14.93</v>
      </c>
      <c r="G23" s="11">
        <f t="shared" si="3"/>
        <v>1200.3699999999999</v>
      </c>
      <c r="H23" s="10">
        <v>80.400000000000006</v>
      </c>
      <c r="I23" s="35">
        <v>0</v>
      </c>
      <c r="J23" s="11">
        <f t="shared" si="4"/>
        <v>0</v>
      </c>
    </row>
    <row r="24" spans="1:10" x14ac:dyDescent="0.25">
      <c r="A24" s="12"/>
      <c r="B24" s="12"/>
      <c r="C24" s="12"/>
      <c r="D24" s="30" t="s">
        <v>53</v>
      </c>
      <c r="E24" s="13">
        <v>1</v>
      </c>
      <c r="F24" s="14">
        <f>SUM(G17:G23)</f>
        <v>199422.11</v>
      </c>
      <c r="G24" s="14">
        <f t="shared" si="3"/>
        <v>199422.11</v>
      </c>
      <c r="H24" s="13">
        <v>1</v>
      </c>
      <c r="I24" s="14">
        <f>SUM(J17:J23)</f>
        <v>0</v>
      </c>
      <c r="J24" s="14">
        <f t="shared" si="4"/>
        <v>0</v>
      </c>
    </row>
    <row r="25" spans="1:10" ht="0.95" customHeight="1" x14ac:dyDescent="0.25">
      <c r="A25" s="15"/>
      <c r="B25" s="15"/>
      <c r="C25" s="15"/>
      <c r="D25" s="31"/>
      <c r="E25" s="15"/>
      <c r="F25" s="15"/>
      <c r="G25" s="15"/>
      <c r="H25" s="15"/>
      <c r="I25" s="15"/>
      <c r="J25" s="15"/>
    </row>
    <row r="26" spans="1:10" x14ac:dyDescent="0.25">
      <c r="A26" s="5" t="s">
        <v>54</v>
      </c>
      <c r="B26" s="5" t="s">
        <v>10</v>
      </c>
      <c r="C26" s="5" t="s">
        <v>11</v>
      </c>
      <c r="D26" s="28" t="s">
        <v>55</v>
      </c>
      <c r="E26" s="6">
        <f t="shared" ref="E26:J26" si="5">E37</f>
        <v>1</v>
      </c>
      <c r="F26" s="7">
        <f t="shared" si="5"/>
        <v>398402.31</v>
      </c>
      <c r="G26" s="7">
        <f t="shared" si="5"/>
        <v>398402.31</v>
      </c>
      <c r="H26" s="6">
        <f t="shared" si="5"/>
        <v>1</v>
      </c>
      <c r="I26" s="7">
        <f t="shared" si="5"/>
        <v>0</v>
      </c>
      <c r="J26" s="7">
        <f t="shared" si="5"/>
        <v>0</v>
      </c>
    </row>
    <row r="27" spans="1:10" ht="33.75" x14ac:dyDescent="0.25">
      <c r="A27" s="8" t="s">
        <v>36</v>
      </c>
      <c r="B27" s="9" t="s">
        <v>14</v>
      </c>
      <c r="C27" s="9" t="s">
        <v>27</v>
      </c>
      <c r="D27" s="29" t="s">
        <v>37</v>
      </c>
      <c r="E27" s="10">
        <v>60</v>
      </c>
      <c r="F27" s="10">
        <v>264.06</v>
      </c>
      <c r="G27" s="11">
        <f t="shared" ref="G27:G37" si="6">ROUND(E27*F27,2)</f>
        <v>15843.6</v>
      </c>
      <c r="H27" s="10">
        <v>60</v>
      </c>
      <c r="I27" s="35">
        <v>0</v>
      </c>
      <c r="J27" s="11">
        <f t="shared" ref="J27:J37" si="7">ROUND(H27*I27,2)</f>
        <v>0</v>
      </c>
    </row>
    <row r="28" spans="1:10" ht="45" x14ac:dyDescent="0.25">
      <c r="A28" s="8" t="s">
        <v>56</v>
      </c>
      <c r="B28" s="9" t="s">
        <v>14</v>
      </c>
      <c r="C28" s="9" t="s">
        <v>27</v>
      </c>
      <c r="D28" s="29" t="s">
        <v>57</v>
      </c>
      <c r="E28" s="10">
        <v>60</v>
      </c>
      <c r="F28" s="10">
        <v>255.31</v>
      </c>
      <c r="G28" s="11">
        <f t="shared" si="6"/>
        <v>15318.6</v>
      </c>
      <c r="H28" s="10">
        <v>60</v>
      </c>
      <c r="I28" s="35">
        <v>0</v>
      </c>
      <c r="J28" s="11">
        <f t="shared" si="7"/>
        <v>0</v>
      </c>
    </row>
    <row r="29" spans="1:10" x14ac:dyDescent="0.25">
      <c r="A29" s="8" t="s">
        <v>58</v>
      </c>
      <c r="B29" s="9" t="s">
        <v>14</v>
      </c>
      <c r="C29" s="9" t="s">
        <v>41</v>
      </c>
      <c r="D29" s="29" t="s">
        <v>59</v>
      </c>
      <c r="E29" s="10">
        <v>7680</v>
      </c>
      <c r="F29" s="10">
        <v>3.15</v>
      </c>
      <c r="G29" s="11">
        <f t="shared" si="6"/>
        <v>24192</v>
      </c>
      <c r="H29" s="10">
        <v>7680</v>
      </c>
      <c r="I29" s="35">
        <v>0</v>
      </c>
      <c r="J29" s="11">
        <f t="shared" si="7"/>
        <v>0</v>
      </c>
    </row>
    <row r="30" spans="1:10" x14ac:dyDescent="0.25">
      <c r="A30" s="8" t="s">
        <v>60</v>
      </c>
      <c r="B30" s="9" t="s">
        <v>14</v>
      </c>
      <c r="C30" s="9" t="s">
        <v>41</v>
      </c>
      <c r="D30" s="29" t="s">
        <v>61</v>
      </c>
      <c r="E30" s="10">
        <v>7680</v>
      </c>
      <c r="F30" s="10">
        <v>0.79</v>
      </c>
      <c r="G30" s="11">
        <f t="shared" si="6"/>
        <v>6067.2</v>
      </c>
      <c r="H30" s="10">
        <v>7680</v>
      </c>
      <c r="I30" s="35">
        <v>0</v>
      </c>
      <c r="J30" s="11">
        <f t="shared" si="7"/>
        <v>0</v>
      </c>
    </row>
    <row r="31" spans="1:10" x14ac:dyDescent="0.25">
      <c r="A31" s="8" t="s">
        <v>62</v>
      </c>
      <c r="B31" s="9" t="s">
        <v>14</v>
      </c>
      <c r="C31" s="9" t="s">
        <v>41</v>
      </c>
      <c r="D31" s="29" t="s">
        <v>63</v>
      </c>
      <c r="E31" s="10">
        <v>7680</v>
      </c>
      <c r="F31" s="10">
        <v>5.25</v>
      </c>
      <c r="G31" s="11">
        <f t="shared" si="6"/>
        <v>40320</v>
      </c>
      <c r="H31" s="10">
        <v>7680</v>
      </c>
      <c r="I31" s="35">
        <v>0</v>
      </c>
      <c r="J31" s="11">
        <f t="shared" si="7"/>
        <v>0</v>
      </c>
    </row>
    <row r="32" spans="1:10" x14ac:dyDescent="0.25">
      <c r="A32" s="8" t="s">
        <v>64</v>
      </c>
      <c r="B32" s="9" t="s">
        <v>14</v>
      </c>
      <c r="C32" s="9" t="s">
        <v>41</v>
      </c>
      <c r="D32" s="29" t="s">
        <v>65</v>
      </c>
      <c r="E32" s="10">
        <v>7680</v>
      </c>
      <c r="F32" s="10">
        <v>31.5</v>
      </c>
      <c r="G32" s="11">
        <f t="shared" si="6"/>
        <v>241920</v>
      </c>
      <c r="H32" s="10">
        <v>7680</v>
      </c>
      <c r="I32" s="35">
        <v>0</v>
      </c>
      <c r="J32" s="11">
        <f t="shared" si="7"/>
        <v>0</v>
      </c>
    </row>
    <row r="33" spans="1:10" x14ac:dyDescent="0.25">
      <c r="A33" s="8" t="s">
        <v>66</v>
      </c>
      <c r="B33" s="9" t="s">
        <v>14</v>
      </c>
      <c r="C33" s="9" t="s">
        <v>41</v>
      </c>
      <c r="D33" s="29" t="s">
        <v>67</v>
      </c>
      <c r="E33" s="10">
        <v>7680</v>
      </c>
      <c r="F33" s="10">
        <v>6.3</v>
      </c>
      <c r="G33" s="11">
        <f t="shared" si="6"/>
        <v>48384</v>
      </c>
      <c r="H33" s="10">
        <v>7680</v>
      </c>
      <c r="I33" s="35">
        <v>0</v>
      </c>
      <c r="J33" s="11">
        <f t="shared" si="7"/>
        <v>0</v>
      </c>
    </row>
    <row r="34" spans="1:10" x14ac:dyDescent="0.25">
      <c r="A34" s="8" t="s">
        <v>68</v>
      </c>
      <c r="B34" s="9" t="s">
        <v>14</v>
      </c>
      <c r="C34" s="9" t="s">
        <v>24</v>
      </c>
      <c r="D34" s="29" t="s">
        <v>69</v>
      </c>
      <c r="E34" s="10">
        <v>3638</v>
      </c>
      <c r="F34" s="10">
        <v>0.74</v>
      </c>
      <c r="G34" s="11">
        <f t="shared" si="6"/>
        <v>2692.12</v>
      </c>
      <c r="H34" s="10">
        <v>3638</v>
      </c>
      <c r="I34" s="35">
        <v>0</v>
      </c>
      <c r="J34" s="11">
        <f t="shared" si="7"/>
        <v>0</v>
      </c>
    </row>
    <row r="35" spans="1:10" x14ac:dyDescent="0.25">
      <c r="A35" s="8" t="s">
        <v>70</v>
      </c>
      <c r="B35" s="9" t="s">
        <v>14</v>
      </c>
      <c r="C35" s="9" t="s">
        <v>24</v>
      </c>
      <c r="D35" s="29" t="s">
        <v>71</v>
      </c>
      <c r="E35" s="10">
        <v>1200</v>
      </c>
      <c r="F35" s="10">
        <v>1.22</v>
      </c>
      <c r="G35" s="11">
        <f t="shared" si="6"/>
        <v>1464</v>
      </c>
      <c r="H35" s="10">
        <v>1200</v>
      </c>
      <c r="I35" s="35">
        <v>0</v>
      </c>
      <c r="J35" s="11">
        <f t="shared" si="7"/>
        <v>0</v>
      </c>
    </row>
    <row r="36" spans="1:10" x14ac:dyDescent="0.25">
      <c r="A36" s="8" t="s">
        <v>72</v>
      </c>
      <c r="B36" s="9" t="s">
        <v>14</v>
      </c>
      <c r="C36" s="9" t="s">
        <v>41</v>
      </c>
      <c r="D36" s="29" t="s">
        <v>73</v>
      </c>
      <c r="E36" s="10">
        <v>195.8</v>
      </c>
      <c r="F36" s="10">
        <v>11.24</v>
      </c>
      <c r="G36" s="11">
        <f t="shared" si="6"/>
        <v>2200.79</v>
      </c>
      <c r="H36" s="10">
        <v>195.8</v>
      </c>
      <c r="I36" s="35">
        <v>0</v>
      </c>
      <c r="J36" s="11">
        <f t="shared" si="7"/>
        <v>0</v>
      </c>
    </row>
    <row r="37" spans="1:10" x14ac:dyDescent="0.25">
      <c r="A37" s="12"/>
      <c r="B37" s="12"/>
      <c r="C37" s="12"/>
      <c r="D37" s="30" t="s">
        <v>74</v>
      </c>
      <c r="E37" s="13">
        <v>1</v>
      </c>
      <c r="F37" s="14">
        <f>SUM(G27:G36)</f>
        <v>398402.31</v>
      </c>
      <c r="G37" s="14">
        <f t="shared" si="6"/>
        <v>398402.31</v>
      </c>
      <c r="H37" s="13">
        <v>1</v>
      </c>
      <c r="I37" s="14">
        <f>SUM(J27:J36)</f>
        <v>0</v>
      </c>
      <c r="J37" s="14">
        <f t="shared" si="7"/>
        <v>0</v>
      </c>
    </row>
    <row r="38" spans="1:10" ht="0.95" customHeight="1" x14ac:dyDescent="0.25">
      <c r="A38" s="15"/>
      <c r="B38" s="15"/>
      <c r="C38" s="15"/>
      <c r="D38" s="31"/>
      <c r="E38" s="15"/>
      <c r="F38" s="15"/>
      <c r="G38" s="15"/>
      <c r="H38" s="15"/>
      <c r="I38" s="15"/>
      <c r="J38" s="15"/>
    </row>
    <row r="39" spans="1:10" x14ac:dyDescent="0.25">
      <c r="A39" s="5" t="s">
        <v>75</v>
      </c>
      <c r="B39" s="5" t="s">
        <v>10</v>
      </c>
      <c r="C39" s="5" t="s">
        <v>11</v>
      </c>
      <c r="D39" s="28" t="s">
        <v>76</v>
      </c>
      <c r="E39" s="6">
        <f t="shared" ref="E39:J39" si="8">E55</f>
        <v>1</v>
      </c>
      <c r="F39" s="7">
        <f t="shared" si="8"/>
        <v>477723.04</v>
      </c>
      <c r="G39" s="7">
        <f t="shared" si="8"/>
        <v>477723.04</v>
      </c>
      <c r="H39" s="6">
        <f t="shared" si="8"/>
        <v>1</v>
      </c>
      <c r="I39" s="7">
        <f t="shared" si="8"/>
        <v>0</v>
      </c>
      <c r="J39" s="7">
        <f t="shared" si="8"/>
        <v>0</v>
      </c>
    </row>
    <row r="40" spans="1:10" x14ac:dyDescent="0.25">
      <c r="A40" s="8" t="s">
        <v>77</v>
      </c>
      <c r="B40" s="9" t="s">
        <v>14</v>
      </c>
      <c r="C40" s="9" t="s">
        <v>41</v>
      </c>
      <c r="D40" s="29" t="s">
        <v>78</v>
      </c>
      <c r="E40" s="10">
        <v>1200</v>
      </c>
      <c r="F40" s="10">
        <v>78.040000000000006</v>
      </c>
      <c r="G40" s="11">
        <f t="shared" ref="G40:G55" si="9">ROUND(E40*F40,2)</f>
        <v>93648</v>
      </c>
      <c r="H40" s="10">
        <v>1200</v>
      </c>
      <c r="I40" s="35">
        <v>0</v>
      </c>
      <c r="J40" s="11">
        <f t="shared" ref="J40:J55" si="10">ROUND(H40*I40,2)</f>
        <v>0</v>
      </c>
    </row>
    <row r="41" spans="1:10" x14ac:dyDescent="0.25">
      <c r="A41" s="8" t="s">
        <v>79</v>
      </c>
      <c r="B41" s="9" t="s">
        <v>14</v>
      </c>
      <c r="C41" s="9" t="s">
        <v>41</v>
      </c>
      <c r="D41" s="29" t="s">
        <v>80</v>
      </c>
      <c r="E41" s="10">
        <v>2400</v>
      </c>
      <c r="F41" s="10">
        <v>18.88</v>
      </c>
      <c r="G41" s="11">
        <f t="shared" si="9"/>
        <v>45312</v>
      </c>
      <c r="H41" s="10">
        <v>2400</v>
      </c>
      <c r="I41" s="35">
        <v>0</v>
      </c>
      <c r="J41" s="11">
        <f t="shared" si="10"/>
        <v>0</v>
      </c>
    </row>
    <row r="42" spans="1:10" x14ac:dyDescent="0.25">
      <c r="A42" s="8" t="s">
        <v>81</v>
      </c>
      <c r="B42" s="9" t="s">
        <v>14</v>
      </c>
      <c r="C42" s="9" t="s">
        <v>41</v>
      </c>
      <c r="D42" s="29" t="s">
        <v>82</v>
      </c>
      <c r="E42" s="10">
        <v>5400</v>
      </c>
      <c r="F42" s="10">
        <v>4.2300000000000004</v>
      </c>
      <c r="G42" s="11">
        <f t="shared" si="9"/>
        <v>22842</v>
      </c>
      <c r="H42" s="10">
        <v>5400</v>
      </c>
      <c r="I42" s="35">
        <v>0</v>
      </c>
      <c r="J42" s="11">
        <f t="shared" si="10"/>
        <v>0</v>
      </c>
    </row>
    <row r="43" spans="1:10" x14ac:dyDescent="0.25">
      <c r="A43" s="8" t="s">
        <v>83</v>
      </c>
      <c r="B43" s="9" t="s">
        <v>14</v>
      </c>
      <c r="C43" s="9" t="s">
        <v>41</v>
      </c>
      <c r="D43" s="29" t="s">
        <v>84</v>
      </c>
      <c r="E43" s="10">
        <v>650</v>
      </c>
      <c r="F43" s="10">
        <v>11.83</v>
      </c>
      <c r="G43" s="11">
        <f t="shared" si="9"/>
        <v>7689.5</v>
      </c>
      <c r="H43" s="10">
        <v>650</v>
      </c>
      <c r="I43" s="35">
        <v>0</v>
      </c>
      <c r="J43" s="11">
        <f t="shared" si="10"/>
        <v>0</v>
      </c>
    </row>
    <row r="44" spans="1:10" x14ac:dyDescent="0.25">
      <c r="A44" s="8" t="s">
        <v>85</v>
      </c>
      <c r="B44" s="9" t="s">
        <v>14</v>
      </c>
      <c r="C44" s="9" t="s">
        <v>41</v>
      </c>
      <c r="D44" s="29" t="s">
        <v>86</v>
      </c>
      <c r="E44" s="10">
        <v>650</v>
      </c>
      <c r="F44" s="10">
        <v>10.94</v>
      </c>
      <c r="G44" s="11">
        <f t="shared" si="9"/>
        <v>7111</v>
      </c>
      <c r="H44" s="10">
        <v>650</v>
      </c>
      <c r="I44" s="35">
        <v>0</v>
      </c>
      <c r="J44" s="11">
        <f t="shared" si="10"/>
        <v>0</v>
      </c>
    </row>
    <row r="45" spans="1:10" x14ac:dyDescent="0.25">
      <c r="A45" s="8" t="s">
        <v>87</v>
      </c>
      <c r="B45" s="9" t="s">
        <v>14</v>
      </c>
      <c r="C45" s="9" t="s">
        <v>15</v>
      </c>
      <c r="D45" s="29" t="s">
        <v>88</v>
      </c>
      <c r="E45" s="10">
        <v>42</v>
      </c>
      <c r="F45" s="10">
        <v>3901.4</v>
      </c>
      <c r="G45" s="11">
        <f t="shared" si="9"/>
        <v>163858.79999999999</v>
      </c>
      <c r="H45" s="10">
        <v>42</v>
      </c>
      <c r="I45" s="35">
        <v>0</v>
      </c>
      <c r="J45" s="11">
        <f t="shared" si="10"/>
        <v>0</v>
      </c>
    </row>
    <row r="46" spans="1:10" x14ac:dyDescent="0.25">
      <c r="A46" s="8" t="s">
        <v>89</v>
      </c>
      <c r="B46" s="9" t="s">
        <v>14</v>
      </c>
      <c r="C46" s="9" t="s">
        <v>41</v>
      </c>
      <c r="D46" s="29" t="s">
        <v>90</v>
      </c>
      <c r="E46" s="10">
        <v>650</v>
      </c>
      <c r="F46" s="10">
        <v>25.06</v>
      </c>
      <c r="G46" s="11">
        <f t="shared" si="9"/>
        <v>16289</v>
      </c>
      <c r="H46" s="10">
        <v>650</v>
      </c>
      <c r="I46" s="35">
        <v>0</v>
      </c>
      <c r="J46" s="11">
        <f t="shared" si="10"/>
        <v>0</v>
      </c>
    </row>
    <row r="47" spans="1:10" x14ac:dyDescent="0.25">
      <c r="A47" s="8" t="s">
        <v>91</v>
      </c>
      <c r="B47" s="9" t="s">
        <v>14</v>
      </c>
      <c r="C47" s="9" t="s">
        <v>41</v>
      </c>
      <c r="D47" s="29" t="s">
        <v>92</v>
      </c>
      <c r="E47" s="10">
        <v>650</v>
      </c>
      <c r="F47" s="10">
        <v>33.01</v>
      </c>
      <c r="G47" s="11">
        <f t="shared" si="9"/>
        <v>21456.5</v>
      </c>
      <c r="H47" s="10">
        <v>650</v>
      </c>
      <c r="I47" s="35">
        <v>0</v>
      </c>
      <c r="J47" s="11">
        <f t="shared" si="10"/>
        <v>0</v>
      </c>
    </row>
    <row r="48" spans="1:10" x14ac:dyDescent="0.25">
      <c r="A48" s="8" t="s">
        <v>93</v>
      </c>
      <c r="B48" s="9" t="s">
        <v>14</v>
      </c>
      <c r="C48" s="9" t="s">
        <v>94</v>
      </c>
      <c r="D48" s="29" t="s">
        <v>95</v>
      </c>
      <c r="E48" s="10">
        <v>1441.8</v>
      </c>
      <c r="F48" s="10">
        <v>2.5299999999999998</v>
      </c>
      <c r="G48" s="11">
        <f t="shared" si="9"/>
        <v>3647.75</v>
      </c>
      <c r="H48" s="10">
        <v>1441.8</v>
      </c>
      <c r="I48" s="35">
        <v>0</v>
      </c>
      <c r="J48" s="11">
        <f t="shared" si="10"/>
        <v>0</v>
      </c>
    </row>
    <row r="49" spans="1:10" ht="22.5" x14ac:dyDescent="0.25">
      <c r="A49" s="8" t="s">
        <v>96</v>
      </c>
      <c r="B49" s="9" t="s">
        <v>14</v>
      </c>
      <c r="C49" s="9" t="s">
        <v>27</v>
      </c>
      <c r="D49" s="29" t="s">
        <v>97</v>
      </c>
      <c r="E49" s="10">
        <v>192.63</v>
      </c>
      <c r="F49" s="10">
        <v>412.08</v>
      </c>
      <c r="G49" s="11">
        <f t="shared" si="9"/>
        <v>79378.97</v>
      </c>
      <c r="H49" s="10">
        <v>192.63</v>
      </c>
      <c r="I49" s="35">
        <v>0</v>
      </c>
      <c r="J49" s="11">
        <f t="shared" si="10"/>
        <v>0</v>
      </c>
    </row>
    <row r="50" spans="1:10" x14ac:dyDescent="0.25">
      <c r="A50" s="8" t="s">
        <v>98</v>
      </c>
      <c r="B50" s="9" t="s">
        <v>14</v>
      </c>
      <c r="C50" s="9" t="s">
        <v>41</v>
      </c>
      <c r="D50" s="29" t="s">
        <v>99</v>
      </c>
      <c r="E50" s="10">
        <v>227.32</v>
      </c>
      <c r="F50" s="10">
        <v>18.829999999999998</v>
      </c>
      <c r="G50" s="11">
        <f t="shared" si="9"/>
        <v>4280.4399999999996</v>
      </c>
      <c r="H50" s="10">
        <v>227.32</v>
      </c>
      <c r="I50" s="35">
        <v>0</v>
      </c>
      <c r="J50" s="11">
        <f t="shared" si="10"/>
        <v>0</v>
      </c>
    </row>
    <row r="51" spans="1:10" x14ac:dyDescent="0.25">
      <c r="A51" s="8" t="s">
        <v>100</v>
      </c>
      <c r="B51" s="9" t="s">
        <v>14</v>
      </c>
      <c r="C51" s="9" t="s">
        <v>41</v>
      </c>
      <c r="D51" s="29" t="s">
        <v>101</v>
      </c>
      <c r="E51" s="10">
        <v>46.89</v>
      </c>
      <c r="F51" s="10">
        <v>56.34</v>
      </c>
      <c r="G51" s="11">
        <f t="shared" si="9"/>
        <v>2641.78</v>
      </c>
      <c r="H51" s="10">
        <v>46.89</v>
      </c>
      <c r="I51" s="35">
        <v>0</v>
      </c>
      <c r="J51" s="11">
        <f t="shared" si="10"/>
        <v>0</v>
      </c>
    </row>
    <row r="52" spans="1:10" x14ac:dyDescent="0.25">
      <c r="A52" s="8" t="s">
        <v>102</v>
      </c>
      <c r="B52" s="9" t="s">
        <v>14</v>
      </c>
      <c r="C52" s="9" t="s">
        <v>15</v>
      </c>
      <c r="D52" s="29" t="s">
        <v>103</v>
      </c>
      <c r="E52" s="10">
        <v>5</v>
      </c>
      <c r="F52" s="10">
        <v>549.86</v>
      </c>
      <c r="G52" s="11">
        <f t="shared" si="9"/>
        <v>2749.3</v>
      </c>
      <c r="H52" s="10">
        <v>5</v>
      </c>
      <c r="I52" s="35">
        <v>0</v>
      </c>
      <c r="J52" s="11">
        <f t="shared" si="10"/>
        <v>0</v>
      </c>
    </row>
    <row r="53" spans="1:10" x14ac:dyDescent="0.25">
      <c r="A53" s="8" t="s">
        <v>48</v>
      </c>
      <c r="B53" s="9" t="s">
        <v>14</v>
      </c>
      <c r="C53" s="9" t="s">
        <v>49</v>
      </c>
      <c r="D53" s="29" t="s">
        <v>50</v>
      </c>
      <c r="E53" s="10">
        <v>1000</v>
      </c>
      <c r="F53" s="10">
        <v>6.49</v>
      </c>
      <c r="G53" s="11">
        <f t="shared" si="9"/>
        <v>6490</v>
      </c>
      <c r="H53" s="10">
        <v>1000</v>
      </c>
      <c r="I53" s="35">
        <v>0</v>
      </c>
      <c r="J53" s="11">
        <f t="shared" si="10"/>
        <v>0</v>
      </c>
    </row>
    <row r="54" spans="1:10" x14ac:dyDescent="0.25">
      <c r="A54" s="8" t="s">
        <v>104</v>
      </c>
      <c r="B54" s="9" t="s">
        <v>14</v>
      </c>
      <c r="C54" s="9" t="s">
        <v>15</v>
      </c>
      <c r="D54" s="29" t="s">
        <v>105</v>
      </c>
      <c r="E54" s="10">
        <v>100</v>
      </c>
      <c r="F54" s="10">
        <v>3.28</v>
      </c>
      <c r="G54" s="11">
        <f t="shared" si="9"/>
        <v>328</v>
      </c>
      <c r="H54" s="10">
        <v>100</v>
      </c>
      <c r="I54" s="35">
        <v>0</v>
      </c>
      <c r="J54" s="11">
        <f t="shared" si="10"/>
        <v>0</v>
      </c>
    </row>
    <row r="55" spans="1:10" x14ac:dyDescent="0.25">
      <c r="A55" s="12"/>
      <c r="B55" s="12"/>
      <c r="C55" s="12"/>
      <c r="D55" s="30" t="s">
        <v>106</v>
      </c>
      <c r="E55" s="13">
        <v>1</v>
      </c>
      <c r="F55" s="14">
        <f>SUM(G40:G54)</f>
        <v>477723.04</v>
      </c>
      <c r="G55" s="14">
        <f t="shared" si="9"/>
        <v>477723.04</v>
      </c>
      <c r="H55" s="13">
        <v>1</v>
      </c>
      <c r="I55" s="14">
        <f>SUM(J40:J54)</f>
        <v>0</v>
      </c>
      <c r="J55" s="14">
        <f t="shared" si="10"/>
        <v>0</v>
      </c>
    </row>
    <row r="56" spans="1:10" ht="0.95" customHeight="1" x14ac:dyDescent="0.25">
      <c r="A56" s="15"/>
      <c r="B56" s="15"/>
      <c r="C56" s="15"/>
      <c r="D56" s="31"/>
      <c r="E56" s="15"/>
      <c r="F56" s="15"/>
      <c r="G56" s="15"/>
      <c r="H56" s="15"/>
      <c r="I56" s="15"/>
      <c r="J56" s="15"/>
    </row>
    <row r="57" spans="1:10" x14ac:dyDescent="0.25">
      <c r="A57" s="5" t="s">
        <v>107</v>
      </c>
      <c r="B57" s="5" t="s">
        <v>10</v>
      </c>
      <c r="C57" s="5" t="s">
        <v>11</v>
      </c>
      <c r="D57" s="28" t="s">
        <v>108</v>
      </c>
      <c r="E57" s="6">
        <f t="shared" ref="E57:J57" si="11">E278</f>
        <v>1</v>
      </c>
      <c r="F57" s="7">
        <f t="shared" si="11"/>
        <v>435479.71</v>
      </c>
      <c r="G57" s="7">
        <f t="shared" si="11"/>
        <v>435479.71</v>
      </c>
      <c r="H57" s="6">
        <f t="shared" si="11"/>
        <v>1</v>
      </c>
      <c r="I57" s="7">
        <f t="shared" si="11"/>
        <v>0</v>
      </c>
      <c r="J57" s="7">
        <f t="shared" si="11"/>
        <v>0</v>
      </c>
    </row>
    <row r="58" spans="1:10" x14ac:dyDescent="0.25">
      <c r="A58" s="16" t="s">
        <v>109</v>
      </c>
      <c r="B58" s="16" t="s">
        <v>10</v>
      </c>
      <c r="C58" s="16" t="s">
        <v>11</v>
      </c>
      <c r="D58" s="32" t="s">
        <v>110</v>
      </c>
      <c r="E58" s="17">
        <f t="shared" ref="E58:J58" si="12">E102</f>
        <v>1</v>
      </c>
      <c r="F58" s="17">
        <f t="shared" si="12"/>
        <v>161585.99</v>
      </c>
      <c r="G58" s="17">
        <f t="shared" si="12"/>
        <v>161585.99</v>
      </c>
      <c r="H58" s="17">
        <f t="shared" si="12"/>
        <v>1</v>
      </c>
      <c r="I58" s="17">
        <f t="shared" si="12"/>
        <v>0</v>
      </c>
      <c r="J58" s="17">
        <f t="shared" si="12"/>
        <v>0</v>
      </c>
    </row>
    <row r="59" spans="1:10" x14ac:dyDescent="0.25">
      <c r="A59" s="18" t="s">
        <v>111</v>
      </c>
      <c r="B59" s="18" t="s">
        <v>10</v>
      </c>
      <c r="C59" s="18" t="s">
        <v>11</v>
      </c>
      <c r="D59" s="33" t="s">
        <v>112</v>
      </c>
      <c r="E59" s="19">
        <f t="shared" ref="E59:J59" si="13">E69</f>
        <v>1</v>
      </c>
      <c r="F59" s="19">
        <f t="shared" si="13"/>
        <v>29721.439999999999</v>
      </c>
      <c r="G59" s="19">
        <f t="shared" si="13"/>
        <v>29721.439999999999</v>
      </c>
      <c r="H59" s="19">
        <f t="shared" si="13"/>
        <v>1</v>
      </c>
      <c r="I59" s="19">
        <f t="shared" si="13"/>
        <v>0</v>
      </c>
      <c r="J59" s="19">
        <f t="shared" si="13"/>
        <v>0</v>
      </c>
    </row>
    <row r="60" spans="1:10" x14ac:dyDescent="0.25">
      <c r="A60" s="8" t="s">
        <v>113</v>
      </c>
      <c r="B60" s="9" t="s">
        <v>14</v>
      </c>
      <c r="C60" s="9" t="s">
        <v>114</v>
      </c>
      <c r="D60" s="29" t="s">
        <v>115</v>
      </c>
      <c r="E60" s="10">
        <v>12</v>
      </c>
      <c r="F60" s="10">
        <v>36.08</v>
      </c>
      <c r="G60" s="11">
        <f t="shared" ref="G60:G69" si="14">ROUND(E60*F60,2)</f>
        <v>432.96</v>
      </c>
      <c r="H60" s="10">
        <v>12</v>
      </c>
      <c r="I60" s="35">
        <v>0</v>
      </c>
      <c r="J60" s="11">
        <f t="shared" ref="J60:J69" si="15">ROUND(H60*I60,2)</f>
        <v>0</v>
      </c>
    </row>
    <row r="61" spans="1:10" x14ac:dyDescent="0.25">
      <c r="A61" s="8" t="s">
        <v>116</v>
      </c>
      <c r="B61" s="9" t="s">
        <v>14</v>
      </c>
      <c r="C61" s="9" t="s">
        <v>114</v>
      </c>
      <c r="D61" s="29" t="s">
        <v>117</v>
      </c>
      <c r="E61" s="10">
        <v>20</v>
      </c>
      <c r="F61" s="10">
        <v>49.17</v>
      </c>
      <c r="G61" s="11">
        <f t="shared" si="14"/>
        <v>983.4</v>
      </c>
      <c r="H61" s="10">
        <v>20</v>
      </c>
      <c r="I61" s="35">
        <v>0</v>
      </c>
      <c r="J61" s="11">
        <f t="shared" si="15"/>
        <v>0</v>
      </c>
    </row>
    <row r="62" spans="1:10" x14ac:dyDescent="0.25">
      <c r="A62" s="8" t="s">
        <v>118</v>
      </c>
      <c r="B62" s="9" t="s">
        <v>14</v>
      </c>
      <c r="C62" s="9" t="s">
        <v>11</v>
      </c>
      <c r="D62" s="29" t="s">
        <v>119</v>
      </c>
      <c r="E62" s="10">
        <v>16</v>
      </c>
      <c r="F62" s="10">
        <v>117.53</v>
      </c>
      <c r="G62" s="11">
        <f t="shared" si="14"/>
        <v>1880.48</v>
      </c>
      <c r="H62" s="10">
        <v>16</v>
      </c>
      <c r="I62" s="35">
        <v>0</v>
      </c>
      <c r="J62" s="11">
        <f t="shared" si="15"/>
        <v>0</v>
      </c>
    </row>
    <row r="63" spans="1:10" ht="22.5" x14ac:dyDescent="0.25">
      <c r="A63" s="8" t="s">
        <v>120</v>
      </c>
      <c r="B63" s="9" t="s">
        <v>14</v>
      </c>
      <c r="C63" s="9" t="s">
        <v>15</v>
      </c>
      <c r="D63" s="29" t="s">
        <v>121</v>
      </c>
      <c r="E63" s="10">
        <v>28</v>
      </c>
      <c r="F63" s="10">
        <v>205.11</v>
      </c>
      <c r="G63" s="11">
        <f t="shared" si="14"/>
        <v>5743.08</v>
      </c>
      <c r="H63" s="10">
        <v>28</v>
      </c>
      <c r="I63" s="35">
        <v>0</v>
      </c>
      <c r="J63" s="11">
        <f t="shared" si="15"/>
        <v>0</v>
      </c>
    </row>
    <row r="64" spans="1:10" x14ac:dyDescent="0.25">
      <c r="A64" s="8" t="s">
        <v>122</v>
      </c>
      <c r="B64" s="9" t="s">
        <v>14</v>
      </c>
      <c r="C64" s="9" t="s">
        <v>114</v>
      </c>
      <c r="D64" s="29" t="s">
        <v>123</v>
      </c>
      <c r="E64" s="10">
        <v>6</v>
      </c>
      <c r="F64" s="10">
        <v>495.05</v>
      </c>
      <c r="G64" s="11">
        <f t="shared" si="14"/>
        <v>2970.3</v>
      </c>
      <c r="H64" s="10">
        <v>6</v>
      </c>
      <c r="I64" s="35">
        <v>0</v>
      </c>
      <c r="J64" s="11">
        <f t="shared" si="15"/>
        <v>0</v>
      </c>
    </row>
    <row r="65" spans="1:10" ht="22.5" x14ac:dyDescent="0.25">
      <c r="A65" s="8" t="s">
        <v>124</v>
      </c>
      <c r="B65" s="9" t="s">
        <v>14</v>
      </c>
      <c r="C65" s="9" t="s">
        <v>114</v>
      </c>
      <c r="D65" s="29" t="s">
        <v>125</v>
      </c>
      <c r="E65" s="10">
        <v>8</v>
      </c>
      <c r="F65" s="10">
        <v>378.81</v>
      </c>
      <c r="G65" s="11">
        <f t="shared" si="14"/>
        <v>3030.48</v>
      </c>
      <c r="H65" s="10">
        <v>8</v>
      </c>
      <c r="I65" s="35">
        <v>0</v>
      </c>
      <c r="J65" s="11">
        <f t="shared" si="15"/>
        <v>0</v>
      </c>
    </row>
    <row r="66" spans="1:10" x14ac:dyDescent="0.25">
      <c r="A66" s="8" t="s">
        <v>126</v>
      </c>
      <c r="B66" s="9" t="s">
        <v>14</v>
      </c>
      <c r="C66" s="9" t="s">
        <v>11</v>
      </c>
      <c r="D66" s="29" t="s">
        <v>127</v>
      </c>
      <c r="E66" s="10">
        <v>1</v>
      </c>
      <c r="F66" s="10">
        <v>2669.09</v>
      </c>
      <c r="G66" s="11">
        <f t="shared" si="14"/>
        <v>2669.09</v>
      </c>
      <c r="H66" s="10">
        <v>1</v>
      </c>
      <c r="I66" s="35">
        <v>0</v>
      </c>
      <c r="J66" s="11">
        <f t="shared" si="15"/>
        <v>0</v>
      </c>
    </row>
    <row r="67" spans="1:10" x14ac:dyDescent="0.25">
      <c r="A67" s="8" t="s">
        <v>128</v>
      </c>
      <c r="B67" s="9" t="s">
        <v>14</v>
      </c>
      <c r="C67" s="9" t="s">
        <v>15</v>
      </c>
      <c r="D67" s="29" t="s">
        <v>129</v>
      </c>
      <c r="E67" s="10">
        <v>1</v>
      </c>
      <c r="F67" s="10">
        <v>9144.09</v>
      </c>
      <c r="G67" s="11">
        <f t="shared" si="14"/>
        <v>9144.09</v>
      </c>
      <c r="H67" s="10">
        <v>1</v>
      </c>
      <c r="I67" s="35">
        <v>0</v>
      </c>
      <c r="J67" s="11">
        <f t="shared" si="15"/>
        <v>0</v>
      </c>
    </row>
    <row r="68" spans="1:10" x14ac:dyDescent="0.25">
      <c r="A68" s="8" t="s">
        <v>130</v>
      </c>
      <c r="B68" s="9" t="s">
        <v>14</v>
      </c>
      <c r="C68" s="9" t="s">
        <v>15</v>
      </c>
      <c r="D68" s="29" t="s">
        <v>131</v>
      </c>
      <c r="E68" s="10">
        <v>1</v>
      </c>
      <c r="F68" s="10">
        <v>2867.56</v>
      </c>
      <c r="G68" s="11">
        <f t="shared" si="14"/>
        <v>2867.56</v>
      </c>
      <c r="H68" s="10">
        <v>1</v>
      </c>
      <c r="I68" s="35">
        <v>0</v>
      </c>
      <c r="J68" s="11">
        <f t="shared" si="15"/>
        <v>0</v>
      </c>
    </row>
    <row r="69" spans="1:10" x14ac:dyDescent="0.25">
      <c r="A69" s="12"/>
      <c r="B69" s="12"/>
      <c r="C69" s="12"/>
      <c r="D69" s="30" t="s">
        <v>132</v>
      </c>
      <c r="E69" s="10">
        <v>1</v>
      </c>
      <c r="F69" s="14">
        <f>SUM(G60:G68)</f>
        <v>29721.439999999999</v>
      </c>
      <c r="G69" s="14">
        <f t="shared" si="14"/>
        <v>29721.439999999999</v>
      </c>
      <c r="H69" s="10">
        <v>1</v>
      </c>
      <c r="I69" s="14">
        <f>SUM(J60:J68)</f>
        <v>0</v>
      </c>
      <c r="J69" s="14">
        <f t="shared" si="15"/>
        <v>0</v>
      </c>
    </row>
    <row r="70" spans="1:10" ht="0.95" customHeight="1" x14ac:dyDescent="0.25">
      <c r="A70" s="15"/>
      <c r="B70" s="15"/>
      <c r="C70" s="15"/>
      <c r="D70" s="31"/>
      <c r="E70" s="15"/>
      <c r="F70" s="15"/>
      <c r="G70" s="15"/>
      <c r="H70" s="15"/>
      <c r="I70" s="15"/>
      <c r="J70" s="15"/>
    </row>
    <row r="71" spans="1:10" x14ac:dyDescent="0.25">
      <c r="A71" s="18" t="s">
        <v>133</v>
      </c>
      <c r="B71" s="18" t="s">
        <v>10</v>
      </c>
      <c r="C71" s="18" t="s">
        <v>11</v>
      </c>
      <c r="D71" s="33" t="s">
        <v>134</v>
      </c>
      <c r="E71" s="19">
        <f t="shared" ref="E71:J71" si="16">E74</f>
        <v>1</v>
      </c>
      <c r="F71" s="19">
        <f t="shared" si="16"/>
        <v>12370.05</v>
      </c>
      <c r="G71" s="19">
        <f t="shared" si="16"/>
        <v>12370.05</v>
      </c>
      <c r="H71" s="19">
        <f t="shared" si="16"/>
        <v>1</v>
      </c>
      <c r="I71" s="19">
        <f t="shared" si="16"/>
        <v>0</v>
      </c>
      <c r="J71" s="19">
        <f t="shared" si="16"/>
        <v>0</v>
      </c>
    </row>
    <row r="72" spans="1:10" ht="22.5" x14ac:dyDescent="0.25">
      <c r="A72" s="8" t="s">
        <v>135</v>
      </c>
      <c r="B72" s="9" t="s">
        <v>14</v>
      </c>
      <c r="C72" s="9" t="s">
        <v>114</v>
      </c>
      <c r="D72" s="29" t="s">
        <v>136</v>
      </c>
      <c r="E72" s="10">
        <v>1</v>
      </c>
      <c r="F72" s="10">
        <v>3638.25</v>
      </c>
      <c r="G72" s="11">
        <f>ROUND(E72*F72,2)</f>
        <v>3638.25</v>
      </c>
      <c r="H72" s="10">
        <v>1</v>
      </c>
      <c r="I72" s="35">
        <v>0</v>
      </c>
      <c r="J72" s="11">
        <f>ROUND(H72*I72,2)</f>
        <v>0</v>
      </c>
    </row>
    <row r="73" spans="1:10" x14ac:dyDescent="0.25">
      <c r="A73" s="8" t="s">
        <v>137</v>
      </c>
      <c r="B73" s="9" t="s">
        <v>14</v>
      </c>
      <c r="C73" s="9" t="s">
        <v>114</v>
      </c>
      <c r="D73" s="29" t="s">
        <v>138</v>
      </c>
      <c r="E73" s="10">
        <v>3</v>
      </c>
      <c r="F73" s="10">
        <v>2910.6</v>
      </c>
      <c r="G73" s="11">
        <f>ROUND(E73*F73,2)</f>
        <v>8731.7999999999993</v>
      </c>
      <c r="H73" s="10">
        <v>3</v>
      </c>
      <c r="I73" s="35">
        <v>0</v>
      </c>
      <c r="J73" s="11">
        <f>ROUND(H73*I73,2)</f>
        <v>0</v>
      </c>
    </row>
    <row r="74" spans="1:10" x14ac:dyDescent="0.25">
      <c r="A74" s="12"/>
      <c r="B74" s="12"/>
      <c r="C74" s="12"/>
      <c r="D74" s="30" t="s">
        <v>139</v>
      </c>
      <c r="E74" s="10">
        <v>1</v>
      </c>
      <c r="F74" s="14">
        <f>SUM(G72:G73)</f>
        <v>12370.05</v>
      </c>
      <c r="G74" s="14">
        <f>ROUND(E74*F74,2)</f>
        <v>12370.05</v>
      </c>
      <c r="H74" s="10">
        <v>1</v>
      </c>
      <c r="I74" s="14">
        <f>SUM(J72:J73)</f>
        <v>0</v>
      </c>
      <c r="J74" s="14">
        <f>ROUND(H74*I74,2)</f>
        <v>0</v>
      </c>
    </row>
    <row r="75" spans="1:10" ht="0.95" customHeight="1" x14ac:dyDescent="0.25">
      <c r="A75" s="15"/>
      <c r="B75" s="15"/>
      <c r="C75" s="15"/>
      <c r="D75" s="31"/>
      <c r="E75" s="15"/>
      <c r="F75" s="15"/>
      <c r="G75" s="15"/>
      <c r="H75" s="15"/>
      <c r="I75" s="15"/>
      <c r="J75" s="15"/>
    </row>
    <row r="76" spans="1:10" x14ac:dyDescent="0.25">
      <c r="A76" s="18" t="s">
        <v>140</v>
      </c>
      <c r="B76" s="18" t="s">
        <v>10</v>
      </c>
      <c r="C76" s="18" t="s">
        <v>11</v>
      </c>
      <c r="D76" s="33" t="s">
        <v>141</v>
      </c>
      <c r="E76" s="19">
        <f t="shared" ref="E76:J76" si="17">E91</f>
        <v>1</v>
      </c>
      <c r="F76" s="19">
        <f t="shared" si="17"/>
        <v>68743.399999999994</v>
      </c>
      <c r="G76" s="19">
        <f t="shared" si="17"/>
        <v>68743.399999999994</v>
      </c>
      <c r="H76" s="19">
        <f t="shared" si="17"/>
        <v>1</v>
      </c>
      <c r="I76" s="19">
        <f t="shared" si="17"/>
        <v>0</v>
      </c>
      <c r="J76" s="19">
        <f t="shared" si="17"/>
        <v>0</v>
      </c>
    </row>
    <row r="77" spans="1:10" x14ac:dyDescent="0.25">
      <c r="A77" s="8" t="s">
        <v>142</v>
      </c>
      <c r="B77" s="9" t="s">
        <v>14</v>
      </c>
      <c r="C77" s="9" t="s">
        <v>24</v>
      </c>
      <c r="D77" s="29" t="s">
        <v>143</v>
      </c>
      <c r="E77" s="10">
        <v>590</v>
      </c>
      <c r="F77" s="10">
        <v>3.98</v>
      </c>
      <c r="G77" s="11">
        <f t="shared" ref="G77:G91" si="18">ROUND(E77*F77,2)</f>
        <v>2348.1999999999998</v>
      </c>
      <c r="H77" s="10">
        <v>590</v>
      </c>
      <c r="I77" s="35">
        <v>0</v>
      </c>
      <c r="J77" s="11">
        <f t="shared" ref="J77:J91" si="19">ROUND(H77*I77,2)</f>
        <v>0</v>
      </c>
    </row>
    <row r="78" spans="1:10" x14ac:dyDescent="0.25">
      <c r="A78" s="8" t="s">
        <v>144</v>
      </c>
      <c r="B78" s="9" t="s">
        <v>14</v>
      </c>
      <c r="C78" s="9" t="s">
        <v>24</v>
      </c>
      <c r="D78" s="29" t="s">
        <v>145</v>
      </c>
      <c r="E78" s="10">
        <v>540</v>
      </c>
      <c r="F78" s="10">
        <v>4.6399999999999997</v>
      </c>
      <c r="G78" s="11">
        <f t="shared" si="18"/>
        <v>2505.6</v>
      </c>
      <c r="H78" s="10">
        <v>540</v>
      </c>
      <c r="I78" s="35">
        <v>0</v>
      </c>
      <c r="J78" s="11">
        <f t="shared" si="19"/>
        <v>0</v>
      </c>
    </row>
    <row r="79" spans="1:10" x14ac:dyDescent="0.25">
      <c r="A79" s="8" t="s">
        <v>146</v>
      </c>
      <c r="B79" s="9" t="s">
        <v>14</v>
      </c>
      <c r="C79" s="9" t="s">
        <v>24</v>
      </c>
      <c r="D79" s="29" t="s">
        <v>147</v>
      </c>
      <c r="E79" s="10">
        <v>500</v>
      </c>
      <c r="F79" s="10">
        <v>6.74</v>
      </c>
      <c r="G79" s="11">
        <f t="shared" si="18"/>
        <v>3370</v>
      </c>
      <c r="H79" s="10">
        <v>500</v>
      </c>
      <c r="I79" s="35">
        <v>0</v>
      </c>
      <c r="J79" s="11">
        <f t="shared" si="19"/>
        <v>0</v>
      </c>
    </row>
    <row r="80" spans="1:10" x14ac:dyDescent="0.25">
      <c r="A80" s="8" t="s">
        <v>148</v>
      </c>
      <c r="B80" s="9" t="s">
        <v>14</v>
      </c>
      <c r="C80" s="9" t="s">
        <v>24</v>
      </c>
      <c r="D80" s="29" t="s">
        <v>149</v>
      </c>
      <c r="E80" s="10">
        <v>360</v>
      </c>
      <c r="F80" s="10">
        <v>12.01</v>
      </c>
      <c r="G80" s="11">
        <f t="shared" si="18"/>
        <v>4323.6000000000004</v>
      </c>
      <c r="H80" s="10">
        <v>360</v>
      </c>
      <c r="I80" s="35">
        <v>0</v>
      </c>
      <c r="J80" s="11">
        <f t="shared" si="19"/>
        <v>0</v>
      </c>
    </row>
    <row r="81" spans="1:10" ht="22.5" x14ac:dyDescent="0.25">
      <c r="A81" s="8" t="s">
        <v>150</v>
      </c>
      <c r="B81" s="9" t="s">
        <v>14</v>
      </c>
      <c r="C81" s="9" t="s">
        <v>24</v>
      </c>
      <c r="D81" s="29" t="s">
        <v>151</v>
      </c>
      <c r="E81" s="10">
        <v>360</v>
      </c>
      <c r="F81" s="10">
        <v>5.4</v>
      </c>
      <c r="G81" s="11">
        <f t="shared" si="18"/>
        <v>1944</v>
      </c>
      <c r="H81" s="10">
        <v>360</v>
      </c>
      <c r="I81" s="35">
        <v>0</v>
      </c>
      <c r="J81" s="11">
        <f t="shared" si="19"/>
        <v>0</v>
      </c>
    </row>
    <row r="82" spans="1:10" ht="22.5" x14ac:dyDescent="0.25">
      <c r="A82" s="8" t="s">
        <v>152</v>
      </c>
      <c r="B82" s="9" t="s">
        <v>14</v>
      </c>
      <c r="C82" s="9" t="s">
        <v>24</v>
      </c>
      <c r="D82" s="29" t="s">
        <v>153</v>
      </c>
      <c r="E82" s="10">
        <v>300</v>
      </c>
      <c r="F82" s="10">
        <v>10.25</v>
      </c>
      <c r="G82" s="11">
        <f t="shared" si="18"/>
        <v>3075</v>
      </c>
      <c r="H82" s="10">
        <v>300</v>
      </c>
      <c r="I82" s="35">
        <v>0</v>
      </c>
      <c r="J82" s="11">
        <f t="shared" si="19"/>
        <v>0</v>
      </c>
    </row>
    <row r="83" spans="1:10" ht="22.5" x14ac:dyDescent="0.25">
      <c r="A83" s="8" t="s">
        <v>154</v>
      </c>
      <c r="B83" s="9" t="s">
        <v>14</v>
      </c>
      <c r="C83" s="9" t="s">
        <v>24</v>
      </c>
      <c r="D83" s="29" t="s">
        <v>155</v>
      </c>
      <c r="E83" s="10">
        <v>120</v>
      </c>
      <c r="F83" s="10">
        <v>14.68</v>
      </c>
      <c r="G83" s="11">
        <f t="shared" si="18"/>
        <v>1761.6</v>
      </c>
      <c r="H83" s="10">
        <v>120</v>
      </c>
      <c r="I83" s="35">
        <v>0</v>
      </c>
      <c r="J83" s="11">
        <f t="shared" si="19"/>
        <v>0</v>
      </c>
    </row>
    <row r="84" spans="1:10" ht="22.5" x14ac:dyDescent="0.25">
      <c r="A84" s="8" t="s">
        <v>156</v>
      </c>
      <c r="B84" s="9" t="s">
        <v>14</v>
      </c>
      <c r="C84" s="9" t="s">
        <v>24</v>
      </c>
      <c r="D84" s="29" t="s">
        <v>157</v>
      </c>
      <c r="E84" s="10">
        <v>200</v>
      </c>
      <c r="F84" s="10">
        <v>19.18</v>
      </c>
      <c r="G84" s="11">
        <f t="shared" si="18"/>
        <v>3836</v>
      </c>
      <c r="H84" s="10">
        <v>200</v>
      </c>
      <c r="I84" s="35">
        <v>0</v>
      </c>
      <c r="J84" s="11">
        <f t="shared" si="19"/>
        <v>0</v>
      </c>
    </row>
    <row r="85" spans="1:10" ht="22.5" x14ac:dyDescent="0.25">
      <c r="A85" s="8" t="s">
        <v>158</v>
      </c>
      <c r="B85" s="9" t="s">
        <v>14</v>
      </c>
      <c r="C85" s="9" t="s">
        <v>24</v>
      </c>
      <c r="D85" s="29" t="s">
        <v>159</v>
      </c>
      <c r="E85" s="10">
        <v>580</v>
      </c>
      <c r="F85" s="10">
        <v>26.46</v>
      </c>
      <c r="G85" s="11">
        <f t="shared" si="18"/>
        <v>15346.8</v>
      </c>
      <c r="H85" s="10">
        <v>580</v>
      </c>
      <c r="I85" s="35">
        <v>0</v>
      </c>
      <c r="J85" s="11">
        <f t="shared" si="19"/>
        <v>0</v>
      </c>
    </row>
    <row r="86" spans="1:10" ht="22.5" x14ac:dyDescent="0.25">
      <c r="A86" s="8" t="s">
        <v>160</v>
      </c>
      <c r="B86" s="9" t="s">
        <v>14</v>
      </c>
      <c r="C86" s="9" t="s">
        <v>24</v>
      </c>
      <c r="D86" s="29" t="s">
        <v>161</v>
      </c>
      <c r="E86" s="10">
        <v>50</v>
      </c>
      <c r="F86" s="10">
        <v>12.61</v>
      </c>
      <c r="G86" s="11">
        <f t="shared" si="18"/>
        <v>630.5</v>
      </c>
      <c r="H86" s="10">
        <v>50</v>
      </c>
      <c r="I86" s="35">
        <v>0</v>
      </c>
      <c r="J86" s="11">
        <f t="shared" si="19"/>
        <v>0</v>
      </c>
    </row>
    <row r="87" spans="1:10" ht="22.5" x14ac:dyDescent="0.25">
      <c r="A87" s="8" t="s">
        <v>162</v>
      </c>
      <c r="B87" s="9" t="s">
        <v>14</v>
      </c>
      <c r="C87" s="9" t="s">
        <v>24</v>
      </c>
      <c r="D87" s="29" t="s">
        <v>163</v>
      </c>
      <c r="E87" s="10">
        <v>250</v>
      </c>
      <c r="F87" s="10">
        <v>58.95</v>
      </c>
      <c r="G87" s="11">
        <f t="shared" si="18"/>
        <v>14737.5</v>
      </c>
      <c r="H87" s="10">
        <v>250</v>
      </c>
      <c r="I87" s="35">
        <v>0</v>
      </c>
      <c r="J87" s="11">
        <f t="shared" si="19"/>
        <v>0</v>
      </c>
    </row>
    <row r="88" spans="1:10" ht="22.5" x14ac:dyDescent="0.25">
      <c r="A88" s="8" t="s">
        <v>164</v>
      </c>
      <c r="B88" s="9" t="s">
        <v>14</v>
      </c>
      <c r="C88" s="9" t="s">
        <v>24</v>
      </c>
      <c r="D88" s="29" t="s">
        <v>165</v>
      </c>
      <c r="E88" s="10">
        <v>320</v>
      </c>
      <c r="F88" s="10">
        <v>4.7699999999999996</v>
      </c>
      <c r="G88" s="11">
        <f t="shared" si="18"/>
        <v>1526.4</v>
      </c>
      <c r="H88" s="10">
        <v>320</v>
      </c>
      <c r="I88" s="35">
        <v>0</v>
      </c>
      <c r="J88" s="11">
        <f t="shared" si="19"/>
        <v>0</v>
      </c>
    </row>
    <row r="89" spans="1:10" ht="22.5" x14ac:dyDescent="0.25">
      <c r="A89" s="8" t="s">
        <v>166</v>
      </c>
      <c r="B89" s="9" t="s">
        <v>14</v>
      </c>
      <c r="C89" s="9" t="s">
        <v>24</v>
      </c>
      <c r="D89" s="29" t="s">
        <v>167</v>
      </c>
      <c r="E89" s="10">
        <v>180</v>
      </c>
      <c r="F89" s="10">
        <v>28.59</v>
      </c>
      <c r="G89" s="11">
        <f t="shared" si="18"/>
        <v>5146.2</v>
      </c>
      <c r="H89" s="10">
        <v>180</v>
      </c>
      <c r="I89" s="35">
        <v>0</v>
      </c>
      <c r="J89" s="11">
        <f t="shared" si="19"/>
        <v>0</v>
      </c>
    </row>
    <row r="90" spans="1:10" x14ac:dyDescent="0.25">
      <c r="A90" s="8" t="s">
        <v>168</v>
      </c>
      <c r="B90" s="9" t="s">
        <v>14</v>
      </c>
      <c r="C90" s="9" t="s">
        <v>24</v>
      </c>
      <c r="D90" s="29" t="s">
        <v>169</v>
      </c>
      <c r="E90" s="10">
        <v>200</v>
      </c>
      <c r="F90" s="10">
        <v>40.96</v>
      </c>
      <c r="G90" s="11">
        <f t="shared" si="18"/>
        <v>8192</v>
      </c>
      <c r="H90" s="10">
        <v>200</v>
      </c>
      <c r="I90" s="35">
        <v>0</v>
      </c>
      <c r="J90" s="11">
        <f t="shared" si="19"/>
        <v>0</v>
      </c>
    </row>
    <row r="91" spans="1:10" x14ac:dyDescent="0.25">
      <c r="A91" s="12"/>
      <c r="B91" s="12"/>
      <c r="C91" s="12"/>
      <c r="D91" s="30" t="s">
        <v>170</v>
      </c>
      <c r="E91" s="10">
        <v>1</v>
      </c>
      <c r="F91" s="14">
        <f>SUM(G77:G90)</f>
        <v>68743.399999999994</v>
      </c>
      <c r="G91" s="14">
        <f t="shared" si="18"/>
        <v>68743.399999999994</v>
      </c>
      <c r="H91" s="10">
        <v>1</v>
      </c>
      <c r="I91" s="14">
        <f>SUM(J77:J90)</f>
        <v>0</v>
      </c>
      <c r="J91" s="14">
        <f t="shared" si="19"/>
        <v>0</v>
      </c>
    </row>
    <row r="92" spans="1:10" ht="0.95" customHeight="1" x14ac:dyDescent="0.25">
      <c r="A92" s="15"/>
      <c r="B92" s="15"/>
      <c r="C92" s="15"/>
      <c r="D92" s="31"/>
      <c r="E92" s="15"/>
      <c r="F92" s="15"/>
      <c r="G92" s="15"/>
      <c r="H92" s="15"/>
      <c r="I92" s="15"/>
      <c r="J92" s="15"/>
    </row>
    <row r="93" spans="1:10" x14ac:dyDescent="0.25">
      <c r="A93" s="18" t="s">
        <v>171</v>
      </c>
      <c r="B93" s="18" t="s">
        <v>10</v>
      </c>
      <c r="C93" s="18" t="s">
        <v>11</v>
      </c>
      <c r="D93" s="33" t="s">
        <v>172</v>
      </c>
      <c r="E93" s="19">
        <f t="shared" ref="E93:J93" si="20">E100</f>
        <v>1</v>
      </c>
      <c r="F93" s="19">
        <f t="shared" si="20"/>
        <v>50751.1</v>
      </c>
      <c r="G93" s="19">
        <f t="shared" si="20"/>
        <v>50751.1</v>
      </c>
      <c r="H93" s="19">
        <f t="shared" si="20"/>
        <v>1</v>
      </c>
      <c r="I93" s="19">
        <f t="shared" si="20"/>
        <v>0</v>
      </c>
      <c r="J93" s="19">
        <f t="shared" si="20"/>
        <v>0</v>
      </c>
    </row>
    <row r="94" spans="1:10" ht="22.5" x14ac:dyDescent="0.25">
      <c r="A94" s="8" t="s">
        <v>173</v>
      </c>
      <c r="B94" s="9" t="s">
        <v>14</v>
      </c>
      <c r="C94" s="9" t="s">
        <v>24</v>
      </c>
      <c r="D94" s="29" t="s">
        <v>174</v>
      </c>
      <c r="E94" s="10">
        <v>310</v>
      </c>
      <c r="F94" s="10">
        <v>128.59</v>
      </c>
      <c r="G94" s="11">
        <f t="shared" ref="G94:G100" si="21">ROUND(E94*F94,2)</f>
        <v>39862.9</v>
      </c>
      <c r="H94" s="10">
        <v>310</v>
      </c>
      <c r="I94" s="35">
        <v>0</v>
      </c>
      <c r="J94" s="11">
        <f t="shared" ref="J94:J100" si="22">ROUND(H94*I94,2)</f>
        <v>0</v>
      </c>
    </row>
    <row r="95" spans="1:10" x14ac:dyDescent="0.25">
      <c r="A95" s="8" t="s">
        <v>175</v>
      </c>
      <c r="B95" s="9" t="s">
        <v>14</v>
      </c>
      <c r="C95" s="9" t="s">
        <v>15</v>
      </c>
      <c r="D95" s="29" t="s">
        <v>176</v>
      </c>
      <c r="E95" s="10">
        <v>30</v>
      </c>
      <c r="F95" s="10">
        <v>154.72999999999999</v>
      </c>
      <c r="G95" s="11">
        <f t="shared" si="21"/>
        <v>4641.8999999999996</v>
      </c>
      <c r="H95" s="10">
        <v>30</v>
      </c>
      <c r="I95" s="35">
        <v>0</v>
      </c>
      <c r="J95" s="11">
        <f t="shared" si="22"/>
        <v>0</v>
      </c>
    </row>
    <row r="96" spans="1:10" ht="22.5" x14ac:dyDescent="0.25">
      <c r="A96" s="8" t="s">
        <v>177</v>
      </c>
      <c r="B96" s="9" t="s">
        <v>14</v>
      </c>
      <c r="C96" s="9" t="s">
        <v>11</v>
      </c>
      <c r="D96" s="29" t="s">
        <v>178</v>
      </c>
      <c r="E96" s="10">
        <v>3</v>
      </c>
      <c r="F96" s="10">
        <v>894.78</v>
      </c>
      <c r="G96" s="11">
        <f t="shared" si="21"/>
        <v>2684.34</v>
      </c>
      <c r="H96" s="10">
        <v>3</v>
      </c>
      <c r="I96" s="35">
        <v>0</v>
      </c>
      <c r="J96" s="11">
        <f t="shared" si="22"/>
        <v>0</v>
      </c>
    </row>
    <row r="97" spans="1:10" x14ac:dyDescent="0.25">
      <c r="A97" s="8" t="s">
        <v>179</v>
      </c>
      <c r="B97" s="9" t="s">
        <v>14</v>
      </c>
      <c r="C97" s="9" t="s">
        <v>11</v>
      </c>
      <c r="D97" s="29" t="s">
        <v>180</v>
      </c>
      <c r="E97" s="10">
        <v>2</v>
      </c>
      <c r="F97" s="10">
        <v>327.84</v>
      </c>
      <c r="G97" s="11">
        <f t="shared" si="21"/>
        <v>655.68</v>
      </c>
      <c r="H97" s="10">
        <v>2</v>
      </c>
      <c r="I97" s="35">
        <v>0</v>
      </c>
      <c r="J97" s="11">
        <f t="shared" si="22"/>
        <v>0</v>
      </c>
    </row>
    <row r="98" spans="1:10" x14ac:dyDescent="0.25">
      <c r="A98" s="8" t="s">
        <v>181</v>
      </c>
      <c r="B98" s="9" t="s">
        <v>14</v>
      </c>
      <c r="C98" s="9" t="s">
        <v>114</v>
      </c>
      <c r="D98" s="29" t="s">
        <v>182</v>
      </c>
      <c r="E98" s="10">
        <v>32</v>
      </c>
      <c r="F98" s="10">
        <v>74.489999999999995</v>
      </c>
      <c r="G98" s="11">
        <f t="shared" si="21"/>
        <v>2383.6799999999998</v>
      </c>
      <c r="H98" s="10">
        <v>32</v>
      </c>
      <c r="I98" s="35">
        <v>0</v>
      </c>
      <c r="J98" s="11">
        <f t="shared" si="22"/>
        <v>0</v>
      </c>
    </row>
    <row r="99" spans="1:10" x14ac:dyDescent="0.25">
      <c r="A99" s="8" t="s">
        <v>183</v>
      </c>
      <c r="B99" s="9" t="s">
        <v>14</v>
      </c>
      <c r="C99" s="9" t="s">
        <v>15</v>
      </c>
      <c r="D99" s="29" t="s">
        <v>184</v>
      </c>
      <c r="E99" s="10">
        <v>10</v>
      </c>
      <c r="F99" s="10">
        <v>52.26</v>
      </c>
      <c r="G99" s="11">
        <f t="shared" si="21"/>
        <v>522.6</v>
      </c>
      <c r="H99" s="10">
        <v>10</v>
      </c>
      <c r="I99" s="35">
        <v>0</v>
      </c>
      <c r="J99" s="11">
        <f t="shared" si="22"/>
        <v>0</v>
      </c>
    </row>
    <row r="100" spans="1:10" x14ac:dyDescent="0.25">
      <c r="A100" s="12"/>
      <c r="B100" s="12"/>
      <c r="C100" s="12"/>
      <c r="D100" s="30" t="s">
        <v>185</v>
      </c>
      <c r="E100" s="10">
        <v>1</v>
      </c>
      <c r="F100" s="14">
        <f>SUM(G94:G99)</f>
        <v>50751.1</v>
      </c>
      <c r="G100" s="14">
        <f t="shared" si="21"/>
        <v>50751.1</v>
      </c>
      <c r="H100" s="10">
        <v>1</v>
      </c>
      <c r="I100" s="14">
        <f>SUM(J94:J99)</f>
        <v>0</v>
      </c>
      <c r="J100" s="14">
        <f t="shared" si="22"/>
        <v>0</v>
      </c>
    </row>
    <row r="101" spans="1:10" ht="0.95" customHeight="1" x14ac:dyDescent="0.25">
      <c r="A101" s="15"/>
      <c r="B101" s="15"/>
      <c r="C101" s="15"/>
      <c r="D101" s="31"/>
      <c r="E101" s="15"/>
      <c r="F101" s="15"/>
      <c r="G101" s="15"/>
      <c r="H101" s="15"/>
      <c r="I101" s="15"/>
      <c r="J101" s="15"/>
    </row>
    <row r="102" spans="1:10" x14ac:dyDescent="0.25">
      <c r="A102" s="12"/>
      <c r="B102" s="12"/>
      <c r="C102" s="12"/>
      <c r="D102" s="30" t="s">
        <v>186</v>
      </c>
      <c r="E102" s="10">
        <v>1</v>
      </c>
      <c r="F102" s="14">
        <f>G59+G71+G76+G93</f>
        <v>161585.99</v>
      </c>
      <c r="G102" s="14">
        <f>ROUND(E102*F102,2)</f>
        <v>161585.99</v>
      </c>
      <c r="H102" s="10">
        <v>1</v>
      </c>
      <c r="I102" s="14">
        <f>J59+J71+J76+J93</f>
        <v>0</v>
      </c>
      <c r="J102" s="14">
        <f>ROUND(H102*I102,2)</f>
        <v>0</v>
      </c>
    </row>
    <row r="103" spans="1:10" ht="0.95" customHeight="1" x14ac:dyDescent="0.25">
      <c r="A103" s="15"/>
      <c r="B103" s="15"/>
      <c r="C103" s="15"/>
      <c r="D103" s="31"/>
      <c r="E103" s="15"/>
      <c r="F103" s="15"/>
      <c r="G103" s="15"/>
      <c r="H103" s="15"/>
      <c r="I103" s="15"/>
      <c r="J103" s="15"/>
    </row>
    <row r="104" spans="1:10" x14ac:dyDescent="0.25">
      <c r="A104" s="16" t="s">
        <v>187</v>
      </c>
      <c r="B104" s="20" t="s">
        <v>10</v>
      </c>
      <c r="C104" s="16" t="s">
        <v>11</v>
      </c>
      <c r="D104" s="32" t="s">
        <v>188</v>
      </c>
      <c r="E104" s="17">
        <f t="shared" ref="E104:J104" si="23">E153</f>
        <v>1</v>
      </c>
      <c r="F104" s="17">
        <f t="shared" si="23"/>
        <v>88096.17</v>
      </c>
      <c r="G104" s="17">
        <f t="shared" si="23"/>
        <v>88096.17</v>
      </c>
      <c r="H104" s="17">
        <f t="shared" si="23"/>
        <v>1</v>
      </c>
      <c r="I104" s="17">
        <f t="shared" si="23"/>
        <v>0</v>
      </c>
      <c r="J104" s="17">
        <f t="shared" si="23"/>
        <v>0</v>
      </c>
    </row>
    <row r="105" spans="1:10" x14ac:dyDescent="0.25">
      <c r="A105" s="18" t="s">
        <v>189</v>
      </c>
      <c r="B105" s="21" t="s">
        <v>10</v>
      </c>
      <c r="C105" s="18" t="s">
        <v>15</v>
      </c>
      <c r="D105" s="33" t="s">
        <v>190</v>
      </c>
      <c r="E105" s="19">
        <f t="shared" ref="E105:J105" si="24">E123</f>
        <v>1</v>
      </c>
      <c r="F105" s="19">
        <f t="shared" si="24"/>
        <v>51810.87</v>
      </c>
      <c r="G105" s="19">
        <f t="shared" si="24"/>
        <v>51810.87</v>
      </c>
      <c r="H105" s="19">
        <f t="shared" si="24"/>
        <v>1</v>
      </c>
      <c r="I105" s="19">
        <f t="shared" si="24"/>
        <v>0</v>
      </c>
      <c r="J105" s="19">
        <f t="shared" si="24"/>
        <v>0</v>
      </c>
    </row>
    <row r="106" spans="1:10" ht="22.5" x14ac:dyDescent="0.25">
      <c r="A106" s="8" t="s">
        <v>191</v>
      </c>
      <c r="B106" s="9" t="s">
        <v>14</v>
      </c>
      <c r="C106" s="9" t="s">
        <v>15</v>
      </c>
      <c r="D106" s="29" t="s">
        <v>192</v>
      </c>
      <c r="E106" s="10">
        <v>8</v>
      </c>
      <c r="F106" s="10">
        <v>2803.5</v>
      </c>
      <c r="G106" s="11">
        <f t="shared" ref="G106:G123" si="25">ROUND(E106*F106,2)</f>
        <v>22428</v>
      </c>
      <c r="H106" s="10">
        <v>8</v>
      </c>
      <c r="I106" s="35">
        <v>0</v>
      </c>
      <c r="J106" s="11">
        <f t="shared" ref="J106:J123" si="26">ROUND(H106*I106,2)</f>
        <v>0</v>
      </c>
    </row>
    <row r="107" spans="1:10" ht="22.5" x14ac:dyDescent="0.25">
      <c r="A107" s="8" t="s">
        <v>193</v>
      </c>
      <c r="B107" s="9" t="s">
        <v>14</v>
      </c>
      <c r="C107" s="9" t="s">
        <v>15</v>
      </c>
      <c r="D107" s="29" t="s">
        <v>194</v>
      </c>
      <c r="E107" s="10">
        <v>2</v>
      </c>
      <c r="F107" s="10">
        <v>963.06</v>
      </c>
      <c r="G107" s="11">
        <f t="shared" si="25"/>
        <v>1926.12</v>
      </c>
      <c r="H107" s="10">
        <v>2</v>
      </c>
      <c r="I107" s="35">
        <v>0</v>
      </c>
      <c r="J107" s="11">
        <f t="shared" si="26"/>
        <v>0</v>
      </c>
    </row>
    <row r="108" spans="1:10" ht="22.5" x14ac:dyDescent="0.25">
      <c r="A108" s="8" t="s">
        <v>195</v>
      </c>
      <c r="B108" s="9" t="s">
        <v>14</v>
      </c>
      <c r="C108" s="9" t="s">
        <v>15</v>
      </c>
      <c r="D108" s="29" t="s">
        <v>196</v>
      </c>
      <c r="E108" s="10">
        <v>6</v>
      </c>
      <c r="F108" s="10">
        <v>90.18</v>
      </c>
      <c r="G108" s="11">
        <f t="shared" si="25"/>
        <v>541.08000000000004</v>
      </c>
      <c r="H108" s="10">
        <v>6</v>
      </c>
      <c r="I108" s="35">
        <v>0</v>
      </c>
      <c r="J108" s="11">
        <f t="shared" si="26"/>
        <v>0</v>
      </c>
    </row>
    <row r="109" spans="1:10" ht="22.5" x14ac:dyDescent="0.25">
      <c r="A109" s="8" t="s">
        <v>197</v>
      </c>
      <c r="B109" s="9" t="s">
        <v>14</v>
      </c>
      <c r="C109" s="9" t="s">
        <v>15</v>
      </c>
      <c r="D109" s="29" t="s">
        <v>198</v>
      </c>
      <c r="E109" s="10">
        <v>1</v>
      </c>
      <c r="F109" s="10">
        <v>77.97</v>
      </c>
      <c r="G109" s="11">
        <f t="shared" si="25"/>
        <v>77.97</v>
      </c>
      <c r="H109" s="10">
        <v>1</v>
      </c>
      <c r="I109" s="35">
        <v>0</v>
      </c>
      <c r="J109" s="11">
        <f t="shared" si="26"/>
        <v>0</v>
      </c>
    </row>
    <row r="110" spans="1:10" x14ac:dyDescent="0.25">
      <c r="A110" s="8" t="s">
        <v>199</v>
      </c>
      <c r="B110" s="9" t="s">
        <v>14</v>
      </c>
      <c r="C110" s="9" t="s">
        <v>15</v>
      </c>
      <c r="D110" s="29" t="s">
        <v>200</v>
      </c>
      <c r="E110" s="10">
        <v>1</v>
      </c>
      <c r="F110" s="10">
        <v>111.47</v>
      </c>
      <c r="G110" s="11">
        <f t="shared" si="25"/>
        <v>111.47</v>
      </c>
      <c r="H110" s="10">
        <v>1</v>
      </c>
      <c r="I110" s="35">
        <v>0</v>
      </c>
      <c r="J110" s="11">
        <f t="shared" si="26"/>
        <v>0</v>
      </c>
    </row>
    <row r="111" spans="1:10" x14ac:dyDescent="0.25">
      <c r="A111" s="8" t="s">
        <v>201</v>
      </c>
      <c r="B111" s="9" t="s">
        <v>14</v>
      </c>
      <c r="C111" s="9" t="s">
        <v>24</v>
      </c>
      <c r="D111" s="29" t="s">
        <v>202</v>
      </c>
      <c r="E111" s="10">
        <v>150</v>
      </c>
      <c r="F111" s="10">
        <v>19.45</v>
      </c>
      <c r="G111" s="11">
        <f t="shared" si="25"/>
        <v>2917.5</v>
      </c>
      <c r="H111" s="10">
        <v>150</v>
      </c>
      <c r="I111" s="35">
        <v>0</v>
      </c>
      <c r="J111" s="11">
        <f t="shared" si="26"/>
        <v>0</v>
      </c>
    </row>
    <row r="112" spans="1:10" ht="22.5" x14ac:dyDescent="0.25">
      <c r="A112" s="8" t="s">
        <v>203</v>
      </c>
      <c r="B112" s="9" t="s">
        <v>14</v>
      </c>
      <c r="C112" s="9" t="s">
        <v>15</v>
      </c>
      <c r="D112" s="29" t="s">
        <v>204</v>
      </c>
      <c r="E112" s="10">
        <v>150</v>
      </c>
      <c r="F112" s="10">
        <v>9.98</v>
      </c>
      <c r="G112" s="11">
        <f t="shared" si="25"/>
        <v>1497</v>
      </c>
      <c r="H112" s="10">
        <v>150</v>
      </c>
      <c r="I112" s="35">
        <v>0</v>
      </c>
      <c r="J112" s="11">
        <f t="shared" si="26"/>
        <v>0</v>
      </c>
    </row>
    <row r="113" spans="1:10" ht="33.75" x14ac:dyDescent="0.25">
      <c r="A113" s="8" t="s">
        <v>205</v>
      </c>
      <c r="B113" s="9" t="s">
        <v>14</v>
      </c>
      <c r="C113" s="9" t="s">
        <v>15</v>
      </c>
      <c r="D113" s="29" t="s">
        <v>206</v>
      </c>
      <c r="E113" s="10">
        <v>1</v>
      </c>
      <c r="F113" s="10">
        <v>1155</v>
      </c>
      <c r="G113" s="11">
        <f t="shared" si="25"/>
        <v>1155</v>
      </c>
      <c r="H113" s="10">
        <v>1</v>
      </c>
      <c r="I113" s="35">
        <v>0</v>
      </c>
      <c r="J113" s="11">
        <f t="shared" si="26"/>
        <v>0</v>
      </c>
    </row>
    <row r="114" spans="1:10" ht="22.5" x14ac:dyDescent="0.25">
      <c r="A114" s="8" t="s">
        <v>207</v>
      </c>
      <c r="B114" s="9" t="s">
        <v>14</v>
      </c>
      <c r="C114" s="9" t="s">
        <v>15</v>
      </c>
      <c r="D114" s="29" t="s">
        <v>208</v>
      </c>
      <c r="E114" s="10">
        <v>1</v>
      </c>
      <c r="F114" s="10">
        <v>2812.95</v>
      </c>
      <c r="G114" s="11">
        <f t="shared" si="25"/>
        <v>2812.95</v>
      </c>
      <c r="H114" s="10">
        <v>1</v>
      </c>
      <c r="I114" s="35">
        <v>0</v>
      </c>
      <c r="J114" s="11">
        <f t="shared" si="26"/>
        <v>0</v>
      </c>
    </row>
    <row r="115" spans="1:10" ht="22.5" x14ac:dyDescent="0.25">
      <c r="A115" s="8" t="s">
        <v>209</v>
      </c>
      <c r="B115" s="9" t="s">
        <v>14</v>
      </c>
      <c r="C115" s="9" t="s">
        <v>15</v>
      </c>
      <c r="D115" s="29" t="s">
        <v>210</v>
      </c>
      <c r="E115" s="10">
        <v>1</v>
      </c>
      <c r="F115" s="10">
        <v>2467.5</v>
      </c>
      <c r="G115" s="11">
        <f t="shared" si="25"/>
        <v>2467.5</v>
      </c>
      <c r="H115" s="10">
        <v>1</v>
      </c>
      <c r="I115" s="35">
        <v>0</v>
      </c>
      <c r="J115" s="11">
        <f t="shared" si="26"/>
        <v>0</v>
      </c>
    </row>
    <row r="116" spans="1:10" x14ac:dyDescent="0.25">
      <c r="A116" s="8" t="s">
        <v>211</v>
      </c>
      <c r="B116" s="9" t="s">
        <v>14</v>
      </c>
      <c r="C116" s="9" t="s">
        <v>15</v>
      </c>
      <c r="D116" s="29" t="s">
        <v>212</v>
      </c>
      <c r="E116" s="10">
        <v>2</v>
      </c>
      <c r="F116" s="10">
        <v>2079</v>
      </c>
      <c r="G116" s="11">
        <f t="shared" si="25"/>
        <v>4158</v>
      </c>
      <c r="H116" s="10">
        <v>2</v>
      </c>
      <c r="I116" s="35">
        <v>0</v>
      </c>
      <c r="J116" s="11">
        <f t="shared" si="26"/>
        <v>0</v>
      </c>
    </row>
    <row r="117" spans="1:10" x14ac:dyDescent="0.25">
      <c r="A117" s="8" t="s">
        <v>213</v>
      </c>
      <c r="B117" s="9" t="s">
        <v>14</v>
      </c>
      <c r="C117" s="9" t="s">
        <v>15</v>
      </c>
      <c r="D117" s="29" t="s">
        <v>214</v>
      </c>
      <c r="E117" s="10">
        <v>2</v>
      </c>
      <c r="F117" s="10">
        <v>170.34</v>
      </c>
      <c r="G117" s="11">
        <f t="shared" si="25"/>
        <v>340.68</v>
      </c>
      <c r="H117" s="10">
        <v>2</v>
      </c>
      <c r="I117" s="35">
        <v>0</v>
      </c>
      <c r="J117" s="11">
        <f t="shared" si="26"/>
        <v>0</v>
      </c>
    </row>
    <row r="118" spans="1:10" x14ac:dyDescent="0.25">
      <c r="A118" s="8" t="s">
        <v>215</v>
      </c>
      <c r="B118" s="9" t="s">
        <v>14</v>
      </c>
      <c r="C118" s="9" t="s">
        <v>15</v>
      </c>
      <c r="D118" s="29" t="s">
        <v>216</v>
      </c>
      <c r="E118" s="10">
        <v>1</v>
      </c>
      <c r="F118" s="10">
        <v>1776.98</v>
      </c>
      <c r="G118" s="11">
        <f t="shared" si="25"/>
        <v>1776.98</v>
      </c>
      <c r="H118" s="10">
        <v>1</v>
      </c>
      <c r="I118" s="35">
        <v>0</v>
      </c>
      <c r="J118" s="11">
        <f t="shared" si="26"/>
        <v>0</v>
      </c>
    </row>
    <row r="119" spans="1:10" x14ac:dyDescent="0.25">
      <c r="A119" s="8" t="s">
        <v>217</v>
      </c>
      <c r="B119" s="9" t="s">
        <v>14</v>
      </c>
      <c r="C119" s="9" t="s">
        <v>15</v>
      </c>
      <c r="D119" s="29" t="s">
        <v>218</v>
      </c>
      <c r="E119" s="10">
        <v>10</v>
      </c>
      <c r="F119" s="10">
        <v>624.88</v>
      </c>
      <c r="G119" s="11">
        <f t="shared" si="25"/>
        <v>6248.8</v>
      </c>
      <c r="H119" s="10">
        <v>10</v>
      </c>
      <c r="I119" s="35">
        <v>0</v>
      </c>
      <c r="J119" s="11">
        <f t="shared" si="26"/>
        <v>0</v>
      </c>
    </row>
    <row r="120" spans="1:10" ht="22.5" x14ac:dyDescent="0.25">
      <c r="A120" s="8" t="s">
        <v>219</v>
      </c>
      <c r="B120" s="9" t="s">
        <v>14</v>
      </c>
      <c r="C120" s="9" t="s">
        <v>24</v>
      </c>
      <c r="D120" s="29" t="s">
        <v>220</v>
      </c>
      <c r="E120" s="10">
        <v>100</v>
      </c>
      <c r="F120" s="10">
        <v>18.73</v>
      </c>
      <c r="G120" s="11">
        <f t="shared" si="25"/>
        <v>1873</v>
      </c>
      <c r="H120" s="10">
        <v>100</v>
      </c>
      <c r="I120" s="35">
        <v>0</v>
      </c>
      <c r="J120" s="11">
        <f t="shared" si="26"/>
        <v>0</v>
      </c>
    </row>
    <row r="121" spans="1:10" x14ac:dyDescent="0.25">
      <c r="A121" s="8" t="s">
        <v>221</v>
      </c>
      <c r="B121" s="9" t="s">
        <v>14</v>
      </c>
      <c r="C121" s="9" t="s">
        <v>15</v>
      </c>
      <c r="D121" s="29" t="s">
        <v>222</v>
      </c>
      <c r="E121" s="10">
        <v>1</v>
      </c>
      <c r="F121" s="10">
        <v>94.82</v>
      </c>
      <c r="G121" s="11">
        <f t="shared" si="25"/>
        <v>94.82</v>
      </c>
      <c r="H121" s="10">
        <v>1</v>
      </c>
      <c r="I121" s="35">
        <v>0</v>
      </c>
      <c r="J121" s="11">
        <f t="shared" si="26"/>
        <v>0</v>
      </c>
    </row>
    <row r="122" spans="1:10" ht="22.5" x14ac:dyDescent="0.25">
      <c r="A122" s="8" t="s">
        <v>223</v>
      </c>
      <c r="B122" s="9" t="s">
        <v>14</v>
      </c>
      <c r="C122" s="9" t="s">
        <v>15</v>
      </c>
      <c r="D122" s="29" t="s">
        <v>224</v>
      </c>
      <c r="E122" s="10">
        <v>100</v>
      </c>
      <c r="F122" s="10">
        <v>13.84</v>
      </c>
      <c r="G122" s="11">
        <f t="shared" si="25"/>
        <v>1384</v>
      </c>
      <c r="H122" s="10">
        <v>100</v>
      </c>
      <c r="I122" s="35">
        <v>0</v>
      </c>
      <c r="J122" s="11">
        <f t="shared" si="26"/>
        <v>0</v>
      </c>
    </row>
    <row r="123" spans="1:10" x14ac:dyDescent="0.25">
      <c r="A123" s="12"/>
      <c r="B123" s="12"/>
      <c r="C123" s="12"/>
      <c r="D123" s="30" t="s">
        <v>225</v>
      </c>
      <c r="E123" s="10">
        <v>1</v>
      </c>
      <c r="F123" s="14">
        <f>SUM(G106:G122)</f>
        <v>51810.87</v>
      </c>
      <c r="G123" s="14">
        <f t="shared" si="25"/>
        <v>51810.87</v>
      </c>
      <c r="H123" s="10">
        <v>1</v>
      </c>
      <c r="I123" s="14">
        <f>SUM(J106:J122)</f>
        <v>0</v>
      </c>
      <c r="J123" s="14">
        <f t="shared" si="26"/>
        <v>0</v>
      </c>
    </row>
    <row r="124" spans="1:10" ht="0.95" customHeight="1" x14ac:dyDescent="0.25">
      <c r="A124" s="15"/>
      <c r="B124" s="15"/>
      <c r="C124" s="15"/>
      <c r="D124" s="31"/>
      <c r="E124" s="15"/>
      <c r="F124" s="15"/>
      <c r="G124" s="15"/>
      <c r="H124" s="15"/>
      <c r="I124" s="15"/>
      <c r="J124" s="15"/>
    </row>
    <row r="125" spans="1:10" x14ac:dyDescent="0.25">
      <c r="A125" s="18" t="s">
        <v>226</v>
      </c>
      <c r="B125" s="21" t="s">
        <v>10</v>
      </c>
      <c r="C125" s="18" t="s">
        <v>15</v>
      </c>
      <c r="D125" s="33" t="s">
        <v>227</v>
      </c>
      <c r="E125" s="19">
        <f t="shared" ref="E125:J125" si="27">E130</f>
        <v>1</v>
      </c>
      <c r="F125" s="19">
        <f t="shared" si="27"/>
        <v>947</v>
      </c>
      <c r="G125" s="19">
        <f t="shared" si="27"/>
        <v>947</v>
      </c>
      <c r="H125" s="19">
        <f t="shared" si="27"/>
        <v>1</v>
      </c>
      <c r="I125" s="19">
        <f t="shared" si="27"/>
        <v>0</v>
      </c>
      <c r="J125" s="19">
        <f t="shared" si="27"/>
        <v>0</v>
      </c>
    </row>
    <row r="126" spans="1:10" ht="22.5" x14ac:dyDescent="0.25">
      <c r="A126" s="8" t="s">
        <v>228</v>
      </c>
      <c r="B126" s="9" t="s">
        <v>14</v>
      </c>
      <c r="C126" s="9" t="s">
        <v>15</v>
      </c>
      <c r="D126" s="29" t="s">
        <v>229</v>
      </c>
      <c r="E126" s="10">
        <v>1</v>
      </c>
      <c r="F126" s="10">
        <v>367.5</v>
      </c>
      <c r="G126" s="11">
        <f>ROUND(E126*F126,2)</f>
        <v>367.5</v>
      </c>
      <c r="H126" s="10">
        <v>1</v>
      </c>
      <c r="I126" s="35">
        <v>0</v>
      </c>
      <c r="J126" s="11">
        <f>ROUND(H126*I126,2)</f>
        <v>0</v>
      </c>
    </row>
    <row r="127" spans="1:10" ht="22.5" x14ac:dyDescent="0.25">
      <c r="A127" s="8" t="s">
        <v>230</v>
      </c>
      <c r="B127" s="22" t="s">
        <v>14</v>
      </c>
      <c r="C127" s="9" t="s">
        <v>15</v>
      </c>
      <c r="D127" s="29" t="s">
        <v>231</v>
      </c>
      <c r="E127" s="10">
        <v>5</v>
      </c>
      <c r="F127" s="10">
        <v>61.05</v>
      </c>
      <c r="G127" s="11">
        <f>ROUND(E127*F127,2)</f>
        <v>305.25</v>
      </c>
      <c r="H127" s="10">
        <v>5</v>
      </c>
      <c r="I127" s="35">
        <v>0</v>
      </c>
      <c r="J127" s="11">
        <f>ROUND(H127*I127,2)</f>
        <v>0</v>
      </c>
    </row>
    <row r="128" spans="1:10" ht="22.5" x14ac:dyDescent="0.25">
      <c r="A128" s="8" t="s">
        <v>232</v>
      </c>
      <c r="B128" s="9" t="s">
        <v>14</v>
      </c>
      <c r="C128" s="9" t="s">
        <v>15</v>
      </c>
      <c r="D128" s="29" t="s">
        <v>233</v>
      </c>
      <c r="E128" s="10">
        <v>5</v>
      </c>
      <c r="F128" s="10">
        <v>25.24</v>
      </c>
      <c r="G128" s="11">
        <f>ROUND(E128*F128,2)</f>
        <v>126.2</v>
      </c>
      <c r="H128" s="10">
        <v>5</v>
      </c>
      <c r="I128" s="35">
        <v>0</v>
      </c>
      <c r="J128" s="11">
        <f>ROUND(H128*I128,2)</f>
        <v>0</v>
      </c>
    </row>
    <row r="129" spans="1:10" ht="22.5" x14ac:dyDescent="0.25">
      <c r="A129" s="8" t="s">
        <v>234</v>
      </c>
      <c r="B129" s="9" t="s">
        <v>14</v>
      </c>
      <c r="C129" s="9" t="s">
        <v>15</v>
      </c>
      <c r="D129" s="29" t="s">
        <v>235</v>
      </c>
      <c r="E129" s="10">
        <v>5</v>
      </c>
      <c r="F129" s="10">
        <v>29.61</v>
      </c>
      <c r="G129" s="11">
        <f>ROUND(E129*F129,2)</f>
        <v>148.05000000000001</v>
      </c>
      <c r="H129" s="10">
        <v>5</v>
      </c>
      <c r="I129" s="35">
        <v>0</v>
      </c>
      <c r="J129" s="11">
        <f>ROUND(H129*I129,2)</f>
        <v>0</v>
      </c>
    </row>
    <row r="130" spans="1:10" x14ac:dyDescent="0.25">
      <c r="A130" s="12"/>
      <c r="B130" s="12"/>
      <c r="C130" s="12"/>
      <c r="D130" s="30" t="s">
        <v>236</v>
      </c>
      <c r="E130" s="10">
        <v>1</v>
      </c>
      <c r="F130" s="14">
        <f>SUM(G126:G129)</f>
        <v>947</v>
      </c>
      <c r="G130" s="14">
        <f>ROUND(E130*F130,2)</f>
        <v>947</v>
      </c>
      <c r="H130" s="10">
        <v>1</v>
      </c>
      <c r="I130" s="14">
        <f>SUM(J126:J129)</f>
        <v>0</v>
      </c>
      <c r="J130" s="14">
        <f>ROUND(H130*I130,2)</f>
        <v>0</v>
      </c>
    </row>
    <row r="131" spans="1:10" ht="0.95" customHeight="1" x14ac:dyDescent="0.25">
      <c r="A131" s="15"/>
      <c r="B131" s="15"/>
      <c r="C131" s="15"/>
      <c r="D131" s="31"/>
      <c r="E131" s="15"/>
      <c r="F131" s="15"/>
      <c r="G131" s="15"/>
      <c r="H131" s="15"/>
      <c r="I131" s="15"/>
      <c r="J131" s="15"/>
    </row>
    <row r="132" spans="1:10" x14ac:dyDescent="0.25">
      <c r="A132" s="18" t="s">
        <v>237</v>
      </c>
      <c r="B132" s="21" t="s">
        <v>10</v>
      </c>
      <c r="C132" s="18" t="s">
        <v>15</v>
      </c>
      <c r="D132" s="33" t="s">
        <v>238</v>
      </c>
      <c r="E132" s="19">
        <f t="shared" ref="E132:J132" si="28">E138</f>
        <v>1</v>
      </c>
      <c r="F132" s="19">
        <f t="shared" si="28"/>
        <v>23200.02</v>
      </c>
      <c r="G132" s="19">
        <f t="shared" si="28"/>
        <v>23200.02</v>
      </c>
      <c r="H132" s="19">
        <f t="shared" si="28"/>
        <v>1</v>
      </c>
      <c r="I132" s="19">
        <f t="shared" si="28"/>
        <v>0</v>
      </c>
      <c r="J132" s="19">
        <f t="shared" si="28"/>
        <v>0</v>
      </c>
    </row>
    <row r="133" spans="1:10" ht="33.75" x14ac:dyDescent="0.25">
      <c r="A133" s="8" t="s">
        <v>239</v>
      </c>
      <c r="B133" s="9" t="s">
        <v>14</v>
      </c>
      <c r="C133" s="9" t="s">
        <v>15</v>
      </c>
      <c r="D133" s="29" t="s">
        <v>240</v>
      </c>
      <c r="E133" s="10">
        <v>1</v>
      </c>
      <c r="F133" s="10">
        <v>1805.74</v>
      </c>
      <c r="G133" s="11">
        <f t="shared" ref="G133:G138" si="29">ROUND(E133*F133,2)</f>
        <v>1805.74</v>
      </c>
      <c r="H133" s="10">
        <v>1</v>
      </c>
      <c r="I133" s="35">
        <v>0</v>
      </c>
      <c r="J133" s="11">
        <f t="shared" ref="J133:J138" si="30">ROUND(H133*I133,2)</f>
        <v>0</v>
      </c>
    </row>
    <row r="134" spans="1:10" ht="22.5" x14ac:dyDescent="0.25">
      <c r="A134" s="8" t="s">
        <v>241</v>
      </c>
      <c r="B134" s="9" t="s">
        <v>14</v>
      </c>
      <c r="C134" s="9" t="s">
        <v>15</v>
      </c>
      <c r="D134" s="29" t="s">
        <v>242</v>
      </c>
      <c r="E134" s="10">
        <v>1</v>
      </c>
      <c r="F134" s="10">
        <v>9975</v>
      </c>
      <c r="G134" s="11">
        <f t="shared" si="29"/>
        <v>9975</v>
      </c>
      <c r="H134" s="10">
        <v>1</v>
      </c>
      <c r="I134" s="35">
        <v>0</v>
      </c>
      <c r="J134" s="11">
        <f t="shared" si="30"/>
        <v>0</v>
      </c>
    </row>
    <row r="135" spans="1:10" ht="22.5" x14ac:dyDescent="0.25">
      <c r="A135" s="8" t="s">
        <v>243</v>
      </c>
      <c r="B135" s="9" t="s">
        <v>14</v>
      </c>
      <c r="C135" s="9" t="s">
        <v>15</v>
      </c>
      <c r="D135" s="29" t="s">
        <v>244</v>
      </c>
      <c r="E135" s="10">
        <v>1</v>
      </c>
      <c r="F135" s="10">
        <v>5056.07</v>
      </c>
      <c r="G135" s="11">
        <f t="shared" si="29"/>
        <v>5056.07</v>
      </c>
      <c r="H135" s="10">
        <v>1</v>
      </c>
      <c r="I135" s="35">
        <v>0</v>
      </c>
      <c r="J135" s="11">
        <f t="shared" si="30"/>
        <v>0</v>
      </c>
    </row>
    <row r="136" spans="1:10" ht="22.5" x14ac:dyDescent="0.25">
      <c r="A136" s="8" t="s">
        <v>245</v>
      </c>
      <c r="B136" s="9" t="s">
        <v>14</v>
      </c>
      <c r="C136" s="9" t="s">
        <v>15</v>
      </c>
      <c r="D136" s="29" t="s">
        <v>246</v>
      </c>
      <c r="E136" s="10">
        <v>1</v>
      </c>
      <c r="F136" s="10">
        <v>3370.71</v>
      </c>
      <c r="G136" s="11">
        <f t="shared" si="29"/>
        <v>3370.71</v>
      </c>
      <c r="H136" s="10">
        <v>1</v>
      </c>
      <c r="I136" s="35">
        <v>0</v>
      </c>
      <c r="J136" s="11">
        <f t="shared" si="30"/>
        <v>0</v>
      </c>
    </row>
    <row r="137" spans="1:10" x14ac:dyDescent="0.25">
      <c r="A137" s="8" t="s">
        <v>247</v>
      </c>
      <c r="B137" s="9" t="s">
        <v>14</v>
      </c>
      <c r="C137" s="9" t="s">
        <v>15</v>
      </c>
      <c r="D137" s="29" t="s">
        <v>248</v>
      </c>
      <c r="E137" s="10">
        <v>1</v>
      </c>
      <c r="F137" s="10">
        <v>2992.5</v>
      </c>
      <c r="G137" s="11">
        <f t="shared" si="29"/>
        <v>2992.5</v>
      </c>
      <c r="H137" s="10">
        <v>1</v>
      </c>
      <c r="I137" s="35">
        <v>0</v>
      </c>
      <c r="J137" s="11">
        <f t="shared" si="30"/>
        <v>0</v>
      </c>
    </row>
    <row r="138" spans="1:10" x14ac:dyDescent="0.25">
      <c r="A138" s="12"/>
      <c r="B138" s="12"/>
      <c r="C138" s="12"/>
      <c r="D138" s="30" t="s">
        <v>249</v>
      </c>
      <c r="E138" s="10">
        <v>1</v>
      </c>
      <c r="F138" s="14">
        <f>SUM(G133:G137)</f>
        <v>23200.02</v>
      </c>
      <c r="G138" s="14">
        <f t="shared" si="29"/>
        <v>23200.02</v>
      </c>
      <c r="H138" s="10">
        <v>1</v>
      </c>
      <c r="I138" s="14">
        <f>SUM(J133:J137)</f>
        <v>0</v>
      </c>
      <c r="J138" s="14">
        <f t="shared" si="30"/>
        <v>0</v>
      </c>
    </row>
    <row r="139" spans="1:10" ht="0.95" customHeight="1" x14ac:dyDescent="0.25">
      <c r="A139" s="15"/>
      <c r="B139" s="15"/>
      <c r="C139" s="15"/>
      <c r="D139" s="31"/>
      <c r="E139" s="15"/>
      <c r="F139" s="15"/>
      <c r="G139" s="15"/>
      <c r="H139" s="15"/>
      <c r="I139" s="15"/>
      <c r="J139" s="15"/>
    </row>
    <row r="140" spans="1:10" x14ac:dyDescent="0.25">
      <c r="A140" s="18" t="s">
        <v>250</v>
      </c>
      <c r="B140" s="21" t="s">
        <v>10</v>
      </c>
      <c r="C140" s="18" t="s">
        <v>15</v>
      </c>
      <c r="D140" s="33" t="s">
        <v>251</v>
      </c>
      <c r="E140" s="19">
        <f t="shared" ref="E140:J140" si="31">E145</f>
        <v>1</v>
      </c>
      <c r="F140" s="19">
        <f t="shared" si="31"/>
        <v>5637.94</v>
      </c>
      <c r="G140" s="19">
        <f t="shared" si="31"/>
        <v>5637.94</v>
      </c>
      <c r="H140" s="19">
        <f t="shared" si="31"/>
        <v>1</v>
      </c>
      <c r="I140" s="19">
        <f t="shared" si="31"/>
        <v>0</v>
      </c>
      <c r="J140" s="19">
        <f t="shared" si="31"/>
        <v>0</v>
      </c>
    </row>
    <row r="141" spans="1:10" ht="22.5" x14ac:dyDescent="0.25">
      <c r="A141" s="8" t="s">
        <v>252</v>
      </c>
      <c r="B141" s="9" t="s">
        <v>14</v>
      </c>
      <c r="C141" s="9" t="s">
        <v>15</v>
      </c>
      <c r="D141" s="29" t="s">
        <v>253</v>
      </c>
      <c r="E141" s="10">
        <v>2</v>
      </c>
      <c r="F141" s="10">
        <v>385.22</v>
      </c>
      <c r="G141" s="11">
        <f>ROUND(E141*F141,2)</f>
        <v>770.44</v>
      </c>
      <c r="H141" s="10">
        <v>2</v>
      </c>
      <c r="I141" s="35">
        <v>0</v>
      </c>
      <c r="J141" s="11">
        <f>ROUND(H141*I141,2)</f>
        <v>0</v>
      </c>
    </row>
    <row r="142" spans="1:10" ht="22.5" x14ac:dyDescent="0.25">
      <c r="A142" s="8" t="s">
        <v>254</v>
      </c>
      <c r="B142" s="9" t="s">
        <v>14</v>
      </c>
      <c r="C142" s="9" t="s">
        <v>24</v>
      </c>
      <c r="D142" s="29" t="s">
        <v>255</v>
      </c>
      <c r="E142" s="10">
        <v>100</v>
      </c>
      <c r="F142" s="10">
        <v>4.9400000000000004</v>
      </c>
      <c r="G142" s="11">
        <f>ROUND(E142*F142,2)</f>
        <v>494</v>
      </c>
      <c r="H142" s="10">
        <v>100</v>
      </c>
      <c r="I142" s="35">
        <v>0</v>
      </c>
      <c r="J142" s="11">
        <f>ROUND(H142*I142,2)</f>
        <v>0</v>
      </c>
    </row>
    <row r="143" spans="1:10" ht="22.5" x14ac:dyDescent="0.25">
      <c r="A143" s="8" t="s">
        <v>256</v>
      </c>
      <c r="B143" s="9" t="s">
        <v>14</v>
      </c>
      <c r="C143" s="9" t="s">
        <v>24</v>
      </c>
      <c r="D143" s="29" t="s">
        <v>257</v>
      </c>
      <c r="E143" s="10">
        <v>50</v>
      </c>
      <c r="F143" s="10">
        <v>31.61</v>
      </c>
      <c r="G143" s="11">
        <f>ROUND(E143*F143,2)</f>
        <v>1580.5</v>
      </c>
      <c r="H143" s="10">
        <v>50</v>
      </c>
      <c r="I143" s="35">
        <v>0</v>
      </c>
      <c r="J143" s="11">
        <f>ROUND(H143*I143,2)</f>
        <v>0</v>
      </c>
    </row>
    <row r="144" spans="1:10" ht="22.5" x14ac:dyDescent="0.25">
      <c r="A144" s="8" t="s">
        <v>258</v>
      </c>
      <c r="B144" s="9" t="s">
        <v>14</v>
      </c>
      <c r="C144" s="9" t="s">
        <v>15</v>
      </c>
      <c r="D144" s="29" t="s">
        <v>259</v>
      </c>
      <c r="E144" s="10">
        <v>7</v>
      </c>
      <c r="F144" s="10">
        <v>399</v>
      </c>
      <c r="G144" s="11">
        <f>ROUND(E144*F144,2)</f>
        <v>2793</v>
      </c>
      <c r="H144" s="10">
        <v>7</v>
      </c>
      <c r="I144" s="35">
        <v>0</v>
      </c>
      <c r="J144" s="11">
        <f>ROUND(H144*I144,2)</f>
        <v>0</v>
      </c>
    </row>
    <row r="145" spans="1:10" x14ac:dyDescent="0.25">
      <c r="A145" s="12"/>
      <c r="B145" s="12"/>
      <c r="C145" s="12"/>
      <c r="D145" s="30" t="s">
        <v>260</v>
      </c>
      <c r="E145" s="10">
        <v>1</v>
      </c>
      <c r="F145" s="14">
        <f>SUM(G141:G144)</f>
        <v>5637.94</v>
      </c>
      <c r="G145" s="14">
        <f>ROUND(E145*F145,2)</f>
        <v>5637.94</v>
      </c>
      <c r="H145" s="10">
        <v>1</v>
      </c>
      <c r="I145" s="14">
        <f>SUM(J141:J144)</f>
        <v>0</v>
      </c>
      <c r="J145" s="14">
        <f>ROUND(H145*I145,2)</f>
        <v>0</v>
      </c>
    </row>
    <row r="146" spans="1:10" ht="0.95" customHeight="1" x14ac:dyDescent="0.25">
      <c r="A146" s="15"/>
      <c r="B146" s="15"/>
      <c r="C146" s="15"/>
      <c r="D146" s="31"/>
      <c r="E146" s="15"/>
      <c r="F146" s="15"/>
      <c r="G146" s="15"/>
      <c r="H146" s="15"/>
      <c r="I146" s="15"/>
      <c r="J146" s="15"/>
    </row>
    <row r="147" spans="1:10" x14ac:dyDescent="0.25">
      <c r="A147" s="18" t="s">
        <v>261</v>
      </c>
      <c r="B147" s="21" t="s">
        <v>10</v>
      </c>
      <c r="C147" s="18" t="s">
        <v>15</v>
      </c>
      <c r="D147" s="33" t="s">
        <v>262</v>
      </c>
      <c r="E147" s="19">
        <f t="shared" ref="E147:J147" si="32">E151</f>
        <v>1</v>
      </c>
      <c r="F147" s="19">
        <f t="shared" si="32"/>
        <v>6500.34</v>
      </c>
      <c r="G147" s="19">
        <f t="shared" si="32"/>
        <v>6500.34</v>
      </c>
      <c r="H147" s="19">
        <f t="shared" si="32"/>
        <v>1</v>
      </c>
      <c r="I147" s="19">
        <f t="shared" si="32"/>
        <v>0</v>
      </c>
      <c r="J147" s="19">
        <f t="shared" si="32"/>
        <v>0</v>
      </c>
    </row>
    <row r="148" spans="1:10" x14ac:dyDescent="0.25">
      <c r="A148" s="8" t="s">
        <v>263</v>
      </c>
      <c r="B148" s="9" t="s">
        <v>14</v>
      </c>
      <c r="C148" s="9" t="s">
        <v>15</v>
      </c>
      <c r="D148" s="29" t="s">
        <v>264</v>
      </c>
      <c r="E148" s="10">
        <v>1</v>
      </c>
      <c r="F148" s="10">
        <v>1417.5</v>
      </c>
      <c r="G148" s="11">
        <f>ROUND(E148*F148,2)</f>
        <v>1417.5</v>
      </c>
      <c r="H148" s="10">
        <v>1</v>
      </c>
      <c r="I148" s="35">
        <v>0</v>
      </c>
      <c r="J148" s="11">
        <f>ROUND(H148*I148,2)</f>
        <v>0</v>
      </c>
    </row>
    <row r="149" spans="1:10" x14ac:dyDescent="0.25">
      <c r="A149" s="8" t="s">
        <v>265</v>
      </c>
      <c r="B149" s="9" t="s">
        <v>14</v>
      </c>
      <c r="C149" s="9" t="s">
        <v>15</v>
      </c>
      <c r="D149" s="29" t="s">
        <v>266</v>
      </c>
      <c r="E149" s="10">
        <v>1</v>
      </c>
      <c r="F149" s="10">
        <v>4830</v>
      </c>
      <c r="G149" s="11">
        <f>ROUND(E149*F149,2)</f>
        <v>4830</v>
      </c>
      <c r="H149" s="10">
        <v>1</v>
      </c>
      <c r="I149" s="35">
        <v>0</v>
      </c>
      <c r="J149" s="11">
        <f>ROUND(H149*I149,2)</f>
        <v>0</v>
      </c>
    </row>
    <row r="150" spans="1:10" ht="22.5" x14ac:dyDescent="0.25">
      <c r="A150" s="8" t="s">
        <v>267</v>
      </c>
      <c r="B150" s="9" t="s">
        <v>14</v>
      </c>
      <c r="C150" s="9" t="s">
        <v>15</v>
      </c>
      <c r="D150" s="29" t="s">
        <v>268</v>
      </c>
      <c r="E150" s="10">
        <v>7</v>
      </c>
      <c r="F150" s="10">
        <v>36.119999999999997</v>
      </c>
      <c r="G150" s="11">
        <f>ROUND(E150*F150,2)</f>
        <v>252.84</v>
      </c>
      <c r="H150" s="10">
        <v>7</v>
      </c>
      <c r="I150" s="35">
        <v>0</v>
      </c>
      <c r="J150" s="11">
        <f>ROUND(H150*I150,2)</f>
        <v>0</v>
      </c>
    </row>
    <row r="151" spans="1:10" x14ac:dyDescent="0.25">
      <c r="A151" s="12"/>
      <c r="B151" s="12"/>
      <c r="C151" s="12"/>
      <c r="D151" s="30" t="s">
        <v>269</v>
      </c>
      <c r="E151" s="10">
        <v>1</v>
      </c>
      <c r="F151" s="14">
        <f>SUM(G148:G150)</f>
        <v>6500.34</v>
      </c>
      <c r="G151" s="14">
        <f>ROUND(E151*F151,2)</f>
        <v>6500.34</v>
      </c>
      <c r="H151" s="10">
        <v>1</v>
      </c>
      <c r="I151" s="14">
        <f>SUM(J148:J150)</f>
        <v>0</v>
      </c>
      <c r="J151" s="14">
        <f>ROUND(H151*I151,2)</f>
        <v>0</v>
      </c>
    </row>
    <row r="152" spans="1:10" ht="0.95" customHeight="1" x14ac:dyDescent="0.25">
      <c r="A152" s="15"/>
      <c r="B152" s="15"/>
      <c r="C152" s="15"/>
      <c r="D152" s="31"/>
      <c r="E152" s="15"/>
      <c r="F152" s="15"/>
      <c r="G152" s="15"/>
      <c r="H152" s="15"/>
      <c r="I152" s="15"/>
      <c r="J152" s="15"/>
    </row>
    <row r="153" spans="1:10" x14ac:dyDescent="0.25">
      <c r="A153" s="12"/>
      <c r="B153" s="12"/>
      <c r="C153" s="12"/>
      <c r="D153" s="30" t="s">
        <v>270</v>
      </c>
      <c r="E153" s="10">
        <v>1</v>
      </c>
      <c r="F153" s="14">
        <f>G105+G125+G132+G140+G147</f>
        <v>88096.17</v>
      </c>
      <c r="G153" s="14">
        <f>ROUND(E153*F153,2)</f>
        <v>88096.17</v>
      </c>
      <c r="H153" s="10">
        <v>1</v>
      </c>
      <c r="I153" s="14">
        <f>J105+J125+J132+J140+J147</f>
        <v>0</v>
      </c>
      <c r="J153" s="14">
        <f>ROUND(H153*I153,2)</f>
        <v>0</v>
      </c>
    </row>
    <row r="154" spans="1:10" ht="0.95" customHeight="1" x14ac:dyDescent="0.25">
      <c r="A154" s="15"/>
      <c r="B154" s="15"/>
      <c r="C154" s="15"/>
      <c r="D154" s="31"/>
      <c r="E154" s="15"/>
      <c r="F154" s="15"/>
      <c r="G154" s="15"/>
      <c r="H154" s="15"/>
      <c r="I154" s="15"/>
      <c r="J154" s="15"/>
    </row>
    <row r="155" spans="1:10" x14ac:dyDescent="0.25">
      <c r="A155" s="16" t="s">
        <v>271</v>
      </c>
      <c r="B155" s="20" t="s">
        <v>10</v>
      </c>
      <c r="C155" s="16" t="s">
        <v>11</v>
      </c>
      <c r="D155" s="32" t="s">
        <v>272</v>
      </c>
      <c r="E155" s="17">
        <f t="shared" ref="E155:J155" si="33">E242</f>
        <v>1</v>
      </c>
      <c r="F155" s="17">
        <f t="shared" si="33"/>
        <v>161321.37</v>
      </c>
      <c r="G155" s="17">
        <f t="shared" si="33"/>
        <v>161321.37</v>
      </c>
      <c r="H155" s="17">
        <f t="shared" si="33"/>
        <v>1</v>
      </c>
      <c r="I155" s="17">
        <f t="shared" si="33"/>
        <v>0</v>
      </c>
      <c r="J155" s="17">
        <f t="shared" si="33"/>
        <v>0</v>
      </c>
    </row>
    <row r="156" spans="1:10" x14ac:dyDescent="0.25">
      <c r="A156" s="18" t="s">
        <v>273</v>
      </c>
      <c r="B156" s="18" t="s">
        <v>10</v>
      </c>
      <c r="C156" s="18" t="s">
        <v>11</v>
      </c>
      <c r="D156" s="33" t="s">
        <v>274</v>
      </c>
      <c r="E156" s="19">
        <f t="shared" ref="E156:J156" si="34">E163</f>
        <v>1</v>
      </c>
      <c r="F156" s="19">
        <f t="shared" si="34"/>
        <v>36714.51</v>
      </c>
      <c r="G156" s="19">
        <f t="shared" si="34"/>
        <v>36714.51</v>
      </c>
      <c r="H156" s="19">
        <f t="shared" si="34"/>
        <v>1</v>
      </c>
      <c r="I156" s="19">
        <f t="shared" si="34"/>
        <v>0</v>
      </c>
      <c r="J156" s="19">
        <f t="shared" si="34"/>
        <v>0</v>
      </c>
    </row>
    <row r="157" spans="1:10" x14ac:dyDescent="0.25">
      <c r="A157" s="8" t="s">
        <v>275</v>
      </c>
      <c r="B157" s="9" t="s">
        <v>14</v>
      </c>
      <c r="C157" s="9" t="s">
        <v>15</v>
      </c>
      <c r="D157" s="29" t="s">
        <v>276</v>
      </c>
      <c r="E157" s="10">
        <v>2</v>
      </c>
      <c r="F157" s="10">
        <v>4486.79</v>
      </c>
      <c r="G157" s="11">
        <f t="shared" ref="G157:G163" si="35">ROUND(E157*F157,2)</f>
        <v>8973.58</v>
      </c>
      <c r="H157" s="10">
        <v>2</v>
      </c>
      <c r="I157" s="35">
        <v>0</v>
      </c>
      <c r="J157" s="11">
        <f t="shared" ref="J157:J163" si="36">ROUND(H157*I157,2)</f>
        <v>0</v>
      </c>
    </row>
    <row r="158" spans="1:10" ht="22.5" x14ac:dyDescent="0.25">
      <c r="A158" s="8" t="s">
        <v>277</v>
      </c>
      <c r="B158" s="9" t="s">
        <v>14</v>
      </c>
      <c r="C158" s="9" t="s">
        <v>15</v>
      </c>
      <c r="D158" s="29" t="s">
        <v>278</v>
      </c>
      <c r="E158" s="10">
        <v>1</v>
      </c>
      <c r="F158" s="10">
        <v>6577.77</v>
      </c>
      <c r="G158" s="11">
        <f t="shared" si="35"/>
        <v>6577.77</v>
      </c>
      <c r="H158" s="10">
        <v>1</v>
      </c>
      <c r="I158" s="35">
        <v>0</v>
      </c>
      <c r="J158" s="11">
        <f t="shared" si="36"/>
        <v>0</v>
      </c>
    </row>
    <row r="159" spans="1:10" x14ac:dyDescent="0.25">
      <c r="A159" s="8" t="s">
        <v>279</v>
      </c>
      <c r="B159" s="9" t="s">
        <v>14</v>
      </c>
      <c r="C159" s="9" t="s">
        <v>15</v>
      </c>
      <c r="D159" s="29" t="s">
        <v>280</v>
      </c>
      <c r="E159" s="10">
        <v>1</v>
      </c>
      <c r="F159" s="10">
        <v>131.86000000000001</v>
      </c>
      <c r="G159" s="11">
        <f t="shared" si="35"/>
        <v>131.86000000000001</v>
      </c>
      <c r="H159" s="10">
        <v>1</v>
      </c>
      <c r="I159" s="35">
        <v>0</v>
      </c>
      <c r="J159" s="11">
        <f t="shared" si="36"/>
        <v>0</v>
      </c>
    </row>
    <row r="160" spans="1:10" x14ac:dyDescent="0.25">
      <c r="A160" s="8" t="s">
        <v>281</v>
      </c>
      <c r="B160" s="9" t="s">
        <v>14</v>
      </c>
      <c r="C160" s="9" t="s">
        <v>15</v>
      </c>
      <c r="D160" s="29" t="s">
        <v>282</v>
      </c>
      <c r="E160" s="10">
        <v>1</v>
      </c>
      <c r="F160" s="10">
        <v>3037.99</v>
      </c>
      <c r="G160" s="11">
        <f t="shared" si="35"/>
        <v>3037.99</v>
      </c>
      <c r="H160" s="10">
        <v>1</v>
      </c>
      <c r="I160" s="35">
        <v>0</v>
      </c>
      <c r="J160" s="11">
        <f t="shared" si="36"/>
        <v>0</v>
      </c>
    </row>
    <row r="161" spans="1:10" ht="22.5" x14ac:dyDescent="0.25">
      <c r="A161" s="8" t="s">
        <v>283</v>
      </c>
      <c r="B161" s="9" t="s">
        <v>14</v>
      </c>
      <c r="C161" s="9" t="s">
        <v>15</v>
      </c>
      <c r="D161" s="29" t="s">
        <v>284</v>
      </c>
      <c r="E161" s="10">
        <v>3</v>
      </c>
      <c r="F161" s="10">
        <v>2354.71</v>
      </c>
      <c r="G161" s="11">
        <f t="shared" si="35"/>
        <v>7064.13</v>
      </c>
      <c r="H161" s="10">
        <v>3</v>
      </c>
      <c r="I161" s="35">
        <v>0</v>
      </c>
      <c r="J161" s="11">
        <f t="shared" si="36"/>
        <v>0</v>
      </c>
    </row>
    <row r="162" spans="1:10" ht="33.75" x14ac:dyDescent="0.25">
      <c r="A162" s="8" t="s">
        <v>285</v>
      </c>
      <c r="B162" s="9" t="s">
        <v>14</v>
      </c>
      <c r="C162" s="9" t="s">
        <v>15</v>
      </c>
      <c r="D162" s="29" t="s">
        <v>286</v>
      </c>
      <c r="E162" s="10">
        <v>1</v>
      </c>
      <c r="F162" s="10">
        <v>10929.18</v>
      </c>
      <c r="G162" s="11">
        <f t="shared" si="35"/>
        <v>10929.18</v>
      </c>
      <c r="H162" s="10">
        <v>1</v>
      </c>
      <c r="I162" s="35">
        <v>0</v>
      </c>
      <c r="J162" s="11">
        <f t="shared" si="36"/>
        <v>0</v>
      </c>
    </row>
    <row r="163" spans="1:10" x14ac:dyDescent="0.25">
      <c r="A163" s="12"/>
      <c r="B163" s="12"/>
      <c r="C163" s="12"/>
      <c r="D163" s="30" t="s">
        <v>287</v>
      </c>
      <c r="E163" s="10">
        <v>1</v>
      </c>
      <c r="F163" s="14">
        <f>SUM(G157:G162)</f>
        <v>36714.51</v>
      </c>
      <c r="G163" s="14">
        <f t="shared" si="35"/>
        <v>36714.51</v>
      </c>
      <c r="H163" s="10">
        <v>1</v>
      </c>
      <c r="I163" s="14">
        <f>SUM(J157:J162)</f>
        <v>0</v>
      </c>
      <c r="J163" s="14">
        <f t="shared" si="36"/>
        <v>0</v>
      </c>
    </row>
    <row r="164" spans="1:10" ht="0.95" customHeight="1" x14ac:dyDescent="0.25">
      <c r="A164" s="15"/>
      <c r="B164" s="15"/>
      <c r="C164" s="15"/>
      <c r="D164" s="31"/>
      <c r="E164" s="15"/>
      <c r="F164" s="15"/>
      <c r="G164" s="15"/>
      <c r="H164" s="15"/>
      <c r="I164" s="15"/>
      <c r="J164" s="15"/>
    </row>
    <row r="165" spans="1:10" ht="22.5" x14ac:dyDescent="0.25">
      <c r="A165" s="18" t="s">
        <v>288</v>
      </c>
      <c r="B165" s="18" t="s">
        <v>10</v>
      </c>
      <c r="C165" s="18" t="s">
        <v>11</v>
      </c>
      <c r="D165" s="33" t="s">
        <v>289</v>
      </c>
      <c r="E165" s="19">
        <f t="shared" ref="E165:J165" si="37">E175</f>
        <v>1</v>
      </c>
      <c r="F165" s="19">
        <f t="shared" si="37"/>
        <v>28088.07</v>
      </c>
      <c r="G165" s="19">
        <f t="shared" si="37"/>
        <v>28088.07</v>
      </c>
      <c r="H165" s="19">
        <f t="shared" si="37"/>
        <v>1</v>
      </c>
      <c r="I165" s="19">
        <f t="shared" si="37"/>
        <v>0</v>
      </c>
      <c r="J165" s="19">
        <f t="shared" si="37"/>
        <v>0</v>
      </c>
    </row>
    <row r="166" spans="1:10" x14ac:dyDescent="0.25">
      <c r="A166" s="8" t="s">
        <v>290</v>
      </c>
      <c r="B166" s="9" t="s">
        <v>14</v>
      </c>
      <c r="C166" s="9" t="s">
        <v>24</v>
      </c>
      <c r="D166" s="29" t="s">
        <v>291</v>
      </c>
      <c r="E166" s="10">
        <v>400</v>
      </c>
      <c r="F166" s="10">
        <v>25</v>
      </c>
      <c r="G166" s="11">
        <f t="shared" ref="G166:G175" si="38">ROUND(E166*F166,2)</f>
        <v>10000</v>
      </c>
      <c r="H166" s="10">
        <v>400</v>
      </c>
      <c r="I166" s="35">
        <v>0</v>
      </c>
      <c r="J166" s="11">
        <f t="shared" ref="J166:J175" si="39">ROUND(H166*I166,2)</f>
        <v>0</v>
      </c>
    </row>
    <row r="167" spans="1:10" x14ac:dyDescent="0.25">
      <c r="A167" s="8" t="s">
        <v>292</v>
      </c>
      <c r="B167" s="9" t="s">
        <v>14</v>
      </c>
      <c r="C167" s="9" t="s">
        <v>24</v>
      </c>
      <c r="D167" s="29" t="s">
        <v>293</v>
      </c>
      <c r="E167" s="10">
        <v>600</v>
      </c>
      <c r="F167" s="10">
        <v>26.24</v>
      </c>
      <c r="G167" s="11">
        <f t="shared" si="38"/>
        <v>15744</v>
      </c>
      <c r="H167" s="10">
        <v>600</v>
      </c>
      <c r="I167" s="35">
        <v>0</v>
      </c>
      <c r="J167" s="11">
        <f t="shared" si="39"/>
        <v>0</v>
      </c>
    </row>
    <row r="168" spans="1:10" x14ac:dyDescent="0.25">
      <c r="A168" s="8" t="s">
        <v>294</v>
      </c>
      <c r="B168" s="9" t="s">
        <v>14</v>
      </c>
      <c r="C168" s="9" t="s">
        <v>15</v>
      </c>
      <c r="D168" s="29" t="s">
        <v>295</v>
      </c>
      <c r="E168" s="10">
        <v>8</v>
      </c>
      <c r="F168" s="10">
        <v>82.34</v>
      </c>
      <c r="G168" s="11">
        <f t="shared" si="38"/>
        <v>658.72</v>
      </c>
      <c r="H168" s="10">
        <v>8</v>
      </c>
      <c r="I168" s="35">
        <v>0</v>
      </c>
      <c r="J168" s="11">
        <f t="shared" si="39"/>
        <v>0</v>
      </c>
    </row>
    <row r="169" spans="1:10" x14ac:dyDescent="0.25">
      <c r="A169" s="8" t="s">
        <v>296</v>
      </c>
      <c r="B169" s="9" t="s">
        <v>14</v>
      </c>
      <c r="C169" s="9" t="s">
        <v>15</v>
      </c>
      <c r="D169" s="29" t="s">
        <v>297</v>
      </c>
      <c r="E169" s="10">
        <v>2</v>
      </c>
      <c r="F169" s="10">
        <v>115.88</v>
      </c>
      <c r="G169" s="11">
        <f t="shared" si="38"/>
        <v>231.76</v>
      </c>
      <c r="H169" s="10">
        <v>2</v>
      </c>
      <c r="I169" s="35">
        <v>0</v>
      </c>
      <c r="J169" s="11">
        <f t="shared" si="39"/>
        <v>0</v>
      </c>
    </row>
    <row r="170" spans="1:10" x14ac:dyDescent="0.25">
      <c r="A170" s="8" t="s">
        <v>298</v>
      </c>
      <c r="B170" s="9" t="s">
        <v>14</v>
      </c>
      <c r="C170" s="9" t="s">
        <v>15</v>
      </c>
      <c r="D170" s="29" t="s">
        <v>299</v>
      </c>
      <c r="E170" s="10">
        <v>2</v>
      </c>
      <c r="F170" s="10">
        <v>29.8</v>
      </c>
      <c r="G170" s="11">
        <f t="shared" si="38"/>
        <v>59.6</v>
      </c>
      <c r="H170" s="10">
        <v>2</v>
      </c>
      <c r="I170" s="35">
        <v>0</v>
      </c>
      <c r="J170" s="11">
        <f t="shared" si="39"/>
        <v>0</v>
      </c>
    </row>
    <row r="171" spans="1:10" x14ac:dyDescent="0.25">
      <c r="A171" s="8" t="s">
        <v>300</v>
      </c>
      <c r="B171" s="9" t="s">
        <v>14</v>
      </c>
      <c r="C171" s="9" t="s">
        <v>15</v>
      </c>
      <c r="D171" s="29" t="s">
        <v>301</v>
      </c>
      <c r="E171" s="10">
        <v>4</v>
      </c>
      <c r="F171" s="10">
        <v>30.01</v>
      </c>
      <c r="G171" s="11">
        <f t="shared" si="38"/>
        <v>120.04</v>
      </c>
      <c r="H171" s="10">
        <v>4</v>
      </c>
      <c r="I171" s="35">
        <v>0</v>
      </c>
      <c r="J171" s="11">
        <f t="shared" si="39"/>
        <v>0</v>
      </c>
    </row>
    <row r="172" spans="1:10" x14ac:dyDescent="0.25">
      <c r="A172" s="8" t="s">
        <v>302</v>
      </c>
      <c r="B172" s="9" t="s">
        <v>14</v>
      </c>
      <c r="C172" s="9" t="s">
        <v>15</v>
      </c>
      <c r="D172" s="29" t="s">
        <v>303</v>
      </c>
      <c r="E172" s="10">
        <v>3</v>
      </c>
      <c r="F172" s="10">
        <v>250.72</v>
      </c>
      <c r="G172" s="11">
        <f t="shared" si="38"/>
        <v>752.16</v>
      </c>
      <c r="H172" s="10">
        <v>3</v>
      </c>
      <c r="I172" s="35">
        <v>0</v>
      </c>
      <c r="J172" s="11">
        <f t="shared" si="39"/>
        <v>0</v>
      </c>
    </row>
    <row r="173" spans="1:10" x14ac:dyDescent="0.25">
      <c r="A173" s="8" t="s">
        <v>304</v>
      </c>
      <c r="B173" s="9" t="s">
        <v>14</v>
      </c>
      <c r="C173" s="9" t="s">
        <v>15</v>
      </c>
      <c r="D173" s="29" t="s">
        <v>305</v>
      </c>
      <c r="E173" s="10">
        <v>1</v>
      </c>
      <c r="F173" s="10">
        <v>300.35000000000002</v>
      </c>
      <c r="G173" s="11">
        <f t="shared" si="38"/>
        <v>300.35000000000002</v>
      </c>
      <c r="H173" s="10">
        <v>1</v>
      </c>
      <c r="I173" s="35">
        <v>0</v>
      </c>
      <c r="J173" s="11">
        <f t="shared" si="39"/>
        <v>0</v>
      </c>
    </row>
    <row r="174" spans="1:10" x14ac:dyDescent="0.25">
      <c r="A174" s="8" t="s">
        <v>306</v>
      </c>
      <c r="B174" s="9" t="s">
        <v>14</v>
      </c>
      <c r="C174" s="9" t="s">
        <v>15</v>
      </c>
      <c r="D174" s="29" t="s">
        <v>307</v>
      </c>
      <c r="E174" s="10">
        <v>2</v>
      </c>
      <c r="F174" s="10">
        <v>110.72</v>
      </c>
      <c r="G174" s="11">
        <f t="shared" si="38"/>
        <v>221.44</v>
      </c>
      <c r="H174" s="10">
        <v>2</v>
      </c>
      <c r="I174" s="35">
        <v>0</v>
      </c>
      <c r="J174" s="11">
        <f t="shared" si="39"/>
        <v>0</v>
      </c>
    </row>
    <row r="175" spans="1:10" x14ac:dyDescent="0.25">
      <c r="A175" s="12"/>
      <c r="B175" s="12"/>
      <c r="C175" s="12"/>
      <c r="D175" s="30" t="s">
        <v>308</v>
      </c>
      <c r="E175" s="10">
        <v>1</v>
      </c>
      <c r="F175" s="14">
        <f>SUM(G166:G174)</f>
        <v>28088.07</v>
      </c>
      <c r="G175" s="14">
        <f t="shared" si="38"/>
        <v>28088.07</v>
      </c>
      <c r="H175" s="10">
        <v>1</v>
      </c>
      <c r="I175" s="14">
        <f>SUM(J166:J174)</f>
        <v>0</v>
      </c>
      <c r="J175" s="14">
        <f t="shared" si="39"/>
        <v>0</v>
      </c>
    </row>
    <row r="176" spans="1:10" ht="0.95" customHeight="1" x14ac:dyDescent="0.25">
      <c r="A176" s="15"/>
      <c r="B176" s="15"/>
      <c r="C176" s="15"/>
      <c r="D176" s="31"/>
      <c r="E176" s="15"/>
      <c r="F176" s="15"/>
      <c r="G176" s="15"/>
      <c r="H176" s="15"/>
      <c r="I176" s="15"/>
      <c r="J176" s="15"/>
    </row>
    <row r="177" spans="1:10" x14ac:dyDescent="0.25">
      <c r="A177" s="18" t="s">
        <v>309</v>
      </c>
      <c r="B177" s="18" t="s">
        <v>10</v>
      </c>
      <c r="C177" s="18" t="s">
        <v>11</v>
      </c>
      <c r="D177" s="33" t="s">
        <v>310</v>
      </c>
      <c r="E177" s="19">
        <f t="shared" ref="E177:J177" si="40">E183</f>
        <v>1</v>
      </c>
      <c r="F177" s="19">
        <f t="shared" si="40"/>
        <v>73788.38</v>
      </c>
      <c r="G177" s="19">
        <f t="shared" si="40"/>
        <v>73788.38</v>
      </c>
      <c r="H177" s="19">
        <f t="shared" si="40"/>
        <v>1</v>
      </c>
      <c r="I177" s="19">
        <f t="shared" si="40"/>
        <v>0</v>
      </c>
      <c r="J177" s="19">
        <f t="shared" si="40"/>
        <v>0</v>
      </c>
    </row>
    <row r="178" spans="1:10" x14ac:dyDescent="0.25">
      <c r="A178" s="8" t="s">
        <v>311</v>
      </c>
      <c r="B178" s="9" t="s">
        <v>14</v>
      </c>
      <c r="C178" s="9" t="s">
        <v>15</v>
      </c>
      <c r="D178" s="29" t="s">
        <v>312</v>
      </c>
      <c r="E178" s="10">
        <v>45</v>
      </c>
      <c r="F178" s="10">
        <v>234.77</v>
      </c>
      <c r="G178" s="11">
        <f t="shared" ref="G178:G183" si="41">ROUND(E178*F178,2)</f>
        <v>10564.65</v>
      </c>
      <c r="H178" s="10">
        <v>45</v>
      </c>
      <c r="I178" s="35">
        <v>0</v>
      </c>
      <c r="J178" s="11">
        <f t="shared" ref="J178:J183" si="42">ROUND(H178*I178,2)</f>
        <v>0</v>
      </c>
    </row>
    <row r="179" spans="1:10" x14ac:dyDescent="0.25">
      <c r="A179" s="8" t="s">
        <v>313</v>
      </c>
      <c r="B179" s="9" t="s">
        <v>14</v>
      </c>
      <c r="C179" s="9" t="s">
        <v>15</v>
      </c>
      <c r="D179" s="29" t="s">
        <v>314</v>
      </c>
      <c r="E179" s="10">
        <v>26</v>
      </c>
      <c r="F179" s="10">
        <v>431.36</v>
      </c>
      <c r="G179" s="11">
        <f t="shared" si="41"/>
        <v>11215.36</v>
      </c>
      <c r="H179" s="10">
        <v>26</v>
      </c>
      <c r="I179" s="35">
        <v>0</v>
      </c>
      <c r="J179" s="11">
        <f t="shared" si="42"/>
        <v>0</v>
      </c>
    </row>
    <row r="180" spans="1:10" x14ac:dyDescent="0.25">
      <c r="A180" s="8" t="s">
        <v>315</v>
      </c>
      <c r="B180" s="9" t="s">
        <v>14</v>
      </c>
      <c r="C180" s="9" t="s">
        <v>15</v>
      </c>
      <c r="D180" s="29" t="s">
        <v>316</v>
      </c>
      <c r="E180" s="10">
        <v>2</v>
      </c>
      <c r="F180" s="10">
        <v>120.55</v>
      </c>
      <c r="G180" s="11">
        <f t="shared" si="41"/>
        <v>241.1</v>
      </c>
      <c r="H180" s="10">
        <v>2</v>
      </c>
      <c r="I180" s="35">
        <v>0</v>
      </c>
      <c r="J180" s="11">
        <f t="shared" si="42"/>
        <v>0</v>
      </c>
    </row>
    <row r="181" spans="1:10" ht="22.5" x14ac:dyDescent="0.25">
      <c r="A181" s="8" t="s">
        <v>317</v>
      </c>
      <c r="B181" s="9" t="s">
        <v>14</v>
      </c>
      <c r="C181" s="9" t="s">
        <v>318</v>
      </c>
      <c r="D181" s="29" t="s">
        <v>319</v>
      </c>
      <c r="E181" s="10">
        <v>639.1</v>
      </c>
      <c r="F181" s="10">
        <v>54.38</v>
      </c>
      <c r="G181" s="11">
        <f t="shared" si="41"/>
        <v>34754.26</v>
      </c>
      <c r="H181" s="10">
        <v>639.1</v>
      </c>
      <c r="I181" s="35">
        <v>0</v>
      </c>
      <c r="J181" s="11">
        <f t="shared" si="42"/>
        <v>0</v>
      </c>
    </row>
    <row r="182" spans="1:10" x14ac:dyDescent="0.25">
      <c r="A182" s="8" t="s">
        <v>320</v>
      </c>
      <c r="B182" s="9" t="s">
        <v>14</v>
      </c>
      <c r="C182" s="9" t="s">
        <v>318</v>
      </c>
      <c r="D182" s="29" t="s">
        <v>321</v>
      </c>
      <c r="E182" s="10">
        <v>445.6</v>
      </c>
      <c r="F182" s="10">
        <v>38.18</v>
      </c>
      <c r="G182" s="11">
        <f t="shared" si="41"/>
        <v>17013.009999999998</v>
      </c>
      <c r="H182" s="10">
        <v>445.6</v>
      </c>
      <c r="I182" s="35">
        <v>0</v>
      </c>
      <c r="J182" s="11">
        <f t="shared" si="42"/>
        <v>0</v>
      </c>
    </row>
    <row r="183" spans="1:10" x14ac:dyDescent="0.25">
      <c r="A183" s="12"/>
      <c r="B183" s="12"/>
      <c r="C183" s="12"/>
      <c r="D183" s="30" t="s">
        <v>322</v>
      </c>
      <c r="E183" s="10">
        <v>1</v>
      </c>
      <c r="F183" s="14">
        <f>SUM(G178:G182)</f>
        <v>73788.38</v>
      </c>
      <c r="G183" s="14">
        <f t="shared" si="41"/>
        <v>73788.38</v>
      </c>
      <c r="H183" s="10">
        <v>1</v>
      </c>
      <c r="I183" s="14">
        <f>SUM(J178:J182)</f>
        <v>0</v>
      </c>
      <c r="J183" s="14">
        <f t="shared" si="42"/>
        <v>0</v>
      </c>
    </row>
    <row r="184" spans="1:10" ht="0.95" customHeight="1" x14ac:dyDescent="0.25">
      <c r="A184" s="15"/>
      <c r="B184" s="15"/>
      <c r="C184" s="15"/>
      <c r="D184" s="31"/>
      <c r="E184" s="15"/>
      <c r="F184" s="15"/>
      <c r="G184" s="15"/>
      <c r="H184" s="15"/>
      <c r="I184" s="15"/>
      <c r="J184" s="15"/>
    </row>
    <row r="185" spans="1:10" x14ac:dyDescent="0.25">
      <c r="A185" s="18" t="s">
        <v>323</v>
      </c>
      <c r="B185" s="18" t="s">
        <v>10</v>
      </c>
      <c r="C185" s="18" t="s">
        <v>11</v>
      </c>
      <c r="D185" s="33" t="s">
        <v>324</v>
      </c>
      <c r="E185" s="19">
        <f t="shared" ref="E185:J185" si="43">E200</f>
        <v>1</v>
      </c>
      <c r="F185" s="19">
        <f t="shared" si="43"/>
        <v>4132.4399999999996</v>
      </c>
      <c r="G185" s="19">
        <f t="shared" si="43"/>
        <v>4132.4399999999996</v>
      </c>
      <c r="H185" s="19">
        <f t="shared" si="43"/>
        <v>1</v>
      </c>
      <c r="I185" s="19">
        <f t="shared" si="43"/>
        <v>0</v>
      </c>
      <c r="J185" s="19">
        <f t="shared" si="43"/>
        <v>0</v>
      </c>
    </row>
    <row r="186" spans="1:10" ht="33.75" x14ac:dyDescent="0.25">
      <c r="A186" s="8" t="s">
        <v>325</v>
      </c>
      <c r="B186" s="9" t="s">
        <v>14</v>
      </c>
      <c r="C186" s="9" t="s">
        <v>15</v>
      </c>
      <c r="D186" s="29" t="s">
        <v>326</v>
      </c>
      <c r="E186" s="10">
        <v>1</v>
      </c>
      <c r="F186" s="10">
        <v>548.96</v>
      </c>
      <c r="G186" s="11">
        <f t="shared" ref="G186:G200" si="44">ROUND(E186*F186,2)</f>
        <v>548.96</v>
      </c>
      <c r="H186" s="10">
        <v>1</v>
      </c>
      <c r="I186" s="35">
        <v>0</v>
      </c>
      <c r="J186" s="11">
        <f t="shared" ref="J186:J200" si="45">ROUND(H186*I186,2)</f>
        <v>0</v>
      </c>
    </row>
    <row r="187" spans="1:10" ht="33.75" x14ac:dyDescent="0.25">
      <c r="A187" s="8" t="s">
        <v>327</v>
      </c>
      <c r="B187" s="9" t="s">
        <v>14</v>
      </c>
      <c r="C187" s="9" t="s">
        <v>15</v>
      </c>
      <c r="D187" s="29" t="s">
        <v>328</v>
      </c>
      <c r="E187" s="10">
        <v>1</v>
      </c>
      <c r="F187" s="10">
        <v>210.84</v>
      </c>
      <c r="G187" s="11">
        <f t="shared" si="44"/>
        <v>210.84</v>
      </c>
      <c r="H187" s="10">
        <v>1</v>
      </c>
      <c r="I187" s="35">
        <v>0</v>
      </c>
      <c r="J187" s="11">
        <f t="shared" si="45"/>
        <v>0</v>
      </c>
    </row>
    <row r="188" spans="1:10" ht="22.5" x14ac:dyDescent="0.25">
      <c r="A188" s="8" t="s">
        <v>329</v>
      </c>
      <c r="B188" s="9" t="s">
        <v>14</v>
      </c>
      <c r="C188" s="9" t="s">
        <v>24</v>
      </c>
      <c r="D188" s="29" t="s">
        <v>330</v>
      </c>
      <c r="E188" s="10">
        <v>2</v>
      </c>
      <c r="F188" s="10">
        <v>10.58</v>
      </c>
      <c r="G188" s="11">
        <f t="shared" si="44"/>
        <v>21.16</v>
      </c>
      <c r="H188" s="10">
        <v>2</v>
      </c>
      <c r="I188" s="35">
        <v>0</v>
      </c>
      <c r="J188" s="11">
        <f t="shared" si="45"/>
        <v>0</v>
      </c>
    </row>
    <row r="189" spans="1:10" ht="22.5" x14ac:dyDescent="0.25">
      <c r="A189" s="8" t="s">
        <v>331</v>
      </c>
      <c r="B189" s="9" t="s">
        <v>14</v>
      </c>
      <c r="C189" s="9" t="s">
        <v>24</v>
      </c>
      <c r="D189" s="29" t="s">
        <v>332</v>
      </c>
      <c r="E189" s="10">
        <v>3</v>
      </c>
      <c r="F189" s="10">
        <v>15.52</v>
      </c>
      <c r="G189" s="11">
        <f t="shared" si="44"/>
        <v>46.56</v>
      </c>
      <c r="H189" s="10">
        <v>3</v>
      </c>
      <c r="I189" s="35">
        <v>0</v>
      </c>
      <c r="J189" s="11">
        <f t="shared" si="45"/>
        <v>0</v>
      </c>
    </row>
    <row r="190" spans="1:10" ht="22.5" x14ac:dyDescent="0.25">
      <c r="A190" s="8" t="s">
        <v>333</v>
      </c>
      <c r="B190" s="9" t="s">
        <v>14</v>
      </c>
      <c r="C190" s="9" t="s">
        <v>24</v>
      </c>
      <c r="D190" s="29" t="s">
        <v>334</v>
      </c>
      <c r="E190" s="10">
        <v>18</v>
      </c>
      <c r="F190" s="10">
        <v>20.45</v>
      </c>
      <c r="G190" s="11">
        <f t="shared" si="44"/>
        <v>368.1</v>
      </c>
      <c r="H190" s="10">
        <v>18</v>
      </c>
      <c r="I190" s="35">
        <v>0</v>
      </c>
      <c r="J190" s="11">
        <f t="shared" si="45"/>
        <v>0</v>
      </c>
    </row>
    <row r="191" spans="1:10" ht="22.5" x14ac:dyDescent="0.25">
      <c r="A191" s="8" t="s">
        <v>335</v>
      </c>
      <c r="B191" s="9" t="s">
        <v>14</v>
      </c>
      <c r="C191" s="9" t="s">
        <v>15</v>
      </c>
      <c r="D191" s="29" t="s">
        <v>336</v>
      </c>
      <c r="E191" s="10">
        <v>3</v>
      </c>
      <c r="F191" s="10">
        <v>42.06</v>
      </c>
      <c r="G191" s="11">
        <f t="shared" si="44"/>
        <v>126.18</v>
      </c>
      <c r="H191" s="10">
        <v>3</v>
      </c>
      <c r="I191" s="35">
        <v>0</v>
      </c>
      <c r="J191" s="11">
        <f t="shared" si="45"/>
        <v>0</v>
      </c>
    </row>
    <row r="192" spans="1:10" ht="33.75" x14ac:dyDescent="0.25">
      <c r="A192" s="8" t="s">
        <v>337</v>
      </c>
      <c r="B192" s="9" t="s">
        <v>14</v>
      </c>
      <c r="C192" s="9" t="s">
        <v>15</v>
      </c>
      <c r="D192" s="29" t="s">
        <v>338</v>
      </c>
      <c r="E192" s="10">
        <v>1</v>
      </c>
      <c r="F192" s="10">
        <v>36.33</v>
      </c>
      <c r="G192" s="11">
        <f t="shared" si="44"/>
        <v>36.33</v>
      </c>
      <c r="H192" s="10">
        <v>1</v>
      </c>
      <c r="I192" s="35">
        <v>0</v>
      </c>
      <c r="J192" s="11">
        <f t="shared" si="45"/>
        <v>0</v>
      </c>
    </row>
    <row r="193" spans="1:10" ht="33.75" x14ac:dyDescent="0.25">
      <c r="A193" s="8" t="s">
        <v>339</v>
      </c>
      <c r="B193" s="9" t="s">
        <v>14</v>
      </c>
      <c r="C193" s="9" t="s">
        <v>15</v>
      </c>
      <c r="D193" s="29" t="s">
        <v>340</v>
      </c>
      <c r="E193" s="10">
        <v>3</v>
      </c>
      <c r="F193" s="10">
        <v>41.37</v>
      </c>
      <c r="G193" s="11">
        <f t="shared" si="44"/>
        <v>124.11</v>
      </c>
      <c r="H193" s="10">
        <v>3</v>
      </c>
      <c r="I193" s="35">
        <v>0</v>
      </c>
      <c r="J193" s="11">
        <f t="shared" si="45"/>
        <v>0</v>
      </c>
    </row>
    <row r="194" spans="1:10" ht="33.75" x14ac:dyDescent="0.25">
      <c r="A194" s="8" t="s">
        <v>341</v>
      </c>
      <c r="B194" s="9" t="s">
        <v>14</v>
      </c>
      <c r="C194" s="9" t="s">
        <v>15</v>
      </c>
      <c r="D194" s="29" t="s">
        <v>342</v>
      </c>
      <c r="E194" s="10">
        <v>1</v>
      </c>
      <c r="F194" s="10">
        <v>62.58</v>
      </c>
      <c r="G194" s="11">
        <f t="shared" si="44"/>
        <v>62.58</v>
      </c>
      <c r="H194" s="10">
        <v>1</v>
      </c>
      <c r="I194" s="35">
        <v>0</v>
      </c>
      <c r="J194" s="11">
        <f t="shared" si="45"/>
        <v>0</v>
      </c>
    </row>
    <row r="195" spans="1:10" ht="22.5" x14ac:dyDescent="0.25">
      <c r="A195" s="8" t="s">
        <v>343</v>
      </c>
      <c r="B195" s="9" t="s">
        <v>14</v>
      </c>
      <c r="C195" s="9" t="s">
        <v>15</v>
      </c>
      <c r="D195" s="29" t="s">
        <v>344</v>
      </c>
      <c r="E195" s="10">
        <v>4</v>
      </c>
      <c r="F195" s="10">
        <v>29.37</v>
      </c>
      <c r="G195" s="11">
        <f t="shared" si="44"/>
        <v>117.48</v>
      </c>
      <c r="H195" s="10">
        <v>4</v>
      </c>
      <c r="I195" s="35">
        <v>0</v>
      </c>
      <c r="J195" s="11">
        <f t="shared" si="45"/>
        <v>0</v>
      </c>
    </row>
    <row r="196" spans="1:10" ht="33.75" x14ac:dyDescent="0.25">
      <c r="A196" s="8" t="s">
        <v>345</v>
      </c>
      <c r="B196" s="9" t="s">
        <v>14</v>
      </c>
      <c r="C196" s="9" t="s">
        <v>15</v>
      </c>
      <c r="D196" s="29" t="s">
        <v>346</v>
      </c>
      <c r="E196" s="10">
        <v>1</v>
      </c>
      <c r="F196" s="10">
        <v>131.63999999999999</v>
      </c>
      <c r="G196" s="11">
        <f t="shared" si="44"/>
        <v>131.63999999999999</v>
      </c>
      <c r="H196" s="10">
        <v>1</v>
      </c>
      <c r="I196" s="35">
        <v>0</v>
      </c>
      <c r="J196" s="11">
        <f t="shared" si="45"/>
        <v>0</v>
      </c>
    </row>
    <row r="197" spans="1:10" ht="33.75" x14ac:dyDescent="0.25">
      <c r="A197" s="8" t="s">
        <v>347</v>
      </c>
      <c r="B197" s="9" t="s">
        <v>14</v>
      </c>
      <c r="C197" s="9" t="s">
        <v>15</v>
      </c>
      <c r="D197" s="29" t="s">
        <v>348</v>
      </c>
      <c r="E197" s="10">
        <v>3</v>
      </c>
      <c r="F197" s="10">
        <v>459.72</v>
      </c>
      <c r="G197" s="11">
        <f t="shared" si="44"/>
        <v>1379.16</v>
      </c>
      <c r="H197" s="10">
        <v>3</v>
      </c>
      <c r="I197" s="35">
        <v>0</v>
      </c>
      <c r="J197" s="11">
        <f t="shared" si="45"/>
        <v>0</v>
      </c>
    </row>
    <row r="198" spans="1:10" ht="22.5" x14ac:dyDescent="0.25">
      <c r="A198" s="8" t="s">
        <v>349</v>
      </c>
      <c r="B198" s="9" t="s">
        <v>14</v>
      </c>
      <c r="C198" s="9" t="s">
        <v>15</v>
      </c>
      <c r="D198" s="29" t="s">
        <v>350</v>
      </c>
      <c r="E198" s="10">
        <v>3</v>
      </c>
      <c r="F198" s="10">
        <v>266.37</v>
      </c>
      <c r="G198" s="11">
        <f t="shared" si="44"/>
        <v>799.11</v>
      </c>
      <c r="H198" s="10">
        <v>3</v>
      </c>
      <c r="I198" s="35">
        <v>0</v>
      </c>
      <c r="J198" s="11">
        <f t="shared" si="45"/>
        <v>0</v>
      </c>
    </row>
    <row r="199" spans="1:10" ht="22.5" x14ac:dyDescent="0.25">
      <c r="A199" s="8" t="s">
        <v>351</v>
      </c>
      <c r="B199" s="9" t="s">
        <v>14</v>
      </c>
      <c r="C199" s="9" t="s">
        <v>15</v>
      </c>
      <c r="D199" s="29" t="s">
        <v>352</v>
      </c>
      <c r="E199" s="10">
        <v>3</v>
      </c>
      <c r="F199" s="10">
        <v>53.41</v>
      </c>
      <c r="G199" s="11">
        <f t="shared" si="44"/>
        <v>160.22999999999999</v>
      </c>
      <c r="H199" s="10">
        <v>3</v>
      </c>
      <c r="I199" s="35">
        <v>0</v>
      </c>
      <c r="J199" s="11">
        <f t="shared" si="45"/>
        <v>0</v>
      </c>
    </row>
    <row r="200" spans="1:10" x14ac:dyDescent="0.25">
      <c r="A200" s="12"/>
      <c r="B200" s="12"/>
      <c r="C200" s="12"/>
      <c r="D200" s="30" t="s">
        <v>353</v>
      </c>
      <c r="E200" s="10">
        <v>1</v>
      </c>
      <c r="F200" s="14">
        <f>SUM(G186:G199)</f>
        <v>4132.4399999999996</v>
      </c>
      <c r="G200" s="14">
        <f t="shared" si="44"/>
        <v>4132.4399999999996</v>
      </c>
      <c r="H200" s="10">
        <v>1</v>
      </c>
      <c r="I200" s="14">
        <f>SUM(J186:J199)</f>
        <v>0</v>
      </c>
      <c r="J200" s="14">
        <f t="shared" si="45"/>
        <v>0</v>
      </c>
    </row>
    <row r="201" spans="1:10" ht="0.95" customHeight="1" x14ac:dyDescent="0.25">
      <c r="A201" s="15"/>
      <c r="B201" s="15"/>
      <c r="C201" s="15"/>
      <c r="D201" s="31"/>
      <c r="E201" s="15"/>
      <c r="F201" s="15"/>
      <c r="G201" s="15"/>
      <c r="H201" s="15"/>
      <c r="I201" s="15"/>
      <c r="J201" s="15"/>
    </row>
    <row r="202" spans="1:10" x14ac:dyDescent="0.25">
      <c r="A202" s="18" t="s">
        <v>354</v>
      </c>
      <c r="B202" s="18" t="s">
        <v>10</v>
      </c>
      <c r="C202" s="18" t="s">
        <v>11</v>
      </c>
      <c r="D202" s="33" t="s">
        <v>355</v>
      </c>
      <c r="E202" s="19">
        <f t="shared" ref="E202:J202" si="46">E213</f>
        <v>1</v>
      </c>
      <c r="F202" s="19">
        <f t="shared" si="46"/>
        <v>12094.09</v>
      </c>
      <c r="G202" s="19">
        <f t="shared" si="46"/>
        <v>12094.09</v>
      </c>
      <c r="H202" s="19">
        <f t="shared" si="46"/>
        <v>1</v>
      </c>
      <c r="I202" s="19">
        <f t="shared" si="46"/>
        <v>0</v>
      </c>
      <c r="J202" s="19">
        <f t="shared" si="46"/>
        <v>0</v>
      </c>
    </row>
    <row r="203" spans="1:10" ht="22.5" x14ac:dyDescent="0.25">
      <c r="A203" s="8" t="s">
        <v>356</v>
      </c>
      <c r="B203" s="9" t="s">
        <v>14</v>
      </c>
      <c r="C203" s="9" t="s">
        <v>15</v>
      </c>
      <c r="D203" s="29" t="s">
        <v>357</v>
      </c>
      <c r="E203" s="10">
        <v>1</v>
      </c>
      <c r="F203" s="10">
        <v>2603.6999999999998</v>
      </c>
      <c r="G203" s="11">
        <f t="shared" ref="G203:G213" si="47">ROUND(E203*F203,2)</f>
        <v>2603.6999999999998</v>
      </c>
      <c r="H203" s="10">
        <v>1</v>
      </c>
      <c r="I203" s="35">
        <v>0</v>
      </c>
      <c r="J203" s="11">
        <f t="shared" ref="J203:J213" si="48">ROUND(H203*I203,2)</f>
        <v>0</v>
      </c>
    </row>
    <row r="204" spans="1:10" x14ac:dyDescent="0.25">
      <c r="A204" s="8" t="s">
        <v>358</v>
      </c>
      <c r="B204" s="9" t="s">
        <v>14</v>
      </c>
      <c r="C204" s="9" t="s">
        <v>15</v>
      </c>
      <c r="D204" s="29" t="s">
        <v>359</v>
      </c>
      <c r="E204" s="10">
        <v>1</v>
      </c>
      <c r="F204" s="10">
        <v>2519.6999999999998</v>
      </c>
      <c r="G204" s="11">
        <f t="shared" si="47"/>
        <v>2519.6999999999998</v>
      </c>
      <c r="H204" s="10">
        <v>1</v>
      </c>
      <c r="I204" s="35">
        <v>0</v>
      </c>
      <c r="J204" s="11">
        <f t="shared" si="48"/>
        <v>0</v>
      </c>
    </row>
    <row r="205" spans="1:10" x14ac:dyDescent="0.25">
      <c r="A205" s="8" t="s">
        <v>360</v>
      </c>
      <c r="B205" s="9" t="s">
        <v>14</v>
      </c>
      <c r="C205" s="9" t="s">
        <v>15</v>
      </c>
      <c r="D205" s="29" t="s">
        <v>361</v>
      </c>
      <c r="E205" s="10">
        <v>1</v>
      </c>
      <c r="F205" s="10">
        <v>2519.6999999999998</v>
      </c>
      <c r="G205" s="11">
        <f t="shared" si="47"/>
        <v>2519.6999999999998</v>
      </c>
      <c r="H205" s="10">
        <v>1</v>
      </c>
      <c r="I205" s="35">
        <v>0</v>
      </c>
      <c r="J205" s="11">
        <f t="shared" si="48"/>
        <v>0</v>
      </c>
    </row>
    <row r="206" spans="1:10" x14ac:dyDescent="0.25">
      <c r="A206" s="8" t="s">
        <v>362</v>
      </c>
      <c r="B206" s="9" t="s">
        <v>14</v>
      </c>
      <c r="C206" s="9" t="s">
        <v>15</v>
      </c>
      <c r="D206" s="29" t="s">
        <v>363</v>
      </c>
      <c r="E206" s="10">
        <v>1</v>
      </c>
      <c r="F206" s="10">
        <v>1000</v>
      </c>
      <c r="G206" s="11">
        <f t="shared" si="47"/>
        <v>1000</v>
      </c>
      <c r="H206" s="10">
        <v>1</v>
      </c>
      <c r="I206" s="35">
        <v>0</v>
      </c>
      <c r="J206" s="11">
        <f t="shared" si="48"/>
        <v>0</v>
      </c>
    </row>
    <row r="207" spans="1:10" x14ac:dyDescent="0.25">
      <c r="A207" s="8" t="s">
        <v>364</v>
      </c>
      <c r="B207" s="9" t="s">
        <v>14</v>
      </c>
      <c r="C207" s="9" t="s">
        <v>24</v>
      </c>
      <c r="D207" s="29" t="s">
        <v>365</v>
      </c>
      <c r="E207" s="10">
        <v>250</v>
      </c>
      <c r="F207" s="10">
        <v>2.2400000000000002</v>
      </c>
      <c r="G207" s="11">
        <f t="shared" si="47"/>
        <v>560</v>
      </c>
      <c r="H207" s="10">
        <v>250</v>
      </c>
      <c r="I207" s="35">
        <v>0</v>
      </c>
      <c r="J207" s="11">
        <f t="shared" si="48"/>
        <v>0</v>
      </c>
    </row>
    <row r="208" spans="1:10" x14ac:dyDescent="0.25">
      <c r="A208" s="8" t="s">
        <v>366</v>
      </c>
      <c r="B208" s="9" t="s">
        <v>14</v>
      </c>
      <c r="C208" s="9" t="s">
        <v>24</v>
      </c>
      <c r="D208" s="29" t="s">
        <v>367</v>
      </c>
      <c r="E208" s="10">
        <v>18</v>
      </c>
      <c r="F208" s="10">
        <v>6.21</v>
      </c>
      <c r="G208" s="11">
        <f t="shared" si="47"/>
        <v>111.78</v>
      </c>
      <c r="H208" s="10">
        <v>18</v>
      </c>
      <c r="I208" s="35">
        <v>0</v>
      </c>
      <c r="J208" s="11">
        <f t="shared" si="48"/>
        <v>0</v>
      </c>
    </row>
    <row r="209" spans="1:10" x14ac:dyDescent="0.25">
      <c r="A209" s="8" t="s">
        <v>368</v>
      </c>
      <c r="B209" s="9" t="s">
        <v>14</v>
      </c>
      <c r="C209" s="9" t="s">
        <v>24</v>
      </c>
      <c r="D209" s="29" t="s">
        <v>369</v>
      </c>
      <c r="E209" s="10">
        <v>20</v>
      </c>
      <c r="F209" s="10">
        <v>15.78</v>
      </c>
      <c r="G209" s="11">
        <f t="shared" si="47"/>
        <v>315.60000000000002</v>
      </c>
      <c r="H209" s="10">
        <v>20</v>
      </c>
      <c r="I209" s="35">
        <v>0</v>
      </c>
      <c r="J209" s="11">
        <f t="shared" si="48"/>
        <v>0</v>
      </c>
    </row>
    <row r="210" spans="1:10" x14ac:dyDescent="0.25">
      <c r="A210" s="8" t="s">
        <v>370</v>
      </c>
      <c r="B210" s="9" t="s">
        <v>14</v>
      </c>
      <c r="C210" s="9" t="s">
        <v>24</v>
      </c>
      <c r="D210" s="29" t="s">
        <v>371</v>
      </c>
      <c r="E210" s="10">
        <v>33</v>
      </c>
      <c r="F210" s="10">
        <v>24.97</v>
      </c>
      <c r="G210" s="11">
        <f t="shared" si="47"/>
        <v>824.01</v>
      </c>
      <c r="H210" s="10">
        <v>33</v>
      </c>
      <c r="I210" s="35">
        <v>0</v>
      </c>
      <c r="J210" s="11">
        <f t="shared" si="48"/>
        <v>0</v>
      </c>
    </row>
    <row r="211" spans="1:10" ht="22.5" x14ac:dyDescent="0.25">
      <c r="A211" s="8" t="s">
        <v>372</v>
      </c>
      <c r="B211" s="9" t="s">
        <v>14</v>
      </c>
      <c r="C211" s="9" t="s">
        <v>24</v>
      </c>
      <c r="D211" s="29" t="s">
        <v>373</v>
      </c>
      <c r="E211" s="10">
        <v>20</v>
      </c>
      <c r="F211" s="10">
        <v>46.38</v>
      </c>
      <c r="G211" s="11">
        <f t="shared" si="47"/>
        <v>927.6</v>
      </c>
      <c r="H211" s="10">
        <v>20</v>
      </c>
      <c r="I211" s="35">
        <v>0</v>
      </c>
      <c r="J211" s="11">
        <f t="shared" si="48"/>
        <v>0</v>
      </c>
    </row>
    <row r="212" spans="1:10" x14ac:dyDescent="0.25">
      <c r="A212" s="8" t="s">
        <v>374</v>
      </c>
      <c r="B212" s="9" t="s">
        <v>14</v>
      </c>
      <c r="C212" s="9" t="s">
        <v>24</v>
      </c>
      <c r="D212" s="29" t="s">
        <v>375</v>
      </c>
      <c r="E212" s="10">
        <v>100</v>
      </c>
      <c r="F212" s="10">
        <v>7.12</v>
      </c>
      <c r="G212" s="11">
        <f t="shared" si="47"/>
        <v>712</v>
      </c>
      <c r="H212" s="10">
        <v>100</v>
      </c>
      <c r="I212" s="35">
        <v>0</v>
      </c>
      <c r="J212" s="11">
        <f t="shared" si="48"/>
        <v>0</v>
      </c>
    </row>
    <row r="213" spans="1:10" x14ac:dyDescent="0.25">
      <c r="A213" s="12"/>
      <c r="B213" s="12"/>
      <c r="C213" s="12"/>
      <c r="D213" s="30" t="s">
        <v>376</v>
      </c>
      <c r="E213" s="10">
        <v>1</v>
      </c>
      <c r="F213" s="14">
        <f>SUM(G203:G212)</f>
        <v>12094.09</v>
      </c>
      <c r="G213" s="14">
        <f t="shared" si="47"/>
        <v>12094.09</v>
      </c>
      <c r="H213" s="10">
        <v>1</v>
      </c>
      <c r="I213" s="14">
        <f>SUM(J203:J212)</f>
        <v>0</v>
      </c>
      <c r="J213" s="14">
        <f t="shared" si="48"/>
        <v>0</v>
      </c>
    </row>
    <row r="214" spans="1:10" ht="0.95" customHeight="1" x14ac:dyDescent="0.25">
      <c r="A214" s="15"/>
      <c r="B214" s="15"/>
      <c r="C214" s="15"/>
      <c r="D214" s="31"/>
      <c r="E214" s="15"/>
      <c r="F214" s="15"/>
      <c r="G214" s="15"/>
      <c r="H214" s="15"/>
      <c r="I214" s="15"/>
      <c r="J214" s="15"/>
    </row>
    <row r="215" spans="1:10" x14ac:dyDescent="0.25">
      <c r="A215" s="18" t="s">
        <v>377</v>
      </c>
      <c r="B215" s="18" t="s">
        <v>10</v>
      </c>
      <c r="C215" s="18" t="s">
        <v>11</v>
      </c>
      <c r="D215" s="33" t="s">
        <v>378</v>
      </c>
      <c r="E215" s="19">
        <f t="shared" ref="E215:J215" si="49">E236</f>
        <v>1</v>
      </c>
      <c r="F215" s="19">
        <f t="shared" si="49"/>
        <v>5873.88</v>
      </c>
      <c r="G215" s="19">
        <f t="shared" si="49"/>
        <v>5873.88</v>
      </c>
      <c r="H215" s="19">
        <f t="shared" si="49"/>
        <v>1</v>
      </c>
      <c r="I215" s="19">
        <f t="shared" si="49"/>
        <v>0</v>
      </c>
      <c r="J215" s="19">
        <f t="shared" si="49"/>
        <v>0</v>
      </c>
    </row>
    <row r="216" spans="1:10" x14ac:dyDescent="0.25">
      <c r="A216" s="23" t="s">
        <v>379</v>
      </c>
      <c r="B216" s="23" t="s">
        <v>10</v>
      </c>
      <c r="C216" s="23" t="s">
        <v>11</v>
      </c>
      <c r="D216" s="34" t="s">
        <v>380</v>
      </c>
      <c r="E216" s="24">
        <f t="shared" ref="E216:J216" si="50">E224</f>
        <v>1</v>
      </c>
      <c r="F216" s="24">
        <f t="shared" si="50"/>
        <v>2936.94</v>
      </c>
      <c r="G216" s="24">
        <f t="shared" si="50"/>
        <v>2936.94</v>
      </c>
      <c r="H216" s="24">
        <f t="shared" si="50"/>
        <v>1</v>
      </c>
      <c r="I216" s="24">
        <f t="shared" si="50"/>
        <v>0</v>
      </c>
      <c r="J216" s="24">
        <f t="shared" si="50"/>
        <v>0</v>
      </c>
    </row>
    <row r="217" spans="1:10" x14ac:dyDescent="0.25">
      <c r="A217" s="8" t="s">
        <v>381</v>
      </c>
      <c r="B217" s="9" t="s">
        <v>14</v>
      </c>
      <c r="C217" s="9" t="s">
        <v>15</v>
      </c>
      <c r="D217" s="29" t="s">
        <v>382</v>
      </c>
      <c r="E217" s="10">
        <v>1</v>
      </c>
      <c r="F217" s="10">
        <v>1494.35</v>
      </c>
      <c r="G217" s="11">
        <f t="shared" ref="G217:G224" si="51">ROUND(E217*F217,2)</f>
        <v>1494.35</v>
      </c>
      <c r="H217" s="10">
        <v>1</v>
      </c>
      <c r="I217" s="35">
        <v>0</v>
      </c>
      <c r="J217" s="11">
        <f t="shared" ref="J217:J224" si="52">ROUND(H217*I217,2)</f>
        <v>0</v>
      </c>
    </row>
    <row r="218" spans="1:10" x14ac:dyDescent="0.25">
      <c r="A218" s="8" t="s">
        <v>383</v>
      </c>
      <c r="B218" s="9" t="s">
        <v>14</v>
      </c>
      <c r="C218" s="9" t="s">
        <v>15</v>
      </c>
      <c r="D218" s="29" t="s">
        <v>384</v>
      </c>
      <c r="E218" s="10">
        <v>1</v>
      </c>
      <c r="F218" s="10">
        <v>108.54</v>
      </c>
      <c r="G218" s="11">
        <f t="shared" si="51"/>
        <v>108.54</v>
      </c>
      <c r="H218" s="10">
        <v>1</v>
      </c>
      <c r="I218" s="35">
        <v>0</v>
      </c>
      <c r="J218" s="11">
        <f t="shared" si="52"/>
        <v>0</v>
      </c>
    </row>
    <row r="219" spans="1:10" ht="22.5" x14ac:dyDescent="0.25">
      <c r="A219" s="8" t="s">
        <v>385</v>
      </c>
      <c r="B219" s="9" t="s">
        <v>14</v>
      </c>
      <c r="C219" s="9" t="s">
        <v>15</v>
      </c>
      <c r="D219" s="29" t="s">
        <v>386</v>
      </c>
      <c r="E219" s="10">
        <v>1</v>
      </c>
      <c r="F219" s="10">
        <v>311.82</v>
      </c>
      <c r="G219" s="11">
        <f t="shared" si="51"/>
        <v>311.82</v>
      </c>
      <c r="H219" s="10">
        <v>1</v>
      </c>
      <c r="I219" s="35">
        <v>0</v>
      </c>
      <c r="J219" s="11">
        <f t="shared" si="52"/>
        <v>0</v>
      </c>
    </row>
    <row r="220" spans="1:10" x14ac:dyDescent="0.25">
      <c r="A220" s="8" t="s">
        <v>387</v>
      </c>
      <c r="B220" s="9" t="s">
        <v>14</v>
      </c>
      <c r="C220" s="9" t="s">
        <v>15</v>
      </c>
      <c r="D220" s="29" t="s">
        <v>388</v>
      </c>
      <c r="E220" s="10">
        <v>1</v>
      </c>
      <c r="F220" s="10">
        <v>67.31</v>
      </c>
      <c r="G220" s="11">
        <f t="shared" si="51"/>
        <v>67.31</v>
      </c>
      <c r="H220" s="10">
        <v>1</v>
      </c>
      <c r="I220" s="35">
        <v>0</v>
      </c>
      <c r="J220" s="11">
        <f t="shared" si="52"/>
        <v>0</v>
      </c>
    </row>
    <row r="221" spans="1:10" ht="22.5" x14ac:dyDescent="0.25">
      <c r="A221" s="8" t="s">
        <v>389</v>
      </c>
      <c r="B221" s="9" t="s">
        <v>14</v>
      </c>
      <c r="C221" s="9" t="s">
        <v>15</v>
      </c>
      <c r="D221" s="29" t="s">
        <v>390</v>
      </c>
      <c r="E221" s="10">
        <v>1</v>
      </c>
      <c r="F221" s="10">
        <v>590.69000000000005</v>
      </c>
      <c r="G221" s="11">
        <f t="shared" si="51"/>
        <v>590.69000000000005</v>
      </c>
      <c r="H221" s="10">
        <v>1</v>
      </c>
      <c r="I221" s="35">
        <v>0</v>
      </c>
      <c r="J221" s="11">
        <f t="shared" si="52"/>
        <v>0</v>
      </c>
    </row>
    <row r="222" spans="1:10" x14ac:dyDescent="0.25">
      <c r="A222" s="8" t="s">
        <v>391</v>
      </c>
      <c r="B222" s="9" t="s">
        <v>14</v>
      </c>
      <c r="C222" s="9" t="s">
        <v>15</v>
      </c>
      <c r="D222" s="29" t="s">
        <v>392</v>
      </c>
      <c r="E222" s="10">
        <v>1</v>
      </c>
      <c r="F222" s="10">
        <v>85.26</v>
      </c>
      <c r="G222" s="11">
        <f t="shared" si="51"/>
        <v>85.26</v>
      </c>
      <c r="H222" s="10">
        <v>1</v>
      </c>
      <c r="I222" s="35">
        <v>0</v>
      </c>
      <c r="J222" s="11">
        <f t="shared" si="52"/>
        <v>0</v>
      </c>
    </row>
    <row r="223" spans="1:10" x14ac:dyDescent="0.25">
      <c r="A223" s="8" t="s">
        <v>393</v>
      </c>
      <c r="B223" s="9" t="s">
        <v>14</v>
      </c>
      <c r="C223" s="9" t="s">
        <v>15</v>
      </c>
      <c r="D223" s="29" t="s">
        <v>394</v>
      </c>
      <c r="E223" s="10">
        <v>1</v>
      </c>
      <c r="F223" s="10">
        <v>278.97000000000003</v>
      </c>
      <c r="G223" s="11">
        <f t="shared" si="51"/>
        <v>278.97000000000003</v>
      </c>
      <c r="H223" s="10">
        <v>1</v>
      </c>
      <c r="I223" s="35">
        <v>0</v>
      </c>
      <c r="J223" s="11">
        <f t="shared" si="52"/>
        <v>0</v>
      </c>
    </row>
    <row r="224" spans="1:10" x14ac:dyDescent="0.25">
      <c r="A224" s="12"/>
      <c r="B224" s="12"/>
      <c r="C224" s="12"/>
      <c r="D224" s="30" t="s">
        <v>395</v>
      </c>
      <c r="E224" s="10">
        <v>1</v>
      </c>
      <c r="F224" s="14">
        <f>SUM(G217:G223)</f>
        <v>2936.94</v>
      </c>
      <c r="G224" s="14">
        <f t="shared" si="51"/>
        <v>2936.94</v>
      </c>
      <c r="H224" s="10">
        <v>1</v>
      </c>
      <c r="I224" s="14">
        <f>SUM(J217:J223)</f>
        <v>0</v>
      </c>
      <c r="J224" s="14">
        <f t="shared" si="52"/>
        <v>0</v>
      </c>
    </row>
    <row r="225" spans="1:10" ht="0.95" customHeight="1" x14ac:dyDescent="0.25">
      <c r="A225" s="15"/>
      <c r="B225" s="15"/>
      <c r="C225" s="15"/>
      <c r="D225" s="31"/>
      <c r="E225" s="15"/>
      <c r="F225" s="15"/>
      <c r="G225" s="15"/>
      <c r="H225" s="15"/>
      <c r="I225" s="15"/>
      <c r="J225" s="15"/>
    </row>
    <row r="226" spans="1:10" x14ac:dyDescent="0.25">
      <c r="A226" s="23" t="s">
        <v>396</v>
      </c>
      <c r="B226" s="23" t="s">
        <v>10</v>
      </c>
      <c r="C226" s="23" t="s">
        <v>11</v>
      </c>
      <c r="D226" s="34" t="s">
        <v>397</v>
      </c>
      <c r="E226" s="24">
        <f t="shared" ref="E226:J226" si="53">E234</f>
        <v>1</v>
      </c>
      <c r="F226" s="24">
        <f t="shared" si="53"/>
        <v>2936.94</v>
      </c>
      <c r="G226" s="24">
        <f t="shared" si="53"/>
        <v>2936.94</v>
      </c>
      <c r="H226" s="24">
        <f t="shared" si="53"/>
        <v>1</v>
      </c>
      <c r="I226" s="24">
        <f t="shared" si="53"/>
        <v>0</v>
      </c>
      <c r="J226" s="24">
        <f t="shared" si="53"/>
        <v>0</v>
      </c>
    </row>
    <row r="227" spans="1:10" x14ac:dyDescent="0.25">
      <c r="A227" s="8" t="s">
        <v>381</v>
      </c>
      <c r="B227" s="9" t="s">
        <v>14</v>
      </c>
      <c r="C227" s="9" t="s">
        <v>15</v>
      </c>
      <c r="D227" s="29" t="s">
        <v>382</v>
      </c>
      <c r="E227" s="10">
        <v>1</v>
      </c>
      <c r="F227" s="10">
        <v>1494.35</v>
      </c>
      <c r="G227" s="11">
        <f t="shared" ref="G227:G234" si="54">ROUND(E227*F227,2)</f>
        <v>1494.35</v>
      </c>
      <c r="H227" s="10">
        <v>1</v>
      </c>
      <c r="I227" s="35">
        <v>0</v>
      </c>
      <c r="J227" s="11">
        <f t="shared" ref="J227:J234" si="55">ROUND(H227*I227,2)</f>
        <v>0</v>
      </c>
    </row>
    <row r="228" spans="1:10" x14ac:dyDescent="0.25">
      <c r="A228" s="8" t="s">
        <v>383</v>
      </c>
      <c r="B228" s="9" t="s">
        <v>14</v>
      </c>
      <c r="C228" s="9" t="s">
        <v>15</v>
      </c>
      <c r="D228" s="29" t="s">
        <v>384</v>
      </c>
      <c r="E228" s="10">
        <v>1</v>
      </c>
      <c r="F228" s="10">
        <v>108.54</v>
      </c>
      <c r="G228" s="11">
        <f t="shared" si="54"/>
        <v>108.54</v>
      </c>
      <c r="H228" s="10">
        <v>1</v>
      </c>
      <c r="I228" s="35">
        <v>0</v>
      </c>
      <c r="J228" s="11">
        <f t="shared" si="55"/>
        <v>0</v>
      </c>
    </row>
    <row r="229" spans="1:10" ht="22.5" x14ac:dyDescent="0.25">
      <c r="A229" s="8" t="s">
        <v>385</v>
      </c>
      <c r="B229" s="9" t="s">
        <v>14</v>
      </c>
      <c r="C229" s="9" t="s">
        <v>15</v>
      </c>
      <c r="D229" s="29" t="s">
        <v>386</v>
      </c>
      <c r="E229" s="10">
        <v>1</v>
      </c>
      <c r="F229" s="10">
        <v>311.82</v>
      </c>
      <c r="G229" s="11">
        <f t="shared" si="54"/>
        <v>311.82</v>
      </c>
      <c r="H229" s="10">
        <v>1</v>
      </c>
      <c r="I229" s="35">
        <v>0</v>
      </c>
      <c r="J229" s="11">
        <f t="shared" si="55"/>
        <v>0</v>
      </c>
    </row>
    <row r="230" spans="1:10" x14ac:dyDescent="0.25">
      <c r="A230" s="8" t="s">
        <v>387</v>
      </c>
      <c r="B230" s="9" t="s">
        <v>14</v>
      </c>
      <c r="C230" s="9" t="s">
        <v>15</v>
      </c>
      <c r="D230" s="29" t="s">
        <v>388</v>
      </c>
      <c r="E230" s="10">
        <v>1</v>
      </c>
      <c r="F230" s="10">
        <v>67.31</v>
      </c>
      <c r="G230" s="11">
        <f t="shared" si="54"/>
        <v>67.31</v>
      </c>
      <c r="H230" s="10">
        <v>1</v>
      </c>
      <c r="I230" s="35">
        <v>0</v>
      </c>
      <c r="J230" s="11">
        <f t="shared" si="55"/>
        <v>0</v>
      </c>
    </row>
    <row r="231" spans="1:10" ht="22.5" x14ac:dyDescent="0.25">
      <c r="A231" s="8" t="s">
        <v>389</v>
      </c>
      <c r="B231" s="9" t="s">
        <v>14</v>
      </c>
      <c r="C231" s="9" t="s">
        <v>15</v>
      </c>
      <c r="D231" s="29" t="s">
        <v>390</v>
      </c>
      <c r="E231" s="10">
        <v>1</v>
      </c>
      <c r="F231" s="10">
        <v>590.69000000000005</v>
      </c>
      <c r="G231" s="11">
        <f t="shared" si="54"/>
        <v>590.69000000000005</v>
      </c>
      <c r="H231" s="10">
        <v>1</v>
      </c>
      <c r="I231" s="35">
        <v>0</v>
      </c>
      <c r="J231" s="11">
        <f t="shared" si="55"/>
        <v>0</v>
      </c>
    </row>
    <row r="232" spans="1:10" x14ac:dyDescent="0.25">
      <c r="A232" s="8" t="s">
        <v>391</v>
      </c>
      <c r="B232" s="9" t="s">
        <v>14</v>
      </c>
      <c r="C232" s="9" t="s">
        <v>15</v>
      </c>
      <c r="D232" s="29" t="s">
        <v>392</v>
      </c>
      <c r="E232" s="10">
        <v>1</v>
      </c>
      <c r="F232" s="10">
        <v>85.26</v>
      </c>
      <c r="G232" s="11">
        <f t="shared" si="54"/>
        <v>85.26</v>
      </c>
      <c r="H232" s="10">
        <v>1</v>
      </c>
      <c r="I232" s="35">
        <v>0</v>
      </c>
      <c r="J232" s="11">
        <f t="shared" si="55"/>
        <v>0</v>
      </c>
    </row>
    <row r="233" spans="1:10" x14ac:dyDescent="0.25">
      <c r="A233" s="8" t="s">
        <v>393</v>
      </c>
      <c r="B233" s="9" t="s">
        <v>14</v>
      </c>
      <c r="C233" s="9" t="s">
        <v>15</v>
      </c>
      <c r="D233" s="29" t="s">
        <v>394</v>
      </c>
      <c r="E233" s="10">
        <v>1</v>
      </c>
      <c r="F233" s="10">
        <v>278.97000000000003</v>
      </c>
      <c r="G233" s="11">
        <f t="shared" si="54"/>
        <v>278.97000000000003</v>
      </c>
      <c r="H233" s="10">
        <v>1</v>
      </c>
      <c r="I233" s="35">
        <v>0</v>
      </c>
      <c r="J233" s="11">
        <f t="shared" si="55"/>
        <v>0</v>
      </c>
    </row>
    <row r="234" spans="1:10" x14ac:dyDescent="0.25">
      <c r="A234" s="12"/>
      <c r="B234" s="12"/>
      <c r="C234" s="12"/>
      <c r="D234" s="30" t="s">
        <v>398</v>
      </c>
      <c r="E234" s="10">
        <v>1</v>
      </c>
      <c r="F234" s="14">
        <f>SUM(G227:G233)</f>
        <v>2936.94</v>
      </c>
      <c r="G234" s="14">
        <f t="shared" si="54"/>
        <v>2936.94</v>
      </c>
      <c r="H234" s="10">
        <v>1</v>
      </c>
      <c r="I234" s="14">
        <f>SUM(J227:J233)</f>
        <v>0</v>
      </c>
      <c r="J234" s="14">
        <f t="shared" si="55"/>
        <v>0</v>
      </c>
    </row>
    <row r="235" spans="1:10" ht="0.95" customHeight="1" x14ac:dyDescent="0.25">
      <c r="A235" s="15"/>
      <c r="B235" s="15"/>
      <c r="C235" s="15"/>
      <c r="D235" s="31"/>
      <c r="E235" s="15"/>
      <c r="F235" s="15"/>
      <c r="G235" s="15"/>
      <c r="H235" s="15"/>
      <c r="I235" s="15"/>
      <c r="J235" s="15"/>
    </row>
    <row r="236" spans="1:10" x14ac:dyDescent="0.25">
      <c r="A236" s="12"/>
      <c r="B236" s="12"/>
      <c r="C236" s="12"/>
      <c r="D236" s="30" t="s">
        <v>399</v>
      </c>
      <c r="E236" s="10">
        <v>1</v>
      </c>
      <c r="F236" s="14">
        <f>G216+G226</f>
        <v>5873.88</v>
      </c>
      <c r="G236" s="14">
        <f>ROUND(E236*F236,2)</f>
        <v>5873.88</v>
      </c>
      <c r="H236" s="10">
        <v>1</v>
      </c>
      <c r="I236" s="14">
        <f>J216+J226</f>
        <v>0</v>
      </c>
      <c r="J236" s="14">
        <f>ROUND(H236*I236,2)</f>
        <v>0</v>
      </c>
    </row>
    <row r="237" spans="1:10" ht="0.95" customHeight="1" x14ac:dyDescent="0.25">
      <c r="A237" s="15"/>
      <c r="B237" s="15"/>
      <c r="C237" s="15"/>
      <c r="D237" s="31"/>
      <c r="E237" s="15"/>
      <c r="F237" s="15"/>
      <c r="G237" s="15"/>
      <c r="H237" s="15"/>
      <c r="I237" s="15"/>
      <c r="J237" s="15"/>
    </row>
    <row r="238" spans="1:10" x14ac:dyDescent="0.25">
      <c r="A238" s="18" t="s">
        <v>400</v>
      </c>
      <c r="B238" s="21" t="s">
        <v>10</v>
      </c>
      <c r="C238" s="18" t="s">
        <v>11</v>
      </c>
      <c r="D238" s="33" t="s">
        <v>401</v>
      </c>
      <c r="E238" s="19">
        <f t="shared" ref="E238:J238" si="56">E240</f>
        <v>1</v>
      </c>
      <c r="F238" s="19">
        <f t="shared" si="56"/>
        <v>630</v>
      </c>
      <c r="G238" s="19">
        <f t="shared" si="56"/>
        <v>630</v>
      </c>
      <c r="H238" s="19">
        <f t="shared" si="56"/>
        <v>1</v>
      </c>
      <c r="I238" s="19">
        <f t="shared" si="56"/>
        <v>0</v>
      </c>
      <c r="J238" s="19">
        <f t="shared" si="56"/>
        <v>0</v>
      </c>
    </row>
    <row r="239" spans="1:10" x14ac:dyDescent="0.25">
      <c r="A239" s="8" t="s">
        <v>402</v>
      </c>
      <c r="B239" s="9" t="s">
        <v>14</v>
      </c>
      <c r="C239" s="9" t="s">
        <v>15</v>
      </c>
      <c r="D239" s="29" t="s">
        <v>403</v>
      </c>
      <c r="E239" s="10">
        <v>2</v>
      </c>
      <c r="F239" s="10">
        <v>315</v>
      </c>
      <c r="G239" s="11">
        <f>ROUND(E239*F239,2)</f>
        <v>630</v>
      </c>
      <c r="H239" s="10">
        <v>2</v>
      </c>
      <c r="I239" s="35">
        <v>0</v>
      </c>
      <c r="J239" s="11">
        <f>ROUND(H239*I239,2)</f>
        <v>0</v>
      </c>
    </row>
    <row r="240" spans="1:10" x14ac:dyDescent="0.25">
      <c r="A240" s="12"/>
      <c r="B240" s="12"/>
      <c r="C240" s="12"/>
      <c r="D240" s="30" t="s">
        <v>404</v>
      </c>
      <c r="E240" s="10">
        <v>1</v>
      </c>
      <c r="F240" s="14">
        <f>G239</f>
        <v>630</v>
      </c>
      <c r="G240" s="14">
        <f>ROUND(E240*F240,2)</f>
        <v>630</v>
      </c>
      <c r="H240" s="10">
        <v>1</v>
      </c>
      <c r="I240" s="14">
        <f>J239</f>
        <v>0</v>
      </c>
      <c r="J240" s="14">
        <f>ROUND(H240*I240,2)</f>
        <v>0</v>
      </c>
    </row>
    <row r="241" spans="1:10" ht="0.95" customHeight="1" x14ac:dyDescent="0.25">
      <c r="A241" s="15"/>
      <c r="B241" s="15"/>
      <c r="C241" s="15"/>
      <c r="D241" s="31"/>
      <c r="E241" s="15"/>
      <c r="F241" s="15"/>
      <c r="G241" s="15"/>
      <c r="H241" s="15"/>
      <c r="I241" s="15"/>
      <c r="J241" s="15"/>
    </row>
    <row r="242" spans="1:10" x14ac:dyDescent="0.25">
      <c r="A242" s="12"/>
      <c r="B242" s="12"/>
      <c r="C242" s="12"/>
      <c r="D242" s="30" t="s">
        <v>405</v>
      </c>
      <c r="E242" s="10">
        <v>1</v>
      </c>
      <c r="F242" s="14">
        <f>G156+G165+G177+G185+G202+G215+G238</f>
        <v>161321.37</v>
      </c>
      <c r="G242" s="14">
        <f>ROUND(E242*F242,2)</f>
        <v>161321.37</v>
      </c>
      <c r="H242" s="10">
        <v>1</v>
      </c>
      <c r="I242" s="14">
        <f>J156+J165+J177+J185+J202+J215+J238</f>
        <v>0</v>
      </c>
      <c r="J242" s="14">
        <f>ROUND(H242*I242,2)</f>
        <v>0</v>
      </c>
    </row>
    <row r="243" spans="1:10" ht="0.95" customHeight="1" x14ac:dyDescent="0.25">
      <c r="A243" s="15"/>
      <c r="B243" s="15"/>
      <c r="C243" s="15"/>
      <c r="D243" s="31"/>
      <c r="E243" s="15"/>
      <c r="F243" s="15"/>
      <c r="G243" s="15"/>
      <c r="H243" s="15"/>
      <c r="I243" s="15"/>
      <c r="J243" s="15"/>
    </row>
    <row r="244" spans="1:10" x14ac:dyDescent="0.25">
      <c r="A244" s="16" t="s">
        <v>406</v>
      </c>
      <c r="B244" s="20" t="s">
        <v>10</v>
      </c>
      <c r="C244" s="16" t="s">
        <v>11</v>
      </c>
      <c r="D244" s="32" t="s">
        <v>407</v>
      </c>
      <c r="E244" s="17">
        <f t="shared" ref="E244:J244" si="57">E276</f>
        <v>1</v>
      </c>
      <c r="F244" s="17">
        <f t="shared" si="57"/>
        <v>24476.18</v>
      </c>
      <c r="G244" s="17">
        <f t="shared" si="57"/>
        <v>24476.18</v>
      </c>
      <c r="H244" s="17">
        <f t="shared" si="57"/>
        <v>1</v>
      </c>
      <c r="I244" s="17">
        <f t="shared" si="57"/>
        <v>0</v>
      </c>
      <c r="J244" s="17">
        <f t="shared" si="57"/>
        <v>0</v>
      </c>
    </row>
    <row r="245" spans="1:10" x14ac:dyDescent="0.25">
      <c r="A245" s="18" t="s">
        <v>408</v>
      </c>
      <c r="B245" s="18" t="s">
        <v>10</v>
      </c>
      <c r="C245" s="18" t="s">
        <v>11</v>
      </c>
      <c r="D245" s="33" t="s">
        <v>409</v>
      </c>
      <c r="E245" s="19">
        <f t="shared" ref="E245:J245" si="58">E254</f>
        <v>1</v>
      </c>
      <c r="F245" s="19">
        <f t="shared" si="58"/>
        <v>6686.64</v>
      </c>
      <c r="G245" s="19">
        <f t="shared" si="58"/>
        <v>6686.64</v>
      </c>
      <c r="H245" s="19">
        <f t="shared" si="58"/>
        <v>1</v>
      </c>
      <c r="I245" s="19">
        <f t="shared" si="58"/>
        <v>0</v>
      </c>
      <c r="J245" s="19">
        <f t="shared" si="58"/>
        <v>0</v>
      </c>
    </row>
    <row r="246" spans="1:10" x14ac:dyDescent="0.25">
      <c r="A246" s="8" t="s">
        <v>410</v>
      </c>
      <c r="B246" s="9" t="s">
        <v>14</v>
      </c>
      <c r="C246" s="9" t="s">
        <v>15</v>
      </c>
      <c r="D246" s="29" t="s">
        <v>411</v>
      </c>
      <c r="E246" s="10">
        <v>1</v>
      </c>
      <c r="F246" s="10">
        <v>2985</v>
      </c>
      <c r="G246" s="11">
        <f t="shared" ref="G246:G254" si="59">ROUND(E246*F246,2)</f>
        <v>2985</v>
      </c>
      <c r="H246" s="10">
        <v>1</v>
      </c>
      <c r="I246" s="35">
        <v>0</v>
      </c>
      <c r="J246" s="11">
        <f t="shared" ref="J246:J254" si="60">ROUND(H246*I246,2)</f>
        <v>0</v>
      </c>
    </row>
    <row r="247" spans="1:10" x14ac:dyDescent="0.25">
      <c r="A247" s="8" t="s">
        <v>412</v>
      </c>
      <c r="B247" s="9" t="s">
        <v>14</v>
      </c>
      <c r="C247" s="9" t="s">
        <v>15</v>
      </c>
      <c r="D247" s="29" t="s">
        <v>413</v>
      </c>
      <c r="E247" s="10">
        <v>1</v>
      </c>
      <c r="F247" s="10">
        <v>515.91999999999996</v>
      </c>
      <c r="G247" s="11">
        <f t="shared" si="59"/>
        <v>515.91999999999996</v>
      </c>
      <c r="H247" s="10">
        <v>1</v>
      </c>
      <c r="I247" s="35">
        <v>0</v>
      </c>
      <c r="J247" s="11">
        <f t="shared" si="60"/>
        <v>0</v>
      </c>
    </row>
    <row r="248" spans="1:10" x14ac:dyDescent="0.25">
      <c r="A248" s="8" t="s">
        <v>414</v>
      </c>
      <c r="B248" s="9" t="s">
        <v>14</v>
      </c>
      <c r="C248" s="9" t="s">
        <v>15</v>
      </c>
      <c r="D248" s="29" t="s">
        <v>415</v>
      </c>
      <c r="E248" s="10">
        <v>3</v>
      </c>
      <c r="F248" s="10">
        <v>47.66</v>
      </c>
      <c r="G248" s="11">
        <f t="shared" si="59"/>
        <v>142.97999999999999</v>
      </c>
      <c r="H248" s="10">
        <v>3</v>
      </c>
      <c r="I248" s="35">
        <v>0</v>
      </c>
      <c r="J248" s="11">
        <f t="shared" si="60"/>
        <v>0</v>
      </c>
    </row>
    <row r="249" spans="1:10" ht="22.5" x14ac:dyDescent="0.25">
      <c r="A249" s="8" t="s">
        <v>416</v>
      </c>
      <c r="B249" s="9" t="s">
        <v>14</v>
      </c>
      <c r="C249" s="9" t="s">
        <v>15</v>
      </c>
      <c r="D249" s="29" t="s">
        <v>417</v>
      </c>
      <c r="E249" s="10">
        <v>1</v>
      </c>
      <c r="F249" s="10">
        <v>669.74</v>
      </c>
      <c r="G249" s="11">
        <f t="shared" si="59"/>
        <v>669.74</v>
      </c>
      <c r="H249" s="10">
        <v>1</v>
      </c>
      <c r="I249" s="35">
        <v>0</v>
      </c>
      <c r="J249" s="11">
        <f t="shared" si="60"/>
        <v>0</v>
      </c>
    </row>
    <row r="250" spans="1:10" x14ac:dyDescent="0.25">
      <c r="A250" s="8" t="s">
        <v>418</v>
      </c>
      <c r="B250" s="9" t="s">
        <v>14</v>
      </c>
      <c r="C250" s="9" t="s">
        <v>15</v>
      </c>
      <c r="D250" s="29" t="s">
        <v>419</v>
      </c>
      <c r="E250" s="10">
        <v>1</v>
      </c>
      <c r="F250" s="10">
        <v>498.75</v>
      </c>
      <c r="G250" s="11">
        <f t="shared" si="59"/>
        <v>498.75</v>
      </c>
      <c r="H250" s="10">
        <v>1</v>
      </c>
      <c r="I250" s="35">
        <v>0</v>
      </c>
      <c r="J250" s="11">
        <f t="shared" si="60"/>
        <v>0</v>
      </c>
    </row>
    <row r="251" spans="1:10" x14ac:dyDescent="0.25">
      <c r="A251" s="8" t="s">
        <v>420</v>
      </c>
      <c r="B251" s="9" t="s">
        <v>14</v>
      </c>
      <c r="C251" s="9" t="s">
        <v>15</v>
      </c>
      <c r="D251" s="29" t="s">
        <v>421</v>
      </c>
      <c r="E251" s="10">
        <v>1</v>
      </c>
      <c r="F251" s="10">
        <v>1181.25</v>
      </c>
      <c r="G251" s="11">
        <f t="shared" si="59"/>
        <v>1181.25</v>
      </c>
      <c r="H251" s="10">
        <v>1</v>
      </c>
      <c r="I251" s="35">
        <v>0</v>
      </c>
      <c r="J251" s="11">
        <f t="shared" si="60"/>
        <v>0</v>
      </c>
    </row>
    <row r="252" spans="1:10" x14ac:dyDescent="0.25">
      <c r="A252" s="8" t="s">
        <v>422</v>
      </c>
      <c r="B252" s="9" t="s">
        <v>14</v>
      </c>
      <c r="C252" s="9" t="s">
        <v>15</v>
      </c>
      <c r="D252" s="29" t="s">
        <v>423</v>
      </c>
      <c r="E252" s="10">
        <v>1</v>
      </c>
      <c r="F252" s="10">
        <v>367.5</v>
      </c>
      <c r="G252" s="11">
        <f t="shared" si="59"/>
        <v>367.5</v>
      </c>
      <c r="H252" s="10">
        <v>1</v>
      </c>
      <c r="I252" s="35">
        <v>0</v>
      </c>
      <c r="J252" s="11">
        <f t="shared" si="60"/>
        <v>0</v>
      </c>
    </row>
    <row r="253" spans="1:10" x14ac:dyDescent="0.25">
      <c r="A253" s="8" t="s">
        <v>424</v>
      </c>
      <c r="B253" s="9" t="s">
        <v>14</v>
      </c>
      <c r="C253" s="9" t="s">
        <v>15</v>
      </c>
      <c r="D253" s="29" t="s">
        <v>425</v>
      </c>
      <c r="E253" s="10">
        <v>1</v>
      </c>
      <c r="F253" s="10">
        <v>325.5</v>
      </c>
      <c r="G253" s="11">
        <f t="shared" si="59"/>
        <v>325.5</v>
      </c>
      <c r="H253" s="10">
        <v>1</v>
      </c>
      <c r="I253" s="35">
        <v>0</v>
      </c>
      <c r="J253" s="11">
        <f t="shared" si="60"/>
        <v>0</v>
      </c>
    </row>
    <row r="254" spans="1:10" x14ac:dyDescent="0.25">
      <c r="A254" s="12"/>
      <c r="B254" s="12"/>
      <c r="C254" s="12"/>
      <c r="D254" s="30" t="s">
        <v>426</v>
      </c>
      <c r="E254" s="10">
        <v>1</v>
      </c>
      <c r="F254" s="14">
        <f>SUM(G246:G253)</f>
        <v>6686.64</v>
      </c>
      <c r="G254" s="14">
        <f t="shared" si="59"/>
        <v>6686.64</v>
      </c>
      <c r="H254" s="10">
        <v>1</v>
      </c>
      <c r="I254" s="14">
        <f>SUM(J246:J253)</f>
        <v>0</v>
      </c>
      <c r="J254" s="14">
        <f t="shared" si="60"/>
        <v>0</v>
      </c>
    </row>
    <row r="255" spans="1:10" ht="0.95" customHeight="1" x14ac:dyDescent="0.25">
      <c r="A255" s="15"/>
      <c r="B255" s="15"/>
      <c r="C255" s="15"/>
      <c r="D255" s="31"/>
      <c r="E255" s="15"/>
      <c r="F255" s="15"/>
      <c r="G255" s="15"/>
      <c r="H255" s="15"/>
      <c r="I255" s="15"/>
      <c r="J255" s="15"/>
    </row>
    <row r="256" spans="1:10" x14ac:dyDescent="0.25">
      <c r="A256" s="18" t="s">
        <v>427</v>
      </c>
      <c r="B256" s="18" t="s">
        <v>10</v>
      </c>
      <c r="C256" s="18" t="s">
        <v>11</v>
      </c>
      <c r="D256" s="33" t="s">
        <v>428</v>
      </c>
      <c r="E256" s="19">
        <f t="shared" ref="E256:J256" si="61">E274</f>
        <v>1</v>
      </c>
      <c r="F256" s="19">
        <f t="shared" si="61"/>
        <v>17789.54</v>
      </c>
      <c r="G256" s="19">
        <f t="shared" si="61"/>
        <v>17789.54</v>
      </c>
      <c r="H256" s="19">
        <f t="shared" si="61"/>
        <v>1</v>
      </c>
      <c r="I256" s="19">
        <f t="shared" si="61"/>
        <v>0</v>
      </c>
      <c r="J256" s="19">
        <f t="shared" si="61"/>
        <v>0</v>
      </c>
    </row>
    <row r="257" spans="1:10" x14ac:dyDescent="0.25">
      <c r="A257" s="8" t="s">
        <v>429</v>
      </c>
      <c r="B257" s="9" t="s">
        <v>14</v>
      </c>
      <c r="C257" s="9" t="s">
        <v>15</v>
      </c>
      <c r="D257" s="29" t="s">
        <v>430</v>
      </c>
      <c r="E257" s="10">
        <v>2</v>
      </c>
      <c r="F257" s="10">
        <v>56.11</v>
      </c>
      <c r="G257" s="11">
        <f t="shared" ref="G257:G274" si="62">ROUND(E257*F257,2)</f>
        <v>112.22</v>
      </c>
      <c r="H257" s="10">
        <v>2</v>
      </c>
      <c r="I257" s="35">
        <v>0</v>
      </c>
      <c r="J257" s="11">
        <f t="shared" ref="J257:J274" si="63">ROUND(H257*I257,2)</f>
        <v>0</v>
      </c>
    </row>
    <row r="258" spans="1:10" x14ac:dyDescent="0.25">
      <c r="A258" s="8" t="s">
        <v>431</v>
      </c>
      <c r="B258" s="9" t="s">
        <v>14</v>
      </c>
      <c r="C258" s="9" t="s">
        <v>24</v>
      </c>
      <c r="D258" s="29" t="s">
        <v>432</v>
      </c>
      <c r="E258" s="10">
        <v>200</v>
      </c>
      <c r="F258" s="10">
        <v>6.78</v>
      </c>
      <c r="G258" s="11">
        <f t="shared" si="62"/>
        <v>1356</v>
      </c>
      <c r="H258" s="10">
        <v>200</v>
      </c>
      <c r="I258" s="35">
        <v>0</v>
      </c>
      <c r="J258" s="11">
        <f t="shared" si="63"/>
        <v>0</v>
      </c>
    </row>
    <row r="259" spans="1:10" x14ac:dyDescent="0.25">
      <c r="A259" s="8" t="s">
        <v>433</v>
      </c>
      <c r="B259" s="9" t="s">
        <v>14</v>
      </c>
      <c r="C259" s="9" t="s">
        <v>15</v>
      </c>
      <c r="D259" s="29" t="s">
        <v>434</v>
      </c>
      <c r="E259" s="10">
        <v>8</v>
      </c>
      <c r="F259" s="10">
        <v>9.65</v>
      </c>
      <c r="G259" s="11">
        <f t="shared" si="62"/>
        <v>77.2</v>
      </c>
      <c r="H259" s="10">
        <v>8</v>
      </c>
      <c r="I259" s="35">
        <v>0</v>
      </c>
      <c r="J259" s="11">
        <f t="shared" si="63"/>
        <v>0</v>
      </c>
    </row>
    <row r="260" spans="1:10" x14ac:dyDescent="0.25">
      <c r="A260" s="8" t="s">
        <v>435</v>
      </c>
      <c r="B260" s="9" t="s">
        <v>14</v>
      </c>
      <c r="C260" s="9" t="s">
        <v>15</v>
      </c>
      <c r="D260" s="29" t="s">
        <v>436</v>
      </c>
      <c r="E260" s="10">
        <v>4</v>
      </c>
      <c r="F260" s="10">
        <v>53.52</v>
      </c>
      <c r="G260" s="11">
        <f t="shared" si="62"/>
        <v>214.08</v>
      </c>
      <c r="H260" s="10">
        <v>4</v>
      </c>
      <c r="I260" s="35">
        <v>0</v>
      </c>
      <c r="J260" s="11">
        <f t="shared" si="63"/>
        <v>0</v>
      </c>
    </row>
    <row r="261" spans="1:10" x14ac:dyDescent="0.25">
      <c r="A261" s="8" t="s">
        <v>437</v>
      </c>
      <c r="B261" s="9" t="s">
        <v>14</v>
      </c>
      <c r="C261" s="9" t="s">
        <v>15</v>
      </c>
      <c r="D261" s="29" t="s">
        <v>438</v>
      </c>
      <c r="E261" s="10">
        <v>4</v>
      </c>
      <c r="F261" s="10">
        <v>57.67</v>
      </c>
      <c r="G261" s="11">
        <f t="shared" si="62"/>
        <v>230.68</v>
      </c>
      <c r="H261" s="10">
        <v>4</v>
      </c>
      <c r="I261" s="35">
        <v>0</v>
      </c>
      <c r="J261" s="11">
        <f t="shared" si="63"/>
        <v>0</v>
      </c>
    </row>
    <row r="262" spans="1:10" ht="22.5" x14ac:dyDescent="0.25">
      <c r="A262" s="8" t="s">
        <v>439</v>
      </c>
      <c r="B262" s="9" t="s">
        <v>14</v>
      </c>
      <c r="C262" s="9" t="s">
        <v>15</v>
      </c>
      <c r="D262" s="29" t="s">
        <v>440</v>
      </c>
      <c r="E262" s="10">
        <v>1</v>
      </c>
      <c r="F262" s="10">
        <v>88.54</v>
      </c>
      <c r="G262" s="11">
        <f t="shared" si="62"/>
        <v>88.54</v>
      </c>
      <c r="H262" s="10">
        <v>1</v>
      </c>
      <c r="I262" s="35">
        <v>0</v>
      </c>
      <c r="J262" s="11">
        <f t="shared" si="63"/>
        <v>0</v>
      </c>
    </row>
    <row r="263" spans="1:10" ht="22.5" x14ac:dyDescent="0.25">
      <c r="A263" s="8" t="s">
        <v>441</v>
      </c>
      <c r="B263" s="9" t="s">
        <v>14</v>
      </c>
      <c r="C263" s="9" t="s">
        <v>15</v>
      </c>
      <c r="D263" s="29" t="s">
        <v>442</v>
      </c>
      <c r="E263" s="10">
        <v>1</v>
      </c>
      <c r="F263" s="10">
        <v>279.42</v>
      </c>
      <c r="G263" s="11">
        <f t="shared" si="62"/>
        <v>279.42</v>
      </c>
      <c r="H263" s="10">
        <v>1</v>
      </c>
      <c r="I263" s="35">
        <v>0</v>
      </c>
      <c r="J263" s="11">
        <f t="shared" si="63"/>
        <v>0</v>
      </c>
    </row>
    <row r="264" spans="1:10" x14ac:dyDescent="0.25">
      <c r="A264" s="8" t="s">
        <v>443</v>
      </c>
      <c r="B264" s="9" t="s">
        <v>14</v>
      </c>
      <c r="C264" s="9" t="s">
        <v>15</v>
      </c>
      <c r="D264" s="29" t="s">
        <v>444</v>
      </c>
      <c r="E264" s="10">
        <v>1</v>
      </c>
      <c r="F264" s="10">
        <v>131.25</v>
      </c>
      <c r="G264" s="11">
        <f t="shared" si="62"/>
        <v>131.25</v>
      </c>
      <c r="H264" s="10">
        <v>1</v>
      </c>
      <c r="I264" s="35">
        <v>0</v>
      </c>
      <c r="J264" s="11">
        <f t="shared" si="63"/>
        <v>0</v>
      </c>
    </row>
    <row r="265" spans="1:10" x14ac:dyDescent="0.25">
      <c r="A265" s="8" t="s">
        <v>445</v>
      </c>
      <c r="B265" s="9" t="s">
        <v>14</v>
      </c>
      <c r="C265" s="9" t="s">
        <v>15</v>
      </c>
      <c r="D265" s="29" t="s">
        <v>446</v>
      </c>
      <c r="E265" s="10">
        <v>6</v>
      </c>
      <c r="F265" s="10">
        <v>12.98</v>
      </c>
      <c r="G265" s="11">
        <f t="shared" si="62"/>
        <v>77.88</v>
      </c>
      <c r="H265" s="10">
        <v>6</v>
      </c>
      <c r="I265" s="35">
        <v>0</v>
      </c>
      <c r="J265" s="11">
        <f t="shared" si="63"/>
        <v>0</v>
      </c>
    </row>
    <row r="266" spans="1:10" x14ac:dyDescent="0.25">
      <c r="A266" s="8" t="s">
        <v>447</v>
      </c>
      <c r="B266" s="9" t="s">
        <v>14</v>
      </c>
      <c r="C266" s="9" t="s">
        <v>15</v>
      </c>
      <c r="D266" s="29" t="s">
        <v>448</v>
      </c>
      <c r="E266" s="10">
        <v>1</v>
      </c>
      <c r="F266" s="10">
        <v>4025.11</v>
      </c>
      <c r="G266" s="11">
        <f t="shared" si="62"/>
        <v>4025.11</v>
      </c>
      <c r="H266" s="10">
        <v>1</v>
      </c>
      <c r="I266" s="35">
        <v>0</v>
      </c>
      <c r="J266" s="11">
        <f t="shared" si="63"/>
        <v>0</v>
      </c>
    </row>
    <row r="267" spans="1:10" x14ac:dyDescent="0.25">
      <c r="A267" s="8" t="s">
        <v>449</v>
      </c>
      <c r="B267" s="9" t="s">
        <v>14</v>
      </c>
      <c r="C267" s="9" t="s">
        <v>15</v>
      </c>
      <c r="D267" s="29" t="s">
        <v>450</v>
      </c>
      <c r="E267" s="10">
        <v>2</v>
      </c>
      <c r="F267" s="10">
        <v>603.91999999999996</v>
      </c>
      <c r="G267" s="11">
        <f t="shared" si="62"/>
        <v>1207.8399999999999</v>
      </c>
      <c r="H267" s="10">
        <v>2</v>
      </c>
      <c r="I267" s="35">
        <v>0</v>
      </c>
      <c r="J267" s="11">
        <f t="shared" si="63"/>
        <v>0</v>
      </c>
    </row>
    <row r="268" spans="1:10" x14ac:dyDescent="0.25">
      <c r="A268" s="8" t="s">
        <v>451</v>
      </c>
      <c r="B268" s="9" t="s">
        <v>14</v>
      </c>
      <c r="C268" s="9" t="s">
        <v>15</v>
      </c>
      <c r="D268" s="29" t="s">
        <v>452</v>
      </c>
      <c r="E268" s="10">
        <v>1</v>
      </c>
      <c r="F268" s="10">
        <v>365.4</v>
      </c>
      <c r="G268" s="11">
        <f t="shared" si="62"/>
        <v>365.4</v>
      </c>
      <c r="H268" s="10">
        <v>1</v>
      </c>
      <c r="I268" s="35">
        <v>0</v>
      </c>
      <c r="J268" s="11">
        <f t="shared" si="63"/>
        <v>0</v>
      </c>
    </row>
    <row r="269" spans="1:10" x14ac:dyDescent="0.25">
      <c r="A269" s="8" t="s">
        <v>453</v>
      </c>
      <c r="B269" s="9" t="s">
        <v>14</v>
      </c>
      <c r="C269" s="9" t="s">
        <v>15</v>
      </c>
      <c r="D269" s="29" t="s">
        <v>454</v>
      </c>
      <c r="E269" s="10">
        <v>1</v>
      </c>
      <c r="F269" s="10">
        <v>799.42</v>
      </c>
      <c r="G269" s="11">
        <f t="shared" si="62"/>
        <v>799.42</v>
      </c>
      <c r="H269" s="10">
        <v>1</v>
      </c>
      <c r="I269" s="35">
        <v>0</v>
      </c>
      <c r="J269" s="11">
        <f t="shared" si="63"/>
        <v>0</v>
      </c>
    </row>
    <row r="270" spans="1:10" x14ac:dyDescent="0.25">
      <c r="A270" s="8" t="s">
        <v>455</v>
      </c>
      <c r="B270" s="9" t="s">
        <v>14</v>
      </c>
      <c r="C270" s="9" t="s">
        <v>15</v>
      </c>
      <c r="D270" s="29" t="s">
        <v>456</v>
      </c>
      <c r="E270" s="10">
        <v>1</v>
      </c>
      <c r="F270" s="10">
        <v>379.42</v>
      </c>
      <c r="G270" s="11">
        <f t="shared" si="62"/>
        <v>379.42</v>
      </c>
      <c r="H270" s="10">
        <v>1</v>
      </c>
      <c r="I270" s="35">
        <v>0</v>
      </c>
      <c r="J270" s="11">
        <f t="shared" si="63"/>
        <v>0</v>
      </c>
    </row>
    <row r="271" spans="1:10" x14ac:dyDescent="0.25">
      <c r="A271" s="8" t="s">
        <v>457</v>
      </c>
      <c r="B271" s="9" t="s">
        <v>14</v>
      </c>
      <c r="C271" s="9" t="s">
        <v>15</v>
      </c>
      <c r="D271" s="29" t="s">
        <v>458</v>
      </c>
      <c r="E271" s="10">
        <v>10</v>
      </c>
      <c r="F271" s="10">
        <v>131.25</v>
      </c>
      <c r="G271" s="11">
        <f t="shared" si="62"/>
        <v>1312.5</v>
      </c>
      <c r="H271" s="10">
        <v>10</v>
      </c>
      <c r="I271" s="35">
        <v>0</v>
      </c>
      <c r="J271" s="11">
        <f t="shared" si="63"/>
        <v>0</v>
      </c>
    </row>
    <row r="272" spans="1:10" ht="22.5" x14ac:dyDescent="0.25">
      <c r="A272" s="8" t="s">
        <v>459</v>
      </c>
      <c r="B272" s="9" t="s">
        <v>14</v>
      </c>
      <c r="C272" s="9" t="s">
        <v>15</v>
      </c>
      <c r="D272" s="29" t="s">
        <v>460</v>
      </c>
      <c r="E272" s="10">
        <v>1</v>
      </c>
      <c r="F272" s="10">
        <v>706.58</v>
      </c>
      <c r="G272" s="11">
        <f t="shared" si="62"/>
        <v>706.58</v>
      </c>
      <c r="H272" s="10">
        <v>1</v>
      </c>
      <c r="I272" s="35">
        <v>0</v>
      </c>
      <c r="J272" s="11">
        <f t="shared" si="63"/>
        <v>0</v>
      </c>
    </row>
    <row r="273" spans="1:10" x14ac:dyDescent="0.25">
      <c r="A273" s="8" t="s">
        <v>461</v>
      </c>
      <c r="B273" s="9" t="s">
        <v>14</v>
      </c>
      <c r="C273" s="9" t="s">
        <v>24</v>
      </c>
      <c r="D273" s="29" t="s">
        <v>462</v>
      </c>
      <c r="E273" s="10">
        <v>2520</v>
      </c>
      <c r="F273" s="10">
        <v>2.5499999999999998</v>
      </c>
      <c r="G273" s="11">
        <f t="shared" si="62"/>
        <v>6426</v>
      </c>
      <c r="H273" s="10">
        <v>2520</v>
      </c>
      <c r="I273" s="35">
        <v>0</v>
      </c>
      <c r="J273" s="11">
        <f t="shared" si="63"/>
        <v>0</v>
      </c>
    </row>
    <row r="274" spans="1:10" x14ac:dyDescent="0.25">
      <c r="A274" s="12"/>
      <c r="B274" s="12"/>
      <c r="C274" s="12"/>
      <c r="D274" s="30" t="s">
        <v>463</v>
      </c>
      <c r="E274" s="10">
        <v>1</v>
      </c>
      <c r="F274" s="14">
        <f>SUM(G257:G273)</f>
        <v>17789.54</v>
      </c>
      <c r="G274" s="14">
        <f t="shared" si="62"/>
        <v>17789.54</v>
      </c>
      <c r="H274" s="10">
        <v>1</v>
      </c>
      <c r="I274" s="14">
        <f>SUM(J257:J273)</f>
        <v>0</v>
      </c>
      <c r="J274" s="14">
        <f t="shared" si="63"/>
        <v>0</v>
      </c>
    </row>
    <row r="275" spans="1:10" ht="0.95" customHeight="1" x14ac:dyDescent="0.25">
      <c r="A275" s="15"/>
      <c r="B275" s="15"/>
      <c r="C275" s="15"/>
      <c r="D275" s="31"/>
      <c r="E275" s="15"/>
      <c r="F275" s="15"/>
      <c r="G275" s="15"/>
      <c r="H275" s="15"/>
      <c r="I275" s="15"/>
      <c r="J275" s="15"/>
    </row>
    <row r="276" spans="1:10" x14ac:dyDescent="0.25">
      <c r="A276" s="12"/>
      <c r="B276" s="12"/>
      <c r="C276" s="12"/>
      <c r="D276" s="30" t="s">
        <v>464</v>
      </c>
      <c r="E276" s="10">
        <v>1</v>
      </c>
      <c r="F276" s="14">
        <f>G245+G256</f>
        <v>24476.18</v>
      </c>
      <c r="G276" s="14">
        <f>ROUND(E276*F276,2)</f>
        <v>24476.18</v>
      </c>
      <c r="H276" s="10">
        <v>1</v>
      </c>
      <c r="I276" s="14">
        <f>J245+J256</f>
        <v>0</v>
      </c>
      <c r="J276" s="14">
        <f>ROUND(H276*I276,2)</f>
        <v>0</v>
      </c>
    </row>
    <row r="277" spans="1:10" ht="0.95" customHeight="1" x14ac:dyDescent="0.25">
      <c r="A277" s="15"/>
      <c r="B277" s="15"/>
      <c r="C277" s="15"/>
      <c r="D277" s="31"/>
      <c r="E277" s="15"/>
      <c r="F277" s="15"/>
      <c r="G277" s="15"/>
      <c r="H277" s="15"/>
      <c r="I277" s="15"/>
      <c r="J277" s="15"/>
    </row>
    <row r="278" spans="1:10" x14ac:dyDescent="0.25">
      <c r="A278" s="12"/>
      <c r="B278" s="12"/>
      <c r="C278" s="12"/>
      <c r="D278" s="30" t="s">
        <v>465</v>
      </c>
      <c r="E278" s="13">
        <v>1</v>
      </c>
      <c r="F278" s="14">
        <f>G58+G104+G155+G244</f>
        <v>435479.71</v>
      </c>
      <c r="G278" s="14">
        <f>ROUND(E278*F278,2)</f>
        <v>435479.71</v>
      </c>
      <c r="H278" s="13">
        <v>1</v>
      </c>
      <c r="I278" s="14">
        <f>J58+J104+J155+J244</f>
        <v>0</v>
      </c>
      <c r="J278" s="14">
        <f>ROUND(H278*I278,2)</f>
        <v>0</v>
      </c>
    </row>
    <row r="279" spans="1:10" ht="0.95" customHeight="1" x14ac:dyDescent="0.25">
      <c r="A279" s="15"/>
      <c r="B279" s="15"/>
      <c r="C279" s="15"/>
      <c r="D279" s="31"/>
      <c r="E279" s="15"/>
      <c r="F279" s="15"/>
      <c r="G279" s="15"/>
      <c r="H279" s="15"/>
      <c r="I279" s="15"/>
      <c r="J279" s="15"/>
    </row>
    <row r="280" spans="1:10" x14ac:dyDescent="0.25">
      <c r="A280" s="5" t="s">
        <v>466</v>
      </c>
      <c r="B280" s="5" t="s">
        <v>10</v>
      </c>
      <c r="C280" s="5" t="s">
        <v>11</v>
      </c>
      <c r="D280" s="28" t="s">
        <v>467</v>
      </c>
      <c r="E280" s="6">
        <f t="shared" ref="E280:J280" si="64">E358</f>
        <v>1</v>
      </c>
      <c r="F280" s="7">
        <f t="shared" si="64"/>
        <v>587252.51</v>
      </c>
      <c r="G280" s="7">
        <f t="shared" si="64"/>
        <v>587252.51</v>
      </c>
      <c r="H280" s="6">
        <f t="shared" si="64"/>
        <v>1</v>
      </c>
      <c r="I280" s="7">
        <f t="shared" si="64"/>
        <v>0</v>
      </c>
      <c r="J280" s="7">
        <f t="shared" si="64"/>
        <v>0</v>
      </c>
    </row>
    <row r="281" spans="1:10" x14ac:dyDescent="0.25">
      <c r="A281" s="16" t="s">
        <v>468</v>
      </c>
      <c r="B281" s="20" t="s">
        <v>10</v>
      </c>
      <c r="C281" s="16" t="s">
        <v>11</v>
      </c>
      <c r="D281" s="32" t="s">
        <v>469</v>
      </c>
      <c r="E281" s="17">
        <f t="shared" ref="E281:J281" si="65">E284</f>
        <v>1</v>
      </c>
      <c r="F281" s="17">
        <f t="shared" si="65"/>
        <v>25563.599999999999</v>
      </c>
      <c r="G281" s="17">
        <f t="shared" si="65"/>
        <v>25563.599999999999</v>
      </c>
      <c r="H281" s="17">
        <f t="shared" si="65"/>
        <v>1</v>
      </c>
      <c r="I281" s="17">
        <f t="shared" si="65"/>
        <v>0</v>
      </c>
      <c r="J281" s="17">
        <f t="shared" si="65"/>
        <v>0</v>
      </c>
    </row>
    <row r="282" spans="1:10" ht="33.75" x14ac:dyDescent="0.25">
      <c r="A282" s="8" t="s">
        <v>36</v>
      </c>
      <c r="B282" s="9" t="s">
        <v>14</v>
      </c>
      <c r="C282" s="9" t="s">
        <v>27</v>
      </c>
      <c r="D282" s="29" t="s">
        <v>37</v>
      </c>
      <c r="E282" s="10">
        <v>64</v>
      </c>
      <c r="F282" s="10">
        <v>264.06</v>
      </c>
      <c r="G282" s="11">
        <f>ROUND(E282*F282,2)</f>
        <v>16899.84</v>
      </c>
      <c r="H282" s="10">
        <v>64</v>
      </c>
      <c r="I282" s="35">
        <v>0</v>
      </c>
      <c r="J282" s="11">
        <f>ROUND(H282*I282,2)</f>
        <v>0</v>
      </c>
    </row>
    <row r="283" spans="1:10" ht="22.5" x14ac:dyDescent="0.25">
      <c r="A283" s="8" t="s">
        <v>26</v>
      </c>
      <c r="B283" s="9" t="s">
        <v>14</v>
      </c>
      <c r="C283" s="9" t="s">
        <v>27</v>
      </c>
      <c r="D283" s="29" t="s">
        <v>28</v>
      </c>
      <c r="E283" s="10">
        <v>162</v>
      </c>
      <c r="F283" s="10">
        <v>53.48</v>
      </c>
      <c r="G283" s="11">
        <f>ROUND(E283*F283,2)</f>
        <v>8663.76</v>
      </c>
      <c r="H283" s="10">
        <v>162</v>
      </c>
      <c r="I283" s="35">
        <v>0</v>
      </c>
      <c r="J283" s="11">
        <f>ROUND(H283*I283,2)</f>
        <v>0</v>
      </c>
    </row>
    <row r="284" spans="1:10" x14ac:dyDescent="0.25">
      <c r="A284" s="12"/>
      <c r="B284" s="12"/>
      <c r="C284" s="12"/>
      <c r="D284" s="30" t="s">
        <v>470</v>
      </c>
      <c r="E284" s="10">
        <v>1</v>
      </c>
      <c r="F284" s="14">
        <f>SUM(G282:G283)</f>
        <v>25563.599999999999</v>
      </c>
      <c r="G284" s="14">
        <f>ROUND(E284*F284,2)</f>
        <v>25563.599999999999</v>
      </c>
      <c r="H284" s="10">
        <v>1</v>
      </c>
      <c r="I284" s="14">
        <f>SUM(J282:J283)</f>
        <v>0</v>
      </c>
      <c r="J284" s="14">
        <f>ROUND(H284*I284,2)</f>
        <v>0</v>
      </c>
    </row>
    <row r="285" spans="1:10" ht="0.95" customHeight="1" x14ac:dyDescent="0.25">
      <c r="A285" s="15"/>
      <c r="B285" s="15"/>
      <c r="C285" s="15"/>
      <c r="D285" s="31"/>
      <c r="E285" s="15"/>
      <c r="F285" s="15"/>
      <c r="G285" s="15"/>
      <c r="H285" s="15"/>
      <c r="I285" s="15"/>
      <c r="J285" s="15"/>
    </row>
    <row r="286" spans="1:10" x14ac:dyDescent="0.25">
      <c r="A286" s="16" t="s">
        <v>471</v>
      </c>
      <c r="B286" s="16" t="s">
        <v>10</v>
      </c>
      <c r="C286" s="16" t="s">
        <v>11</v>
      </c>
      <c r="D286" s="32" t="s">
        <v>472</v>
      </c>
      <c r="E286" s="17">
        <f t="shared" ref="E286:J286" si="66">E312</f>
        <v>1</v>
      </c>
      <c r="F286" s="17">
        <f t="shared" si="66"/>
        <v>215079.8</v>
      </c>
      <c r="G286" s="17">
        <f t="shared" si="66"/>
        <v>215079.8</v>
      </c>
      <c r="H286" s="17">
        <f t="shared" si="66"/>
        <v>1</v>
      </c>
      <c r="I286" s="17">
        <f t="shared" si="66"/>
        <v>0</v>
      </c>
      <c r="J286" s="17">
        <f t="shared" si="66"/>
        <v>0</v>
      </c>
    </row>
    <row r="287" spans="1:10" x14ac:dyDescent="0.25">
      <c r="A287" s="8" t="s">
        <v>473</v>
      </c>
      <c r="B287" s="9" t="s">
        <v>14</v>
      </c>
      <c r="C287" s="9" t="s">
        <v>41</v>
      </c>
      <c r="D287" s="29" t="s">
        <v>474</v>
      </c>
      <c r="E287" s="10">
        <v>100</v>
      </c>
      <c r="F287" s="10">
        <v>128.04</v>
      </c>
      <c r="G287" s="11">
        <f t="shared" ref="G287:G312" si="67">ROUND(E287*F287,2)</f>
        <v>12804</v>
      </c>
      <c r="H287" s="10">
        <v>100</v>
      </c>
      <c r="I287" s="35">
        <v>0</v>
      </c>
      <c r="J287" s="11">
        <f t="shared" ref="J287:J312" si="68">ROUND(H287*I287,2)</f>
        <v>0</v>
      </c>
    </row>
    <row r="288" spans="1:10" x14ac:dyDescent="0.25">
      <c r="A288" s="8" t="s">
        <v>475</v>
      </c>
      <c r="B288" s="9" t="s">
        <v>14</v>
      </c>
      <c r="C288" s="9" t="s">
        <v>41</v>
      </c>
      <c r="D288" s="29" t="s">
        <v>476</v>
      </c>
      <c r="E288" s="10">
        <v>100</v>
      </c>
      <c r="F288" s="10">
        <v>26.52</v>
      </c>
      <c r="G288" s="11">
        <f t="shared" si="67"/>
        <v>2652</v>
      </c>
      <c r="H288" s="10">
        <v>100</v>
      </c>
      <c r="I288" s="35">
        <v>0</v>
      </c>
      <c r="J288" s="11">
        <f t="shared" si="68"/>
        <v>0</v>
      </c>
    </row>
    <row r="289" spans="1:10" x14ac:dyDescent="0.25">
      <c r="A289" s="8" t="s">
        <v>477</v>
      </c>
      <c r="B289" s="9" t="s">
        <v>14</v>
      </c>
      <c r="C289" s="9" t="s">
        <v>41</v>
      </c>
      <c r="D289" s="29" t="s">
        <v>478</v>
      </c>
      <c r="E289" s="10">
        <v>100</v>
      </c>
      <c r="F289" s="10">
        <v>42.9</v>
      </c>
      <c r="G289" s="11">
        <f t="shared" si="67"/>
        <v>4290</v>
      </c>
      <c r="H289" s="10">
        <v>100</v>
      </c>
      <c r="I289" s="35">
        <v>0</v>
      </c>
      <c r="J289" s="11">
        <f t="shared" si="68"/>
        <v>0</v>
      </c>
    </row>
    <row r="290" spans="1:10" x14ac:dyDescent="0.25">
      <c r="A290" s="8" t="s">
        <v>479</v>
      </c>
      <c r="B290" s="9" t="s">
        <v>14</v>
      </c>
      <c r="C290" s="9" t="s">
        <v>41</v>
      </c>
      <c r="D290" s="29" t="s">
        <v>480</v>
      </c>
      <c r="E290" s="10">
        <v>490</v>
      </c>
      <c r="F290" s="10">
        <v>213.21</v>
      </c>
      <c r="G290" s="11">
        <f t="shared" si="67"/>
        <v>104472.9</v>
      </c>
      <c r="H290" s="10">
        <v>490</v>
      </c>
      <c r="I290" s="35">
        <v>0</v>
      </c>
      <c r="J290" s="11">
        <f t="shared" si="68"/>
        <v>0</v>
      </c>
    </row>
    <row r="291" spans="1:10" ht="22.5" x14ac:dyDescent="0.25">
      <c r="A291" s="8" t="s">
        <v>481</v>
      </c>
      <c r="B291" s="9" t="s">
        <v>14</v>
      </c>
      <c r="C291" s="9" t="s">
        <v>41</v>
      </c>
      <c r="D291" s="29" t="s">
        <v>482</v>
      </c>
      <c r="E291" s="10">
        <v>150</v>
      </c>
      <c r="F291" s="10">
        <v>91.52</v>
      </c>
      <c r="G291" s="11">
        <f t="shared" si="67"/>
        <v>13728</v>
      </c>
      <c r="H291" s="10">
        <v>150</v>
      </c>
      <c r="I291" s="35">
        <v>0</v>
      </c>
      <c r="J291" s="11">
        <f t="shared" si="68"/>
        <v>0</v>
      </c>
    </row>
    <row r="292" spans="1:10" x14ac:dyDescent="0.25">
      <c r="A292" s="8" t="s">
        <v>483</v>
      </c>
      <c r="B292" s="9" t="s">
        <v>14</v>
      </c>
      <c r="C292" s="9" t="s">
        <v>41</v>
      </c>
      <c r="D292" s="29" t="s">
        <v>484</v>
      </c>
      <c r="E292" s="10">
        <v>300</v>
      </c>
      <c r="F292" s="10">
        <v>53.75</v>
      </c>
      <c r="G292" s="11">
        <f t="shared" si="67"/>
        <v>16125</v>
      </c>
      <c r="H292" s="10">
        <v>300</v>
      </c>
      <c r="I292" s="35">
        <v>0</v>
      </c>
      <c r="J292" s="11">
        <f t="shared" si="68"/>
        <v>0</v>
      </c>
    </row>
    <row r="293" spans="1:10" ht="22.5" x14ac:dyDescent="0.25">
      <c r="A293" s="8" t="s">
        <v>485</v>
      </c>
      <c r="B293" s="9" t="s">
        <v>14</v>
      </c>
      <c r="C293" s="9" t="s">
        <v>41</v>
      </c>
      <c r="D293" s="29" t="s">
        <v>486</v>
      </c>
      <c r="E293" s="10">
        <v>280</v>
      </c>
      <c r="F293" s="10">
        <v>17.579999999999998</v>
      </c>
      <c r="G293" s="11">
        <f t="shared" si="67"/>
        <v>4922.3999999999996</v>
      </c>
      <c r="H293" s="10">
        <v>280</v>
      </c>
      <c r="I293" s="35">
        <v>0</v>
      </c>
      <c r="J293" s="11">
        <f t="shared" si="68"/>
        <v>0</v>
      </c>
    </row>
    <row r="294" spans="1:10" x14ac:dyDescent="0.25">
      <c r="A294" s="8" t="s">
        <v>487</v>
      </c>
      <c r="B294" s="9" t="s">
        <v>14</v>
      </c>
      <c r="C294" s="9" t="s">
        <v>41</v>
      </c>
      <c r="D294" s="29" t="s">
        <v>488</v>
      </c>
      <c r="E294" s="10">
        <v>300</v>
      </c>
      <c r="F294" s="10">
        <v>47.32</v>
      </c>
      <c r="G294" s="11">
        <f t="shared" si="67"/>
        <v>14196</v>
      </c>
      <c r="H294" s="10">
        <v>300</v>
      </c>
      <c r="I294" s="35">
        <v>0</v>
      </c>
      <c r="J294" s="11">
        <f t="shared" si="68"/>
        <v>0</v>
      </c>
    </row>
    <row r="295" spans="1:10" ht="22.5" x14ac:dyDescent="0.25">
      <c r="A295" s="8" t="s">
        <v>489</v>
      </c>
      <c r="B295" s="9" t="s">
        <v>14</v>
      </c>
      <c r="C295" s="9" t="s">
        <v>41</v>
      </c>
      <c r="D295" s="29" t="s">
        <v>490</v>
      </c>
      <c r="E295" s="10">
        <v>300</v>
      </c>
      <c r="F295" s="10">
        <v>9.69</v>
      </c>
      <c r="G295" s="11">
        <f t="shared" si="67"/>
        <v>2907</v>
      </c>
      <c r="H295" s="10">
        <v>300</v>
      </c>
      <c r="I295" s="35">
        <v>0</v>
      </c>
      <c r="J295" s="11">
        <f t="shared" si="68"/>
        <v>0</v>
      </c>
    </row>
    <row r="296" spans="1:10" ht="22.5" x14ac:dyDescent="0.25">
      <c r="A296" s="8" t="s">
        <v>491</v>
      </c>
      <c r="B296" s="9" t="s">
        <v>14</v>
      </c>
      <c r="C296" s="9" t="s">
        <v>41</v>
      </c>
      <c r="D296" s="29" t="s">
        <v>492</v>
      </c>
      <c r="E296" s="10">
        <v>180</v>
      </c>
      <c r="F296" s="10">
        <v>16.91</v>
      </c>
      <c r="G296" s="11">
        <f t="shared" si="67"/>
        <v>3043.8</v>
      </c>
      <c r="H296" s="10">
        <v>180</v>
      </c>
      <c r="I296" s="35">
        <v>0</v>
      </c>
      <c r="J296" s="11">
        <f t="shared" si="68"/>
        <v>0</v>
      </c>
    </row>
    <row r="297" spans="1:10" x14ac:dyDescent="0.25">
      <c r="A297" s="8" t="s">
        <v>493</v>
      </c>
      <c r="B297" s="9" t="s">
        <v>14</v>
      </c>
      <c r="C297" s="9" t="s">
        <v>15</v>
      </c>
      <c r="D297" s="29" t="s">
        <v>494</v>
      </c>
      <c r="E297" s="10">
        <v>1</v>
      </c>
      <c r="F297" s="10">
        <v>1257.8800000000001</v>
      </c>
      <c r="G297" s="11">
        <f t="shared" si="67"/>
        <v>1257.8800000000001</v>
      </c>
      <c r="H297" s="10">
        <v>1</v>
      </c>
      <c r="I297" s="35">
        <v>0</v>
      </c>
      <c r="J297" s="11">
        <f t="shared" si="68"/>
        <v>0</v>
      </c>
    </row>
    <row r="298" spans="1:10" x14ac:dyDescent="0.25">
      <c r="A298" s="8" t="s">
        <v>495</v>
      </c>
      <c r="B298" s="9" t="s">
        <v>14</v>
      </c>
      <c r="C298" s="9" t="s">
        <v>4</v>
      </c>
      <c r="D298" s="29" t="s">
        <v>496</v>
      </c>
      <c r="E298" s="10">
        <v>6</v>
      </c>
      <c r="F298" s="10">
        <v>234.94</v>
      </c>
      <c r="G298" s="11">
        <f t="shared" si="67"/>
        <v>1409.64</v>
      </c>
      <c r="H298" s="10">
        <v>6</v>
      </c>
      <c r="I298" s="35">
        <v>0</v>
      </c>
      <c r="J298" s="11">
        <f t="shared" si="68"/>
        <v>0</v>
      </c>
    </row>
    <row r="299" spans="1:10" x14ac:dyDescent="0.25">
      <c r="A299" s="8" t="s">
        <v>497</v>
      </c>
      <c r="B299" s="9" t="s">
        <v>14</v>
      </c>
      <c r="C299" s="9" t="s">
        <v>4</v>
      </c>
      <c r="D299" s="29" t="s">
        <v>498</v>
      </c>
      <c r="E299" s="10">
        <v>4</v>
      </c>
      <c r="F299" s="10">
        <v>352.01</v>
      </c>
      <c r="G299" s="11">
        <f t="shared" si="67"/>
        <v>1408.04</v>
      </c>
      <c r="H299" s="10">
        <v>4</v>
      </c>
      <c r="I299" s="35">
        <v>0</v>
      </c>
      <c r="J299" s="11">
        <f t="shared" si="68"/>
        <v>0</v>
      </c>
    </row>
    <row r="300" spans="1:10" x14ac:dyDescent="0.25">
      <c r="A300" s="8" t="s">
        <v>499</v>
      </c>
      <c r="B300" s="9" t="s">
        <v>14</v>
      </c>
      <c r="C300" s="9" t="s">
        <v>15</v>
      </c>
      <c r="D300" s="29" t="s">
        <v>500</v>
      </c>
      <c r="E300" s="10">
        <v>1</v>
      </c>
      <c r="F300" s="10">
        <v>650.45000000000005</v>
      </c>
      <c r="G300" s="11">
        <f t="shared" si="67"/>
        <v>650.45000000000005</v>
      </c>
      <c r="H300" s="10">
        <v>1</v>
      </c>
      <c r="I300" s="35">
        <v>0</v>
      </c>
      <c r="J300" s="11">
        <f t="shared" si="68"/>
        <v>0</v>
      </c>
    </row>
    <row r="301" spans="1:10" x14ac:dyDescent="0.25">
      <c r="A301" s="8" t="s">
        <v>501</v>
      </c>
      <c r="B301" s="9" t="s">
        <v>14</v>
      </c>
      <c r="C301" s="9" t="s">
        <v>15</v>
      </c>
      <c r="D301" s="29" t="s">
        <v>502</v>
      </c>
      <c r="E301" s="10">
        <v>2</v>
      </c>
      <c r="F301" s="10">
        <v>145.72</v>
      </c>
      <c r="G301" s="11">
        <f t="shared" si="67"/>
        <v>291.44</v>
      </c>
      <c r="H301" s="10">
        <v>2</v>
      </c>
      <c r="I301" s="35">
        <v>0</v>
      </c>
      <c r="J301" s="11">
        <f t="shared" si="68"/>
        <v>0</v>
      </c>
    </row>
    <row r="302" spans="1:10" x14ac:dyDescent="0.25">
      <c r="A302" s="8" t="s">
        <v>503</v>
      </c>
      <c r="B302" s="9" t="s">
        <v>14</v>
      </c>
      <c r="C302" s="9" t="s">
        <v>41</v>
      </c>
      <c r="D302" s="29" t="s">
        <v>504</v>
      </c>
      <c r="E302" s="10">
        <v>210</v>
      </c>
      <c r="F302" s="10">
        <v>52.7</v>
      </c>
      <c r="G302" s="11">
        <f t="shared" si="67"/>
        <v>11067</v>
      </c>
      <c r="H302" s="10">
        <v>210</v>
      </c>
      <c r="I302" s="35">
        <v>0</v>
      </c>
      <c r="J302" s="11">
        <f t="shared" si="68"/>
        <v>0</v>
      </c>
    </row>
    <row r="303" spans="1:10" x14ac:dyDescent="0.25">
      <c r="A303" s="8" t="s">
        <v>505</v>
      </c>
      <c r="B303" s="9" t="s">
        <v>14</v>
      </c>
      <c r="C303" s="9" t="s">
        <v>15</v>
      </c>
      <c r="D303" s="29" t="s">
        <v>506</v>
      </c>
      <c r="E303" s="10">
        <v>2</v>
      </c>
      <c r="F303" s="10">
        <v>415.63</v>
      </c>
      <c r="G303" s="11">
        <f t="shared" si="67"/>
        <v>831.26</v>
      </c>
      <c r="H303" s="10">
        <v>2</v>
      </c>
      <c r="I303" s="35">
        <v>0</v>
      </c>
      <c r="J303" s="11">
        <f t="shared" si="68"/>
        <v>0</v>
      </c>
    </row>
    <row r="304" spans="1:10" x14ac:dyDescent="0.25">
      <c r="A304" s="8" t="s">
        <v>507</v>
      </c>
      <c r="B304" s="9" t="s">
        <v>14</v>
      </c>
      <c r="C304" s="9" t="s">
        <v>15</v>
      </c>
      <c r="D304" s="29" t="s">
        <v>508</v>
      </c>
      <c r="E304" s="10">
        <v>6</v>
      </c>
      <c r="F304" s="10">
        <v>27.26</v>
      </c>
      <c r="G304" s="11">
        <f t="shared" si="67"/>
        <v>163.56</v>
      </c>
      <c r="H304" s="10">
        <v>6</v>
      </c>
      <c r="I304" s="35">
        <v>0</v>
      </c>
      <c r="J304" s="11">
        <f t="shared" si="68"/>
        <v>0</v>
      </c>
    </row>
    <row r="305" spans="1:10" ht="22.5" x14ac:dyDescent="0.25">
      <c r="A305" s="8" t="s">
        <v>509</v>
      </c>
      <c r="B305" s="9" t="s">
        <v>14</v>
      </c>
      <c r="C305" s="9" t="s">
        <v>24</v>
      </c>
      <c r="D305" s="29" t="s">
        <v>510</v>
      </c>
      <c r="E305" s="10">
        <v>13</v>
      </c>
      <c r="F305" s="10">
        <v>194.75</v>
      </c>
      <c r="G305" s="11">
        <f t="shared" si="67"/>
        <v>2531.75</v>
      </c>
      <c r="H305" s="10">
        <v>13</v>
      </c>
      <c r="I305" s="35">
        <v>0</v>
      </c>
      <c r="J305" s="11">
        <f t="shared" si="68"/>
        <v>0</v>
      </c>
    </row>
    <row r="306" spans="1:10" x14ac:dyDescent="0.25">
      <c r="A306" s="8" t="s">
        <v>511</v>
      </c>
      <c r="B306" s="9" t="s">
        <v>14</v>
      </c>
      <c r="C306" s="9" t="s">
        <v>15</v>
      </c>
      <c r="D306" s="29" t="s">
        <v>512</v>
      </c>
      <c r="E306" s="10">
        <v>3</v>
      </c>
      <c r="F306" s="10">
        <v>320.91000000000003</v>
      </c>
      <c r="G306" s="11">
        <f t="shared" si="67"/>
        <v>962.73</v>
      </c>
      <c r="H306" s="10">
        <v>3</v>
      </c>
      <c r="I306" s="35">
        <v>0</v>
      </c>
      <c r="J306" s="11">
        <f t="shared" si="68"/>
        <v>0</v>
      </c>
    </row>
    <row r="307" spans="1:10" ht="22.5" x14ac:dyDescent="0.25">
      <c r="A307" s="8" t="s">
        <v>513</v>
      </c>
      <c r="B307" s="9" t="s">
        <v>14</v>
      </c>
      <c r="C307" s="9" t="s">
        <v>15</v>
      </c>
      <c r="D307" s="29" t="s">
        <v>514</v>
      </c>
      <c r="E307" s="10">
        <v>2</v>
      </c>
      <c r="F307" s="10">
        <v>86.1</v>
      </c>
      <c r="G307" s="11">
        <f t="shared" si="67"/>
        <v>172.2</v>
      </c>
      <c r="H307" s="10">
        <v>2</v>
      </c>
      <c r="I307" s="35">
        <v>0</v>
      </c>
      <c r="J307" s="11">
        <f t="shared" si="68"/>
        <v>0</v>
      </c>
    </row>
    <row r="308" spans="1:10" x14ac:dyDescent="0.25">
      <c r="A308" s="8" t="s">
        <v>515</v>
      </c>
      <c r="B308" s="9" t="s">
        <v>14</v>
      </c>
      <c r="C308" s="9" t="s">
        <v>4</v>
      </c>
      <c r="D308" s="29" t="s">
        <v>516</v>
      </c>
      <c r="E308" s="10">
        <v>4</v>
      </c>
      <c r="F308" s="10">
        <v>13.1</v>
      </c>
      <c r="G308" s="11">
        <f t="shared" si="67"/>
        <v>52.4</v>
      </c>
      <c r="H308" s="10">
        <v>4</v>
      </c>
      <c r="I308" s="35">
        <v>0</v>
      </c>
      <c r="J308" s="11">
        <f t="shared" si="68"/>
        <v>0</v>
      </c>
    </row>
    <row r="309" spans="1:10" x14ac:dyDescent="0.25">
      <c r="A309" s="8" t="s">
        <v>517</v>
      </c>
      <c r="B309" s="9" t="s">
        <v>14</v>
      </c>
      <c r="C309" s="9" t="s">
        <v>44</v>
      </c>
      <c r="D309" s="29" t="s">
        <v>518</v>
      </c>
      <c r="E309" s="10">
        <v>105.6</v>
      </c>
      <c r="F309" s="10">
        <v>9.94</v>
      </c>
      <c r="G309" s="11">
        <f t="shared" si="67"/>
        <v>1049.6600000000001</v>
      </c>
      <c r="H309" s="10">
        <v>105.6</v>
      </c>
      <c r="I309" s="35">
        <v>0</v>
      </c>
      <c r="J309" s="11">
        <f t="shared" si="68"/>
        <v>0</v>
      </c>
    </row>
    <row r="310" spans="1:10" x14ac:dyDescent="0.25">
      <c r="A310" s="8" t="s">
        <v>519</v>
      </c>
      <c r="B310" s="9" t="s">
        <v>14</v>
      </c>
      <c r="C310" s="9" t="s">
        <v>41</v>
      </c>
      <c r="D310" s="29" t="s">
        <v>520</v>
      </c>
      <c r="E310" s="10">
        <v>105.6</v>
      </c>
      <c r="F310" s="10">
        <v>93.48</v>
      </c>
      <c r="G310" s="11">
        <f t="shared" si="67"/>
        <v>9871.49</v>
      </c>
      <c r="H310" s="10">
        <v>105.6</v>
      </c>
      <c r="I310" s="35">
        <v>0</v>
      </c>
      <c r="J310" s="11">
        <f t="shared" si="68"/>
        <v>0</v>
      </c>
    </row>
    <row r="311" spans="1:10" x14ac:dyDescent="0.25">
      <c r="A311" s="8" t="s">
        <v>521</v>
      </c>
      <c r="B311" s="9" t="s">
        <v>14</v>
      </c>
      <c r="C311" s="9" t="s">
        <v>41</v>
      </c>
      <c r="D311" s="29" t="s">
        <v>522</v>
      </c>
      <c r="E311" s="10">
        <v>180</v>
      </c>
      <c r="F311" s="10">
        <v>23.44</v>
      </c>
      <c r="G311" s="11">
        <f t="shared" si="67"/>
        <v>4219.2</v>
      </c>
      <c r="H311" s="10">
        <v>180</v>
      </c>
      <c r="I311" s="35">
        <v>0</v>
      </c>
      <c r="J311" s="11">
        <f t="shared" si="68"/>
        <v>0</v>
      </c>
    </row>
    <row r="312" spans="1:10" x14ac:dyDescent="0.25">
      <c r="A312" s="12"/>
      <c r="B312" s="12"/>
      <c r="C312" s="12"/>
      <c r="D312" s="30" t="s">
        <v>523</v>
      </c>
      <c r="E312" s="10">
        <v>1</v>
      </c>
      <c r="F312" s="14">
        <f>SUM(G287:G311)</f>
        <v>215079.8</v>
      </c>
      <c r="G312" s="14">
        <f t="shared" si="67"/>
        <v>215079.8</v>
      </c>
      <c r="H312" s="10">
        <v>1</v>
      </c>
      <c r="I312" s="14">
        <f>SUM(J287:J311)</f>
        <v>0</v>
      </c>
      <c r="J312" s="14">
        <f t="shared" si="68"/>
        <v>0</v>
      </c>
    </row>
    <row r="313" spans="1:10" ht="0.95" customHeight="1" x14ac:dyDescent="0.25">
      <c r="A313" s="15"/>
      <c r="B313" s="15"/>
      <c r="C313" s="15"/>
      <c r="D313" s="31"/>
      <c r="E313" s="15"/>
      <c r="F313" s="15"/>
      <c r="G313" s="15"/>
      <c r="H313" s="15"/>
      <c r="I313" s="15"/>
      <c r="J313" s="15"/>
    </row>
    <row r="314" spans="1:10" ht="22.5" x14ac:dyDescent="0.25">
      <c r="A314" s="16" t="s">
        <v>524</v>
      </c>
      <c r="B314" s="16" t="s">
        <v>10</v>
      </c>
      <c r="C314" s="16" t="s">
        <v>11</v>
      </c>
      <c r="D314" s="32" t="s">
        <v>525</v>
      </c>
      <c r="E314" s="17">
        <f t="shared" ref="E314:J314" si="69">E333</f>
        <v>1</v>
      </c>
      <c r="F314" s="17">
        <f t="shared" si="69"/>
        <v>76773.41</v>
      </c>
      <c r="G314" s="17">
        <f t="shared" si="69"/>
        <v>76773.41</v>
      </c>
      <c r="H314" s="17">
        <f t="shared" si="69"/>
        <v>1</v>
      </c>
      <c r="I314" s="17">
        <f t="shared" si="69"/>
        <v>0</v>
      </c>
      <c r="J314" s="17">
        <f t="shared" si="69"/>
        <v>0</v>
      </c>
    </row>
    <row r="315" spans="1:10" x14ac:dyDescent="0.25">
      <c r="A315" s="8" t="s">
        <v>526</v>
      </c>
      <c r="B315" s="9" t="s">
        <v>14</v>
      </c>
      <c r="C315" s="9" t="s">
        <v>15</v>
      </c>
      <c r="D315" s="29" t="s">
        <v>527</v>
      </c>
      <c r="E315" s="10">
        <v>2</v>
      </c>
      <c r="F315" s="10">
        <v>34247.64</v>
      </c>
      <c r="G315" s="11">
        <f t="shared" ref="G315:G333" si="70">ROUND(E315*F315,2)</f>
        <v>68495.28</v>
      </c>
      <c r="H315" s="10">
        <v>2</v>
      </c>
      <c r="I315" s="35">
        <v>0</v>
      </c>
      <c r="J315" s="11">
        <f t="shared" ref="J315:J333" si="71">ROUND(H315*I315,2)</f>
        <v>0</v>
      </c>
    </row>
    <row r="316" spans="1:10" ht="22.5" x14ac:dyDescent="0.25">
      <c r="A316" s="8" t="s">
        <v>528</v>
      </c>
      <c r="B316" s="9" t="s">
        <v>14</v>
      </c>
      <c r="C316" s="9" t="s">
        <v>24</v>
      </c>
      <c r="D316" s="29" t="s">
        <v>529</v>
      </c>
      <c r="E316" s="10">
        <v>50</v>
      </c>
      <c r="F316" s="10">
        <v>18.63</v>
      </c>
      <c r="G316" s="11">
        <f t="shared" si="70"/>
        <v>931.5</v>
      </c>
      <c r="H316" s="10">
        <v>50</v>
      </c>
      <c r="I316" s="35">
        <v>0</v>
      </c>
      <c r="J316" s="11">
        <f t="shared" si="71"/>
        <v>0</v>
      </c>
    </row>
    <row r="317" spans="1:10" x14ac:dyDescent="0.25">
      <c r="A317" s="8" t="s">
        <v>530</v>
      </c>
      <c r="B317" s="9" t="s">
        <v>14</v>
      </c>
      <c r="C317" s="9" t="s">
        <v>15</v>
      </c>
      <c r="D317" s="29" t="s">
        <v>531</v>
      </c>
      <c r="E317" s="10">
        <v>4</v>
      </c>
      <c r="F317" s="10">
        <v>29.22</v>
      </c>
      <c r="G317" s="11">
        <f t="shared" si="70"/>
        <v>116.88</v>
      </c>
      <c r="H317" s="10">
        <v>4</v>
      </c>
      <c r="I317" s="35">
        <v>0</v>
      </c>
      <c r="J317" s="11">
        <f t="shared" si="71"/>
        <v>0</v>
      </c>
    </row>
    <row r="318" spans="1:10" x14ac:dyDescent="0.25">
      <c r="A318" s="8" t="s">
        <v>532</v>
      </c>
      <c r="B318" s="9" t="s">
        <v>14</v>
      </c>
      <c r="C318" s="9" t="s">
        <v>24</v>
      </c>
      <c r="D318" s="29" t="s">
        <v>533</v>
      </c>
      <c r="E318" s="10">
        <v>30</v>
      </c>
      <c r="F318" s="10">
        <v>50.72</v>
      </c>
      <c r="G318" s="11">
        <f t="shared" si="70"/>
        <v>1521.6</v>
      </c>
      <c r="H318" s="10">
        <v>30</v>
      </c>
      <c r="I318" s="35">
        <v>0</v>
      </c>
      <c r="J318" s="11">
        <f t="shared" si="71"/>
        <v>0</v>
      </c>
    </row>
    <row r="319" spans="1:10" x14ac:dyDescent="0.25">
      <c r="A319" s="8" t="s">
        <v>534</v>
      </c>
      <c r="B319" s="9" t="s">
        <v>14</v>
      </c>
      <c r="C319" s="9" t="s">
        <v>24</v>
      </c>
      <c r="D319" s="29" t="s">
        <v>535</v>
      </c>
      <c r="E319" s="10">
        <v>10</v>
      </c>
      <c r="F319" s="10">
        <v>2.96</v>
      </c>
      <c r="G319" s="11">
        <f t="shared" si="70"/>
        <v>29.6</v>
      </c>
      <c r="H319" s="10">
        <v>10</v>
      </c>
      <c r="I319" s="35">
        <v>0</v>
      </c>
      <c r="J319" s="11">
        <f t="shared" si="71"/>
        <v>0</v>
      </c>
    </row>
    <row r="320" spans="1:10" x14ac:dyDescent="0.25">
      <c r="A320" s="8" t="s">
        <v>536</v>
      </c>
      <c r="B320" s="9" t="s">
        <v>14</v>
      </c>
      <c r="C320" s="9" t="s">
        <v>24</v>
      </c>
      <c r="D320" s="29" t="s">
        <v>537</v>
      </c>
      <c r="E320" s="10">
        <v>10</v>
      </c>
      <c r="F320" s="10">
        <v>3.32</v>
      </c>
      <c r="G320" s="11">
        <f t="shared" si="70"/>
        <v>33.200000000000003</v>
      </c>
      <c r="H320" s="10">
        <v>10</v>
      </c>
      <c r="I320" s="35">
        <v>0</v>
      </c>
      <c r="J320" s="11">
        <f t="shared" si="71"/>
        <v>0</v>
      </c>
    </row>
    <row r="321" spans="1:10" x14ac:dyDescent="0.25">
      <c r="A321" s="8" t="s">
        <v>538</v>
      </c>
      <c r="B321" s="9" t="s">
        <v>14</v>
      </c>
      <c r="C321" s="9" t="s">
        <v>24</v>
      </c>
      <c r="D321" s="29" t="s">
        <v>539</v>
      </c>
      <c r="E321" s="10">
        <v>10</v>
      </c>
      <c r="F321" s="10">
        <v>3.78</v>
      </c>
      <c r="G321" s="11">
        <f t="shared" si="70"/>
        <v>37.799999999999997</v>
      </c>
      <c r="H321" s="10">
        <v>10</v>
      </c>
      <c r="I321" s="35">
        <v>0</v>
      </c>
      <c r="J321" s="11">
        <f t="shared" si="71"/>
        <v>0</v>
      </c>
    </row>
    <row r="322" spans="1:10" x14ac:dyDescent="0.25">
      <c r="A322" s="8" t="s">
        <v>540</v>
      </c>
      <c r="B322" s="9" t="s">
        <v>14</v>
      </c>
      <c r="C322" s="9" t="s">
        <v>24</v>
      </c>
      <c r="D322" s="29" t="s">
        <v>541</v>
      </c>
      <c r="E322" s="10">
        <v>10</v>
      </c>
      <c r="F322" s="10">
        <v>8.19</v>
      </c>
      <c r="G322" s="11">
        <f t="shared" si="70"/>
        <v>81.900000000000006</v>
      </c>
      <c r="H322" s="10">
        <v>10</v>
      </c>
      <c r="I322" s="35">
        <v>0</v>
      </c>
      <c r="J322" s="11">
        <f t="shared" si="71"/>
        <v>0</v>
      </c>
    </row>
    <row r="323" spans="1:10" x14ac:dyDescent="0.25">
      <c r="A323" s="8" t="s">
        <v>505</v>
      </c>
      <c r="B323" s="9" t="s">
        <v>14</v>
      </c>
      <c r="C323" s="9" t="s">
        <v>15</v>
      </c>
      <c r="D323" s="29" t="s">
        <v>506</v>
      </c>
      <c r="E323" s="10">
        <v>2</v>
      </c>
      <c r="F323" s="10">
        <v>415.63</v>
      </c>
      <c r="G323" s="11">
        <f t="shared" si="70"/>
        <v>831.26</v>
      </c>
      <c r="H323" s="10">
        <v>2</v>
      </c>
      <c r="I323" s="35">
        <v>0</v>
      </c>
      <c r="J323" s="11">
        <f t="shared" si="71"/>
        <v>0</v>
      </c>
    </row>
    <row r="324" spans="1:10" ht="22.5" x14ac:dyDescent="0.25">
      <c r="A324" s="8" t="s">
        <v>542</v>
      </c>
      <c r="B324" s="9" t="s">
        <v>14</v>
      </c>
      <c r="C324" s="9" t="s">
        <v>15</v>
      </c>
      <c r="D324" s="29" t="s">
        <v>543</v>
      </c>
      <c r="E324" s="10">
        <v>14</v>
      </c>
      <c r="F324" s="10">
        <v>49.97</v>
      </c>
      <c r="G324" s="11">
        <f t="shared" si="70"/>
        <v>699.58</v>
      </c>
      <c r="H324" s="10">
        <v>14</v>
      </c>
      <c r="I324" s="35">
        <v>0</v>
      </c>
      <c r="J324" s="11">
        <f t="shared" si="71"/>
        <v>0</v>
      </c>
    </row>
    <row r="325" spans="1:10" x14ac:dyDescent="0.25">
      <c r="A325" s="8" t="s">
        <v>544</v>
      </c>
      <c r="B325" s="9" t="s">
        <v>14</v>
      </c>
      <c r="C325" s="9" t="s">
        <v>24</v>
      </c>
      <c r="D325" s="29" t="s">
        <v>545</v>
      </c>
      <c r="E325" s="10">
        <v>64</v>
      </c>
      <c r="F325" s="10">
        <v>15.59</v>
      </c>
      <c r="G325" s="11">
        <f t="shared" si="70"/>
        <v>997.76</v>
      </c>
      <c r="H325" s="10">
        <v>64</v>
      </c>
      <c r="I325" s="35">
        <v>0</v>
      </c>
      <c r="J325" s="11">
        <f t="shared" si="71"/>
        <v>0</v>
      </c>
    </row>
    <row r="326" spans="1:10" x14ac:dyDescent="0.25">
      <c r="A326" s="8" t="s">
        <v>546</v>
      </c>
      <c r="B326" s="9" t="s">
        <v>14</v>
      </c>
      <c r="C326" s="9" t="s">
        <v>24</v>
      </c>
      <c r="D326" s="29" t="s">
        <v>547</v>
      </c>
      <c r="E326" s="10">
        <v>25</v>
      </c>
      <c r="F326" s="10">
        <v>21.82</v>
      </c>
      <c r="G326" s="11">
        <f t="shared" si="70"/>
        <v>545.5</v>
      </c>
      <c r="H326" s="10">
        <v>25</v>
      </c>
      <c r="I326" s="35">
        <v>0</v>
      </c>
      <c r="J326" s="11">
        <f t="shared" si="71"/>
        <v>0</v>
      </c>
    </row>
    <row r="327" spans="1:10" x14ac:dyDescent="0.25">
      <c r="A327" s="8" t="s">
        <v>548</v>
      </c>
      <c r="B327" s="9" t="s">
        <v>14</v>
      </c>
      <c r="C327" s="9" t="s">
        <v>24</v>
      </c>
      <c r="D327" s="29" t="s">
        <v>549</v>
      </c>
      <c r="E327" s="10">
        <v>10</v>
      </c>
      <c r="F327" s="10">
        <v>20.059999999999999</v>
      </c>
      <c r="G327" s="11">
        <f t="shared" si="70"/>
        <v>200.6</v>
      </c>
      <c r="H327" s="10">
        <v>10</v>
      </c>
      <c r="I327" s="35">
        <v>0</v>
      </c>
      <c r="J327" s="11">
        <f t="shared" si="71"/>
        <v>0</v>
      </c>
    </row>
    <row r="328" spans="1:10" x14ac:dyDescent="0.25">
      <c r="A328" s="8" t="s">
        <v>550</v>
      </c>
      <c r="B328" s="9" t="s">
        <v>14</v>
      </c>
      <c r="C328" s="9" t="s">
        <v>24</v>
      </c>
      <c r="D328" s="29" t="s">
        <v>551</v>
      </c>
      <c r="E328" s="10">
        <v>10</v>
      </c>
      <c r="F328" s="10">
        <v>38.869999999999997</v>
      </c>
      <c r="G328" s="11">
        <f t="shared" si="70"/>
        <v>388.7</v>
      </c>
      <c r="H328" s="10">
        <v>10</v>
      </c>
      <c r="I328" s="35">
        <v>0</v>
      </c>
      <c r="J328" s="11">
        <f t="shared" si="71"/>
        <v>0</v>
      </c>
    </row>
    <row r="329" spans="1:10" x14ac:dyDescent="0.25">
      <c r="A329" s="8" t="s">
        <v>552</v>
      </c>
      <c r="B329" s="9" t="s">
        <v>14</v>
      </c>
      <c r="C329" s="9" t="s">
        <v>15</v>
      </c>
      <c r="D329" s="29" t="s">
        <v>553</v>
      </c>
      <c r="E329" s="10">
        <v>12</v>
      </c>
      <c r="F329" s="10">
        <v>13.79</v>
      </c>
      <c r="G329" s="11">
        <f t="shared" si="70"/>
        <v>165.48</v>
      </c>
      <c r="H329" s="10">
        <v>12</v>
      </c>
      <c r="I329" s="35">
        <v>0</v>
      </c>
      <c r="J329" s="11">
        <f t="shared" si="71"/>
        <v>0</v>
      </c>
    </row>
    <row r="330" spans="1:10" x14ac:dyDescent="0.25">
      <c r="A330" s="8" t="s">
        <v>554</v>
      </c>
      <c r="B330" s="9" t="s">
        <v>14</v>
      </c>
      <c r="C330" s="9" t="s">
        <v>15</v>
      </c>
      <c r="D330" s="29" t="s">
        <v>555</v>
      </c>
      <c r="E330" s="10">
        <v>12</v>
      </c>
      <c r="F330" s="10">
        <v>13.51</v>
      </c>
      <c r="G330" s="11">
        <f t="shared" si="70"/>
        <v>162.12</v>
      </c>
      <c r="H330" s="10">
        <v>12</v>
      </c>
      <c r="I330" s="35">
        <v>0</v>
      </c>
      <c r="J330" s="11">
        <f t="shared" si="71"/>
        <v>0</v>
      </c>
    </row>
    <row r="331" spans="1:10" x14ac:dyDescent="0.25">
      <c r="A331" s="8" t="s">
        <v>556</v>
      </c>
      <c r="B331" s="9" t="s">
        <v>14</v>
      </c>
      <c r="C331" s="9" t="s">
        <v>15</v>
      </c>
      <c r="D331" s="29" t="s">
        <v>557</v>
      </c>
      <c r="E331" s="10">
        <v>4</v>
      </c>
      <c r="F331" s="10">
        <v>142.97999999999999</v>
      </c>
      <c r="G331" s="11">
        <f t="shared" si="70"/>
        <v>571.91999999999996</v>
      </c>
      <c r="H331" s="10">
        <v>4</v>
      </c>
      <c r="I331" s="35">
        <v>0</v>
      </c>
      <c r="J331" s="11">
        <f t="shared" si="71"/>
        <v>0</v>
      </c>
    </row>
    <row r="332" spans="1:10" x14ac:dyDescent="0.25">
      <c r="A332" s="8" t="s">
        <v>511</v>
      </c>
      <c r="B332" s="9" t="s">
        <v>14</v>
      </c>
      <c r="C332" s="9" t="s">
        <v>15</v>
      </c>
      <c r="D332" s="29" t="s">
        <v>512</v>
      </c>
      <c r="E332" s="10">
        <v>3</v>
      </c>
      <c r="F332" s="10">
        <v>320.91000000000003</v>
      </c>
      <c r="G332" s="11">
        <f t="shared" si="70"/>
        <v>962.73</v>
      </c>
      <c r="H332" s="10">
        <v>3</v>
      </c>
      <c r="I332" s="35">
        <v>0</v>
      </c>
      <c r="J332" s="11">
        <f t="shared" si="71"/>
        <v>0</v>
      </c>
    </row>
    <row r="333" spans="1:10" x14ac:dyDescent="0.25">
      <c r="A333" s="12"/>
      <c r="B333" s="12"/>
      <c r="C333" s="12"/>
      <c r="D333" s="30" t="s">
        <v>558</v>
      </c>
      <c r="E333" s="10">
        <v>1</v>
      </c>
      <c r="F333" s="14">
        <f>SUM(G315:G332)</f>
        <v>76773.41</v>
      </c>
      <c r="G333" s="14">
        <f t="shared" si="70"/>
        <v>76773.41</v>
      </c>
      <c r="H333" s="10">
        <v>1</v>
      </c>
      <c r="I333" s="14">
        <f>SUM(J315:J332)</f>
        <v>0</v>
      </c>
      <c r="J333" s="14">
        <f t="shared" si="71"/>
        <v>0</v>
      </c>
    </row>
    <row r="334" spans="1:10" ht="0.95" customHeight="1" x14ac:dyDescent="0.25">
      <c r="A334" s="15"/>
      <c r="B334" s="15"/>
      <c r="C334" s="15"/>
      <c r="D334" s="31"/>
      <c r="E334" s="15"/>
      <c r="F334" s="15"/>
      <c r="G334" s="15"/>
      <c r="H334" s="15"/>
      <c r="I334" s="15"/>
      <c r="J334" s="15"/>
    </row>
    <row r="335" spans="1:10" x14ac:dyDescent="0.25">
      <c r="A335" s="16" t="s">
        <v>559</v>
      </c>
      <c r="B335" s="16" t="s">
        <v>10</v>
      </c>
      <c r="C335" s="16" t="s">
        <v>11</v>
      </c>
      <c r="D335" s="32" t="s">
        <v>560</v>
      </c>
      <c r="E335" s="17">
        <f t="shared" ref="E335:J335" si="72">E348</f>
        <v>1</v>
      </c>
      <c r="F335" s="17">
        <f t="shared" si="72"/>
        <v>126323.54</v>
      </c>
      <c r="G335" s="17">
        <f t="shared" si="72"/>
        <v>126323.54</v>
      </c>
      <c r="H335" s="17">
        <f t="shared" si="72"/>
        <v>1</v>
      </c>
      <c r="I335" s="17">
        <f t="shared" si="72"/>
        <v>0</v>
      </c>
      <c r="J335" s="17">
        <f t="shared" si="72"/>
        <v>0</v>
      </c>
    </row>
    <row r="336" spans="1:10" x14ac:dyDescent="0.25">
      <c r="A336" s="8" t="s">
        <v>104</v>
      </c>
      <c r="B336" s="9" t="s">
        <v>14</v>
      </c>
      <c r="C336" s="9" t="s">
        <v>15</v>
      </c>
      <c r="D336" s="29" t="s">
        <v>105</v>
      </c>
      <c r="E336" s="10">
        <v>100</v>
      </c>
      <c r="F336" s="10">
        <v>3.28</v>
      </c>
      <c r="G336" s="11">
        <f t="shared" ref="G336:G348" si="73">ROUND(E336*F336,2)</f>
        <v>328</v>
      </c>
      <c r="H336" s="10">
        <v>100</v>
      </c>
      <c r="I336" s="35">
        <v>0</v>
      </c>
      <c r="J336" s="11">
        <f t="shared" ref="J336:J348" si="74">ROUND(H336*I336,2)</f>
        <v>0</v>
      </c>
    </row>
    <row r="337" spans="1:10" x14ac:dyDescent="0.25">
      <c r="A337" s="8" t="s">
        <v>561</v>
      </c>
      <c r="B337" s="9" t="s">
        <v>14</v>
      </c>
      <c r="C337" s="9" t="s">
        <v>41</v>
      </c>
      <c r="D337" s="29" t="s">
        <v>562</v>
      </c>
      <c r="E337" s="10">
        <v>100</v>
      </c>
      <c r="F337" s="10">
        <v>8.43</v>
      </c>
      <c r="G337" s="11">
        <f t="shared" si="73"/>
        <v>843</v>
      </c>
      <c r="H337" s="10">
        <v>100</v>
      </c>
      <c r="I337" s="35">
        <v>0</v>
      </c>
      <c r="J337" s="11">
        <f t="shared" si="74"/>
        <v>0</v>
      </c>
    </row>
    <row r="338" spans="1:10" ht="22.5" x14ac:dyDescent="0.25">
      <c r="A338" s="8" t="s">
        <v>563</v>
      </c>
      <c r="B338" s="9" t="s">
        <v>14</v>
      </c>
      <c r="C338" s="9" t="s">
        <v>564</v>
      </c>
      <c r="D338" s="29" t="s">
        <v>565</v>
      </c>
      <c r="E338" s="10">
        <v>10</v>
      </c>
      <c r="F338" s="10">
        <v>120.75</v>
      </c>
      <c r="G338" s="11">
        <f t="shared" si="73"/>
        <v>1207.5</v>
      </c>
      <c r="H338" s="10">
        <v>10</v>
      </c>
      <c r="I338" s="35">
        <v>0</v>
      </c>
      <c r="J338" s="11">
        <f t="shared" si="74"/>
        <v>0</v>
      </c>
    </row>
    <row r="339" spans="1:10" x14ac:dyDescent="0.25">
      <c r="A339" s="8" t="s">
        <v>566</v>
      </c>
      <c r="B339" s="9" t="s">
        <v>14</v>
      </c>
      <c r="C339" s="9" t="s">
        <v>44</v>
      </c>
      <c r="D339" s="29" t="s">
        <v>567</v>
      </c>
      <c r="E339" s="10">
        <v>28.8</v>
      </c>
      <c r="F339" s="10">
        <v>226.83</v>
      </c>
      <c r="G339" s="11">
        <f t="shared" si="73"/>
        <v>6532.7</v>
      </c>
      <c r="H339" s="10">
        <v>28.8</v>
      </c>
      <c r="I339" s="35">
        <v>0</v>
      </c>
      <c r="J339" s="11">
        <f t="shared" si="74"/>
        <v>0</v>
      </c>
    </row>
    <row r="340" spans="1:10" x14ac:dyDescent="0.25">
      <c r="A340" s="8" t="s">
        <v>568</v>
      </c>
      <c r="B340" s="9" t="s">
        <v>14</v>
      </c>
      <c r="C340" s="9" t="s">
        <v>15</v>
      </c>
      <c r="D340" s="29" t="s">
        <v>569</v>
      </c>
      <c r="E340" s="10">
        <v>24</v>
      </c>
      <c r="F340" s="10">
        <v>5.38</v>
      </c>
      <c r="G340" s="11">
        <f t="shared" si="73"/>
        <v>129.12</v>
      </c>
      <c r="H340" s="10">
        <v>24</v>
      </c>
      <c r="I340" s="35">
        <v>0</v>
      </c>
      <c r="J340" s="11">
        <f t="shared" si="74"/>
        <v>0</v>
      </c>
    </row>
    <row r="341" spans="1:10" x14ac:dyDescent="0.25">
      <c r="A341" s="8" t="s">
        <v>570</v>
      </c>
      <c r="B341" s="9" t="s">
        <v>14</v>
      </c>
      <c r="C341" s="9" t="s">
        <v>41</v>
      </c>
      <c r="D341" s="29" t="s">
        <v>571</v>
      </c>
      <c r="E341" s="10">
        <v>55.44</v>
      </c>
      <c r="F341" s="10">
        <v>30.71</v>
      </c>
      <c r="G341" s="11">
        <f t="shared" si="73"/>
        <v>1702.56</v>
      </c>
      <c r="H341" s="10">
        <v>55.44</v>
      </c>
      <c r="I341" s="35">
        <v>0</v>
      </c>
      <c r="J341" s="11">
        <f t="shared" si="74"/>
        <v>0</v>
      </c>
    </row>
    <row r="342" spans="1:10" x14ac:dyDescent="0.25">
      <c r="A342" s="8" t="s">
        <v>572</v>
      </c>
      <c r="B342" s="9" t="s">
        <v>14</v>
      </c>
      <c r="C342" s="9" t="s">
        <v>41</v>
      </c>
      <c r="D342" s="29" t="s">
        <v>573</v>
      </c>
      <c r="E342" s="10">
        <v>280</v>
      </c>
      <c r="F342" s="10">
        <v>8.32</v>
      </c>
      <c r="G342" s="11">
        <f t="shared" si="73"/>
        <v>2329.6</v>
      </c>
      <c r="H342" s="10">
        <v>280</v>
      </c>
      <c r="I342" s="35">
        <v>0</v>
      </c>
      <c r="J342" s="11">
        <f t="shared" si="74"/>
        <v>0</v>
      </c>
    </row>
    <row r="343" spans="1:10" ht="22.5" x14ac:dyDescent="0.25">
      <c r="A343" s="8" t="s">
        <v>574</v>
      </c>
      <c r="B343" s="9" t="s">
        <v>14</v>
      </c>
      <c r="C343" s="9" t="s">
        <v>41</v>
      </c>
      <c r="D343" s="29" t="s">
        <v>575</v>
      </c>
      <c r="E343" s="10">
        <v>63</v>
      </c>
      <c r="F343" s="10">
        <v>664.69</v>
      </c>
      <c r="G343" s="11">
        <f t="shared" si="73"/>
        <v>41875.47</v>
      </c>
      <c r="H343" s="10">
        <v>63</v>
      </c>
      <c r="I343" s="35">
        <v>0</v>
      </c>
      <c r="J343" s="11">
        <f t="shared" si="74"/>
        <v>0</v>
      </c>
    </row>
    <row r="344" spans="1:10" x14ac:dyDescent="0.25">
      <c r="A344" s="8" t="s">
        <v>576</v>
      </c>
      <c r="B344" s="9" t="s">
        <v>14</v>
      </c>
      <c r="C344" s="9" t="s">
        <v>41</v>
      </c>
      <c r="D344" s="29" t="s">
        <v>577</v>
      </c>
      <c r="E344" s="10">
        <v>25.2</v>
      </c>
      <c r="F344" s="10">
        <v>171.24</v>
      </c>
      <c r="G344" s="11">
        <f t="shared" si="73"/>
        <v>4315.25</v>
      </c>
      <c r="H344" s="10">
        <v>25.2</v>
      </c>
      <c r="I344" s="35">
        <v>0</v>
      </c>
      <c r="J344" s="11">
        <f t="shared" si="74"/>
        <v>0</v>
      </c>
    </row>
    <row r="345" spans="1:10" x14ac:dyDescent="0.25">
      <c r="A345" s="8" t="s">
        <v>578</v>
      </c>
      <c r="B345" s="9" t="s">
        <v>14</v>
      </c>
      <c r="C345" s="9" t="s">
        <v>41</v>
      </c>
      <c r="D345" s="29" t="s">
        <v>579</v>
      </c>
      <c r="E345" s="10">
        <v>35.28</v>
      </c>
      <c r="F345" s="10">
        <v>262.41000000000003</v>
      </c>
      <c r="G345" s="11">
        <f t="shared" si="73"/>
        <v>9257.82</v>
      </c>
      <c r="H345" s="10">
        <v>35.28</v>
      </c>
      <c r="I345" s="35">
        <v>0</v>
      </c>
      <c r="J345" s="11">
        <f t="shared" si="74"/>
        <v>0</v>
      </c>
    </row>
    <row r="346" spans="1:10" x14ac:dyDescent="0.25">
      <c r="A346" s="8" t="s">
        <v>89</v>
      </c>
      <c r="B346" s="9" t="s">
        <v>14</v>
      </c>
      <c r="C346" s="9" t="s">
        <v>41</v>
      </c>
      <c r="D346" s="29" t="s">
        <v>90</v>
      </c>
      <c r="E346" s="10">
        <v>35.28</v>
      </c>
      <c r="F346" s="10">
        <v>25.06</v>
      </c>
      <c r="G346" s="11">
        <f t="shared" si="73"/>
        <v>884.12</v>
      </c>
      <c r="H346" s="10">
        <v>35.28</v>
      </c>
      <c r="I346" s="35">
        <v>0</v>
      </c>
      <c r="J346" s="11">
        <f t="shared" si="74"/>
        <v>0</v>
      </c>
    </row>
    <row r="347" spans="1:10" x14ac:dyDescent="0.25">
      <c r="A347" s="8" t="s">
        <v>580</v>
      </c>
      <c r="B347" s="9" t="s">
        <v>14</v>
      </c>
      <c r="C347" s="9" t="s">
        <v>24</v>
      </c>
      <c r="D347" s="29" t="s">
        <v>581</v>
      </c>
      <c r="E347" s="10">
        <v>196</v>
      </c>
      <c r="F347" s="10">
        <v>290.39999999999998</v>
      </c>
      <c r="G347" s="11">
        <f t="shared" si="73"/>
        <v>56918.400000000001</v>
      </c>
      <c r="H347" s="10">
        <v>196</v>
      </c>
      <c r="I347" s="35">
        <v>0</v>
      </c>
      <c r="J347" s="11">
        <f t="shared" si="74"/>
        <v>0</v>
      </c>
    </row>
    <row r="348" spans="1:10" x14ac:dyDescent="0.25">
      <c r="A348" s="12"/>
      <c r="B348" s="12"/>
      <c r="C348" s="12"/>
      <c r="D348" s="30" t="s">
        <v>582</v>
      </c>
      <c r="E348" s="10">
        <v>1</v>
      </c>
      <c r="F348" s="14">
        <f>SUM(G336:G347)</f>
        <v>126323.54</v>
      </c>
      <c r="G348" s="14">
        <f t="shared" si="73"/>
        <v>126323.54</v>
      </c>
      <c r="H348" s="10">
        <v>1</v>
      </c>
      <c r="I348" s="14">
        <f>SUM(J336:J347)</f>
        <v>0</v>
      </c>
      <c r="J348" s="14">
        <f t="shared" si="74"/>
        <v>0</v>
      </c>
    </row>
    <row r="349" spans="1:10" ht="0.95" customHeight="1" x14ac:dyDescent="0.25">
      <c r="A349" s="15"/>
      <c r="B349" s="15"/>
      <c r="C349" s="15"/>
      <c r="D349" s="31"/>
      <c r="E349" s="15"/>
      <c r="F349" s="15"/>
      <c r="G349" s="15"/>
      <c r="H349" s="15"/>
      <c r="I349" s="15"/>
      <c r="J349" s="15"/>
    </row>
    <row r="350" spans="1:10" x14ac:dyDescent="0.25">
      <c r="A350" s="16" t="s">
        <v>583</v>
      </c>
      <c r="B350" s="16" t="s">
        <v>10</v>
      </c>
      <c r="C350" s="16" t="s">
        <v>11</v>
      </c>
      <c r="D350" s="32" t="s">
        <v>584</v>
      </c>
      <c r="E350" s="17">
        <f t="shared" ref="E350:J350" si="75">E356</f>
        <v>1</v>
      </c>
      <c r="F350" s="17">
        <f t="shared" si="75"/>
        <v>143512.16</v>
      </c>
      <c r="G350" s="17">
        <f t="shared" si="75"/>
        <v>143512.16</v>
      </c>
      <c r="H350" s="17">
        <f t="shared" si="75"/>
        <v>1</v>
      </c>
      <c r="I350" s="17">
        <f t="shared" si="75"/>
        <v>0</v>
      </c>
      <c r="J350" s="17">
        <f t="shared" si="75"/>
        <v>0</v>
      </c>
    </row>
    <row r="351" spans="1:10" x14ac:dyDescent="0.25">
      <c r="A351" s="8" t="s">
        <v>48</v>
      </c>
      <c r="B351" s="9" t="s">
        <v>14</v>
      </c>
      <c r="C351" s="9" t="s">
        <v>49</v>
      </c>
      <c r="D351" s="29" t="s">
        <v>50</v>
      </c>
      <c r="E351" s="10">
        <v>14638.91</v>
      </c>
      <c r="F351" s="10">
        <v>6.49</v>
      </c>
      <c r="G351" s="11">
        <f t="shared" ref="G351:G356" si="76">ROUND(E351*F351,2)</f>
        <v>95006.53</v>
      </c>
      <c r="H351" s="10">
        <v>14638.91</v>
      </c>
      <c r="I351" s="35">
        <v>0</v>
      </c>
      <c r="J351" s="11">
        <f t="shared" ref="J351:J356" si="77">ROUND(H351*I351,2)</f>
        <v>0</v>
      </c>
    </row>
    <row r="352" spans="1:10" x14ac:dyDescent="0.25">
      <c r="A352" s="8" t="s">
        <v>585</v>
      </c>
      <c r="B352" s="9" t="s">
        <v>14</v>
      </c>
      <c r="C352" s="9" t="s">
        <v>41</v>
      </c>
      <c r="D352" s="29" t="s">
        <v>586</v>
      </c>
      <c r="E352" s="10">
        <v>168</v>
      </c>
      <c r="F352" s="10">
        <v>93.6</v>
      </c>
      <c r="G352" s="11">
        <f t="shared" si="76"/>
        <v>15724.8</v>
      </c>
      <c r="H352" s="10">
        <v>168</v>
      </c>
      <c r="I352" s="35">
        <v>0</v>
      </c>
      <c r="J352" s="11">
        <f t="shared" si="77"/>
        <v>0</v>
      </c>
    </row>
    <row r="353" spans="1:10" x14ac:dyDescent="0.25">
      <c r="A353" s="8" t="s">
        <v>43</v>
      </c>
      <c r="B353" s="9" t="s">
        <v>14</v>
      </c>
      <c r="C353" s="9" t="s">
        <v>44</v>
      </c>
      <c r="D353" s="29" t="s">
        <v>45</v>
      </c>
      <c r="E353" s="10">
        <v>28.8</v>
      </c>
      <c r="F353" s="10">
        <v>95.16</v>
      </c>
      <c r="G353" s="11">
        <f t="shared" si="76"/>
        <v>2740.61</v>
      </c>
      <c r="H353" s="10">
        <v>28.8</v>
      </c>
      <c r="I353" s="35">
        <v>0</v>
      </c>
      <c r="J353" s="11">
        <f t="shared" si="77"/>
        <v>0</v>
      </c>
    </row>
    <row r="354" spans="1:10" x14ac:dyDescent="0.25">
      <c r="A354" s="8" t="s">
        <v>38</v>
      </c>
      <c r="B354" s="9" t="s">
        <v>14</v>
      </c>
      <c r="C354" s="9" t="s">
        <v>27</v>
      </c>
      <c r="D354" s="29" t="s">
        <v>39</v>
      </c>
      <c r="E354" s="10">
        <v>108.6</v>
      </c>
      <c r="F354" s="10">
        <v>248.5</v>
      </c>
      <c r="G354" s="11">
        <f t="shared" si="76"/>
        <v>26987.1</v>
      </c>
      <c r="H354" s="10">
        <v>108.6</v>
      </c>
      <c r="I354" s="35">
        <v>0</v>
      </c>
      <c r="J354" s="11">
        <f t="shared" si="77"/>
        <v>0</v>
      </c>
    </row>
    <row r="355" spans="1:10" ht="22.5" x14ac:dyDescent="0.25">
      <c r="A355" s="8" t="s">
        <v>31</v>
      </c>
      <c r="B355" s="9" t="s">
        <v>14</v>
      </c>
      <c r="C355" s="9" t="s">
        <v>27</v>
      </c>
      <c r="D355" s="29" t="s">
        <v>32</v>
      </c>
      <c r="E355" s="10">
        <v>16</v>
      </c>
      <c r="F355" s="10">
        <v>190.82</v>
      </c>
      <c r="G355" s="11">
        <f t="shared" si="76"/>
        <v>3053.12</v>
      </c>
      <c r="H355" s="10">
        <v>16</v>
      </c>
      <c r="I355" s="35">
        <v>0</v>
      </c>
      <c r="J355" s="11">
        <f t="shared" si="77"/>
        <v>0</v>
      </c>
    </row>
    <row r="356" spans="1:10" x14ac:dyDescent="0.25">
      <c r="A356" s="12"/>
      <c r="B356" s="12"/>
      <c r="C356" s="12"/>
      <c r="D356" s="30" t="s">
        <v>587</v>
      </c>
      <c r="E356" s="10">
        <v>1</v>
      </c>
      <c r="F356" s="14">
        <f>SUM(G351:G355)</f>
        <v>143512.16</v>
      </c>
      <c r="G356" s="14">
        <f t="shared" si="76"/>
        <v>143512.16</v>
      </c>
      <c r="H356" s="10">
        <v>1</v>
      </c>
      <c r="I356" s="14">
        <f>SUM(J351:J355)</f>
        <v>0</v>
      </c>
      <c r="J356" s="14">
        <f t="shared" si="77"/>
        <v>0</v>
      </c>
    </row>
    <row r="357" spans="1:10" ht="0.95" customHeight="1" x14ac:dyDescent="0.25">
      <c r="A357" s="15"/>
      <c r="B357" s="15"/>
      <c r="C357" s="15"/>
      <c r="D357" s="31"/>
      <c r="E357" s="15"/>
      <c r="F357" s="15"/>
      <c r="G357" s="15"/>
      <c r="H357" s="15"/>
      <c r="I357" s="15"/>
      <c r="J357" s="15"/>
    </row>
    <row r="358" spans="1:10" x14ac:dyDescent="0.25">
      <c r="A358" s="12"/>
      <c r="B358" s="12"/>
      <c r="C358" s="12"/>
      <c r="D358" s="30" t="s">
        <v>588</v>
      </c>
      <c r="E358" s="13">
        <v>1</v>
      </c>
      <c r="F358" s="14">
        <f>G281+G286+G314+G335+G350</f>
        <v>587252.51</v>
      </c>
      <c r="G358" s="14">
        <f>ROUND(E358*F358,2)</f>
        <v>587252.51</v>
      </c>
      <c r="H358" s="13">
        <v>1</v>
      </c>
      <c r="I358" s="14">
        <f>J281+J286+J314+J335+J350</f>
        <v>0</v>
      </c>
      <c r="J358" s="14">
        <f>ROUND(H358*I358,2)</f>
        <v>0</v>
      </c>
    </row>
    <row r="359" spans="1:10" ht="0.95" customHeight="1" x14ac:dyDescent="0.25">
      <c r="A359" s="15"/>
      <c r="B359" s="15"/>
      <c r="C359" s="15"/>
      <c r="D359" s="31"/>
      <c r="E359" s="15"/>
      <c r="F359" s="15"/>
      <c r="G359" s="15"/>
      <c r="H359" s="15"/>
      <c r="I359" s="15"/>
      <c r="J359" s="15"/>
    </row>
    <row r="360" spans="1:10" x14ac:dyDescent="0.25">
      <c r="A360" s="5" t="s">
        <v>589</v>
      </c>
      <c r="B360" s="5" t="s">
        <v>10</v>
      </c>
      <c r="C360" s="5" t="s">
        <v>11</v>
      </c>
      <c r="D360" s="28" t="s">
        <v>590</v>
      </c>
      <c r="E360" s="6">
        <f t="shared" ref="E360:J360" si="78">E368</f>
        <v>1</v>
      </c>
      <c r="F360" s="7">
        <f t="shared" si="78"/>
        <v>25967.98</v>
      </c>
      <c r="G360" s="7">
        <f t="shared" si="78"/>
        <v>25967.98</v>
      </c>
      <c r="H360" s="6">
        <f t="shared" si="78"/>
        <v>1</v>
      </c>
      <c r="I360" s="7">
        <f t="shared" si="78"/>
        <v>0</v>
      </c>
      <c r="J360" s="7">
        <f t="shared" si="78"/>
        <v>0</v>
      </c>
    </row>
    <row r="361" spans="1:10" ht="33.75" x14ac:dyDescent="0.25">
      <c r="A361" s="8" t="s">
        <v>36</v>
      </c>
      <c r="B361" s="9" t="s">
        <v>14</v>
      </c>
      <c r="C361" s="9" t="s">
        <v>27</v>
      </c>
      <c r="D361" s="29" t="s">
        <v>37</v>
      </c>
      <c r="E361" s="10">
        <v>8</v>
      </c>
      <c r="F361" s="10">
        <v>264.06</v>
      </c>
      <c r="G361" s="11">
        <f t="shared" ref="G361:G368" si="79">ROUND(E361*F361,2)</f>
        <v>2112.48</v>
      </c>
      <c r="H361" s="10">
        <v>8</v>
      </c>
      <c r="I361" s="35">
        <v>0</v>
      </c>
      <c r="J361" s="11">
        <f t="shared" ref="J361:J368" si="80">ROUND(H361*I361,2)</f>
        <v>0</v>
      </c>
    </row>
    <row r="362" spans="1:10" x14ac:dyDescent="0.25">
      <c r="A362" s="8" t="s">
        <v>38</v>
      </c>
      <c r="B362" s="9" t="s">
        <v>14</v>
      </c>
      <c r="C362" s="9" t="s">
        <v>27</v>
      </c>
      <c r="D362" s="29" t="s">
        <v>39</v>
      </c>
      <c r="E362" s="10">
        <v>4</v>
      </c>
      <c r="F362" s="10">
        <v>248.5</v>
      </c>
      <c r="G362" s="11">
        <f t="shared" si="79"/>
        <v>994</v>
      </c>
      <c r="H362" s="10">
        <v>4</v>
      </c>
      <c r="I362" s="35">
        <v>0</v>
      </c>
      <c r="J362" s="11">
        <f t="shared" si="80"/>
        <v>0</v>
      </c>
    </row>
    <row r="363" spans="1:10" x14ac:dyDescent="0.25">
      <c r="A363" s="8" t="s">
        <v>48</v>
      </c>
      <c r="B363" s="9" t="s">
        <v>14</v>
      </c>
      <c r="C363" s="9" t="s">
        <v>49</v>
      </c>
      <c r="D363" s="29" t="s">
        <v>50</v>
      </c>
      <c r="E363" s="10">
        <v>771.92</v>
      </c>
      <c r="F363" s="10">
        <v>6.49</v>
      </c>
      <c r="G363" s="11">
        <f t="shared" si="79"/>
        <v>5009.76</v>
      </c>
      <c r="H363" s="10">
        <v>771.92</v>
      </c>
      <c r="I363" s="35">
        <v>0</v>
      </c>
      <c r="J363" s="11">
        <f t="shared" si="80"/>
        <v>0</v>
      </c>
    </row>
    <row r="364" spans="1:10" x14ac:dyDescent="0.25">
      <c r="A364" s="8" t="s">
        <v>43</v>
      </c>
      <c r="B364" s="9" t="s">
        <v>14</v>
      </c>
      <c r="C364" s="9" t="s">
        <v>44</v>
      </c>
      <c r="D364" s="29" t="s">
        <v>45</v>
      </c>
      <c r="E364" s="10">
        <v>40</v>
      </c>
      <c r="F364" s="10">
        <v>95.16</v>
      </c>
      <c r="G364" s="11">
        <f t="shared" si="79"/>
        <v>3806.4</v>
      </c>
      <c r="H364" s="10">
        <v>40</v>
      </c>
      <c r="I364" s="35">
        <v>0</v>
      </c>
      <c r="J364" s="11">
        <f t="shared" si="80"/>
        <v>0</v>
      </c>
    </row>
    <row r="365" spans="1:10" x14ac:dyDescent="0.25">
      <c r="A365" s="8" t="s">
        <v>580</v>
      </c>
      <c r="B365" s="9" t="s">
        <v>14</v>
      </c>
      <c r="C365" s="9" t="s">
        <v>24</v>
      </c>
      <c r="D365" s="29" t="s">
        <v>581</v>
      </c>
      <c r="E365" s="10">
        <v>20</v>
      </c>
      <c r="F365" s="10">
        <v>290.39999999999998</v>
      </c>
      <c r="G365" s="11">
        <f t="shared" si="79"/>
        <v>5808</v>
      </c>
      <c r="H365" s="10">
        <v>20</v>
      </c>
      <c r="I365" s="35">
        <v>0</v>
      </c>
      <c r="J365" s="11">
        <f t="shared" si="80"/>
        <v>0</v>
      </c>
    </row>
    <row r="366" spans="1:10" x14ac:dyDescent="0.25">
      <c r="A366" s="8" t="s">
        <v>51</v>
      </c>
      <c r="B366" s="9" t="s">
        <v>14</v>
      </c>
      <c r="C366" s="9" t="s">
        <v>41</v>
      </c>
      <c r="D366" s="29" t="s">
        <v>52</v>
      </c>
      <c r="E366" s="10">
        <v>429.48</v>
      </c>
      <c r="F366" s="10">
        <v>14.93</v>
      </c>
      <c r="G366" s="11">
        <f t="shared" si="79"/>
        <v>6412.14</v>
      </c>
      <c r="H366" s="10">
        <v>429.48</v>
      </c>
      <c r="I366" s="35">
        <v>0</v>
      </c>
      <c r="J366" s="11">
        <f t="shared" si="80"/>
        <v>0</v>
      </c>
    </row>
    <row r="367" spans="1:10" x14ac:dyDescent="0.25">
      <c r="A367" s="8" t="s">
        <v>591</v>
      </c>
      <c r="B367" s="9" t="s">
        <v>14</v>
      </c>
      <c r="C367" s="9" t="s">
        <v>15</v>
      </c>
      <c r="D367" s="29" t="s">
        <v>592</v>
      </c>
      <c r="E367" s="10">
        <v>40</v>
      </c>
      <c r="F367" s="10">
        <v>45.63</v>
      </c>
      <c r="G367" s="11">
        <f t="shared" si="79"/>
        <v>1825.2</v>
      </c>
      <c r="H367" s="10">
        <v>40</v>
      </c>
      <c r="I367" s="35">
        <v>0</v>
      </c>
      <c r="J367" s="11">
        <f t="shared" si="80"/>
        <v>0</v>
      </c>
    </row>
    <row r="368" spans="1:10" x14ac:dyDescent="0.25">
      <c r="A368" s="12"/>
      <c r="B368" s="12"/>
      <c r="C368" s="12"/>
      <c r="D368" s="30" t="s">
        <v>593</v>
      </c>
      <c r="E368" s="13">
        <v>1</v>
      </c>
      <c r="F368" s="14">
        <f>SUM(G361:G367)</f>
        <v>25967.98</v>
      </c>
      <c r="G368" s="14">
        <f t="shared" si="79"/>
        <v>25967.98</v>
      </c>
      <c r="H368" s="13">
        <v>1</v>
      </c>
      <c r="I368" s="14">
        <f>SUM(J361:J367)</f>
        <v>0</v>
      </c>
      <c r="J368" s="14">
        <f t="shared" si="80"/>
        <v>0</v>
      </c>
    </row>
    <row r="369" spans="1:10" ht="0.95" customHeight="1" x14ac:dyDescent="0.25">
      <c r="A369" s="15"/>
      <c r="B369" s="15"/>
      <c r="C369" s="15"/>
      <c r="D369" s="31"/>
      <c r="E369" s="15"/>
      <c r="F369" s="15"/>
      <c r="G369" s="15"/>
      <c r="H369" s="15"/>
      <c r="I369" s="15"/>
      <c r="J369" s="15"/>
    </row>
    <row r="370" spans="1:10" x14ac:dyDescent="0.25">
      <c r="A370" s="5" t="s">
        <v>594</v>
      </c>
      <c r="B370" s="5" t="s">
        <v>10</v>
      </c>
      <c r="C370" s="5" t="s">
        <v>11</v>
      </c>
      <c r="D370" s="28" t="s">
        <v>595</v>
      </c>
      <c r="E370" s="6">
        <f t="shared" ref="E370:J370" si="81">E376</f>
        <v>1</v>
      </c>
      <c r="F370" s="7">
        <f t="shared" si="81"/>
        <v>15535.07</v>
      </c>
      <c r="G370" s="7">
        <f t="shared" si="81"/>
        <v>15535.07</v>
      </c>
      <c r="H370" s="6">
        <f t="shared" si="81"/>
        <v>1</v>
      </c>
      <c r="I370" s="7">
        <f t="shared" si="81"/>
        <v>0</v>
      </c>
      <c r="J370" s="7">
        <f t="shared" si="81"/>
        <v>0</v>
      </c>
    </row>
    <row r="371" spans="1:10" x14ac:dyDescent="0.25">
      <c r="A371" s="8" t="s">
        <v>596</v>
      </c>
      <c r="B371" s="9" t="s">
        <v>14</v>
      </c>
      <c r="C371" s="9" t="s">
        <v>27</v>
      </c>
      <c r="D371" s="29" t="s">
        <v>597</v>
      </c>
      <c r="E371" s="10">
        <v>138</v>
      </c>
      <c r="F371" s="10">
        <v>17.54</v>
      </c>
      <c r="G371" s="11">
        <f t="shared" ref="G371:G376" si="82">ROUND(E371*F371,2)</f>
        <v>2420.52</v>
      </c>
      <c r="H371" s="10">
        <v>138</v>
      </c>
      <c r="I371" s="35">
        <v>0</v>
      </c>
      <c r="J371" s="11">
        <f t="shared" ref="J371:J376" si="83">ROUND(H371*I371,2)</f>
        <v>0</v>
      </c>
    </row>
    <row r="372" spans="1:10" x14ac:dyDescent="0.25">
      <c r="A372" s="8" t="s">
        <v>598</v>
      </c>
      <c r="B372" s="9" t="s">
        <v>14</v>
      </c>
      <c r="C372" s="9" t="s">
        <v>15</v>
      </c>
      <c r="D372" s="29" t="s">
        <v>599</v>
      </c>
      <c r="E372" s="10">
        <v>74</v>
      </c>
      <c r="F372" s="10">
        <v>74.2</v>
      </c>
      <c r="G372" s="11">
        <f t="shared" si="82"/>
        <v>5490.8</v>
      </c>
      <c r="H372" s="10">
        <v>74</v>
      </c>
      <c r="I372" s="35">
        <v>0</v>
      </c>
      <c r="J372" s="11">
        <f t="shared" si="83"/>
        <v>0</v>
      </c>
    </row>
    <row r="373" spans="1:10" x14ac:dyDescent="0.25">
      <c r="A373" s="8" t="s">
        <v>600</v>
      </c>
      <c r="B373" s="9" t="s">
        <v>14</v>
      </c>
      <c r="C373" s="9" t="s">
        <v>601</v>
      </c>
      <c r="D373" s="29" t="s">
        <v>602</v>
      </c>
      <c r="E373" s="10">
        <v>63</v>
      </c>
      <c r="F373" s="10">
        <v>67.91</v>
      </c>
      <c r="G373" s="11">
        <f t="shared" si="82"/>
        <v>4278.33</v>
      </c>
      <c r="H373" s="10">
        <v>63</v>
      </c>
      <c r="I373" s="35">
        <v>0</v>
      </c>
      <c r="J373" s="11">
        <f t="shared" si="83"/>
        <v>0</v>
      </c>
    </row>
    <row r="374" spans="1:10" ht="22.5" x14ac:dyDescent="0.25">
      <c r="A374" s="8" t="s">
        <v>603</v>
      </c>
      <c r="B374" s="9" t="s">
        <v>14</v>
      </c>
      <c r="C374" s="9" t="s">
        <v>27</v>
      </c>
      <c r="D374" s="29" t="s">
        <v>604</v>
      </c>
      <c r="E374" s="10">
        <v>403</v>
      </c>
      <c r="F374" s="10">
        <v>5.64</v>
      </c>
      <c r="G374" s="11">
        <f t="shared" si="82"/>
        <v>2272.92</v>
      </c>
      <c r="H374" s="10">
        <v>403</v>
      </c>
      <c r="I374" s="35">
        <v>0</v>
      </c>
      <c r="J374" s="11">
        <f t="shared" si="83"/>
        <v>0</v>
      </c>
    </row>
    <row r="375" spans="1:10" x14ac:dyDescent="0.25">
      <c r="A375" s="8" t="s">
        <v>605</v>
      </c>
      <c r="B375" s="9" t="s">
        <v>14</v>
      </c>
      <c r="C375" s="9" t="s">
        <v>27</v>
      </c>
      <c r="D375" s="29" t="s">
        <v>606</v>
      </c>
      <c r="E375" s="10">
        <v>195</v>
      </c>
      <c r="F375" s="10">
        <v>5.5</v>
      </c>
      <c r="G375" s="11">
        <f t="shared" si="82"/>
        <v>1072.5</v>
      </c>
      <c r="H375" s="10">
        <v>195</v>
      </c>
      <c r="I375" s="35">
        <v>0</v>
      </c>
      <c r="J375" s="11">
        <f t="shared" si="83"/>
        <v>0</v>
      </c>
    </row>
    <row r="376" spans="1:10" x14ac:dyDescent="0.25">
      <c r="A376" s="12"/>
      <c r="B376" s="12"/>
      <c r="C376" s="12"/>
      <c r="D376" s="30" t="s">
        <v>607</v>
      </c>
      <c r="E376" s="13">
        <v>1</v>
      </c>
      <c r="F376" s="14">
        <f>SUM(G371:G375)</f>
        <v>15535.07</v>
      </c>
      <c r="G376" s="14">
        <f t="shared" si="82"/>
        <v>15535.07</v>
      </c>
      <c r="H376" s="13">
        <v>1</v>
      </c>
      <c r="I376" s="14">
        <f>SUM(J371:J375)</f>
        <v>0</v>
      </c>
      <c r="J376" s="14">
        <f t="shared" si="83"/>
        <v>0</v>
      </c>
    </row>
    <row r="377" spans="1:10" ht="0.95" customHeight="1" x14ac:dyDescent="0.25">
      <c r="A377" s="15"/>
      <c r="B377" s="15"/>
      <c r="C377" s="15"/>
      <c r="D377" s="31"/>
      <c r="E377" s="15"/>
      <c r="F377" s="15"/>
      <c r="G377" s="15"/>
      <c r="H377" s="15"/>
      <c r="I377" s="15"/>
      <c r="J377" s="15"/>
    </row>
    <row r="378" spans="1:10" x14ac:dyDescent="0.25">
      <c r="A378" s="5" t="s">
        <v>608</v>
      </c>
      <c r="B378" s="5" t="s">
        <v>10</v>
      </c>
      <c r="C378" s="5" t="s">
        <v>11</v>
      </c>
      <c r="D378" s="28" t="s">
        <v>609</v>
      </c>
      <c r="E378" s="25">
        <v>1</v>
      </c>
      <c r="F378" s="26">
        <v>63000</v>
      </c>
      <c r="G378" s="7">
        <f>ROUND(E378*F378,2)</f>
        <v>63000</v>
      </c>
      <c r="H378" s="25">
        <v>1</v>
      </c>
      <c r="I378" s="26">
        <v>63000</v>
      </c>
      <c r="J378" s="7">
        <f>ROUND(H378*I378,2)</f>
        <v>63000</v>
      </c>
    </row>
    <row r="379" spans="1:10" x14ac:dyDescent="0.25">
      <c r="A379" s="12"/>
      <c r="B379" s="12"/>
      <c r="C379" s="12"/>
      <c r="D379" s="30" t="s">
        <v>610</v>
      </c>
      <c r="E379" s="13">
        <v>1</v>
      </c>
      <c r="F379" s="14">
        <f>G4+G9+G16+G26+G39+G57+G280+G360+G370+G378</f>
        <v>2291484.41</v>
      </c>
      <c r="G379" s="14">
        <f>ROUND(E379*F379,2)</f>
        <v>2291484.41</v>
      </c>
      <c r="H379" s="13">
        <v>1</v>
      </c>
      <c r="I379" s="14">
        <f>J4+J9+J16+J26+J39+J57+J280+J360+J370+J378</f>
        <v>63000</v>
      </c>
      <c r="J379" s="14">
        <f>ROUND(H379*I379,2)</f>
        <v>63000</v>
      </c>
    </row>
    <row r="380" spans="1:10" ht="0.95" customHeight="1" x14ac:dyDescent="0.25">
      <c r="A380" s="15"/>
      <c r="B380" s="15"/>
      <c r="C380" s="15"/>
      <c r="D380" s="31"/>
      <c r="E380" s="15"/>
      <c r="F380" s="15"/>
      <c r="G380" s="15"/>
      <c r="H380" s="15"/>
      <c r="I380" s="15"/>
      <c r="J380" s="15"/>
    </row>
    <row r="381" spans="1:10" x14ac:dyDescent="0.25">
      <c r="A381" s="36"/>
      <c r="B381" s="37"/>
      <c r="C381" s="37"/>
      <c r="D381" s="38" t="s">
        <v>611</v>
      </c>
      <c r="E381" s="36"/>
      <c r="F381" s="37"/>
      <c r="G381" s="39">
        <f>G379</f>
        <v>2291484.41</v>
      </c>
      <c r="H381" s="37"/>
      <c r="I381" s="36"/>
      <c r="J381" s="39">
        <f>J379</f>
        <v>63000</v>
      </c>
    </row>
    <row r="382" spans="1:10" x14ac:dyDescent="0.25">
      <c r="A382" s="40"/>
      <c r="B382" s="41"/>
      <c r="C382" s="41"/>
      <c r="D382" s="42" t="s">
        <v>612</v>
      </c>
      <c r="E382" s="43">
        <v>0.19</v>
      </c>
      <c r="F382" s="41"/>
      <c r="G382" s="44">
        <f>G381*E382</f>
        <v>435382.04</v>
      </c>
      <c r="H382" s="45"/>
      <c r="I382" s="46">
        <v>0.19</v>
      </c>
      <c r="J382" s="44">
        <f>J381*I382</f>
        <v>11970</v>
      </c>
    </row>
    <row r="383" spans="1:10" x14ac:dyDescent="0.25">
      <c r="A383" s="40"/>
      <c r="B383" s="41"/>
      <c r="C383" s="41"/>
      <c r="D383" s="42" t="s">
        <v>613</v>
      </c>
      <c r="E383" s="40"/>
      <c r="F383" s="41"/>
      <c r="G383" s="44">
        <f>G381+G382</f>
        <v>2726866.45</v>
      </c>
      <c r="H383" s="41"/>
      <c r="I383" s="40"/>
      <c r="J383" s="44">
        <f>J381+J382</f>
        <v>74970</v>
      </c>
    </row>
    <row r="384" spans="1:10" x14ac:dyDescent="0.25">
      <c r="A384" s="40"/>
      <c r="B384" s="41"/>
      <c r="C384" s="41"/>
      <c r="D384" s="42" t="s">
        <v>614</v>
      </c>
      <c r="E384" s="43">
        <v>0.21</v>
      </c>
      <c r="F384" s="41"/>
      <c r="G384" s="44">
        <f>21*G383%</f>
        <v>572641.94999999995</v>
      </c>
      <c r="H384" s="41"/>
      <c r="I384" s="43">
        <v>0.21</v>
      </c>
      <c r="J384" s="44">
        <f>E384*J383</f>
        <v>15743.7</v>
      </c>
    </row>
    <row r="385" spans="1:10" x14ac:dyDescent="0.25">
      <c r="A385" s="47"/>
      <c r="B385" s="48"/>
      <c r="C385" s="48"/>
      <c r="D385" s="49" t="s">
        <v>615</v>
      </c>
      <c r="E385" s="47"/>
      <c r="F385" s="48"/>
      <c r="G385" s="50">
        <f>G383+G384</f>
        <v>3299508.4</v>
      </c>
      <c r="H385" s="48"/>
      <c r="I385" s="47"/>
      <c r="J385" s="50">
        <f>J383+J384</f>
        <v>90713.7</v>
      </c>
    </row>
  </sheetData>
  <sheetProtection algorithmName="SHA-512" hashValue="nJBxU/upQfkAePZkgicsTZVrjEsQIOjKMk0oKXWCMhet5yO2LhnCu3+m6a6XopGeA57P+Jz5CrynB5JAJleokg==" saltValue="eyrr33ObFeS+8bQtRYfz7w==" spinCount="100000" sheet="1" objects="1" scenarios="1" selectLockedCells="1"/>
  <dataValidations count="3">
    <dataValidation type="list" allowBlank="1" showInputMessage="1" showErrorMessage="1" sqref="B4:B380" xr:uid="{15EA128D-B5BE-41CB-899D-A83B581AB88D}">
      <formula1>"Capítulo,Partida,Mano de obra,Maquinaria,Material,Otros,Tarea,"</formula1>
    </dataValidation>
    <dataValidation type="whole" allowBlank="1" showErrorMessage="1" errorTitle="ERROR" error="El valor debe estar comprendido entre 0 y 19%" sqref="H382" xr:uid="{1BCA55F0-146A-4424-894C-9EA0B1CCBDF9}">
      <formula1>0</formula1>
      <formula2>19</formula2>
    </dataValidation>
    <dataValidation type="decimal" allowBlank="1" showErrorMessage="1" errorTitle="ERROR" error="El BI+GG debe estar comprendido entre el 0 y 19%" sqref="I382" xr:uid="{5A3A8311-F1A0-4F46-B07C-8EDE347553F1}">
      <formula1>0</formula1>
      <formula2>0.19</formula2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Cárdaba Prada, Luis María</dc:creator>
  <cp:lastModifiedBy>Cañete Mora, Francisco José</cp:lastModifiedBy>
  <dcterms:created xsi:type="dcterms:W3CDTF">2020-05-05T10:14:33Z</dcterms:created>
  <dcterms:modified xsi:type="dcterms:W3CDTF">2021-03-18T08:26:41Z</dcterms:modified>
</cp:coreProperties>
</file>