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drawings/drawing5.xml" ContentType="application/vnd.openxmlformats-officedocument.drawing+xml"/>
  <Override PartName="/xl/comments5.xml" ContentType="application/vnd.openxmlformats-officedocument.spreadsheetml.comments+xml"/>
  <Override PartName="/xl/drawings/drawing6.xml" ContentType="application/vnd.openxmlformats-officedocument.drawing+xml"/>
  <Override PartName="/xl/comments6.xml" ContentType="application/vnd.openxmlformats-officedocument.spreadsheetml.comments+xml"/>
  <Override PartName="/xl/drawings/drawing7.xml" ContentType="application/vnd.openxmlformats-officedocument.drawing+xml"/>
  <Override PartName="/xl/comments7.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2"/>
  <workbookPr/>
  <mc:AlternateContent xmlns:mc="http://schemas.openxmlformats.org/markup-compatibility/2006">
    <mc:Choice Requires="x15">
      <x15ac:absPath xmlns:x15ac="http://schemas.microsoft.com/office/spreadsheetml/2010/11/ac" url="S:\Adm y Gestion Economica\04 GASTO\03 SCs (DOCUMENTUM)\SMIE\SC 6000008522\"/>
    </mc:Choice>
  </mc:AlternateContent>
  <xr:revisionPtr revIDLastSave="0" documentId="8_{B7190C31-2C54-48BB-AEDC-EB1AA0A20679}" xr6:coauthVersionLast="36" xr6:coauthVersionMax="36" xr10:uidLastSave="{00000000-0000-0000-0000-000000000000}"/>
  <bookViews>
    <workbookView xWindow="0" yWindow="0" windowWidth="15330" windowHeight="7620" xr2:uid="{00000000-000D-0000-FFFF-FFFF00000000}"/>
  </bookViews>
  <sheets>
    <sheet name="LOTE 1" sheetId="2" r:id="rId1"/>
    <sheet name="LOTE 2" sheetId="3" r:id="rId2"/>
    <sheet name="LOTE 3" sheetId="4" r:id="rId3"/>
    <sheet name="LOTE 4" sheetId="5" r:id="rId4"/>
    <sheet name="LOTE 5" sheetId="6" r:id="rId5"/>
    <sheet name="LOTE 6" sheetId="7" r:id="rId6"/>
    <sheet name="LOTE 7" sheetId="8" r:id="rId7"/>
  </sheets>
  <calcPr calcId="191029" fullPrecision="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2" i="8" l="1"/>
  <c r="H13" i="8" s="1"/>
  <c r="H11" i="7"/>
  <c r="H12" i="7" s="1"/>
  <c r="H9" i="6"/>
  <c r="H10" i="6" s="1"/>
  <c r="H13" i="4"/>
  <c r="H14" i="4" s="1"/>
  <c r="H13" i="3"/>
  <c r="H14" i="3" s="1"/>
  <c r="J7" i="7" l="1"/>
  <c r="J7" i="8"/>
  <c r="J5" i="8"/>
  <c r="J8" i="8"/>
  <c r="G7" i="8"/>
  <c r="G5" i="8"/>
  <c r="J6" i="8"/>
  <c r="E6" i="8"/>
  <c r="G6" i="8" s="1"/>
  <c r="H4" i="8"/>
  <c r="E4" i="8"/>
  <c r="G7" i="7"/>
  <c r="J6" i="7"/>
  <c r="G6" i="7"/>
  <c r="J5" i="7"/>
  <c r="G5" i="7"/>
  <c r="H4" i="7"/>
  <c r="E4" i="7"/>
  <c r="J6" i="6"/>
  <c r="G6" i="6"/>
  <c r="J5" i="6"/>
  <c r="G5" i="6"/>
  <c r="F7" i="6" s="1"/>
  <c r="H4" i="6"/>
  <c r="E4" i="6"/>
  <c r="J8" i="5"/>
  <c r="G8" i="5"/>
  <c r="J7" i="5"/>
  <c r="G7" i="5"/>
  <c r="J6" i="5"/>
  <c r="G6" i="5"/>
  <c r="J5" i="5"/>
  <c r="G5" i="5"/>
  <c r="H4" i="5"/>
  <c r="E4" i="5"/>
  <c r="J9" i="4"/>
  <c r="G9" i="4"/>
  <c r="J8" i="4"/>
  <c r="G8" i="4"/>
  <c r="J7" i="4"/>
  <c r="G7" i="4"/>
  <c r="J6" i="4"/>
  <c r="G6" i="4"/>
  <c r="F10" i="4" s="1"/>
  <c r="H5" i="4"/>
  <c r="E5" i="4"/>
  <c r="F9" i="8" l="1"/>
  <c r="G9" i="8" s="1"/>
  <c r="G4" i="8" s="1"/>
  <c r="I10" i="4"/>
  <c r="J10" i="4" s="1"/>
  <c r="I7" i="6"/>
  <c r="I4" i="6" s="1"/>
  <c r="I9" i="8"/>
  <c r="I9" i="5"/>
  <c r="J9" i="5" s="1"/>
  <c r="J10" i="5" s="1"/>
  <c r="F9" i="5"/>
  <c r="F4" i="5" s="1"/>
  <c r="I8" i="7"/>
  <c r="F8" i="7"/>
  <c r="F4" i="7" s="1"/>
  <c r="F4" i="6"/>
  <c r="G7" i="6"/>
  <c r="F5" i="4"/>
  <c r="G10" i="4"/>
  <c r="J9" i="3"/>
  <c r="G9" i="3"/>
  <c r="J8" i="3"/>
  <c r="G8" i="3"/>
  <c r="J7" i="3"/>
  <c r="G7" i="3"/>
  <c r="J6" i="3"/>
  <c r="G6" i="3"/>
  <c r="H5" i="3"/>
  <c r="E5" i="3"/>
  <c r="J6" i="2"/>
  <c r="H13" i="2"/>
  <c r="H14" i="2" s="1"/>
  <c r="J8" i="2"/>
  <c r="G8" i="2"/>
  <c r="J7" i="2"/>
  <c r="G7" i="2"/>
  <c r="G6" i="2"/>
  <c r="J5" i="2"/>
  <c r="G5" i="2"/>
  <c r="F9" i="2" s="1"/>
  <c r="H4" i="2"/>
  <c r="E4" i="2"/>
  <c r="G5" i="4" l="1"/>
  <c r="G12" i="4"/>
  <c r="G13" i="4" s="1"/>
  <c r="G14" i="4" s="1"/>
  <c r="G15" i="4" s="1"/>
  <c r="G16" i="4" s="1"/>
  <c r="G9" i="6"/>
  <c r="G10" i="6" s="1"/>
  <c r="G11" i="6" s="1"/>
  <c r="G12" i="6" s="1"/>
  <c r="G8" i="6"/>
  <c r="G11" i="8"/>
  <c r="J12" i="4"/>
  <c r="J13" i="4" s="1"/>
  <c r="J14" i="4" s="1"/>
  <c r="J15" i="4" s="1"/>
  <c r="J16" i="4" s="1"/>
  <c r="I5" i="4"/>
  <c r="J4" i="5"/>
  <c r="J11" i="5"/>
  <c r="J12" i="5" s="1"/>
  <c r="J13" i="5" s="1"/>
  <c r="J14" i="5" s="1"/>
  <c r="I9" i="2"/>
  <c r="J9" i="2" s="1"/>
  <c r="I4" i="5"/>
  <c r="J7" i="6"/>
  <c r="J8" i="6" s="1"/>
  <c r="G9" i="2"/>
  <c r="G12" i="2" s="1"/>
  <c r="G13" i="2" s="1"/>
  <c r="G14" i="2" s="1"/>
  <c r="G9" i="5"/>
  <c r="G4" i="6"/>
  <c r="G8" i="7"/>
  <c r="J8" i="7"/>
  <c r="I4" i="7"/>
  <c r="J9" i="8"/>
  <c r="F4" i="8"/>
  <c r="J5" i="4"/>
  <c r="I10" i="3"/>
  <c r="J10" i="3" s="1"/>
  <c r="F10" i="3"/>
  <c r="G10" i="3" s="1"/>
  <c r="G15" i="2" l="1"/>
  <c r="G16" i="2" s="1"/>
  <c r="G10" i="5"/>
  <c r="G11" i="5"/>
  <c r="G12" i="5" s="1"/>
  <c r="G13" i="5" s="1"/>
  <c r="G14" i="5" s="1"/>
  <c r="G12" i="8"/>
  <c r="G13" i="8" s="1"/>
  <c r="G14" i="8" s="1"/>
  <c r="G15" i="8" s="1"/>
  <c r="G10" i="7"/>
  <c r="G11" i="7" s="1"/>
  <c r="G12" i="7" s="1"/>
  <c r="G13" i="7" s="1"/>
  <c r="G14" i="7" s="1"/>
  <c r="G12" i="3"/>
  <c r="G13" i="3" s="1"/>
  <c r="G14" i="3" s="1"/>
  <c r="G15" i="3" s="1"/>
  <c r="G16" i="3" s="1"/>
  <c r="J11" i="8"/>
  <c r="J10" i="7"/>
  <c r="J11" i="7" s="1"/>
  <c r="J4" i="6"/>
  <c r="J9" i="6"/>
  <c r="J10" i="6" s="1"/>
  <c r="J11" i="6" s="1"/>
  <c r="J12" i="6" s="1"/>
  <c r="J12" i="3"/>
  <c r="J13" i="3" s="1"/>
  <c r="J14" i="3" s="1"/>
  <c r="J15" i="3" s="1"/>
  <c r="J16" i="3" s="1"/>
  <c r="F5" i="3"/>
  <c r="J5" i="3"/>
  <c r="G5" i="3"/>
  <c r="F4" i="2"/>
  <c r="G4" i="2"/>
  <c r="J12" i="2"/>
  <c r="J13" i="2" s="1"/>
  <c r="J4" i="2"/>
  <c r="G4" i="5"/>
  <c r="J4" i="7"/>
  <c r="G4" i="7"/>
  <c r="J4" i="8"/>
  <c r="I4" i="8"/>
  <c r="I5" i="3"/>
  <c r="I4" i="2"/>
  <c r="J12" i="8" l="1"/>
  <c r="J13" i="8" s="1"/>
  <c r="J14" i="8" s="1"/>
  <c r="J15" i="8" s="1"/>
  <c r="J12" i="7"/>
  <c r="J13" i="7" s="1"/>
  <c r="J14" i="7" s="1"/>
  <c r="J14" i="2"/>
  <c r="J15" i="2" l="1"/>
  <c r="J16"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Pérez de Prada, José Ignacio</author>
  </authors>
  <commentList>
    <comment ref="E3" authorId="0" shapeId="0" xr:uid="{00000000-0006-0000-0000-000001000000}">
      <text>
        <r>
          <rPr>
            <b/>
            <sz val="9"/>
            <color indexed="81"/>
            <rFont val="Tahoma"/>
            <family val="2"/>
          </rPr>
          <t>Rendimiento o cantidad presupuestada</t>
        </r>
      </text>
    </comment>
    <comment ref="F3" authorId="0" shapeId="0" xr:uid="{00000000-0006-0000-0000-000002000000}">
      <text>
        <r>
          <rPr>
            <b/>
            <sz val="9"/>
            <color indexed="81"/>
            <rFont val="Tahoma"/>
            <family val="2"/>
          </rPr>
          <t>Precio unitario en el presupuesto</t>
        </r>
      </text>
    </comment>
    <comment ref="G3" authorId="0" shapeId="0" xr:uid="{00000000-0006-0000-0000-000003000000}">
      <text>
        <r>
          <rPr>
            <b/>
            <sz val="9"/>
            <color indexed="81"/>
            <rFont val="Tahoma"/>
            <family val="2"/>
          </rPr>
          <t>Importe del presupuesto</t>
        </r>
      </text>
    </comment>
    <comment ref="H3" authorId="0" shapeId="0" xr:uid="{00000000-0006-0000-0000-000004000000}">
      <text>
        <r>
          <rPr>
            <b/>
            <sz val="9"/>
            <color indexed="81"/>
            <rFont val="Tahoma"/>
            <family val="2"/>
          </rPr>
          <t>Rendimiento o cantidad presupuestada</t>
        </r>
      </text>
    </comment>
    <comment ref="I3" authorId="0" shapeId="0" xr:uid="{00000000-0006-0000-0000-000005000000}">
      <text>
        <r>
          <rPr>
            <b/>
            <sz val="9"/>
            <color indexed="81"/>
            <rFont val="Tahoma"/>
            <family val="2"/>
          </rPr>
          <t>Precio unitario ofertado</t>
        </r>
      </text>
    </comment>
    <comment ref="J3" authorId="0" shapeId="0" xr:uid="{00000000-0006-0000-0000-000006000000}">
      <text>
        <r>
          <rPr>
            <b/>
            <sz val="9"/>
            <color indexed="81"/>
            <rFont val="Tahoma"/>
            <family val="2"/>
          </rPr>
          <t>Importe del presupuesto ofertado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Pérez de Prada, José Ignacio</author>
  </authors>
  <commentList>
    <comment ref="A3" authorId="0" shapeId="0" xr:uid="{00000000-0006-0000-0100-000001000000}">
      <text>
        <r>
          <rPr>
            <b/>
            <sz val="9"/>
            <color indexed="81"/>
            <rFont val="Tahoma"/>
            <family val="2"/>
          </rPr>
          <t>Código del concepto. Ver colores en "Entorno de trabajo: Apariencia"</t>
        </r>
      </text>
    </comment>
    <comment ref="B3" authorId="0" shapeId="0" xr:uid="{00000000-0006-0000-0100-000002000000}">
      <text>
        <r>
          <rPr>
            <b/>
            <sz val="9"/>
            <color indexed="81"/>
            <rFont val="Tahoma"/>
            <family val="2"/>
          </rPr>
          <t>Naturaleza del concepto (ver menú contextual)</t>
        </r>
      </text>
    </comment>
    <comment ref="C3" authorId="0" shapeId="0" xr:uid="{00000000-0006-0000-0100-000003000000}">
      <text>
        <r>
          <rPr>
            <b/>
            <sz val="9"/>
            <color indexed="81"/>
            <rFont val="Tahoma"/>
            <family val="2"/>
          </rPr>
          <t>Unidad principal de medida del concepto</t>
        </r>
      </text>
    </comment>
    <comment ref="D3" authorId="0" shapeId="0" xr:uid="{00000000-0006-0000-0100-000004000000}">
      <text>
        <r>
          <rPr>
            <b/>
            <sz val="9"/>
            <color indexed="81"/>
            <rFont val="Tahoma"/>
            <family val="2"/>
          </rPr>
          <t>Descripción corta. Ver colores en "Entorno de trabajo: Apariencia"</t>
        </r>
      </text>
    </comment>
    <comment ref="E3" authorId="0" shapeId="0" xr:uid="{00000000-0006-0000-0100-000005000000}">
      <text>
        <r>
          <rPr>
            <b/>
            <sz val="9"/>
            <color indexed="81"/>
            <rFont val="Tahoma"/>
            <family val="2"/>
          </rPr>
          <t>Rendimiento o cantidad presupuestada</t>
        </r>
      </text>
    </comment>
    <comment ref="F3" authorId="0" shapeId="0" xr:uid="{00000000-0006-0000-0100-000006000000}">
      <text>
        <r>
          <rPr>
            <b/>
            <sz val="9"/>
            <color indexed="81"/>
            <rFont val="Tahoma"/>
            <family val="2"/>
          </rPr>
          <t>Precio unitario en el presupuesto</t>
        </r>
      </text>
    </comment>
    <comment ref="G3" authorId="0" shapeId="0" xr:uid="{00000000-0006-0000-0100-000007000000}">
      <text>
        <r>
          <rPr>
            <b/>
            <sz val="9"/>
            <color indexed="81"/>
            <rFont val="Tahoma"/>
            <family val="2"/>
          </rPr>
          <t>Importe del presupuesto</t>
        </r>
      </text>
    </comment>
    <comment ref="H3" authorId="0" shapeId="0" xr:uid="{00000000-0006-0000-0100-000008000000}">
      <text>
        <r>
          <rPr>
            <b/>
            <sz val="9"/>
            <color indexed="81"/>
            <rFont val="Tahoma"/>
            <family val="2"/>
          </rPr>
          <t>Rendimiento o cantidad presupuestada</t>
        </r>
      </text>
    </comment>
    <comment ref="I3" authorId="0" shapeId="0" xr:uid="{00000000-0006-0000-0100-000009000000}">
      <text>
        <r>
          <rPr>
            <b/>
            <sz val="9"/>
            <color indexed="81"/>
            <rFont val="Tahoma"/>
            <family val="2"/>
          </rPr>
          <t>Precio unitario ofertado</t>
        </r>
      </text>
    </comment>
    <comment ref="J3" authorId="0" shapeId="0" xr:uid="{00000000-0006-0000-0100-00000A000000}">
      <text>
        <r>
          <rPr>
            <b/>
            <sz val="9"/>
            <color indexed="81"/>
            <rFont val="Tahoma"/>
            <family val="2"/>
          </rPr>
          <t>Importe del presupuesto ofertado</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Pérez de Prada, José Ignacio</author>
  </authors>
  <commentList>
    <comment ref="A3" authorId="0" shapeId="0" xr:uid="{00000000-0006-0000-0200-000001000000}">
      <text>
        <r>
          <rPr>
            <b/>
            <sz val="9"/>
            <color indexed="81"/>
            <rFont val="Tahoma"/>
            <family val="2"/>
          </rPr>
          <t>Código del concepto. Ver colores en "Entorno de trabajo: Apariencia"</t>
        </r>
      </text>
    </comment>
    <comment ref="B3" authorId="0" shapeId="0" xr:uid="{00000000-0006-0000-0200-000002000000}">
      <text>
        <r>
          <rPr>
            <b/>
            <sz val="9"/>
            <color indexed="81"/>
            <rFont val="Tahoma"/>
            <family val="2"/>
          </rPr>
          <t>Naturaleza del concepto (ver menú contextual)</t>
        </r>
      </text>
    </comment>
    <comment ref="C3" authorId="0" shapeId="0" xr:uid="{00000000-0006-0000-0200-000003000000}">
      <text>
        <r>
          <rPr>
            <b/>
            <sz val="9"/>
            <color indexed="81"/>
            <rFont val="Tahoma"/>
            <family val="2"/>
          </rPr>
          <t>Unidad principal de medida del concepto</t>
        </r>
      </text>
    </comment>
    <comment ref="D3" authorId="0" shapeId="0" xr:uid="{00000000-0006-0000-0200-000004000000}">
      <text>
        <r>
          <rPr>
            <b/>
            <sz val="9"/>
            <color indexed="81"/>
            <rFont val="Tahoma"/>
            <family val="2"/>
          </rPr>
          <t>Descripción corta. Ver colores en "Entorno de trabajo: Apariencia"</t>
        </r>
      </text>
    </comment>
    <comment ref="E3" authorId="0" shapeId="0" xr:uid="{00000000-0006-0000-0200-000005000000}">
      <text>
        <r>
          <rPr>
            <b/>
            <sz val="9"/>
            <color indexed="81"/>
            <rFont val="Tahoma"/>
            <family val="2"/>
          </rPr>
          <t>Rendimiento o cantidad presupuestada</t>
        </r>
      </text>
    </comment>
    <comment ref="F3" authorId="0" shapeId="0" xr:uid="{00000000-0006-0000-0200-000006000000}">
      <text>
        <r>
          <rPr>
            <b/>
            <sz val="9"/>
            <color indexed="81"/>
            <rFont val="Tahoma"/>
            <family val="2"/>
          </rPr>
          <t>Precio unitario en el presupuesto</t>
        </r>
      </text>
    </comment>
    <comment ref="G3" authorId="0" shapeId="0" xr:uid="{00000000-0006-0000-0200-000007000000}">
      <text>
        <r>
          <rPr>
            <b/>
            <sz val="9"/>
            <color indexed="81"/>
            <rFont val="Tahoma"/>
            <family val="2"/>
          </rPr>
          <t>Importe del presupuesto</t>
        </r>
      </text>
    </comment>
    <comment ref="H3" authorId="0" shapeId="0" xr:uid="{00000000-0006-0000-0200-000008000000}">
      <text>
        <r>
          <rPr>
            <b/>
            <sz val="9"/>
            <color indexed="81"/>
            <rFont val="Tahoma"/>
            <family val="2"/>
          </rPr>
          <t>Rendimiento o cantidad presupuestada</t>
        </r>
      </text>
    </comment>
    <comment ref="I3" authorId="0" shapeId="0" xr:uid="{00000000-0006-0000-0200-000009000000}">
      <text>
        <r>
          <rPr>
            <b/>
            <sz val="9"/>
            <color indexed="81"/>
            <rFont val="Tahoma"/>
            <family val="2"/>
          </rPr>
          <t>Precio unitario en el presupuesto</t>
        </r>
      </text>
    </comment>
    <comment ref="J3" authorId="0" shapeId="0" xr:uid="{00000000-0006-0000-0200-00000A000000}">
      <text>
        <r>
          <rPr>
            <b/>
            <sz val="9"/>
            <color indexed="81"/>
            <rFont val="Tahoma"/>
            <family val="2"/>
          </rPr>
          <t>Importe del presupuesto</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Pérez de Prada, José Ignacio</author>
  </authors>
  <commentList>
    <comment ref="A3" authorId="0" shapeId="0" xr:uid="{00000000-0006-0000-0300-000001000000}">
      <text>
        <r>
          <rPr>
            <b/>
            <sz val="9"/>
            <color indexed="81"/>
            <rFont val="Tahoma"/>
            <family val="2"/>
          </rPr>
          <t>Código del concepto. Ver colores en "Entorno de trabajo: Apariencia"</t>
        </r>
      </text>
    </comment>
    <comment ref="B3" authorId="0" shapeId="0" xr:uid="{00000000-0006-0000-0300-000002000000}">
      <text>
        <r>
          <rPr>
            <b/>
            <sz val="9"/>
            <color indexed="81"/>
            <rFont val="Tahoma"/>
            <family val="2"/>
          </rPr>
          <t>Naturaleza del concepto (ver menú contextual)</t>
        </r>
      </text>
    </comment>
    <comment ref="C3" authorId="0" shapeId="0" xr:uid="{00000000-0006-0000-0300-000003000000}">
      <text>
        <r>
          <rPr>
            <b/>
            <sz val="9"/>
            <color indexed="81"/>
            <rFont val="Tahoma"/>
            <family val="2"/>
          </rPr>
          <t>Unidad principal de medida del concepto</t>
        </r>
      </text>
    </comment>
    <comment ref="D3" authorId="0" shapeId="0" xr:uid="{00000000-0006-0000-0300-000004000000}">
      <text>
        <r>
          <rPr>
            <b/>
            <sz val="9"/>
            <color indexed="81"/>
            <rFont val="Tahoma"/>
            <family val="2"/>
          </rPr>
          <t>Descripción corta. Ver colores en "Entorno de trabajo: Apariencia"</t>
        </r>
      </text>
    </comment>
    <comment ref="E3" authorId="0" shapeId="0" xr:uid="{00000000-0006-0000-0300-000005000000}">
      <text>
        <r>
          <rPr>
            <b/>
            <sz val="9"/>
            <color indexed="81"/>
            <rFont val="Tahoma"/>
            <family val="2"/>
          </rPr>
          <t>Rendimiento o cantidad presupuestada</t>
        </r>
      </text>
    </comment>
    <comment ref="F3" authorId="0" shapeId="0" xr:uid="{00000000-0006-0000-0300-000006000000}">
      <text>
        <r>
          <rPr>
            <b/>
            <sz val="9"/>
            <color indexed="81"/>
            <rFont val="Tahoma"/>
            <family val="2"/>
          </rPr>
          <t>Precio unitario en el presupuesto</t>
        </r>
      </text>
    </comment>
    <comment ref="G3" authorId="0" shapeId="0" xr:uid="{00000000-0006-0000-0300-000007000000}">
      <text>
        <r>
          <rPr>
            <b/>
            <sz val="9"/>
            <color indexed="81"/>
            <rFont val="Tahoma"/>
            <family val="2"/>
          </rPr>
          <t>Importe del presupuesto</t>
        </r>
      </text>
    </comment>
    <comment ref="H3" authorId="0" shapeId="0" xr:uid="{00000000-0006-0000-0300-000008000000}">
      <text>
        <r>
          <rPr>
            <b/>
            <sz val="9"/>
            <color indexed="81"/>
            <rFont val="Tahoma"/>
            <family val="2"/>
          </rPr>
          <t>Rendimiento o cantidad presupuestada</t>
        </r>
      </text>
    </comment>
    <comment ref="I3" authorId="0" shapeId="0" xr:uid="{00000000-0006-0000-0300-000009000000}">
      <text>
        <r>
          <rPr>
            <b/>
            <sz val="9"/>
            <color indexed="81"/>
            <rFont val="Tahoma"/>
            <family val="2"/>
          </rPr>
          <t>Precio unitario ofertado</t>
        </r>
      </text>
    </comment>
    <comment ref="J3" authorId="0" shapeId="0" xr:uid="{00000000-0006-0000-0300-00000A000000}">
      <text>
        <r>
          <rPr>
            <b/>
            <sz val="9"/>
            <color indexed="81"/>
            <rFont val="Tahoma"/>
            <family val="2"/>
          </rPr>
          <t>Importe del presupuesto ofertado</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Pérez de Prada, José Ignacio</author>
  </authors>
  <commentList>
    <comment ref="A3" authorId="0" shapeId="0" xr:uid="{00000000-0006-0000-0400-000001000000}">
      <text>
        <r>
          <rPr>
            <b/>
            <sz val="9"/>
            <color indexed="81"/>
            <rFont val="Tahoma"/>
            <family val="2"/>
          </rPr>
          <t>Código del concepto. Ver colores en "Entorno de trabajo: Apariencia"</t>
        </r>
      </text>
    </comment>
    <comment ref="B3" authorId="0" shapeId="0" xr:uid="{00000000-0006-0000-0400-000002000000}">
      <text>
        <r>
          <rPr>
            <b/>
            <sz val="9"/>
            <color indexed="81"/>
            <rFont val="Tahoma"/>
            <family val="2"/>
          </rPr>
          <t>Naturaleza del concepto (ver menú contextual)</t>
        </r>
      </text>
    </comment>
    <comment ref="C3" authorId="0" shapeId="0" xr:uid="{00000000-0006-0000-0400-000003000000}">
      <text>
        <r>
          <rPr>
            <b/>
            <sz val="9"/>
            <color indexed="81"/>
            <rFont val="Tahoma"/>
            <family val="2"/>
          </rPr>
          <t>Unidad principal de medida del concepto</t>
        </r>
      </text>
    </comment>
    <comment ref="D3" authorId="0" shapeId="0" xr:uid="{00000000-0006-0000-0400-000004000000}">
      <text>
        <r>
          <rPr>
            <b/>
            <sz val="9"/>
            <color indexed="81"/>
            <rFont val="Tahoma"/>
            <family val="2"/>
          </rPr>
          <t>Descripción corta. Ver colores en "Entorno de trabajo: Apariencia"</t>
        </r>
      </text>
    </comment>
    <comment ref="E3" authorId="0" shapeId="0" xr:uid="{00000000-0006-0000-0400-000005000000}">
      <text>
        <r>
          <rPr>
            <b/>
            <sz val="9"/>
            <color indexed="81"/>
            <rFont val="Tahoma"/>
            <family val="2"/>
          </rPr>
          <t>Rendimiento o cantidad presupuestada</t>
        </r>
      </text>
    </comment>
    <comment ref="F3" authorId="0" shapeId="0" xr:uid="{00000000-0006-0000-0400-000006000000}">
      <text>
        <r>
          <rPr>
            <b/>
            <sz val="9"/>
            <color indexed="81"/>
            <rFont val="Tahoma"/>
            <family val="2"/>
          </rPr>
          <t>Precio unitario en el presupuesto</t>
        </r>
      </text>
    </comment>
    <comment ref="G3" authorId="0" shapeId="0" xr:uid="{00000000-0006-0000-0400-000007000000}">
      <text>
        <r>
          <rPr>
            <b/>
            <sz val="9"/>
            <color indexed="81"/>
            <rFont val="Tahoma"/>
            <family val="2"/>
          </rPr>
          <t>Importe del presupuesto</t>
        </r>
      </text>
    </comment>
    <comment ref="H3" authorId="0" shapeId="0" xr:uid="{00000000-0006-0000-0400-000008000000}">
      <text>
        <r>
          <rPr>
            <b/>
            <sz val="9"/>
            <color indexed="81"/>
            <rFont val="Tahoma"/>
            <family val="2"/>
          </rPr>
          <t>Rendimiento o cantidad presupuestada</t>
        </r>
      </text>
    </comment>
    <comment ref="I3" authorId="0" shapeId="0" xr:uid="{00000000-0006-0000-0400-000009000000}">
      <text>
        <r>
          <rPr>
            <b/>
            <sz val="9"/>
            <color indexed="81"/>
            <rFont val="Tahoma"/>
            <family val="2"/>
          </rPr>
          <t>Precio unitario ofertado</t>
        </r>
      </text>
    </comment>
    <comment ref="J3" authorId="0" shapeId="0" xr:uid="{00000000-0006-0000-0400-00000A000000}">
      <text>
        <r>
          <rPr>
            <b/>
            <sz val="9"/>
            <color indexed="81"/>
            <rFont val="Tahoma"/>
            <family val="2"/>
          </rPr>
          <t>Importe del presupuesto ofertado</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Pérez de Prada, José Ignacio</author>
  </authors>
  <commentList>
    <comment ref="A3" authorId="0" shapeId="0" xr:uid="{00000000-0006-0000-0500-000001000000}">
      <text>
        <r>
          <rPr>
            <b/>
            <sz val="9"/>
            <color indexed="81"/>
            <rFont val="Tahoma"/>
            <family val="2"/>
          </rPr>
          <t>Código del concepto. Ver colores en "Entorno de trabajo: Apariencia"</t>
        </r>
      </text>
    </comment>
    <comment ref="B3" authorId="0" shapeId="0" xr:uid="{00000000-0006-0000-0500-000002000000}">
      <text>
        <r>
          <rPr>
            <b/>
            <sz val="9"/>
            <color indexed="81"/>
            <rFont val="Tahoma"/>
            <family val="2"/>
          </rPr>
          <t>Naturaleza del concepto (ver menú contextual)</t>
        </r>
      </text>
    </comment>
    <comment ref="C3" authorId="0" shapeId="0" xr:uid="{00000000-0006-0000-0500-000003000000}">
      <text>
        <r>
          <rPr>
            <b/>
            <sz val="9"/>
            <color indexed="81"/>
            <rFont val="Tahoma"/>
            <family val="2"/>
          </rPr>
          <t>Unidad principal de medida del concepto</t>
        </r>
      </text>
    </comment>
    <comment ref="D3" authorId="0" shapeId="0" xr:uid="{00000000-0006-0000-0500-000004000000}">
      <text>
        <r>
          <rPr>
            <b/>
            <sz val="9"/>
            <color indexed="81"/>
            <rFont val="Tahoma"/>
            <family val="2"/>
          </rPr>
          <t>Descripción corta. Ver colores en "Entorno de trabajo: Apariencia"</t>
        </r>
      </text>
    </comment>
    <comment ref="E3" authorId="0" shapeId="0" xr:uid="{00000000-0006-0000-0500-000005000000}">
      <text>
        <r>
          <rPr>
            <b/>
            <sz val="9"/>
            <color indexed="81"/>
            <rFont val="Tahoma"/>
            <family val="2"/>
          </rPr>
          <t>Rendimiento o cantidad presupuestada</t>
        </r>
      </text>
    </comment>
    <comment ref="F3" authorId="0" shapeId="0" xr:uid="{00000000-0006-0000-0500-000006000000}">
      <text>
        <r>
          <rPr>
            <b/>
            <sz val="9"/>
            <color indexed="81"/>
            <rFont val="Tahoma"/>
            <family val="2"/>
          </rPr>
          <t>Precio unitario en el presupuesto</t>
        </r>
      </text>
    </comment>
    <comment ref="G3" authorId="0" shapeId="0" xr:uid="{00000000-0006-0000-0500-000007000000}">
      <text>
        <r>
          <rPr>
            <b/>
            <sz val="9"/>
            <color indexed="81"/>
            <rFont val="Tahoma"/>
            <family val="2"/>
          </rPr>
          <t>Importe del presupuesto</t>
        </r>
      </text>
    </comment>
    <comment ref="H3" authorId="0" shapeId="0" xr:uid="{00000000-0006-0000-0500-000008000000}">
      <text>
        <r>
          <rPr>
            <b/>
            <sz val="9"/>
            <color indexed="81"/>
            <rFont val="Tahoma"/>
            <family val="2"/>
          </rPr>
          <t>Rendimiento o cantidad presupuestada</t>
        </r>
      </text>
    </comment>
    <comment ref="I3" authorId="0" shapeId="0" xr:uid="{00000000-0006-0000-0500-000009000000}">
      <text>
        <r>
          <rPr>
            <b/>
            <sz val="9"/>
            <color indexed="81"/>
            <rFont val="Tahoma"/>
            <family val="2"/>
          </rPr>
          <t>Precio unitario ofertado</t>
        </r>
      </text>
    </comment>
    <comment ref="J3" authorId="0" shapeId="0" xr:uid="{00000000-0006-0000-0500-00000A000000}">
      <text>
        <r>
          <rPr>
            <b/>
            <sz val="9"/>
            <color indexed="81"/>
            <rFont val="Tahoma"/>
            <family val="2"/>
          </rPr>
          <t>Importe del presupuesto ofertado</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Pérez de Prada, José Ignacio</author>
  </authors>
  <commentList>
    <comment ref="A3" authorId="0" shapeId="0" xr:uid="{00000000-0006-0000-0600-000001000000}">
      <text>
        <r>
          <rPr>
            <b/>
            <sz val="9"/>
            <color indexed="81"/>
            <rFont val="Tahoma"/>
            <family val="2"/>
          </rPr>
          <t>Código del concepto. Ver colores en "Entorno de trabajo: Apariencia"</t>
        </r>
      </text>
    </comment>
    <comment ref="B3" authorId="0" shapeId="0" xr:uid="{00000000-0006-0000-0600-000002000000}">
      <text>
        <r>
          <rPr>
            <b/>
            <sz val="9"/>
            <color indexed="81"/>
            <rFont val="Tahoma"/>
            <family val="2"/>
          </rPr>
          <t>Naturaleza del concepto (ver menú contextual)</t>
        </r>
      </text>
    </comment>
    <comment ref="C3" authorId="0" shapeId="0" xr:uid="{00000000-0006-0000-0600-000003000000}">
      <text>
        <r>
          <rPr>
            <b/>
            <sz val="9"/>
            <color indexed="81"/>
            <rFont val="Tahoma"/>
            <family val="2"/>
          </rPr>
          <t>Unidad principal de medida del concepto</t>
        </r>
      </text>
    </comment>
    <comment ref="D3" authorId="0" shapeId="0" xr:uid="{00000000-0006-0000-0600-000004000000}">
      <text>
        <r>
          <rPr>
            <b/>
            <sz val="9"/>
            <color indexed="81"/>
            <rFont val="Tahoma"/>
            <family val="2"/>
          </rPr>
          <t>Descripción corta. Ver colores en "Entorno de trabajo: Apariencia"</t>
        </r>
      </text>
    </comment>
    <comment ref="E3" authorId="0" shapeId="0" xr:uid="{00000000-0006-0000-0600-000005000000}">
      <text>
        <r>
          <rPr>
            <b/>
            <sz val="9"/>
            <color indexed="81"/>
            <rFont val="Tahoma"/>
            <family val="2"/>
          </rPr>
          <t>Rendimiento o cantidad presupuestada</t>
        </r>
      </text>
    </comment>
    <comment ref="F3" authorId="0" shapeId="0" xr:uid="{00000000-0006-0000-0600-000006000000}">
      <text>
        <r>
          <rPr>
            <b/>
            <sz val="9"/>
            <color indexed="81"/>
            <rFont val="Tahoma"/>
            <family val="2"/>
          </rPr>
          <t>Precio unitario en el presupuesto</t>
        </r>
      </text>
    </comment>
    <comment ref="G3" authorId="0" shapeId="0" xr:uid="{00000000-0006-0000-0600-000007000000}">
      <text>
        <r>
          <rPr>
            <b/>
            <sz val="9"/>
            <color indexed="81"/>
            <rFont val="Tahoma"/>
            <family val="2"/>
          </rPr>
          <t>Importe del presupuesto</t>
        </r>
      </text>
    </comment>
    <comment ref="H3" authorId="0" shapeId="0" xr:uid="{00000000-0006-0000-0600-000008000000}">
      <text>
        <r>
          <rPr>
            <b/>
            <sz val="9"/>
            <color indexed="81"/>
            <rFont val="Tahoma"/>
            <family val="2"/>
          </rPr>
          <t>Rendimiento o cantidad presupuestada</t>
        </r>
      </text>
    </comment>
    <comment ref="I3" authorId="0" shapeId="0" xr:uid="{00000000-0006-0000-0600-000009000000}">
      <text>
        <r>
          <rPr>
            <b/>
            <sz val="9"/>
            <color indexed="81"/>
            <rFont val="Tahoma"/>
            <family val="2"/>
          </rPr>
          <t>Precio unitario ofertado</t>
        </r>
      </text>
    </comment>
    <comment ref="J3" authorId="0" shapeId="0" xr:uid="{00000000-0006-0000-0600-00000A000000}">
      <text>
        <r>
          <rPr>
            <b/>
            <sz val="9"/>
            <color indexed="81"/>
            <rFont val="Tahoma"/>
            <family val="2"/>
          </rPr>
          <t>Importe del presupuesto ofertado</t>
        </r>
      </text>
    </comment>
  </commentList>
</comments>
</file>

<file path=xl/sharedStrings.xml><?xml version="1.0" encoding="utf-8"?>
<sst xmlns="http://schemas.openxmlformats.org/spreadsheetml/2006/main" count="306" uniqueCount="82">
  <si>
    <t/>
  </si>
  <si>
    <t>Presupuesto</t>
  </si>
  <si>
    <t>Código</t>
  </si>
  <si>
    <t>Resumen</t>
  </si>
  <si>
    <t>ImpPres</t>
  </si>
  <si>
    <t>NatC</t>
  </si>
  <si>
    <t>Ud</t>
  </si>
  <si>
    <t>CanPres</t>
  </si>
  <si>
    <t>Pres</t>
  </si>
  <si>
    <t xml:space="preserve">CAP.01            </t>
  </si>
  <si>
    <t>MANTENIMIENTO INTEGRAL DEPOSITOS Y DEPENDENCIAS ( LOTE-1)</t>
  </si>
  <si>
    <t>Capítulo</t>
  </si>
  <si>
    <t xml:space="preserve">01.01             </t>
  </si>
  <si>
    <t>MANTENIMIENTO ANUAL NORMATIVO CON REPUESTOS INCLUIDOS SEGUN RD 513/2017.</t>
  </si>
  <si>
    <t>Partida</t>
  </si>
  <si>
    <t>UD</t>
  </si>
  <si>
    <t xml:space="preserve">01.02             </t>
  </si>
  <si>
    <t>MATERIALES INCLUIDOS EN EL MANTENIMIENO NORMATIVO SEGUN RD 513/2017.</t>
  </si>
  <si>
    <t xml:space="preserve">01.03             </t>
  </si>
  <si>
    <t>REPUESTOS CON MANO DE OBRA NO INCLUIDOS EN EL MANTENIMIENTO</t>
  </si>
  <si>
    <t xml:space="preserve">01.04             </t>
  </si>
  <si>
    <t>COSTE VANDALISMO Y VARIOS</t>
  </si>
  <si>
    <t>Total CAP.01</t>
  </si>
  <si>
    <t xml:space="preserve">CAP.02            </t>
  </si>
  <si>
    <t>MANTENIMIENTO INTEGRAL ESTACIONES (LOTE-2)</t>
  </si>
  <si>
    <t xml:space="preserve">02.01             </t>
  </si>
  <si>
    <t xml:space="preserve">02.02             </t>
  </si>
  <si>
    <t xml:space="preserve">03.03             </t>
  </si>
  <si>
    <t xml:space="preserve">02.04             </t>
  </si>
  <si>
    <t>COSTE DE VANDALISMO Y VARIOS</t>
  </si>
  <si>
    <t>Total CAP.02</t>
  </si>
  <si>
    <t xml:space="preserve">CAP.03            </t>
  </si>
  <si>
    <t>MANTENIMIENTO INTEGRAL SUBESTACIONES ELECTRICAS (LOTE-3)</t>
  </si>
  <si>
    <t xml:space="preserve">03.01             </t>
  </si>
  <si>
    <t xml:space="preserve">03.02             </t>
  </si>
  <si>
    <t xml:space="preserve">03.04             </t>
  </si>
  <si>
    <t>Total CAP.03</t>
  </si>
  <si>
    <t xml:space="preserve">CAP.04            </t>
  </si>
  <si>
    <t>MANTENIMIENTO INTEGRAL EXTINTORES (LOTE-4)</t>
  </si>
  <si>
    <t xml:space="preserve">04.01             </t>
  </si>
  <si>
    <t xml:space="preserve">04.02             </t>
  </si>
  <si>
    <t>COSTE RETIMBRADO Y RECARGAS EXTINTORES SEGUN NORMATIVA</t>
  </si>
  <si>
    <t xml:space="preserve">04.03             </t>
  </si>
  <si>
    <t>COSTE ADQUISICIÓN NUEVOS EQUIPOS DE CUALQUIER VOLUMEN Y CARACTERISTICAS</t>
  </si>
  <si>
    <t xml:space="preserve">04.04             </t>
  </si>
  <si>
    <t>VANDALISMO Y VARIOS</t>
  </si>
  <si>
    <t>Total CAP.04</t>
  </si>
  <si>
    <t xml:space="preserve">CAP.05            </t>
  </si>
  <si>
    <t>MANTENIMIENTO INTEGRAL SONDAS EXPLOSIÓMETRICAS (LOTE-5)</t>
  </si>
  <si>
    <t xml:space="preserve">05.01             </t>
  </si>
  <si>
    <t xml:space="preserve">05.02             </t>
  </si>
  <si>
    <t>Total CAP.05</t>
  </si>
  <si>
    <t xml:space="preserve">CAP.06            </t>
  </si>
  <si>
    <t>MANTENIMIENTO INTEGRAL TCE Y SAIS. ( LOTE-6)</t>
  </si>
  <si>
    <t xml:space="preserve">06.01             </t>
  </si>
  <si>
    <t>MANTENIMIENTO DE NODOS TCE Y SAIS</t>
  </si>
  <si>
    <t xml:space="preserve">06.02             </t>
  </si>
  <si>
    <t xml:space="preserve">06.03             </t>
  </si>
  <si>
    <t>Total CAP.06</t>
  </si>
  <si>
    <t xml:space="preserve">CAP.07            </t>
  </si>
  <si>
    <t>MANTENIMIENTO FOTOLUMINISCENCIA (LOTE-7)</t>
  </si>
  <si>
    <t xml:space="preserve">07-01-01          </t>
  </si>
  <si>
    <t>MANTENIMIENTO NORMATIVO SEGUN RD 513/2017.</t>
  </si>
  <si>
    <t xml:space="preserve">07-02             </t>
  </si>
  <si>
    <t>REPUESTOS SEÑALES</t>
  </si>
  <si>
    <t>Total CAP.07</t>
  </si>
  <si>
    <t>PROYECTO</t>
  </si>
  <si>
    <t>OFERTA</t>
  </si>
  <si>
    <t>GG+BI</t>
  </si>
  <si>
    <t>OFERTA ANUAL</t>
  </si>
  <si>
    <t>TOTAL ANUAL sin IVA</t>
  </si>
  <si>
    <t>Casillas a Completar</t>
  </si>
  <si>
    <t>07-03</t>
  </si>
  <si>
    <t>VANDALISMOS</t>
  </si>
  <si>
    <t>IVA</t>
  </si>
  <si>
    <t>PRESUPUESTO BASE DE LICITACIÓN 
(CON IVA)</t>
  </si>
  <si>
    <t>Casillas Bloqueadas (Partidas fijas)</t>
  </si>
  <si>
    <t xml:space="preserve">TOTAL 4 AÑOS  (sin IVA) </t>
  </si>
  <si>
    <t>Presupuesto Base de Licitación
(con IVA)</t>
  </si>
  <si>
    <t>Base Imponible 
(sin IVA)</t>
  </si>
  <si>
    <t>Importe Ofertado
(sin IVA)</t>
  </si>
  <si>
    <t>Importe Ofertado
(con IVA)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</si>
</sst>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 &quot;€&quot;"/>
  </numFmts>
  <fonts count="7" x14ac:knownFonts="1">
    <font>
      <sz val="11"/>
      <color theme="1"/>
      <name val="Calibri"/>
      <family val="2"/>
      <scheme val="minor"/>
    </font>
    <font>
      <b/>
      <sz val="9"/>
      <color indexed="81"/>
      <name val="Tahoma"/>
      <family val="2"/>
    </font>
    <font>
      <sz val="8"/>
      <color theme="1"/>
      <name val="Calibri"/>
      <family val="2"/>
      <scheme val="minor"/>
    </font>
    <font>
      <b/>
      <sz val="8"/>
      <color theme="1"/>
      <name val="Calibri"/>
      <family val="2"/>
      <scheme val="minor"/>
    </font>
    <font>
      <b/>
      <sz val="10"/>
      <color theme="1"/>
      <name val="Calibri"/>
      <family val="2"/>
      <scheme val="minor"/>
    </font>
    <font>
      <b/>
      <sz val="14"/>
      <color theme="1"/>
      <name val="Calibri"/>
      <family val="2"/>
      <scheme val="minor"/>
    </font>
    <font>
      <b/>
      <i/>
      <sz val="10"/>
      <color theme="1"/>
      <name val="Calibri"/>
      <family val="2"/>
      <scheme val="minor"/>
    </font>
  </fonts>
  <fills count="7">
    <fill>
      <patternFill patternType="none"/>
    </fill>
    <fill>
      <patternFill patternType="gray125"/>
    </fill>
    <fill>
      <patternFill patternType="solid">
        <fgColor indexed="26"/>
        <bgColor indexed="64"/>
      </patternFill>
    </fill>
    <fill>
      <patternFill patternType="solid">
        <fgColor indexed="15"/>
        <bgColor indexed="64"/>
      </patternFill>
    </fill>
    <fill>
      <patternFill patternType="solid">
        <fgColor indexed="22"/>
        <bgColor indexed="64"/>
      </patternFill>
    </fill>
    <fill>
      <patternFill patternType="solid">
        <fgColor theme="9" tint="0.59999389629810485"/>
        <bgColor indexed="64"/>
      </patternFill>
    </fill>
    <fill>
      <patternFill patternType="solid">
        <fgColor theme="4" tint="0.39997558519241921"/>
        <bgColor indexed="64"/>
      </patternFill>
    </fill>
  </fills>
  <borders count="3">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96">
    <xf numFmtId="0" fontId="0" fillId="0" borderId="0" xfId="0"/>
    <xf numFmtId="49" fontId="4" fillId="0" borderId="0" xfId="0" applyNumberFormat="1" applyFont="1"/>
    <xf numFmtId="49" fontId="5" fillId="0" borderId="0" xfId="0" applyNumberFormat="1" applyFont="1" applyAlignment="1">
      <alignment vertical="top"/>
    </xf>
    <xf numFmtId="0" fontId="5" fillId="0" borderId="0" xfId="0" applyFont="1" applyAlignment="1">
      <alignment vertical="top"/>
    </xf>
    <xf numFmtId="49" fontId="6" fillId="0" borderId="0" xfId="0" applyNumberFormat="1" applyFont="1" applyAlignment="1">
      <alignment vertical="top"/>
    </xf>
    <xf numFmtId="49" fontId="6" fillId="0" borderId="0" xfId="0" applyNumberFormat="1" applyFont="1" applyAlignment="1">
      <alignment vertical="top" wrapText="1"/>
    </xf>
    <xf numFmtId="49" fontId="3" fillId="3" borderId="0" xfId="0" applyNumberFormat="1" applyFont="1" applyFill="1" applyAlignment="1">
      <alignment vertical="top"/>
    </xf>
    <xf numFmtId="49" fontId="3" fillId="3" borderId="0" xfId="0" applyNumberFormat="1" applyFont="1" applyFill="1" applyAlignment="1">
      <alignment vertical="top" wrapText="1"/>
    </xf>
    <xf numFmtId="49" fontId="2" fillId="0" borderId="0" xfId="0" applyNumberFormat="1" applyFont="1" applyAlignment="1">
      <alignment vertical="top"/>
    </xf>
    <xf numFmtId="49" fontId="2" fillId="0" borderId="0" xfId="0" applyNumberFormat="1" applyFont="1" applyAlignment="1">
      <alignment vertical="top" wrapText="1"/>
    </xf>
    <xf numFmtId="0" fontId="0" fillId="0" borderId="0" xfId="0"/>
    <xf numFmtId="0" fontId="4" fillId="0" borderId="0" xfId="0" applyFont="1"/>
    <xf numFmtId="49" fontId="6" fillId="0" borderId="0" xfId="0" applyNumberFormat="1" applyFont="1" applyAlignment="1">
      <alignment horizontal="right" vertical="top"/>
    </xf>
    <xf numFmtId="3" fontId="3" fillId="2" borderId="0" xfId="0" applyNumberFormat="1" applyFont="1" applyFill="1" applyAlignment="1">
      <alignment vertical="top"/>
    </xf>
    <xf numFmtId="4" fontId="3" fillId="2" borderId="0" xfId="0" applyNumberFormat="1" applyFont="1" applyFill="1" applyAlignment="1">
      <alignment vertical="top"/>
    </xf>
    <xf numFmtId="4" fontId="2" fillId="0" borderId="0" xfId="0" applyNumberFormat="1" applyFont="1" applyAlignment="1">
      <alignment vertical="top"/>
    </xf>
    <xf numFmtId="4" fontId="2" fillId="2" borderId="0" xfId="0" applyNumberFormat="1" applyFont="1" applyFill="1" applyAlignment="1">
      <alignment vertical="top"/>
    </xf>
    <xf numFmtId="0" fontId="2" fillId="0" borderId="0" xfId="0" applyFont="1" applyAlignment="1">
      <alignment vertical="top"/>
    </xf>
    <xf numFmtId="49" fontId="3" fillId="0" borderId="0" xfId="0" applyNumberFormat="1" applyFont="1" applyAlignment="1">
      <alignment vertical="top" wrapText="1"/>
    </xf>
    <xf numFmtId="3" fontId="2" fillId="0" borderId="0" xfId="0" applyNumberFormat="1" applyFont="1" applyAlignment="1">
      <alignment vertical="top"/>
    </xf>
    <xf numFmtId="4" fontId="2" fillId="6" borderId="0" xfId="0" applyNumberFormat="1" applyFont="1" applyFill="1" applyAlignment="1">
      <alignment vertical="top"/>
    </xf>
    <xf numFmtId="0" fontId="0" fillId="0" borderId="0" xfId="0" applyAlignment="1">
      <alignment vertical="center"/>
    </xf>
    <xf numFmtId="0" fontId="2" fillId="0" borderId="0" xfId="0" applyFont="1" applyAlignment="1">
      <alignment vertical="center"/>
    </xf>
    <xf numFmtId="0" fontId="3" fillId="0" borderId="0" xfId="0" applyFont="1" applyAlignment="1">
      <alignment vertical="center" wrapText="1"/>
    </xf>
    <xf numFmtId="4" fontId="2" fillId="0" borderId="0" xfId="0" applyNumberFormat="1" applyFont="1" applyFill="1" applyBorder="1" applyAlignment="1">
      <alignment vertical="center"/>
    </xf>
    <xf numFmtId="9" fontId="2" fillId="0" borderId="0" xfId="0" applyNumberFormat="1" applyFont="1" applyAlignment="1">
      <alignment vertical="center"/>
    </xf>
    <xf numFmtId="164" fontId="3" fillId="2" borderId="0" xfId="0" applyNumberFormat="1" applyFont="1" applyFill="1" applyBorder="1" applyAlignment="1">
      <alignment vertical="center" wrapText="1"/>
    </xf>
    <xf numFmtId="164" fontId="3" fillId="2" borderId="2" xfId="0" applyNumberFormat="1" applyFont="1" applyFill="1" applyBorder="1" applyAlignment="1">
      <alignment vertical="center" wrapText="1"/>
    </xf>
    <xf numFmtId="0" fontId="0" fillId="5" borderId="0" xfId="0" applyFill="1" applyAlignment="1">
      <alignment vertical="center"/>
    </xf>
    <xf numFmtId="0" fontId="0" fillId="6" borderId="0" xfId="0" applyFill="1" applyAlignment="1">
      <alignment vertical="center"/>
    </xf>
    <xf numFmtId="0" fontId="3" fillId="0" borderId="1" xfId="0" applyFont="1" applyBorder="1" applyAlignment="1">
      <alignment horizontal="right" vertical="center" wrapText="1"/>
    </xf>
    <xf numFmtId="49" fontId="4" fillId="0" borderId="0" xfId="0" applyNumberFormat="1" applyFont="1" applyAlignment="1" applyProtection="1">
      <alignment vertical="center"/>
      <protection locked="0"/>
    </xf>
    <xf numFmtId="0" fontId="4" fillId="0" borderId="0" xfId="0" applyFont="1" applyAlignment="1" applyProtection="1">
      <alignment vertical="center"/>
      <protection locked="0"/>
    </xf>
    <xf numFmtId="0" fontId="0" fillId="0" borderId="0" xfId="0" applyAlignment="1" applyProtection="1">
      <alignment vertical="center"/>
      <protection locked="0"/>
    </xf>
    <xf numFmtId="4" fontId="2" fillId="5" borderId="0" xfId="0" applyNumberFormat="1" applyFont="1" applyFill="1" applyAlignment="1" applyProtection="1">
      <alignment vertical="center"/>
      <protection locked="0"/>
    </xf>
    <xf numFmtId="9" fontId="2" fillId="5" borderId="0" xfId="0" applyNumberFormat="1" applyFont="1" applyFill="1" applyAlignment="1" applyProtection="1">
      <alignment vertical="center"/>
      <protection locked="0"/>
    </xf>
    <xf numFmtId="0" fontId="0" fillId="0" borderId="0" xfId="0" applyAlignment="1" applyProtection="1">
      <alignment vertical="center"/>
    </xf>
    <xf numFmtId="49" fontId="5" fillId="0" borderId="0" xfId="0" applyNumberFormat="1" applyFont="1" applyAlignment="1" applyProtection="1">
      <alignment vertical="center"/>
    </xf>
    <xf numFmtId="0" fontId="5" fillId="0" borderId="0" xfId="0" applyFont="1" applyAlignment="1" applyProtection="1">
      <alignment vertical="center"/>
    </xf>
    <xf numFmtId="49" fontId="6" fillId="0" borderId="0" xfId="0" applyNumberFormat="1" applyFont="1" applyAlignment="1" applyProtection="1">
      <alignment vertical="center"/>
    </xf>
    <xf numFmtId="49" fontId="6" fillId="0" borderId="0" xfId="0" applyNumberFormat="1" applyFont="1" applyAlignment="1" applyProtection="1">
      <alignment vertical="center" wrapText="1"/>
    </xf>
    <xf numFmtId="49" fontId="6" fillId="0" borderId="0" xfId="0" applyNumberFormat="1" applyFont="1" applyAlignment="1" applyProtection="1">
      <alignment horizontal="right" vertical="top"/>
    </xf>
    <xf numFmtId="49" fontId="3" fillId="3" borderId="0" xfId="0" applyNumberFormat="1" applyFont="1" applyFill="1" applyAlignment="1" applyProtection="1">
      <alignment vertical="center"/>
    </xf>
    <xf numFmtId="49" fontId="3" fillId="3" borderId="0" xfId="0" applyNumberFormat="1" applyFont="1" applyFill="1" applyAlignment="1" applyProtection="1">
      <alignment vertical="center" wrapText="1"/>
    </xf>
    <xf numFmtId="3" fontId="3" fillId="2" borderId="0" xfId="0" applyNumberFormat="1" applyFont="1" applyFill="1" applyAlignment="1" applyProtection="1">
      <alignment vertical="center"/>
    </xf>
    <xf numFmtId="4" fontId="3" fillId="2" borderId="0" xfId="0" applyNumberFormat="1" applyFont="1" applyFill="1" applyAlignment="1" applyProtection="1">
      <alignment vertical="center"/>
    </xf>
    <xf numFmtId="49" fontId="2" fillId="0" borderId="0" xfId="0" applyNumberFormat="1" applyFont="1" applyAlignment="1" applyProtection="1">
      <alignment vertical="center"/>
    </xf>
    <xf numFmtId="49" fontId="2" fillId="0" borderId="0" xfId="0" applyNumberFormat="1" applyFont="1" applyAlignment="1" applyProtection="1">
      <alignment vertical="center" wrapText="1"/>
    </xf>
    <xf numFmtId="4" fontId="2" fillId="0" borderId="0" xfId="0" applyNumberFormat="1" applyFont="1" applyAlignment="1" applyProtection="1">
      <alignment vertical="center"/>
    </xf>
    <xf numFmtId="4" fontId="2" fillId="2" borderId="0" xfId="0" applyNumberFormat="1" applyFont="1" applyFill="1" applyAlignment="1" applyProtection="1">
      <alignment vertical="center"/>
    </xf>
    <xf numFmtId="4" fontId="3" fillId="6" borderId="0" xfId="0" applyNumberFormat="1" applyFont="1" applyFill="1" applyAlignment="1" applyProtection="1">
      <alignment vertical="center"/>
    </xf>
    <xf numFmtId="0" fontId="2" fillId="0" borderId="0" xfId="0" applyFont="1" applyAlignment="1" applyProtection="1">
      <alignment vertical="center"/>
    </xf>
    <xf numFmtId="49" fontId="3" fillId="0" borderId="0" xfId="0" applyNumberFormat="1" applyFont="1" applyAlignment="1" applyProtection="1">
      <alignment vertical="center" wrapText="1"/>
    </xf>
    <xf numFmtId="3" fontId="2" fillId="0" borderId="0" xfId="0" applyNumberFormat="1" applyFont="1" applyAlignment="1" applyProtection="1">
      <alignment vertical="center"/>
    </xf>
    <xf numFmtId="0" fontId="2" fillId="4" borderId="0" xfId="0" applyFont="1" applyFill="1" applyAlignment="1" applyProtection="1">
      <alignment vertical="center"/>
    </xf>
    <xf numFmtId="0" fontId="2" fillId="4" borderId="0" xfId="0" applyFont="1" applyFill="1" applyAlignment="1" applyProtection="1">
      <alignment vertical="center" wrapText="1"/>
    </xf>
    <xf numFmtId="0" fontId="3" fillId="0" borderId="0" xfId="0" applyFont="1" applyAlignment="1" applyProtection="1">
      <alignment vertical="center" wrapText="1"/>
    </xf>
    <xf numFmtId="4" fontId="2" fillId="0" borderId="0" xfId="0" applyNumberFormat="1" applyFont="1" applyFill="1" applyBorder="1" applyAlignment="1" applyProtection="1">
      <alignment vertical="center"/>
    </xf>
    <xf numFmtId="9" fontId="2" fillId="0" borderId="0" xfId="0" applyNumberFormat="1" applyFont="1" applyAlignment="1" applyProtection="1">
      <alignment vertical="center"/>
    </xf>
    <xf numFmtId="164" fontId="3" fillId="2" borderId="0" xfId="0" applyNumberFormat="1" applyFont="1" applyFill="1" applyBorder="1" applyAlignment="1" applyProtection="1">
      <alignment vertical="center" wrapText="1"/>
    </xf>
    <xf numFmtId="4" fontId="3" fillId="2" borderId="0" xfId="0" applyNumberFormat="1" applyFont="1" applyFill="1" applyBorder="1" applyAlignment="1" applyProtection="1">
      <alignment vertical="center" wrapText="1"/>
    </xf>
    <xf numFmtId="0" fontId="3" fillId="0" borderId="1" xfId="0" applyFont="1" applyBorder="1" applyAlignment="1" applyProtection="1">
      <alignment horizontal="right" vertical="center" wrapText="1"/>
    </xf>
    <xf numFmtId="164" fontId="3" fillId="2" borderId="2" xfId="0" applyNumberFormat="1" applyFont="1" applyFill="1" applyBorder="1" applyAlignment="1" applyProtection="1">
      <alignment vertical="center" wrapText="1"/>
    </xf>
    <xf numFmtId="0" fontId="0" fillId="5" borderId="0" xfId="0" applyFill="1" applyAlignment="1" applyProtection="1">
      <alignment vertical="center"/>
    </xf>
    <xf numFmtId="0" fontId="0" fillId="6" borderId="0" xfId="0" applyFill="1" applyAlignment="1" applyProtection="1">
      <alignment vertical="center"/>
    </xf>
    <xf numFmtId="49" fontId="4" fillId="0" borderId="0" xfId="0" applyNumberFormat="1" applyFont="1" applyProtection="1">
      <protection locked="0"/>
    </xf>
    <xf numFmtId="0" fontId="4" fillId="0" borderId="0" xfId="0" applyFont="1" applyProtection="1">
      <protection locked="0"/>
    </xf>
    <xf numFmtId="0" fontId="0" fillId="0" borderId="0" xfId="0" applyProtection="1">
      <protection locked="0"/>
    </xf>
    <xf numFmtId="0" fontId="2" fillId="4" borderId="0" xfId="0" applyFont="1" applyFill="1" applyAlignment="1" applyProtection="1">
      <alignment vertical="top"/>
      <protection locked="0"/>
    </xf>
    <xf numFmtId="4" fontId="2" fillId="5" borderId="0" xfId="0" applyNumberFormat="1" applyFont="1" applyFill="1" applyAlignment="1" applyProtection="1">
      <alignment vertical="top"/>
      <protection locked="0"/>
    </xf>
    <xf numFmtId="0" fontId="0" fillId="0" borderId="0" xfId="0" applyProtection="1"/>
    <xf numFmtId="49" fontId="5" fillId="0" borderId="0" xfId="0" applyNumberFormat="1" applyFont="1" applyAlignment="1" applyProtection="1">
      <alignment vertical="top"/>
    </xf>
    <xf numFmtId="0" fontId="5" fillId="0" borderId="0" xfId="0" applyFont="1" applyAlignment="1" applyProtection="1">
      <alignment vertical="top"/>
    </xf>
    <xf numFmtId="49" fontId="6" fillId="0" borderId="0" xfId="0" applyNumberFormat="1" applyFont="1" applyAlignment="1" applyProtection="1">
      <alignment vertical="top"/>
    </xf>
    <xf numFmtId="49" fontId="6" fillId="0" borderId="0" xfId="0" applyNumberFormat="1" applyFont="1" applyAlignment="1" applyProtection="1">
      <alignment vertical="top" wrapText="1"/>
    </xf>
    <xf numFmtId="0" fontId="2" fillId="4" borderId="0" xfId="0" applyFont="1" applyFill="1" applyAlignment="1" applyProtection="1">
      <alignment vertical="top"/>
    </xf>
    <xf numFmtId="0" fontId="2" fillId="4" borderId="0" xfId="0" applyFont="1" applyFill="1" applyAlignment="1" applyProtection="1">
      <alignment vertical="top" wrapText="1"/>
    </xf>
    <xf numFmtId="49" fontId="3" fillId="3" borderId="0" xfId="0" applyNumberFormat="1" applyFont="1" applyFill="1" applyAlignment="1" applyProtection="1">
      <alignment vertical="top"/>
    </xf>
    <xf numFmtId="49" fontId="3" fillId="3" borderId="0" xfId="0" applyNumberFormat="1" applyFont="1" applyFill="1" applyAlignment="1" applyProtection="1">
      <alignment vertical="top" wrapText="1"/>
    </xf>
    <xf numFmtId="3" fontId="3" fillId="2" borderId="0" xfId="0" applyNumberFormat="1" applyFont="1" applyFill="1" applyAlignment="1" applyProtection="1">
      <alignment vertical="top"/>
    </xf>
    <xf numFmtId="4" fontId="3" fillId="2" borderId="0" xfId="0" applyNumberFormat="1" applyFont="1" applyFill="1" applyAlignment="1" applyProtection="1">
      <alignment vertical="top"/>
    </xf>
    <xf numFmtId="49" fontId="2" fillId="0" borderId="0" xfId="0" applyNumberFormat="1" applyFont="1" applyAlignment="1" applyProtection="1">
      <alignment vertical="top"/>
    </xf>
    <xf numFmtId="49" fontId="2" fillId="0" borderId="0" xfId="0" applyNumberFormat="1" applyFont="1" applyAlignment="1" applyProtection="1">
      <alignment vertical="top" wrapText="1"/>
    </xf>
    <xf numFmtId="4" fontId="2" fillId="0" borderId="0" xfId="0" applyNumberFormat="1" applyFont="1" applyAlignment="1" applyProtection="1">
      <alignment vertical="top"/>
    </xf>
    <xf numFmtId="4" fontId="2" fillId="2" borderId="0" xfId="0" applyNumberFormat="1" applyFont="1" applyFill="1" applyAlignment="1" applyProtection="1">
      <alignment vertical="top"/>
    </xf>
    <xf numFmtId="0" fontId="2" fillId="0" borderId="0" xfId="0" applyFont="1" applyAlignment="1" applyProtection="1">
      <alignment vertical="top"/>
    </xf>
    <xf numFmtId="49" fontId="3" fillId="0" borderId="0" xfId="0" applyNumberFormat="1" applyFont="1" applyAlignment="1" applyProtection="1">
      <alignment vertical="top" wrapText="1"/>
    </xf>
    <xf numFmtId="3" fontId="2" fillId="0" borderId="0" xfId="0" applyNumberFormat="1" applyFont="1" applyAlignment="1" applyProtection="1">
      <alignment vertical="top"/>
    </xf>
    <xf numFmtId="4" fontId="2" fillId="6" borderId="0" xfId="0" applyNumberFormat="1" applyFont="1" applyFill="1" applyAlignment="1" applyProtection="1">
      <alignment vertical="top"/>
    </xf>
    <xf numFmtId="4" fontId="3" fillId="5" borderId="0" xfId="0" applyNumberFormat="1" applyFont="1" applyFill="1" applyBorder="1" applyAlignment="1" applyProtection="1">
      <alignment vertical="top" wrapText="1"/>
      <protection locked="0"/>
    </xf>
    <xf numFmtId="44" fontId="5" fillId="0" borderId="0" xfId="0" applyNumberFormat="1" applyFont="1" applyAlignment="1" applyProtection="1">
      <alignment horizontal="center" vertical="center"/>
    </xf>
    <xf numFmtId="44" fontId="0" fillId="0" borderId="0" xfId="0" applyNumberFormat="1" applyAlignment="1" applyProtection="1">
      <alignment horizontal="center" vertical="center"/>
    </xf>
    <xf numFmtId="44" fontId="5" fillId="0" borderId="0" xfId="0" applyNumberFormat="1" applyFont="1" applyAlignment="1" applyProtection="1">
      <alignment horizontal="center" vertical="top"/>
    </xf>
    <xf numFmtId="44" fontId="0" fillId="0" borderId="0" xfId="0" applyNumberFormat="1" applyAlignment="1" applyProtection="1">
      <alignment horizontal="center" vertical="top"/>
    </xf>
    <xf numFmtId="44" fontId="5" fillId="0" borderId="0" xfId="0" applyNumberFormat="1" applyFont="1" applyAlignment="1">
      <alignment horizontal="center" vertical="top"/>
    </xf>
    <xf numFmtId="44" fontId="0" fillId="0" borderId="0" xfId="0" applyNumberFormat="1" applyAlignment="1">
      <alignment horizontal="center" vertical="top"/>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8283</xdr:colOff>
      <xdr:row>19</xdr:row>
      <xdr:rowOff>107674</xdr:rowOff>
    </xdr:from>
    <xdr:to>
      <xdr:col>9</xdr:col>
      <xdr:colOff>803413</xdr:colOff>
      <xdr:row>28</xdr:row>
      <xdr:rowOff>91108</xdr:rowOff>
    </xdr:to>
    <xdr:sp macro="" textlink="">
      <xdr:nvSpPr>
        <xdr:cNvPr id="3" name="Cuadro de texto 2">
          <a:extLst>
            <a:ext uri="{FF2B5EF4-FFF2-40B4-BE49-F238E27FC236}">
              <a16:creationId xmlns:a16="http://schemas.microsoft.com/office/drawing/2014/main" id="{00000000-0008-0000-0000-000003000000}"/>
            </a:ext>
          </a:extLst>
        </xdr:cNvPr>
        <xdr:cNvSpPr txBox="1">
          <a:spLocks noChangeArrowheads="1"/>
        </xdr:cNvSpPr>
      </xdr:nvSpPr>
      <xdr:spPr bwMode="auto">
        <a:xfrm>
          <a:off x="8283" y="4464326"/>
          <a:ext cx="8357152" cy="1697934"/>
        </a:xfrm>
        <a:prstGeom prst="rect">
          <a:avLst/>
        </a:prstGeom>
        <a:solidFill>
          <a:srgbClr val="FFFFFF"/>
        </a:solidFill>
        <a:ln w="9525">
          <a:solidFill>
            <a:srgbClr val="000000"/>
          </a:solidFill>
          <a:miter lim="800000"/>
          <a:headEnd/>
          <a:tailEnd/>
        </a:ln>
      </xdr:spPr>
      <xdr:txBody>
        <a:bodyPr rot="0" vert="horz" wrap="square" lIns="91440" tIns="45720" rIns="91440" bIns="45720" anchor="t" anchorCtr="0">
          <a:noAutofit/>
        </a:bodyPr>
        <a:lstStyle/>
        <a:p>
          <a:pPr indent="90170" algn="just">
            <a:lnSpc>
              <a:spcPct val="115000"/>
            </a:lnSpc>
            <a:spcAft>
              <a:spcPts val="0"/>
            </a:spcAft>
          </a:pPr>
          <a:r>
            <a:rPr lang="es-ES" sz="900" b="1" u="sng">
              <a:solidFill>
                <a:srgbClr val="000000"/>
              </a:solidFill>
              <a:effectLst/>
              <a:latin typeface="Calibri" panose="020F0502020204030204" pitchFamily="34" charset="0"/>
              <a:ea typeface="Times New Roman" panose="02020603050405020304" pitchFamily="18" charset="0"/>
              <a:cs typeface="Calibri" panose="020F0502020204030204" pitchFamily="34" charset="0"/>
            </a:rPr>
            <a:t>Notas:</a:t>
          </a:r>
          <a:endParaRPr lang="es-ES" sz="1100">
            <a:effectLst/>
            <a:latin typeface="Calibri" panose="020F0502020204030204" pitchFamily="34" charset="0"/>
            <a:ea typeface="Calibri" panose="020F0502020204030204" pitchFamily="34" charset="0"/>
            <a:cs typeface="Times New Roman" panose="02020603050405020304" pitchFamily="18" charset="0"/>
          </a:endParaRPr>
        </a:p>
        <a:p>
          <a:pPr marL="342900" lvl="0" indent="-342900" algn="just">
            <a:lnSpc>
              <a:spcPct val="115000"/>
            </a:lnSpc>
            <a:spcAft>
              <a:spcPts val="0"/>
            </a:spcAft>
            <a:buFont typeface="Symbol" panose="05050102010706020507" pitchFamily="18" charset="2"/>
            <a:buChar char=""/>
          </a:pPr>
          <a:r>
            <a:rPr lang="es-ES" sz="900">
              <a:solidFill>
                <a:srgbClr val="000000"/>
              </a:solidFill>
              <a:effectLst/>
              <a:latin typeface="Calibri" panose="020F0502020204030204" pitchFamily="34" charset="0"/>
              <a:ea typeface="Times New Roman" panose="02020603050405020304" pitchFamily="18" charset="0"/>
              <a:cs typeface="Calibri" panose="020F0502020204030204" pitchFamily="34" charset="0"/>
            </a:rPr>
            <a:t>No se admitirán ofertas con más de dos cifras decimales.</a:t>
          </a:r>
          <a:endParaRPr lang="es-ES" sz="1100">
            <a:effectLst/>
            <a:latin typeface="Calibri" panose="020F0502020204030204" pitchFamily="34" charset="0"/>
            <a:ea typeface="Calibri" panose="020F0502020204030204" pitchFamily="34" charset="0"/>
            <a:cs typeface="Times New Roman" panose="02020603050405020304" pitchFamily="18" charset="0"/>
          </a:endParaRPr>
        </a:p>
        <a:p>
          <a:pPr marL="342900" lvl="0" indent="-342900" algn="just">
            <a:lnSpc>
              <a:spcPct val="115000"/>
            </a:lnSpc>
            <a:spcAft>
              <a:spcPts val="0"/>
            </a:spcAft>
            <a:buFont typeface="Symbol" panose="05050102010706020507" pitchFamily="18" charset="2"/>
            <a:buChar char=""/>
          </a:pPr>
          <a:r>
            <a:rPr lang="es-ES" sz="900">
              <a:solidFill>
                <a:srgbClr val="000000"/>
              </a:solidFill>
              <a:effectLst/>
              <a:latin typeface="Calibri" panose="020F0502020204030204" pitchFamily="34" charset="0"/>
              <a:ea typeface="Times New Roman" panose="02020603050405020304" pitchFamily="18" charset="0"/>
              <a:cs typeface="Calibri" panose="020F0502020204030204" pitchFamily="34" charset="0"/>
            </a:rPr>
            <a:t>El precio ofertado en cada una de las unidades puede superar el precio unitario de licitación, siempre que el sumatorio del total correspondiente a la celda “Importe Ofertado (sin IVA)” no supere el valor de la Base Imponible (sin IVA).</a:t>
          </a:r>
          <a:endParaRPr lang="es-ES" sz="1100">
            <a:effectLst/>
            <a:latin typeface="Calibri" panose="020F0502020204030204" pitchFamily="34" charset="0"/>
            <a:ea typeface="Calibri" panose="020F0502020204030204" pitchFamily="34" charset="0"/>
            <a:cs typeface="Times New Roman" panose="02020603050405020304" pitchFamily="18" charset="0"/>
          </a:endParaRPr>
        </a:p>
        <a:p>
          <a:pPr marL="342900" lvl="0" indent="-342900" algn="just">
            <a:lnSpc>
              <a:spcPct val="115000"/>
            </a:lnSpc>
            <a:spcAft>
              <a:spcPts val="0"/>
            </a:spcAft>
            <a:buFont typeface="Symbol" panose="05050102010706020507" pitchFamily="18" charset="2"/>
            <a:buChar char=""/>
          </a:pPr>
          <a:r>
            <a:rPr lang="es-ES" sz="900">
              <a:solidFill>
                <a:srgbClr val="000000"/>
              </a:solidFill>
              <a:effectLst/>
              <a:latin typeface="Calibri" panose="020F0502020204030204" pitchFamily="34" charset="0"/>
              <a:ea typeface="Times New Roman" panose="02020603050405020304" pitchFamily="18" charset="0"/>
              <a:cs typeface="Calibri" panose="020F0502020204030204" pitchFamily="34" charset="0"/>
            </a:rPr>
            <a:t> El importe de la celda “Importe Ofertado (sin IVA)” debe incluir el importe correspondiente a la celda Beneficio industrial y Gastos Generales “GG+BI”, no siendo válidas las ofertas que no tengan todas las celdas mencionadas anteriormente debidamente cumplimentadas. En caso de que las celdas mencionadas anteriormente no estén debidamente cumplimentadas, es decir, se encuentren en blanco, la oferta será excluida del procedimiento.</a:t>
          </a:r>
          <a:endParaRPr lang="es-ES" sz="1100">
            <a:effectLst/>
            <a:latin typeface="Calibri" panose="020F0502020204030204" pitchFamily="34" charset="0"/>
            <a:ea typeface="Calibri" panose="020F0502020204030204" pitchFamily="34" charset="0"/>
            <a:cs typeface="Times New Roman" panose="02020603050405020304" pitchFamily="18" charset="0"/>
          </a:endParaRPr>
        </a:p>
        <a:p>
          <a:pPr marL="342900" lvl="0" indent="-342900" algn="just">
            <a:lnSpc>
              <a:spcPct val="115000"/>
            </a:lnSpc>
            <a:spcAft>
              <a:spcPts val="0"/>
            </a:spcAft>
            <a:buFont typeface="Symbol" panose="05050102010706020507" pitchFamily="18" charset="2"/>
            <a:buChar char=""/>
          </a:pPr>
          <a:r>
            <a:rPr lang="es-ES" sz="900">
              <a:solidFill>
                <a:srgbClr val="000000"/>
              </a:solidFill>
              <a:effectLst/>
              <a:latin typeface="Calibri" panose="020F0502020204030204" pitchFamily="34" charset="0"/>
              <a:ea typeface="Times New Roman" panose="02020603050405020304" pitchFamily="18" charset="0"/>
              <a:cs typeface="Calibri" panose="020F0502020204030204" pitchFamily="34" charset="0"/>
            </a:rPr>
            <a:t> El importe ofertado servirá para asignar los puntos de la oferta económica, no obstante, el precio del contrato será la Base Imponible.</a:t>
          </a:r>
          <a:endParaRPr lang="es-ES" sz="1100">
            <a:effectLst/>
            <a:latin typeface="Calibri" panose="020F0502020204030204" pitchFamily="34" charset="0"/>
            <a:ea typeface="Calibri" panose="020F0502020204030204" pitchFamily="34" charset="0"/>
            <a:cs typeface="Times New Roman" panose="02020603050405020304" pitchFamily="18" charset="0"/>
          </a:endParaRPr>
        </a:p>
        <a:p>
          <a:pPr marL="342900" lvl="0" indent="-342900" algn="just">
            <a:lnSpc>
              <a:spcPct val="115000"/>
            </a:lnSpc>
            <a:spcAft>
              <a:spcPts val="0"/>
            </a:spcAft>
            <a:buFont typeface="Symbol" panose="05050102010706020507" pitchFamily="18" charset="2"/>
            <a:buChar char=""/>
          </a:pPr>
          <a:r>
            <a:rPr lang="es-ES" sz="900">
              <a:solidFill>
                <a:srgbClr val="000000"/>
              </a:solidFill>
              <a:effectLst/>
              <a:latin typeface="Calibri" panose="020F0502020204030204" pitchFamily="34" charset="0"/>
              <a:ea typeface="Times New Roman" panose="02020603050405020304" pitchFamily="18" charset="0"/>
              <a:cs typeface="Calibri" panose="020F0502020204030204" pitchFamily="34" charset="0"/>
            </a:rPr>
            <a:t> Las partidas fijas no se podrán modificar, según se especifica en el Pliego de Prescripciones Técnicas</a:t>
          </a:r>
          <a:endParaRPr lang="es-ES" sz="1100">
            <a:effectLst/>
            <a:latin typeface="Calibri" panose="020F0502020204030204" pitchFamily="34" charset="0"/>
            <a:ea typeface="Calibri" panose="020F0502020204030204" pitchFamily="34" charset="0"/>
            <a:cs typeface="Times New Roman" panose="02020603050405020304" pitchFamily="18"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20</xdr:row>
      <xdr:rowOff>0</xdr:rowOff>
    </xdr:from>
    <xdr:to>
      <xdr:col>11</xdr:col>
      <xdr:colOff>403860</xdr:colOff>
      <xdr:row>28</xdr:row>
      <xdr:rowOff>133350</xdr:rowOff>
    </xdr:to>
    <xdr:sp macro="" textlink="">
      <xdr:nvSpPr>
        <xdr:cNvPr id="3" name="Cuadro de texto 2">
          <a:extLst>
            <a:ext uri="{FF2B5EF4-FFF2-40B4-BE49-F238E27FC236}">
              <a16:creationId xmlns:a16="http://schemas.microsoft.com/office/drawing/2014/main" id="{00000000-0008-0000-0100-000003000000}"/>
            </a:ext>
          </a:extLst>
        </xdr:cNvPr>
        <xdr:cNvSpPr txBox="1">
          <a:spLocks noChangeArrowheads="1"/>
        </xdr:cNvSpPr>
      </xdr:nvSpPr>
      <xdr:spPr bwMode="auto">
        <a:xfrm>
          <a:off x="0" y="4819650"/>
          <a:ext cx="8585835" cy="1657350"/>
        </a:xfrm>
        <a:prstGeom prst="rect">
          <a:avLst/>
        </a:prstGeom>
        <a:solidFill>
          <a:srgbClr val="FFFFFF"/>
        </a:solidFill>
        <a:ln w="9525">
          <a:solidFill>
            <a:srgbClr val="000000"/>
          </a:solidFill>
          <a:miter lim="800000"/>
          <a:headEnd/>
          <a:tailEnd/>
        </a:ln>
      </xdr:spPr>
      <xdr:txBody>
        <a:bodyPr rot="0" vert="horz" wrap="square" lIns="91440" tIns="45720" rIns="91440" bIns="45720" anchor="t" anchorCtr="0">
          <a:noAutofit/>
        </a:bodyPr>
        <a:lstStyle/>
        <a:p>
          <a:pPr indent="90170" algn="just">
            <a:lnSpc>
              <a:spcPct val="115000"/>
            </a:lnSpc>
            <a:spcAft>
              <a:spcPts val="0"/>
            </a:spcAft>
          </a:pPr>
          <a:r>
            <a:rPr lang="es-ES" sz="900" b="1" u="sng">
              <a:solidFill>
                <a:srgbClr val="000000"/>
              </a:solidFill>
              <a:effectLst/>
              <a:latin typeface="Calibri" panose="020F0502020204030204" pitchFamily="34" charset="0"/>
              <a:ea typeface="Times New Roman" panose="02020603050405020304" pitchFamily="18" charset="0"/>
              <a:cs typeface="Calibri" panose="020F0502020204030204" pitchFamily="34" charset="0"/>
            </a:rPr>
            <a:t>Notas:</a:t>
          </a:r>
          <a:endParaRPr lang="es-ES" sz="1100">
            <a:effectLst/>
            <a:latin typeface="Calibri" panose="020F0502020204030204" pitchFamily="34" charset="0"/>
            <a:ea typeface="Calibri" panose="020F0502020204030204" pitchFamily="34" charset="0"/>
            <a:cs typeface="Times New Roman" panose="02020603050405020304" pitchFamily="18" charset="0"/>
          </a:endParaRPr>
        </a:p>
        <a:p>
          <a:pPr marL="342900" lvl="0" indent="-342900" algn="just">
            <a:lnSpc>
              <a:spcPct val="115000"/>
            </a:lnSpc>
            <a:spcAft>
              <a:spcPts val="0"/>
            </a:spcAft>
            <a:buFont typeface="Symbol" panose="05050102010706020507" pitchFamily="18" charset="2"/>
            <a:buChar char=""/>
          </a:pPr>
          <a:r>
            <a:rPr lang="es-ES" sz="900">
              <a:solidFill>
                <a:srgbClr val="000000"/>
              </a:solidFill>
              <a:effectLst/>
              <a:latin typeface="Calibri" panose="020F0502020204030204" pitchFamily="34" charset="0"/>
              <a:ea typeface="Times New Roman" panose="02020603050405020304" pitchFamily="18" charset="0"/>
              <a:cs typeface="Calibri" panose="020F0502020204030204" pitchFamily="34" charset="0"/>
            </a:rPr>
            <a:t>No se admitirán ofertas con más de dos cifras decimales.</a:t>
          </a:r>
          <a:endParaRPr lang="es-ES" sz="1100">
            <a:effectLst/>
            <a:latin typeface="Calibri" panose="020F0502020204030204" pitchFamily="34" charset="0"/>
            <a:ea typeface="Calibri" panose="020F0502020204030204" pitchFamily="34" charset="0"/>
            <a:cs typeface="Times New Roman" panose="02020603050405020304" pitchFamily="18" charset="0"/>
          </a:endParaRPr>
        </a:p>
        <a:p>
          <a:pPr marL="342900" lvl="0" indent="-342900" algn="just">
            <a:lnSpc>
              <a:spcPct val="115000"/>
            </a:lnSpc>
            <a:spcAft>
              <a:spcPts val="0"/>
            </a:spcAft>
            <a:buFont typeface="Symbol" panose="05050102010706020507" pitchFamily="18" charset="2"/>
            <a:buChar char=""/>
          </a:pPr>
          <a:r>
            <a:rPr lang="es-ES" sz="900">
              <a:solidFill>
                <a:srgbClr val="000000"/>
              </a:solidFill>
              <a:effectLst/>
              <a:latin typeface="Calibri" panose="020F0502020204030204" pitchFamily="34" charset="0"/>
              <a:ea typeface="Times New Roman" panose="02020603050405020304" pitchFamily="18" charset="0"/>
              <a:cs typeface="Calibri" panose="020F0502020204030204" pitchFamily="34" charset="0"/>
            </a:rPr>
            <a:t>El precio ofertado en cada una de las unidades puede superar el precio unitario de licitación, siempre que el sumatorio del total correspondiente a la celda “Importe Ofertado (sin IVA)” no supere el valor de la Base Imponible (sin IVA).</a:t>
          </a:r>
          <a:endParaRPr lang="es-ES" sz="1100">
            <a:effectLst/>
            <a:latin typeface="Calibri" panose="020F0502020204030204" pitchFamily="34" charset="0"/>
            <a:ea typeface="Calibri" panose="020F0502020204030204" pitchFamily="34" charset="0"/>
            <a:cs typeface="Times New Roman" panose="02020603050405020304" pitchFamily="18" charset="0"/>
          </a:endParaRPr>
        </a:p>
        <a:p>
          <a:pPr marL="342900" lvl="0" indent="-342900" algn="just">
            <a:lnSpc>
              <a:spcPct val="115000"/>
            </a:lnSpc>
            <a:spcAft>
              <a:spcPts val="0"/>
            </a:spcAft>
            <a:buFont typeface="Symbol" panose="05050102010706020507" pitchFamily="18" charset="2"/>
            <a:buChar char=""/>
          </a:pPr>
          <a:r>
            <a:rPr lang="es-ES" sz="900">
              <a:solidFill>
                <a:srgbClr val="000000"/>
              </a:solidFill>
              <a:effectLst/>
              <a:latin typeface="Calibri" panose="020F0502020204030204" pitchFamily="34" charset="0"/>
              <a:ea typeface="Times New Roman" panose="02020603050405020304" pitchFamily="18" charset="0"/>
              <a:cs typeface="Calibri" panose="020F0502020204030204" pitchFamily="34" charset="0"/>
            </a:rPr>
            <a:t> El importe de la celda “Importe Ofertado (sin IVA)” debe incluir el importe correspondiente a la celda Beneficio industrial y Gastos Generales “GG+BI”, no siendo válidas las ofertas que no tengan todas las celdas mencionadas anteriormente debidamente cumplimentadas. En caso de que las celdas mencionadas anteriormente no estén debidamente cumplimentadas, es decir, se encuentren en blanco, la oferta será excluida del procedimiento.</a:t>
          </a:r>
          <a:endParaRPr lang="es-ES" sz="1100">
            <a:effectLst/>
            <a:latin typeface="Calibri" panose="020F0502020204030204" pitchFamily="34" charset="0"/>
            <a:ea typeface="Calibri" panose="020F0502020204030204" pitchFamily="34" charset="0"/>
            <a:cs typeface="Times New Roman" panose="02020603050405020304" pitchFamily="18" charset="0"/>
          </a:endParaRPr>
        </a:p>
        <a:p>
          <a:pPr marL="342900" lvl="0" indent="-342900" algn="just">
            <a:lnSpc>
              <a:spcPct val="115000"/>
            </a:lnSpc>
            <a:spcAft>
              <a:spcPts val="0"/>
            </a:spcAft>
            <a:buFont typeface="Symbol" panose="05050102010706020507" pitchFamily="18" charset="2"/>
            <a:buChar char=""/>
          </a:pPr>
          <a:r>
            <a:rPr lang="es-ES" sz="900">
              <a:solidFill>
                <a:srgbClr val="000000"/>
              </a:solidFill>
              <a:effectLst/>
              <a:latin typeface="Calibri" panose="020F0502020204030204" pitchFamily="34" charset="0"/>
              <a:ea typeface="Times New Roman" panose="02020603050405020304" pitchFamily="18" charset="0"/>
              <a:cs typeface="Calibri" panose="020F0502020204030204" pitchFamily="34" charset="0"/>
            </a:rPr>
            <a:t> El importe ofertado servirá para asignar los puntos de la oferta económica, no obstante, el precio del contrato será la Base Imponible.</a:t>
          </a:r>
          <a:endParaRPr lang="es-ES" sz="1100">
            <a:effectLst/>
            <a:latin typeface="Calibri" panose="020F0502020204030204" pitchFamily="34" charset="0"/>
            <a:ea typeface="Calibri" panose="020F0502020204030204" pitchFamily="34" charset="0"/>
            <a:cs typeface="Times New Roman" panose="02020603050405020304" pitchFamily="18" charset="0"/>
          </a:endParaRPr>
        </a:p>
        <a:p>
          <a:pPr marL="342900" lvl="0" indent="-342900" algn="just">
            <a:lnSpc>
              <a:spcPct val="115000"/>
            </a:lnSpc>
            <a:spcAft>
              <a:spcPts val="0"/>
            </a:spcAft>
            <a:buFont typeface="Symbol" panose="05050102010706020507" pitchFamily="18" charset="2"/>
            <a:buChar char=""/>
          </a:pPr>
          <a:r>
            <a:rPr lang="es-ES" sz="900">
              <a:solidFill>
                <a:srgbClr val="000000"/>
              </a:solidFill>
              <a:effectLst/>
              <a:latin typeface="Calibri" panose="020F0502020204030204" pitchFamily="34" charset="0"/>
              <a:ea typeface="Times New Roman" panose="02020603050405020304" pitchFamily="18" charset="0"/>
              <a:cs typeface="Calibri" panose="020F0502020204030204" pitchFamily="34" charset="0"/>
            </a:rPr>
            <a:t> Las partidas fijas no se podrán modificar, según se especifica en el Pliego de Prescripciones Técnicas</a:t>
          </a:r>
          <a:endParaRPr lang="es-ES" sz="1100">
            <a:effectLst/>
            <a:latin typeface="Calibri" panose="020F0502020204030204" pitchFamily="34" charset="0"/>
            <a:ea typeface="Calibri" panose="020F0502020204030204" pitchFamily="34" charset="0"/>
            <a:cs typeface="Times New Roman" panose="02020603050405020304" pitchFamily="18"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20</xdr:row>
      <xdr:rowOff>0</xdr:rowOff>
    </xdr:from>
    <xdr:to>
      <xdr:col>12</xdr:col>
      <xdr:colOff>156127</xdr:colOff>
      <xdr:row>28</xdr:row>
      <xdr:rowOff>173934</xdr:rowOff>
    </xdr:to>
    <xdr:sp macro="" textlink="">
      <xdr:nvSpPr>
        <xdr:cNvPr id="3" name="Cuadro de texto 2">
          <a:extLst>
            <a:ext uri="{FF2B5EF4-FFF2-40B4-BE49-F238E27FC236}">
              <a16:creationId xmlns:a16="http://schemas.microsoft.com/office/drawing/2014/main" id="{00000000-0008-0000-0200-000003000000}"/>
            </a:ext>
          </a:extLst>
        </xdr:cNvPr>
        <xdr:cNvSpPr txBox="1">
          <a:spLocks noChangeArrowheads="1"/>
        </xdr:cNvSpPr>
      </xdr:nvSpPr>
      <xdr:spPr bwMode="auto">
        <a:xfrm>
          <a:off x="0" y="5105400"/>
          <a:ext cx="8357152" cy="1697934"/>
        </a:xfrm>
        <a:prstGeom prst="rect">
          <a:avLst/>
        </a:prstGeom>
        <a:solidFill>
          <a:srgbClr val="FFFFFF"/>
        </a:solidFill>
        <a:ln w="9525">
          <a:solidFill>
            <a:srgbClr val="000000"/>
          </a:solidFill>
          <a:miter lim="800000"/>
          <a:headEnd/>
          <a:tailEnd/>
        </a:ln>
      </xdr:spPr>
      <xdr:txBody>
        <a:bodyPr rot="0" vert="horz" wrap="square" lIns="91440" tIns="45720" rIns="91440" bIns="45720" anchor="t" anchorCtr="0">
          <a:noAutofit/>
        </a:bodyPr>
        <a:lstStyle/>
        <a:p>
          <a:pPr indent="90170" algn="just">
            <a:lnSpc>
              <a:spcPct val="115000"/>
            </a:lnSpc>
            <a:spcAft>
              <a:spcPts val="0"/>
            </a:spcAft>
          </a:pPr>
          <a:r>
            <a:rPr lang="es-ES" sz="900" b="1" u="sng">
              <a:solidFill>
                <a:srgbClr val="000000"/>
              </a:solidFill>
              <a:effectLst/>
              <a:latin typeface="Calibri" panose="020F0502020204030204" pitchFamily="34" charset="0"/>
              <a:ea typeface="Times New Roman" panose="02020603050405020304" pitchFamily="18" charset="0"/>
              <a:cs typeface="Calibri" panose="020F0502020204030204" pitchFamily="34" charset="0"/>
            </a:rPr>
            <a:t>Notas:</a:t>
          </a:r>
          <a:endParaRPr lang="es-ES" sz="1100">
            <a:effectLst/>
            <a:latin typeface="Calibri" panose="020F0502020204030204" pitchFamily="34" charset="0"/>
            <a:ea typeface="Calibri" panose="020F0502020204030204" pitchFamily="34" charset="0"/>
            <a:cs typeface="Times New Roman" panose="02020603050405020304" pitchFamily="18" charset="0"/>
          </a:endParaRPr>
        </a:p>
        <a:p>
          <a:pPr marL="342900" lvl="0" indent="-342900" algn="just">
            <a:lnSpc>
              <a:spcPct val="115000"/>
            </a:lnSpc>
            <a:spcAft>
              <a:spcPts val="0"/>
            </a:spcAft>
            <a:buFont typeface="Symbol" panose="05050102010706020507" pitchFamily="18" charset="2"/>
            <a:buChar char=""/>
          </a:pPr>
          <a:r>
            <a:rPr lang="es-ES" sz="900">
              <a:solidFill>
                <a:srgbClr val="000000"/>
              </a:solidFill>
              <a:effectLst/>
              <a:latin typeface="Calibri" panose="020F0502020204030204" pitchFamily="34" charset="0"/>
              <a:ea typeface="Times New Roman" panose="02020603050405020304" pitchFamily="18" charset="0"/>
              <a:cs typeface="Calibri" panose="020F0502020204030204" pitchFamily="34" charset="0"/>
            </a:rPr>
            <a:t>No se admitirán ofertas con más de dos cifras decimales.</a:t>
          </a:r>
          <a:endParaRPr lang="es-ES" sz="1100">
            <a:effectLst/>
            <a:latin typeface="Calibri" panose="020F0502020204030204" pitchFamily="34" charset="0"/>
            <a:ea typeface="Calibri" panose="020F0502020204030204" pitchFamily="34" charset="0"/>
            <a:cs typeface="Times New Roman" panose="02020603050405020304" pitchFamily="18" charset="0"/>
          </a:endParaRPr>
        </a:p>
        <a:p>
          <a:pPr marL="342900" lvl="0" indent="-342900" algn="just">
            <a:lnSpc>
              <a:spcPct val="115000"/>
            </a:lnSpc>
            <a:spcAft>
              <a:spcPts val="0"/>
            </a:spcAft>
            <a:buFont typeface="Symbol" panose="05050102010706020507" pitchFamily="18" charset="2"/>
            <a:buChar char=""/>
          </a:pPr>
          <a:r>
            <a:rPr lang="es-ES" sz="900">
              <a:solidFill>
                <a:srgbClr val="000000"/>
              </a:solidFill>
              <a:effectLst/>
              <a:latin typeface="Calibri" panose="020F0502020204030204" pitchFamily="34" charset="0"/>
              <a:ea typeface="Times New Roman" panose="02020603050405020304" pitchFamily="18" charset="0"/>
              <a:cs typeface="Calibri" panose="020F0502020204030204" pitchFamily="34" charset="0"/>
            </a:rPr>
            <a:t>El precio ofertado en cada una de las unidades puede superar el precio unitario de licitación, siempre que el sumatorio del total correspondiente a la celda “Importe Ofertado (sin IVA)” no supere el valor de la Base Imponible (sin IVA).</a:t>
          </a:r>
          <a:endParaRPr lang="es-ES" sz="1100">
            <a:effectLst/>
            <a:latin typeface="Calibri" panose="020F0502020204030204" pitchFamily="34" charset="0"/>
            <a:ea typeface="Calibri" panose="020F0502020204030204" pitchFamily="34" charset="0"/>
            <a:cs typeface="Times New Roman" panose="02020603050405020304" pitchFamily="18" charset="0"/>
          </a:endParaRPr>
        </a:p>
        <a:p>
          <a:pPr marL="342900" lvl="0" indent="-342900" algn="just">
            <a:lnSpc>
              <a:spcPct val="115000"/>
            </a:lnSpc>
            <a:spcAft>
              <a:spcPts val="0"/>
            </a:spcAft>
            <a:buFont typeface="Symbol" panose="05050102010706020507" pitchFamily="18" charset="2"/>
            <a:buChar char=""/>
          </a:pPr>
          <a:r>
            <a:rPr lang="es-ES" sz="900">
              <a:solidFill>
                <a:srgbClr val="000000"/>
              </a:solidFill>
              <a:effectLst/>
              <a:latin typeface="Calibri" panose="020F0502020204030204" pitchFamily="34" charset="0"/>
              <a:ea typeface="Times New Roman" panose="02020603050405020304" pitchFamily="18" charset="0"/>
              <a:cs typeface="Calibri" panose="020F0502020204030204" pitchFamily="34" charset="0"/>
            </a:rPr>
            <a:t> El importe de la celda “Importe Ofertado (sin IVA)” debe incluir el importe correspondiente a la celda Beneficio industrial y Gastos Generales “GG+BI”, no siendo válidas las ofertas que no tengan todas las celdas mencionadas anteriormente debidamente cumplimentadas. En caso de que las celdas mencionadas anteriormente no estén debidamente cumplimentadas, es decir, se encuentren en blanco, la oferta será excluida del procedimiento.</a:t>
          </a:r>
          <a:endParaRPr lang="es-ES" sz="1100">
            <a:effectLst/>
            <a:latin typeface="Calibri" panose="020F0502020204030204" pitchFamily="34" charset="0"/>
            <a:ea typeface="Calibri" panose="020F0502020204030204" pitchFamily="34" charset="0"/>
            <a:cs typeface="Times New Roman" panose="02020603050405020304" pitchFamily="18" charset="0"/>
          </a:endParaRPr>
        </a:p>
        <a:p>
          <a:pPr marL="342900" lvl="0" indent="-342900" algn="just">
            <a:lnSpc>
              <a:spcPct val="115000"/>
            </a:lnSpc>
            <a:spcAft>
              <a:spcPts val="0"/>
            </a:spcAft>
            <a:buFont typeface="Symbol" panose="05050102010706020507" pitchFamily="18" charset="2"/>
            <a:buChar char=""/>
          </a:pPr>
          <a:r>
            <a:rPr lang="es-ES" sz="900">
              <a:solidFill>
                <a:srgbClr val="000000"/>
              </a:solidFill>
              <a:effectLst/>
              <a:latin typeface="Calibri" panose="020F0502020204030204" pitchFamily="34" charset="0"/>
              <a:ea typeface="Times New Roman" panose="02020603050405020304" pitchFamily="18" charset="0"/>
              <a:cs typeface="Calibri" panose="020F0502020204030204" pitchFamily="34" charset="0"/>
            </a:rPr>
            <a:t> El importe ofertado servirá para asignar los puntos de la oferta económica, no obstante, el precio del contrato será la Base Imponible.</a:t>
          </a:r>
          <a:endParaRPr lang="es-ES" sz="1100">
            <a:effectLst/>
            <a:latin typeface="Calibri" panose="020F0502020204030204" pitchFamily="34" charset="0"/>
            <a:ea typeface="Calibri" panose="020F0502020204030204" pitchFamily="34" charset="0"/>
            <a:cs typeface="Times New Roman" panose="02020603050405020304" pitchFamily="18" charset="0"/>
          </a:endParaRPr>
        </a:p>
        <a:p>
          <a:pPr marL="342900" lvl="0" indent="-342900" algn="just">
            <a:lnSpc>
              <a:spcPct val="115000"/>
            </a:lnSpc>
            <a:spcAft>
              <a:spcPts val="0"/>
            </a:spcAft>
            <a:buFont typeface="Symbol" panose="05050102010706020507" pitchFamily="18" charset="2"/>
            <a:buChar char=""/>
          </a:pPr>
          <a:r>
            <a:rPr lang="es-ES" sz="900">
              <a:solidFill>
                <a:srgbClr val="000000"/>
              </a:solidFill>
              <a:effectLst/>
              <a:latin typeface="Calibri" panose="020F0502020204030204" pitchFamily="34" charset="0"/>
              <a:ea typeface="Times New Roman" panose="02020603050405020304" pitchFamily="18" charset="0"/>
              <a:cs typeface="Calibri" panose="020F0502020204030204" pitchFamily="34" charset="0"/>
            </a:rPr>
            <a:t> Las partidas fijas no se podrán modificar, según se especifica en el Pliego de Prescripciones Técnicas</a:t>
          </a:r>
          <a:endParaRPr lang="es-ES" sz="1100">
            <a:effectLst/>
            <a:latin typeface="Calibri" panose="020F0502020204030204" pitchFamily="34" charset="0"/>
            <a:ea typeface="Calibri" panose="020F0502020204030204" pitchFamily="34" charset="0"/>
            <a:cs typeface="Times New Roman" panose="02020603050405020304" pitchFamily="18"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18</xdr:row>
      <xdr:rowOff>142874</xdr:rowOff>
    </xdr:from>
    <xdr:to>
      <xdr:col>10</xdr:col>
      <xdr:colOff>19050</xdr:colOff>
      <xdr:row>26</xdr:row>
      <xdr:rowOff>173933</xdr:rowOff>
    </xdr:to>
    <xdr:sp macro="" textlink="">
      <xdr:nvSpPr>
        <xdr:cNvPr id="2" name="Cuadro de texto 2">
          <a:extLst>
            <a:ext uri="{FF2B5EF4-FFF2-40B4-BE49-F238E27FC236}">
              <a16:creationId xmlns:a16="http://schemas.microsoft.com/office/drawing/2014/main" id="{00000000-0008-0000-0300-000002000000}"/>
            </a:ext>
          </a:extLst>
        </xdr:cNvPr>
        <xdr:cNvSpPr txBox="1">
          <a:spLocks noChangeArrowheads="1"/>
        </xdr:cNvSpPr>
      </xdr:nvSpPr>
      <xdr:spPr bwMode="auto">
        <a:xfrm>
          <a:off x="0" y="4514849"/>
          <a:ext cx="8410575" cy="1555059"/>
        </a:xfrm>
        <a:prstGeom prst="rect">
          <a:avLst/>
        </a:prstGeom>
        <a:solidFill>
          <a:srgbClr val="FFFFFF"/>
        </a:solidFill>
        <a:ln w="9525">
          <a:solidFill>
            <a:srgbClr val="000000"/>
          </a:solidFill>
          <a:miter lim="800000"/>
          <a:headEnd/>
          <a:tailEnd/>
        </a:ln>
      </xdr:spPr>
      <xdr:txBody>
        <a:bodyPr rot="0" vert="horz" wrap="square" lIns="91440" tIns="45720" rIns="91440" bIns="45720" anchor="t" anchorCtr="0">
          <a:noAutofit/>
        </a:bodyPr>
        <a:lstStyle/>
        <a:p>
          <a:pPr indent="90170" algn="just">
            <a:lnSpc>
              <a:spcPct val="115000"/>
            </a:lnSpc>
            <a:spcAft>
              <a:spcPts val="0"/>
            </a:spcAft>
          </a:pPr>
          <a:r>
            <a:rPr lang="es-ES" sz="900" b="1" u="sng">
              <a:solidFill>
                <a:srgbClr val="000000"/>
              </a:solidFill>
              <a:effectLst/>
              <a:latin typeface="Calibri" panose="020F0502020204030204" pitchFamily="34" charset="0"/>
              <a:ea typeface="Times New Roman" panose="02020603050405020304" pitchFamily="18" charset="0"/>
              <a:cs typeface="Calibri" panose="020F0502020204030204" pitchFamily="34" charset="0"/>
            </a:rPr>
            <a:t>Notas:</a:t>
          </a:r>
          <a:endParaRPr lang="es-ES" sz="1100">
            <a:effectLst/>
            <a:latin typeface="Calibri" panose="020F0502020204030204" pitchFamily="34" charset="0"/>
            <a:ea typeface="Calibri" panose="020F0502020204030204" pitchFamily="34" charset="0"/>
            <a:cs typeface="Times New Roman" panose="02020603050405020304" pitchFamily="18" charset="0"/>
          </a:endParaRPr>
        </a:p>
        <a:p>
          <a:pPr marL="342900" lvl="0" indent="-342900" algn="just">
            <a:lnSpc>
              <a:spcPct val="115000"/>
            </a:lnSpc>
            <a:spcAft>
              <a:spcPts val="0"/>
            </a:spcAft>
            <a:buFont typeface="Symbol" panose="05050102010706020507" pitchFamily="18" charset="2"/>
            <a:buChar char=""/>
          </a:pPr>
          <a:r>
            <a:rPr lang="es-ES" sz="900">
              <a:solidFill>
                <a:srgbClr val="000000"/>
              </a:solidFill>
              <a:effectLst/>
              <a:latin typeface="Calibri" panose="020F0502020204030204" pitchFamily="34" charset="0"/>
              <a:ea typeface="Times New Roman" panose="02020603050405020304" pitchFamily="18" charset="0"/>
              <a:cs typeface="Calibri" panose="020F0502020204030204" pitchFamily="34" charset="0"/>
            </a:rPr>
            <a:t>No se admitirán ofertas con más de dos cifras decimales.</a:t>
          </a:r>
          <a:endParaRPr lang="es-ES" sz="1100">
            <a:effectLst/>
            <a:latin typeface="Calibri" panose="020F0502020204030204" pitchFamily="34" charset="0"/>
            <a:ea typeface="Calibri" panose="020F0502020204030204" pitchFamily="34" charset="0"/>
            <a:cs typeface="Times New Roman" panose="02020603050405020304" pitchFamily="18" charset="0"/>
          </a:endParaRPr>
        </a:p>
        <a:p>
          <a:pPr marL="342900" lvl="0" indent="-342900" algn="just">
            <a:lnSpc>
              <a:spcPct val="115000"/>
            </a:lnSpc>
            <a:spcAft>
              <a:spcPts val="0"/>
            </a:spcAft>
            <a:buFont typeface="Symbol" panose="05050102010706020507" pitchFamily="18" charset="2"/>
            <a:buChar char=""/>
          </a:pPr>
          <a:r>
            <a:rPr lang="es-ES" sz="900">
              <a:solidFill>
                <a:srgbClr val="000000"/>
              </a:solidFill>
              <a:effectLst/>
              <a:latin typeface="Calibri" panose="020F0502020204030204" pitchFamily="34" charset="0"/>
              <a:ea typeface="Times New Roman" panose="02020603050405020304" pitchFamily="18" charset="0"/>
              <a:cs typeface="Calibri" panose="020F0502020204030204" pitchFamily="34" charset="0"/>
            </a:rPr>
            <a:t>El precio ofertado en cada una de las unidades puede superar el precio unitario de licitación, siempre que el sumatorio del total correspondiente a la celda “Importe Ofertado (sin IVA)” no supere el valor de la Base Imponible (sin IVA).</a:t>
          </a:r>
          <a:endParaRPr lang="es-ES" sz="1100">
            <a:effectLst/>
            <a:latin typeface="Calibri" panose="020F0502020204030204" pitchFamily="34" charset="0"/>
            <a:ea typeface="Calibri" panose="020F0502020204030204" pitchFamily="34" charset="0"/>
            <a:cs typeface="Times New Roman" panose="02020603050405020304" pitchFamily="18" charset="0"/>
          </a:endParaRPr>
        </a:p>
        <a:p>
          <a:pPr marL="342900" lvl="0" indent="-342900" algn="just">
            <a:lnSpc>
              <a:spcPct val="115000"/>
            </a:lnSpc>
            <a:spcAft>
              <a:spcPts val="0"/>
            </a:spcAft>
            <a:buFont typeface="Symbol" panose="05050102010706020507" pitchFamily="18" charset="2"/>
            <a:buChar char=""/>
          </a:pPr>
          <a:r>
            <a:rPr lang="es-ES" sz="900">
              <a:solidFill>
                <a:srgbClr val="000000"/>
              </a:solidFill>
              <a:effectLst/>
              <a:latin typeface="Calibri" panose="020F0502020204030204" pitchFamily="34" charset="0"/>
              <a:ea typeface="Times New Roman" panose="02020603050405020304" pitchFamily="18" charset="0"/>
              <a:cs typeface="Calibri" panose="020F0502020204030204" pitchFamily="34" charset="0"/>
            </a:rPr>
            <a:t> El importe de la celda “Importe Ofertado (sin IVA)” debe incluir el importe correspondiente a la celda Beneficio industrial y Gastos Generales “GG+BI”, no siendo válidas las ofertas que no tengan todas las celdas mencionadas anteriormente debidamente cumplimentadas. En caso de que las celdas mencionadas anteriormente no estén debidamente cumplimentadas, es decir, se encuentren en blanco, la oferta será excluida del procedimiento.</a:t>
          </a:r>
          <a:endParaRPr lang="es-ES" sz="1100">
            <a:effectLst/>
            <a:latin typeface="Calibri" panose="020F0502020204030204" pitchFamily="34" charset="0"/>
            <a:ea typeface="Calibri" panose="020F0502020204030204" pitchFamily="34" charset="0"/>
            <a:cs typeface="Times New Roman" panose="02020603050405020304" pitchFamily="18" charset="0"/>
          </a:endParaRPr>
        </a:p>
        <a:p>
          <a:pPr marL="342900" lvl="0" indent="-342900" algn="just">
            <a:lnSpc>
              <a:spcPct val="115000"/>
            </a:lnSpc>
            <a:spcAft>
              <a:spcPts val="0"/>
            </a:spcAft>
            <a:buFont typeface="Symbol" panose="05050102010706020507" pitchFamily="18" charset="2"/>
            <a:buChar char=""/>
          </a:pPr>
          <a:r>
            <a:rPr lang="es-ES" sz="900">
              <a:solidFill>
                <a:srgbClr val="000000"/>
              </a:solidFill>
              <a:effectLst/>
              <a:latin typeface="Calibri" panose="020F0502020204030204" pitchFamily="34" charset="0"/>
              <a:ea typeface="Times New Roman" panose="02020603050405020304" pitchFamily="18" charset="0"/>
              <a:cs typeface="Calibri" panose="020F0502020204030204" pitchFamily="34" charset="0"/>
            </a:rPr>
            <a:t> El importe ofertado servirá para asignar los puntos de la oferta económica, no obstante, el precio del contrato será la Base Imponible.</a:t>
          </a:r>
          <a:endParaRPr lang="es-ES" sz="1100">
            <a:effectLst/>
            <a:latin typeface="Calibri" panose="020F0502020204030204" pitchFamily="34" charset="0"/>
            <a:ea typeface="Calibri" panose="020F0502020204030204" pitchFamily="34" charset="0"/>
            <a:cs typeface="Times New Roman" panose="02020603050405020304" pitchFamily="18" charset="0"/>
          </a:endParaRPr>
        </a:p>
        <a:p>
          <a:pPr marL="342900" lvl="0" indent="-342900" algn="just">
            <a:lnSpc>
              <a:spcPct val="115000"/>
            </a:lnSpc>
            <a:spcAft>
              <a:spcPts val="0"/>
            </a:spcAft>
            <a:buFont typeface="Symbol" panose="05050102010706020507" pitchFamily="18" charset="2"/>
            <a:buChar char=""/>
          </a:pPr>
          <a:r>
            <a:rPr lang="es-ES" sz="900">
              <a:solidFill>
                <a:srgbClr val="000000"/>
              </a:solidFill>
              <a:effectLst/>
              <a:latin typeface="Calibri" panose="020F0502020204030204" pitchFamily="34" charset="0"/>
              <a:ea typeface="Times New Roman" panose="02020603050405020304" pitchFamily="18" charset="0"/>
              <a:cs typeface="Calibri" panose="020F0502020204030204" pitchFamily="34" charset="0"/>
            </a:rPr>
            <a:t> Las partidas fijas no se podrán modificar, según se especifica en el Pliego de Prescripciones Técnicas</a:t>
          </a:r>
          <a:endParaRPr lang="es-ES" sz="1100">
            <a:effectLst/>
            <a:latin typeface="Calibri" panose="020F0502020204030204" pitchFamily="34" charset="0"/>
            <a:ea typeface="Calibri" panose="020F0502020204030204" pitchFamily="34" charset="0"/>
            <a:cs typeface="Times New Roman" panose="02020603050405020304" pitchFamily="18"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17</xdr:row>
      <xdr:rowOff>85724</xdr:rowOff>
    </xdr:from>
    <xdr:to>
      <xdr:col>10</xdr:col>
      <xdr:colOff>0</xdr:colOff>
      <xdr:row>26</xdr:row>
      <xdr:rowOff>66675</xdr:rowOff>
    </xdr:to>
    <xdr:sp macro="" textlink="">
      <xdr:nvSpPr>
        <xdr:cNvPr id="2" name="Cuadro de texto 2">
          <a:extLst>
            <a:ext uri="{FF2B5EF4-FFF2-40B4-BE49-F238E27FC236}">
              <a16:creationId xmlns:a16="http://schemas.microsoft.com/office/drawing/2014/main" id="{00000000-0008-0000-0400-000002000000}"/>
            </a:ext>
          </a:extLst>
        </xdr:cNvPr>
        <xdr:cNvSpPr txBox="1">
          <a:spLocks noChangeArrowheads="1"/>
        </xdr:cNvSpPr>
      </xdr:nvSpPr>
      <xdr:spPr bwMode="auto">
        <a:xfrm>
          <a:off x="0" y="4362449"/>
          <a:ext cx="8181975" cy="1695451"/>
        </a:xfrm>
        <a:prstGeom prst="rect">
          <a:avLst/>
        </a:prstGeom>
        <a:solidFill>
          <a:srgbClr val="FFFFFF"/>
        </a:solidFill>
        <a:ln w="9525">
          <a:solidFill>
            <a:srgbClr val="000000"/>
          </a:solidFill>
          <a:miter lim="800000"/>
          <a:headEnd/>
          <a:tailEnd/>
        </a:ln>
      </xdr:spPr>
      <xdr:txBody>
        <a:bodyPr rot="0" vert="horz" wrap="square" lIns="91440" tIns="45720" rIns="91440" bIns="45720" anchor="t" anchorCtr="0">
          <a:noAutofit/>
        </a:bodyPr>
        <a:lstStyle/>
        <a:p>
          <a:pPr indent="90170" algn="just">
            <a:lnSpc>
              <a:spcPct val="115000"/>
            </a:lnSpc>
            <a:spcAft>
              <a:spcPts val="0"/>
            </a:spcAft>
          </a:pPr>
          <a:r>
            <a:rPr lang="es-ES" sz="900" b="1" u="sng">
              <a:solidFill>
                <a:srgbClr val="000000"/>
              </a:solidFill>
              <a:effectLst/>
              <a:latin typeface="Calibri" panose="020F0502020204030204" pitchFamily="34" charset="0"/>
              <a:ea typeface="Times New Roman" panose="02020603050405020304" pitchFamily="18" charset="0"/>
              <a:cs typeface="Calibri" panose="020F0502020204030204" pitchFamily="34" charset="0"/>
            </a:rPr>
            <a:t>Notas:</a:t>
          </a:r>
          <a:endParaRPr lang="es-ES" sz="1100">
            <a:effectLst/>
            <a:latin typeface="Calibri" panose="020F0502020204030204" pitchFamily="34" charset="0"/>
            <a:ea typeface="Calibri" panose="020F0502020204030204" pitchFamily="34" charset="0"/>
            <a:cs typeface="Times New Roman" panose="02020603050405020304" pitchFamily="18" charset="0"/>
          </a:endParaRPr>
        </a:p>
        <a:p>
          <a:pPr marL="342900" lvl="0" indent="-342900" algn="just">
            <a:lnSpc>
              <a:spcPct val="115000"/>
            </a:lnSpc>
            <a:spcAft>
              <a:spcPts val="0"/>
            </a:spcAft>
            <a:buFont typeface="Symbol" panose="05050102010706020507" pitchFamily="18" charset="2"/>
            <a:buChar char=""/>
          </a:pPr>
          <a:r>
            <a:rPr lang="es-ES" sz="900">
              <a:solidFill>
                <a:srgbClr val="000000"/>
              </a:solidFill>
              <a:effectLst/>
              <a:latin typeface="Calibri" panose="020F0502020204030204" pitchFamily="34" charset="0"/>
              <a:ea typeface="Times New Roman" panose="02020603050405020304" pitchFamily="18" charset="0"/>
              <a:cs typeface="Calibri" panose="020F0502020204030204" pitchFamily="34" charset="0"/>
            </a:rPr>
            <a:t>No se admitirán ofertas con más de dos cifras decimales.</a:t>
          </a:r>
          <a:endParaRPr lang="es-ES" sz="1100">
            <a:effectLst/>
            <a:latin typeface="Calibri" panose="020F0502020204030204" pitchFamily="34" charset="0"/>
            <a:ea typeface="Calibri" panose="020F0502020204030204" pitchFamily="34" charset="0"/>
            <a:cs typeface="Times New Roman" panose="02020603050405020304" pitchFamily="18" charset="0"/>
          </a:endParaRPr>
        </a:p>
        <a:p>
          <a:pPr marL="342900" lvl="0" indent="-342900" algn="just">
            <a:lnSpc>
              <a:spcPct val="115000"/>
            </a:lnSpc>
            <a:spcAft>
              <a:spcPts val="0"/>
            </a:spcAft>
            <a:buFont typeface="Symbol" panose="05050102010706020507" pitchFamily="18" charset="2"/>
            <a:buChar char=""/>
          </a:pPr>
          <a:r>
            <a:rPr lang="es-ES" sz="900">
              <a:solidFill>
                <a:srgbClr val="000000"/>
              </a:solidFill>
              <a:effectLst/>
              <a:latin typeface="Calibri" panose="020F0502020204030204" pitchFamily="34" charset="0"/>
              <a:ea typeface="Times New Roman" panose="02020603050405020304" pitchFamily="18" charset="0"/>
              <a:cs typeface="Calibri" panose="020F0502020204030204" pitchFamily="34" charset="0"/>
            </a:rPr>
            <a:t>El precio ofertado en cada una de las unidades puede superar el precio unitario de licitación, siempre que el sumatorio del total correspondiente a la celda “Importe Ofertado (sin IVA)” no supere el valor de la Base Imponible (sin IVA).</a:t>
          </a:r>
          <a:endParaRPr lang="es-ES" sz="1100">
            <a:effectLst/>
            <a:latin typeface="Calibri" panose="020F0502020204030204" pitchFamily="34" charset="0"/>
            <a:ea typeface="Calibri" panose="020F0502020204030204" pitchFamily="34" charset="0"/>
            <a:cs typeface="Times New Roman" panose="02020603050405020304" pitchFamily="18" charset="0"/>
          </a:endParaRPr>
        </a:p>
        <a:p>
          <a:pPr marL="342900" lvl="0" indent="-342900" algn="just">
            <a:lnSpc>
              <a:spcPct val="115000"/>
            </a:lnSpc>
            <a:spcAft>
              <a:spcPts val="0"/>
            </a:spcAft>
            <a:buFont typeface="Symbol" panose="05050102010706020507" pitchFamily="18" charset="2"/>
            <a:buChar char=""/>
          </a:pPr>
          <a:r>
            <a:rPr lang="es-ES" sz="900">
              <a:solidFill>
                <a:srgbClr val="000000"/>
              </a:solidFill>
              <a:effectLst/>
              <a:latin typeface="Calibri" panose="020F0502020204030204" pitchFamily="34" charset="0"/>
              <a:ea typeface="Times New Roman" panose="02020603050405020304" pitchFamily="18" charset="0"/>
              <a:cs typeface="Calibri" panose="020F0502020204030204" pitchFamily="34" charset="0"/>
            </a:rPr>
            <a:t> El importe de la celda “Importe Ofertado (sin IVA)” debe incluir el importe correspondiente a la celda Beneficio industrial y Gastos Generales “GG+BI”, no siendo válidas las ofertas que no tengan todas las celdas mencionadas anteriormente debidamente cumplimentadas. En caso de que las celdas mencionadas anteriormente no estén debidamente cumplimentadas, es decir, se encuentren en blanco, la oferta será excluida del procedimiento.</a:t>
          </a:r>
          <a:endParaRPr lang="es-ES" sz="1100">
            <a:effectLst/>
            <a:latin typeface="Calibri" panose="020F0502020204030204" pitchFamily="34" charset="0"/>
            <a:ea typeface="Calibri" panose="020F0502020204030204" pitchFamily="34" charset="0"/>
            <a:cs typeface="Times New Roman" panose="02020603050405020304" pitchFamily="18" charset="0"/>
          </a:endParaRPr>
        </a:p>
        <a:p>
          <a:pPr marL="342900" lvl="0" indent="-342900" algn="just">
            <a:lnSpc>
              <a:spcPct val="115000"/>
            </a:lnSpc>
            <a:spcAft>
              <a:spcPts val="0"/>
            </a:spcAft>
            <a:buFont typeface="Symbol" panose="05050102010706020507" pitchFamily="18" charset="2"/>
            <a:buChar char=""/>
          </a:pPr>
          <a:r>
            <a:rPr lang="es-ES" sz="900">
              <a:solidFill>
                <a:srgbClr val="000000"/>
              </a:solidFill>
              <a:effectLst/>
              <a:latin typeface="Calibri" panose="020F0502020204030204" pitchFamily="34" charset="0"/>
              <a:ea typeface="Times New Roman" panose="02020603050405020304" pitchFamily="18" charset="0"/>
              <a:cs typeface="Calibri" panose="020F0502020204030204" pitchFamily="34" charset="0"/>
            </a:rPr>
            <a:t> El importe ofertado servirá para asignar los puntos de la oferta económica, no obstante, el precio del contrato será la Base Imponible.</a:t>
          </a:r>
          <a:endParaRPr lang="es-ES" sz="1100">
            <a:effectLst/>
            <a:latin typeface="Calibri" panose="020F0502020204030204" pitchFamily="34" charset="0"/>
            <a:ea typeface="Calibri" panose="020F0502020204030204" pitchFamily="34" charset="0"/>
            <a:cs typeface="Times New Roman" panose="02020603050405020304" pitchFamily="18" charset="0"/>
          </a:endParaRPr>
        </a:p>
        <a:p>
          <a:pPr marL="342900" lvl="0" indent="-342900" algn="just">
            <a:lnSpc>
              <a:spcPct val="115000"/>
            </a:lnSpc>
            <a:spcAft>
              <a:spcPts val="0"/>
            </a:spcAft>
            <a:buFont typeface="Symbol" panose="05050102010706020507" pitchFamily="18" charset="2"/>
            <a:buChar char=""/>
          </a:pPr>
          <a:r>
            <a:rPr lang="es-ES" sz="900">
              <a:solidFill>
                <a:srgbClr val="000000"/>
              </a:solidFill>
              <a:effectLst/>
              <a:latin typeface="Calibri" panose="020F0502020204030204" pitchFamily="34" charset="0"/>
              <a:ea typeface="Times New Roman" panose="02020603050405020304" pitchFamily="18" charset="0"/>
              <a:cs typeface="Calibri" panose="020F0502020204030204" pitchFamily="34" charset="0"/>
            </a:rPr>
            <a:t> Las partidas fijas no se podrán modificar, según se especifica en el Pliego de Prescripciones Técnicas</a:t>
          </a:r>
          <a:endParaRPr lang="es-ES" sz="1100">
            <a:effectLst/>
            <a:latin typeface="Calibri" panose="020F0502020204030204" pitchFamily="34" charset="0"/>
            <a:ea typeface="Calibri" panose="020F0502020204030204" pitchFamily="34" charset="0"/>
            <a:cs typeface="Times New Roman" panose="02020603050405020304" pitchFamily="18"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18</xdr:row>
      <xdr:rowOff>152400</xdr:rowOff>
    </xdr:from>
    <xdr:to>
      <xdr:col>10</xdr:col>
      <xdr:colOff>28575</xdr:colOff>
      <xdr:row>27</xdr:row>
      <xdr:rowOff>173934</xdr:rowOff>
    </xdr:to>
    <xdr:sp macro="" textlink="">
      <xdr:nvSpPr>
        <xdr:cNvPr id="2" name="Cuadro de texto 2">
          <a:extLst>
            <a:ext uri="{FF2B5EF4-FFF2-40B4-BE49-F238E27FC236}">
              <a16:creationId xmlns:a16="http://schemas.microsoft.com/office/drawing/2014/main" id="{00000000-0008-0000-0500-000002000000}"/>
            </a:ext>
          </a:extLst>
        </xdr:cNvPr>
        <xdr:cNvSpPr txBox="1">
          <a:spLocks noChangeArrowheads="1"/>
        </xdr:cNvSpPr>
      </xdr:nvSpPr>
      <xdr:spPr bwMode="auto">
        <a:xfrm>
          <a:off x="0" y="4191000"/>
          <a:ext cx="7915275" cy="1736034"/>
        </a:xfrm>
        <a:prstGeom prst="rect">
          <a:avLst/>
        </a:prstGeom>
        <a:solidFill>
          <a:srgbClr val="FFFFFF"/>
        </a:solidFill>
        <a:ln w="9525">
          <a:solidFill>
            <a:srgbClr val="000000"/>
          </a:solidFill>
          <a:miter lim="800000"/>
          <a:headEnd/>
          <a:tailEnd/>
        </a:ln>
      </xdr:spPr>
      <xdr:txBody>
        <a:bodyPr rot="0" vert="horz" wrap="square" lIns="91440" tIns="45720" rIns="91440" bIns="45720" anchor="t" anchorCtr="0">
          <a:noAutofit/>
        </a:bodyPr>
        <a:lstStyle/>
        <a:p>
          <a:pPr indent="90170" algn="just">
            <a:lnSpc>
              <a:spcPct val="115000"/>
            </a:lnSpc>
            <a:spcAft>
              <a:spcPts val="0"/>
            </a:spcAft>
          </a:pPr>
          <a:r>
            <a:rPr lang="es-ES" sz="900" b="1" u="sng">
              <a:solidFill>
                <a:srgbClr val="000000"/>
              </a:solidFill>
              <a:effectLst/>
              <a:latin typeface="Calibri" panose="020F0502020204030204" pitchFamily="34" charset="0"/>
              <a:ea typeface="Times New Roman" panose="02020603050405020304" pitchFamily="18" charset="0"/>
              <a:cs typeface="Calibri" panose="020F0502020204030204" pitchFamily="34" charset="0"/>
            </a:rPr>
            <a:t>Notas:</a:t>
          </a:r>
          <a:endParaRPr lang="es-ES" sz="1100">
            <a:effectLst/>
            <a:latin typeface="Calibri" panose="020F0502020204030204" pitchFamily="34" charset="0"/>
            <a:ea typeface="Calibri" panose="020F0502020204030204" pitchFamily="34" charset="0"/>
            <a:cs typeface="Times New Roman" panose="02020603050405020304" pitchFamily="18" charset="0"/>
          </a:endParaRPr>
        </a:p>
        <a:p>
          <a:pPr marL="342900" lvl="0" indent="-342900" algn="just">
            <a:lnSpc>
              <a:spcPct val="115000"/>
            </a:lnSpc>
            <a:spcAft>
              <a:spcPts val="0"/>
            </a:spcAft>
            <a:buFont typeface="Symbol" panose="05050102010706020507" pitchFamily="18" charset="2"/>
            <a:buChar char=""/>
          </a:pPr>
          <a:r>
            <a:rPr lang="es-ES" sz="900">
              <a:solidFill>
                <a:srgbClr val="000000"/>
              </a:solidFill>
              <a:effectLst/>
              <a:latin typeface="Calibri" panose="020F0502020204030204" pitchFamily="34" charset="0"/>
              <a:ea typeface="Times New Roman" panose="02020603050405020304" pitchFamily="18" charset="0"/>
              <a:cs typeface="Calibri" panose="020F0502020204030204" pitchFamily="34" charset="0"/>
            </a:rPr>
            <a:t>No se admitirán ofertas con más de dos cifras decimales.</a:t>
          </a:r>
          <a:endParaRPr lang="es-ES" sz="1100">
            <a:effectLst/>
            <a:latin typeface="Calibri" panose="020F0502020204030204" pitchFamily="34" charset="0"/>
            <a:ea typeface="Calibri" panose="020F0502020204030204" pitchFamily="34" charset="0"/>
            <a:cs typeface="Times New Roman" panose="02020603050405020304" pitchFamily="18" charset="0"/>
          </a:endParaRPr>
        </a:p>
        <a:p>
          <a:pPr marL="342900" lvl="0" indent="-342900" algn="just">
            <a:lnSpc>
              <a:spcPct val="115000"/>
            </a:lnSpc>
            <a:spcAft>
              <a:spcPts val="0"/>
            </a:spcAft>
            <a:buFont typeface="Symbol" panose="05050102010706020507" pitchFamily="18" charset="2"/>
            <a:buChar char=""/>
          </a:pPr>
          <a:r>
            <a:rPr lang="es-ES" sz="900">
              <a:solidFill>
                <a:srgbClr val="000000"/>
              </a:solidFill>
              <a:effectLst/>
              <a:latin typeface="Calibri" panose="020F0502020204030204" pitchFamily="34" charset="0"/>
              <a:ea typeface="Times New Roman" panose="02020603050405020304" pitchFamily="18" charset="0"/>
              <a:cs typeface="Calibri" panose="020F0502020204030204" pitchFamily="34" charset="0"/>
            </a:rPr>
            <a:t>El precio ofertado en cada una de las unidades puede superar el precio unitario de licitación, siempre que el sumatorio del total correspondiente a la celda “Importe Ofertado (sin IVA)” no supere el valor de la Base Imponible (sin IVA).</a:t>
          </a:r>
          <a:endParaRPr lang="es-ES" sz="1100">
            <a:effectLst/>
            <a:latin typeface="Calibri" panose="020F0502020204030204" pitchFamily="34" charset="0"/>
            <a:ea typeface="Calibri" panose="020F0502020204030204" pitchFamily="34" charset="0"/>
            <a:cs typeface="Times New Roman" panose="02020603050405020304" pitchFamily="18" charset="0"/>
          </a:endParaRPr>
        </a:p>
        <a:p>
          <a:pPr marL="342900" lvl="0" indent="-342900" algn="just">
            <a:lnSpc>
              <a:spcPct val="115000"/>
            </a:lnSpc>
            <a:spcAft>
              <a:spcPts val="0"/>
            </a:spcAft>
            <a:buFont typeface="Symbol" panose="05050102010706020507" pitchFamily="18" charset="2"/>
            <a:buChar char=""/>
          </a:pPr>
          <a:r>
            <a:rPr lang="es-ES" sz="900">
              <a:solidFill>
                <a:srgbClr val="000000"/>
              </a:solidFill>
              <a:effectLst/>
              <a:latin typeface="Calibri" panose="020F0502020204030204" pitchFamily="34" charset="0"/>
              <a:ea typeface="Times New Roman" panose="02020603050405020304" pitchFamily="18" charset="0"/>
              <a:cs typeface="Calibri" panose="020F0502020204030204" pitchFamily="34" charset="0"/>
            </a:rPr>
            <a:t> El importe de la celda “Importe Ofertado (sin IVA)” debe incluir el importe correspondiente a la celda Beneficio industrial y Gastos Generales “GG+BI”, no siendo válidas las ofertas que no tengan todas las celdas mencionadas anteriormente debidamente cumplimentadas. En caso de que las celdas mencionadas anteriormente no estén debidamente cumplimentadas, es decir, se encuentren en blanco, la oferta será excluida del procedimiento.</a:t>
          </a:r>
          <a:endParaRPr lang="es-ES" sz="1100">
            <a:effectLst/>
            <a:latin typeface="Calibri" panose="020F0502020204030204" pitchFamily="34" charset="0"/>
            <a:ea typeface="Calibri" panose="020F0502020204030204" pitchFamily="34" charset="0"/>
            <a:cs typeface="Times New Roman" panose="02020603050405020304" pitchFamily="18" charset="0"/>
          </a:endParaRPr>
        </a:p>
        <a:p>
          <a:pPr marL="342900" lvl="0" indent="-342900" algn="just">
            <a:lnSpc>
              <a:spcPct val="115000"/>
            </a:lnSpc>
            <a:spcAft>
              <a:spcPts val="0"/>
            </a:spcAft>
            <a:buFont typeface="Symbol" panose="05050102010706020507" pitchFamily="18" charset="2"/>
            <a:buChar char=""/>
          </a:pPr>
          <a:r>
            <a:rPr lang="es-ES" sz="900">
              <a:solidFill>
                <a:srgbClr val="000000"/>
              </a:solidFill>
              <a:effectLst/>
              <a:latin typeface="Calibri" panose="020F0502020204030204" pitchFamily="34" charset="0"/>
              <a:ea typeface="Times New Roman" panose="02020603050405020304" pitchFamily="18" charset="0"/>
              <a:cs typeface="Calibri" panose="020F0502020204030204" pitchFamily="34" charset="0"/>
            </a:rPr>
            <a:t> El importe ofertado servirá para asignar los puntos de la oferta económica, no obstante, el precio del contrato será la Base Imponible.</a:t>
          </a:r>
          <a:endParaRPr lang="es-ES" sz="1100">
            <a:effectLst/>
            <a:latin typeface="Calibri" panose="020F0502020204030204" pitchFamily="34" charset="0"/>
            <a:ea typeface="Calibri" panose="020F0502020204030204" pitchFamily="34" charset="0"/>
            <a:cs typeface="Times New Roman" panose="02020603050405020304" pitchFamily="18" charset="0"/>
          </a:endParaRPr>
        </a:p>
        <a:p>
          <a:pPr marL="342900" lvl="0" indent="-342900" algn="just">
            <a:lnSpc>
              <a:spcPct val="115000"/>
            </a:lnSpc>
            <a:spcAft>
              <a:spcPts val="0"/>
            </a:spcAft>
            <a:buFont typeface="Symbol" panose="05050102010706020507" pitchFamily="18" charset="2"/>
            <a:buChar char=""/>
          </a:pPr>
          <a:r>
            <a:rPr lang="es-ES" sz="900">
              <a:solidFill>
                <a:srgbClr val="000000"/>
              </a:solidFill>
              <a:effectLst/>
              <a:latin typeface="Calibri" panose="020F0502020204030204" pitchFamily="34" charset="0"/>
              <a:ea typeface="Times New Roman" panose="02020603050405020304" pitchFamily="18" charset="0"/>
              <a:cs typeface="Calibri" panose="020F0502020204030204" pitchFamily="34" charset="0"/>
            </a:rPr>
            <a:t> Las partidas fijas no se podrán modificar, según se especifica en el Pliego de Prescripciones Técnicas</a:t>
          </a:r>
          <a:endParaRPr lang="es-ES" sz="1100">
            <a:effectLst/>
            <a:latin typeface="Calibri" panose="020F0502020204030204" pitchFamily="34" charset="0"/>
            <a:ea typeface="Calibri" panose="020F0502020204030204" pitchFamily="34" charset="0"/>
            <a:cs typeface="Times New Roman" panose="02020603050405020304" pitchFamily="18" charset="0"/>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20</xdr:row>
      <xdr:rowOff>0</xdr:rowOff>
    </xdr:from>
    <xdr:to>
      <xdr:col>10</xdr:col>
      <xdr:colOff>51352</xdr:colOff>
      <xdr:row>28</xdr:row>
      <xdr:rowOff>173934</xdr:rowOff>
    </xdr:to>
    <xdr:sp macro="" textlink="">
      <xdr:nvSpPr>
        <xdr:cNvPr id="2" name="Cuadro de texto 2">
          <a:extLst>
            <a:ext uri="{FF2B5EF4-FFF2-40B4-BE49-F238E27FC236}">
              <a16:creationId xmlns:a16="http://schemas.microsoft.com/office/drawing/2014/main" id="{00000000-0008-0000-0600-000002000000}"/>
            </a:ext>
          </a:extLst>
        </xdr:cNvPr>
        <xdr:cNvSpPr txBox="1">
          <a:spLocks noChangeArrowheads="1"/>
        </xdr:cNvSpPr>
      </xdr:nvSpPr>
      <xdr:spPr bwMode="auto">
        <a:xfrm>
          <a:off x="0" y="4067175"/>
          <a:ext cx="8357152" cy="1697934"/>
        </a:xfrm>
        <a:prstGeom prst="rect">
          <a:avLst/>
        </a:prstGeom>
        <a:solidFill>
          <a:srgbClr val="FFFFFF"/>
        </a:solidFill>
        <a:ln w="9525">
          <a:solidFill>
            <a:srgbClr val="000000"/>
          </a:solidFill>
          <a:miter lim="800000"/>
          <a:headEnd/>
          <a:tailEnd/>
        </a:ln>
      </xdr:spPr>
      <xdr:txBody>
        <a:bodyPr rot="0" vert="horz" wrap="square" lIns="91440" tIns="45720" rIns="91440" bIns="45720" anchor="t" anchorCtr="0">
          <a:noAutofit/>
        </a:bodyPr>
        <a:lstStyle/>
        <a:p>
          <a:pPr indent="90170" algn="just">
            <a:lnSpc>
              <a:spcPct val="115000"/>
            </a:lnSpc>
            <a:spcAft>
              <a:spcPts val="0"/>
            </a:spcAft>
          </a:pPr>
          <a:r>
            <a:rPr lang="es-ES" sz="900" b="1" u="sng">
              <a:solidFill>
                <a:srgbClr val="000000"/>
              </a:solidFill>
              <a:effectLst/>
              <a:latin typeface="Calibri" panose="020F0502020204030204" pitchFamily="34" charset="0"/>
              <a:ea typeface="Times New Roman" panose="02020603050405020304" pitchFamily="18" charset="0"/>
              <a:cs typeface="Calibri" panose="020F0502020204030204" pitchFamily="34" charset="0"/>
            </a:rPr>
            <a:t>Notas:</a:t>
          </a:r>
          <a:endParaRPr lang="es-ES" sz="1100">
            <a:effectLst/>
            <a:latin typeface="Calibri" panose="020F0502020204030204" pitchFamily="34" charset="0"/>
            <a:ea typeface="Calibri" panose="020F0502020204030204" pitchFamily="34" charset="0"/>
            <a:cs typeface="Times New Roman" panose="02020603050405020304" pitchFamily="18" charset="0"/>
          </a:endParaRPr>
        </a:p>
        <a:p>
          <a:pPr marL="342900" lvl="0" indent="-342900" algn="just">
            <a:lnSpc>
              <a:spcPct val="115000"/>
            </a:lnSpc>
            <a:spcAft>
              <a:spcPts val="0"/>
            </a:spcAft>
            <a:buFont typeface="Symbol" panose="05050102010706020507" pitchFamily="18" charset="2"/>
            <a:buChar char=""/>
          </a:pPr>
          <a:r>
            <a:rPr lang="es-ES" sz="900">
              <a:solidFill>
                <a:srgbClr val="000000"/>
              </a:solidFill>
              <a:effectLst/>
              <a:latin typeface="Calibri" panose="020F0502020204030204" pitchFamily="34" charset="0"/>
              <a:ea typeface="Times New Roman" panose="02020603050405020304" pitchFamily="18" charset="0"/>
              <a:cs typeface="Calibri" panose="020F0502020204030204" pitchFamily="34" charset="0"/>
            </a:rPr>
            <a:t>No se admitirán ofertas con más de dos cifras decimales.</a:t>
          </a:r>
          <a:endParaRPr lang="es-ES" sz="1100">
            <a:effectLst/>
            <a:latin typeface="Calibri" panose="020F0502020204030204" pitchFamily="34" charset="0"/>
            <a:ea typeface="Calibri" panose="020F0502020204030204" pitchFamily="34" charset="0"/>
            <a:cs typeface="Times New Roman" panose="02020603050405020304" pitchFamily="18" charset="0"/>
          </a:endParaRPr>
        </a:p>
        <a:p>
          <a:pPr marL="342900" lvl="0" indent="-342900" algn="just">
            <a:lnSpc>
              <a:spcPct val="115000"/>
            </a:lnSpc>
            <a:spcAft>
              <a:spcPts val="0"/>
            </a:spcAft>
            <a:buFont typeface="Symbol" panose="05050102010706020507" pitchFamily="18" charset="2"/>
            <a:buChar char=""/>
          </a:pPr>
          <a:r>
            <a:rPr lang="es-ES" sz="900">
              <a:solidFill>
                <a:srgbClr val="000000"/>
              </a:solidFill>
              <a:effectLst/>
              <a:latin typeface="Calibri" panose="020F0502020204030204" pitchFamily="34" charset="0"/>
              <a:ea typeface="Times New Roman" panose="02020603050405020304" pitchFamily="18" charset="0"/>
              <a:cs typeface="Calibri" panose="020F0502020204030204" pitchFamily="34" charset="0"/>
            </a:rPr>
            <a:t>El precio ofertado en cada una de las unidades puede superar el precio unitario de licitación, siempre que el sumatorio del total correspondiente a la celda “Importe Ofertado (sin IVA)” no supere el valor de la Base Imponible (sin IVA).</a:t>
          </a:r>
          <a:endParaRPr lang="es-ES" sz="1100">
            <a:effectLst/>
            <a:latin typeface="Calibri" panose="020F0502020204030204" pitchFamily="34" charset="0"/>
            <a:ea typeface="Calibri" panose="020F0502020204030204" pitchFamily="34" charset="0"/>
            <a:cs typeface="Times New Roman" panose="02020603050405020304" pitchFamily="18" charset="0"/>
          </a:endParaRPr>
        </a:p>
        <a:p>
          <a:pPr marL="342900" lvl="0" indent="-342900" algn="just">
            <a:lnSpc>
              <a:spcPct val="115000"/>
            </a:lnSpc>
            <a:spcAft>
              <a:spcPts val="0"/>
            </a:spcAft>
            <a:buFont typeface="Symbol" panose="05050102010706020507" pitchFamily="18" charset="2"/>
            <a:buChar char=""/>
          </a:pPr>
          <a:r>
            <a:rPr lang="es-ES" sz="900">
              <a:solidFill>
                <a:srgbClr val="000000"/>
              </a:solidFill>
              <a:effectLst/>
              <a:latin typeface="Calibri" panose="020F0502020204030204" pitchFamily="34" charset="0"/>
              <a:ea typeface="Times New Roman" panose="02020603050405020304" pitchFamily="18" charset="0"/>
              <a:cs typeface="Calibri" panose="020F0502020204030204" pitchFamily="34" charset="0"/>
            </a:rPr>
            <a:t> El importe de la celda “Importe Ofertado (sin IVA)” debe incluir el importe correspondiente a la celda Beneficio industrial y Gastos Generales “GG+BI”, no siendo válidas las ofertas que no tengan todas las celdas mencionadas anteriormente debidamente cumplimentadas. En caso de que las celdas mencionadas anteriormente no estén debidamente cumplimentadas, es decir, se encuentren en blanco, la oferta será excluida del procedimiento.</a:t>
          </a:r>
          <a:endParaRPr lang="es-ES" sz="1100">
            <a:effectLst/>
            <a:latin typeface="Calibri" panose="020F0502020204030204" pitchFamily="34" charset="0"/>
            <a:ea typeface="Calibri" panose="020F0502020204030204" pitchFamily="34" charset="0"/>
            <a:cs typeface="Times New Roman" panose="02020603050405020304" pitchFamily="18" charset="0"/>
          </a:endParaRPr>
        </a:p>
        <a:p>
          <a:pPr marL="342900" lvl="0" indent="-342900" algn="just">
            <a:lnSpc>
              <a:spcPct val="115000"/>
            </a:lnSpc>
            <a:spcAft>
              <a:spcPts val="0"/>
            </a:spcAft>
            <a:buFont typeface="Symbol" panose="05050102010706020507" pitchFamily="18" charset="2"/>
            <a:buChar char=""/>
          </a:pPr>
          <a:r>
            <a:rPr lang="es-ES" sz="900">
              <a:solidFill>
                <a:srgbClr val="000000"/>
              </a:solidFill>
              <a:effectLst/>
              <a:latin typeface="Calibri" panose="020F0502020204030204" pitchFamily="34" charset="0"/>
              <a:ea typeface="Times New Roman" panose="02020603050405020304" pitchFamily="18" charset="0"/>
              <a:cs typeface="Calibri" panose="020F0502020204030204" pitchFamily="34" charset="0"/>
            </a:rPr>
            <a:t> El importe ofertado servirá para asignar los puntos de la oferta económica, no obstante, el precio del contrato será la Base Imponible.</a:t>
          </a:r>
          <a:endParaRPr lang="es-ES" sz="1100">
            <a:effectLst/>
            <a:latin typeface="Calibri" panose="020F0502020204030204" pitchFamily="34" charset="0"/>
            <a:ea typeface="Calibri" panose="020F0502020204030204" pitchFamily="34" charset="0"/>
            <a:cs typeface="Times New Roman" panose="02020603050405020304" pitchFamily="18" charset="0"/>
          </a:endParaRPr>
        </a:p>
        <a:p>
          <a:pPr marL="342900" lvl="0" indent="-342900" algn="just">
            <a:lnSpc>
              <a:spcPct val="115000"/>
            </a:lnSpc>
            <a:spcAft>
              <a:spcPts val="0"/>
            </a:spcAft>
            <a:buFont typeface="Symbol" panose="05050102010706020507" pitchFamily="18" charset="2"/>
            <a:buChar char=""/>
          </a:pPr>
          <a:r>
            <a:rPr lang="es-ES" sz="900">
              <a:solidFill>
                <a:srgbClr val="000000"/>
              </a:solidFill>
              <a:effectLst/>
              <a:latin typeface="Calibri" panose="020F0502020204030204" pitchFamily="34" charset="0"/>
              <a:ea typeface="Times New Roman" panose="02020603050405020304" pitchFamily="18" charset="0"/>
              <a:cs typeface="Calibri" panose="020F0502020204030204" pitchFamily="34" charset="0"/>
            </a:rPr>
            <a:t> Las partidas fijas no se podrán modificar, según se especifica en el Pliego de Prescripciones Técnicas</a:t>
          </a:r>
          <a:endParaRPr lang="es-ES" sz="1100">
            <a:effectLst/>
            <a:latin typeface="Calibri" panose="020F0502020204030204" pitchFamily="34" charset="0"/>
            <a:ea typeface="Calibri" panose="020F0502020204030204" pitchFamily="34" charset="0"/>
            <a:cs typeface="Times New Roman" panose="02020603050405020304" pitchFamily="18" charset="0"/>
          </a:endParaRP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7.xml"/><Relationship Id="rId1" Type="http://schemas.openxmlformats.org/officeDocument/2006/relationships/printerSettings" Target="../printerSettings/printerSettings2.bin"/><Relationship Id="rId4" Type="http://schemas.openxmlformats.org/officeDocument/2006/relationships/comments" Target="../comments7.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9"/>
  <sheetViews>
    <sheetView tabSelected="1" topLeftCell="C1" zoomScale="115" zoomScaleNormal="115" workbookViewId="0">
      <selection activeCell="L6" sqref="L6"/>
    </sheetView>
  </sheetViews>
  <sheetFormatPr baseColWidth="10" defaultColWidth="11.5703125" defaultRowHeight="15" x14ac:dyDescent="0.25"/>
  <cols>
    <col min="1" max="1" width="15.5703125" style="33" bestFit="1" customWidth="1"/>
    <col min="2" max="2" width="6.5703125" style="33" bestFit="1" customWidth="1"/>
    <col min="3" max="3" width="3.7109375" style="33" bestFit="1" customWidth="1"/>
    <col min="4" max="4" width="32" style="33" bestFit="1" customWidth="1"/>
    <col min="5" max="5" width="7.85546875" style="33" customWidth="1"/>
    <col min="6" max="6" width="14.7109375" style="33" customWidth="1"/>
    <col min="7" max="7" width="11.140625" style="33" bestFit="1" customWidth="1"/>
    <col min="8" max="8" width="7.85546875" style="33" bestFit="1" customWidth="1"/>
    <col min="9" max="9" width="12.5703125" style="33" bestFit="1" customWidth="1"/>
    <col min="10" max="10" width="12.140625" style="33" customWidth="1"/>
    <col min="11" max="16384" width="11.5703125" style="33"/>
  </cols>
  <sheetData>
    <row r="1" spans="1:10" x14ac:dyDescent="0.25">
      <c r="A1" s="31" t="s">
        <v>0</v>
      </c>
      <c r="B1" s="32"/>
      <c r="C1" s="32"/>
      <c r="D1" s="32"/>
      <c r="E1" s="32"/>
      <c r="F1" s="32"/>
      <c r="G1" s="32"/>
      <c r="H1" s="32"/>
      <c r="I1" s="32"/>
      <c r="J1" s="32"/>
    </row>
    <row r="2" spans="1:10" ht="18.75" x14ac:dyDescent="0.25">
      <c r="A2" s="37" t="s">
        <v>1</v>
      </c>
      <c r="B2" s="38"/>
      <c r="C2" s="38"/>
      <c r="D2" s="38"/>
      <c r="E2" s="90" t="s">
        <v>66</v>
      </c>
      <c r="F2" s="91"/>
      <c r="G2" s="91"/>
      <c r="H2" s="90" t="s">
        <v>69</v>
      </c>
      <c r="I2" s="91"/>
      <c r="J2" s="91"/>
    </row>
    <row r="3" spans="1:10" x14ac:dyDescent="0.25">
      <c r="A3" s="39" t="s">
        <v>2</v>
      </c>
      <c r="B3" s="39" t="s">
        <v>5</v>
      </c>
      <c r="C3" s="39" t="s">
        <v>6</v>
      </c>
      <c r="D3" s="40" t="s">
        <v>3</v>
      </c>
      <c r="E3" s="41" t="s">
        <v>7</v>
      </c>
      <c r="F3" s="41" t="s">
        <v>8</v>
      </c>
      <c r="G3" s="41" t="s">
        <v>4</v>
      </c>
      <c r="H3" s="41" t="s">
        <v>7</v>
      </c>
      <c r="I3" s="41" t="s">
        <v>8</v>
      </c>
      <c r="J3" s="41" t="s">
        <v>4</v>
      </c>
    </row>
    <row r="4" spans="1:10" ht="22.5" x14ac:dyDescent="0.25">
      <c r="A4" s="42" t="s">
        <v>9</v>
      </c>
      <c r="B4" s="42" t="s">
        <v>11</v>
      </c>
      <c r="C4" s="42" t="s">
        <v>0</v>
      </c>
      <c r="D4" s="43" t="s">
        <v>10</v>
      </c>
      <c r="E4" s="44">
        <f t="shared" ref="E4:J4" si="0">E9</f>
        <v>1</v>
      </c>
      <c r="F4" s="45">
        <f t="shared" si="0"/>
        <v>418800</v>
      </c>
      <c r="G4" s="45">
        <f t="shared" si="0"/>
        <v>418800</v>
      </c>
      <c r="H4" s="44">
        <f t="shared" si="0"/>
        <v>1</v>
      </c>
      <c r="I4" s="45">
        <f t="shared" si="0"/>
        <v>155000</v>
      </c>
      <c r="J4" s="45">
        <f t="shared" si="0"/>
        <v>155000</v>
      </c>
    </row>
    <row r="5" spans="1:10" ht="22.5" x14ac:dyDescent="0.25">
      <c r="A5" s="46" t="s">
        <v>12</v>
      </c>
      <c r="B5" s="46" t="s">
        <v>14</v>
      </c>
      <c r="C5" s="46" t="s">
        <v>15</v>
      </c>
      <c r="D5" s="47" t="s">
        <v>13</v>
      </c>
      <c r="E5" s="48">
        <v>29</v>
      </c>
      <c r="F5" s="48">
        <v>7200</v>
      </c>
      <c r="G5" s="49">
        <f>ROUND(E5*F5,2)</f>
        <v>208800</v>
      </c>
      <c r="H5" s="48">
        <v>29</v>
      </c>
      <c r="I5" s="34">
        <v>0</v>
      </c>
      <c r="J5" s="49">
        <f>ROUND(H5*I5,2)</f>
        <v>0</v>
      </c>
    </row>
    <row r="6" spans="1:10" ht="22.5" x14ac:dyDescent="0.25">
      <c r="A6" s="46" t="s">
        <v>16</v>
      </c>
      <c r="B6" s="46" t="s">
        <v>14</v>
      </c>
      <c r="C6" s="46" t="s">
        <v>15</v>
      </c>
      <c r="D6" s="47" t="s">
        <v>17</v>
      </c>
      <c r="E6" s="48">
        <v>1</v>
      </c>
      <c r="F6" s="48">
        <v>55000</v>
      </c>
      <c r="G6" s="49">
        <f>ROUND(E6*F6,2)</f>
        <v>55000</v>
      </c>
      <c r="H6" s="48">
        <v>1</v>
      </c>
      <c r="I6" s="34">
        <v>0</v>
      </c>
      <c r="J6" s="49">
        <f>ROUND(H6*I6,2)</f>
        <v>0</v>
      </c>
    </row>
    <row r="7" spans="1:10" ht="22.5" x14ac:dyDescent="0.25">
      <c r="A7" s="46" t="s">
        <v>18</v>
      </c>
      <c r="B7" s="46" t="s">
        <v>14</v>
      </c>
      <c r="C7" s="46" t="s">
        <v>15</v>
      </c>
      <c r="D7" s="47" t="s">
        <v>19</v>
      </c>
      <c r="E7" s="48">
        <v>1</v>
      </c>
      <c r="F7" s="48">
        <v>140000</v>
      </c>
      <c r="G7" s="49">
        <f>ROUND(E7*F7,2)</f>
        <v>140000</v>
      </c>
      <c r="H7" s="48">
        <v>1</v>
      </c>
      <c r="I7" s="50">
        <v>140000</v>
      </c>
      <c r="J7" s="49">
        <f>ROUND(H7*I7,2)</f>
        <v>140000</v>
      </c>
    </row>
    <row r="8" spans="1:10" x14ac:dyDescent="0.25">
      <c r="A8" s="46" t="s">
        <v>20</v>
      </c>
      <c r="B8" s="46" t="s">
        <v>14</v>
      </c>
      <c r="C8" s="46" t="s">
        <v>15</v>
      </c>
      <c r="D8" s="47" t="s">
        <v>21</v>
      </c>
      <c r="E8" s="48">
        <v>1</v>
      </c>
      <c r="F8" s="48">
        <v>15000</v>
      </c>
      <c r="G8" s="49">
        <f>ROUND(E8*F8,2)</f>
        <v>15000</v>
      </c>
      <c r="H8" s="48">
        <v>1</v>
      </c>
      <c r="I8" s="50">
        <v>15000</v>
      </c>
      <c r="J8" s="49">
        <f>ROUND(H8*I8,2)</f>
        <v>15000</v>
      </c>
    </row>
    <row r="9" spans="1:10" x14ac:dyDescent="0.25">
      <c r="A9" s="51"/>
      <c r="B9" s="51"/>
      <c r="C9" s="51"/>
      <c r="D9" s="52" t="s">
        <v>22</v>
      </c>
      <c r="E9" s="53">
        <v>1</v>
      </c>
      <c r="F9" s="45">
        <f>SUM(G5:G8)</f>
        <v>418800</v>
      </c>
      <c r="G9" s="45">
        <f>ROUND(F9*E9,2)</f>
        <v>418800</v>
      </c>
      <c r="H9" s="53">
        <v>1</v>
      </c>
      <c r="I9" s="45">
        <f>SUM(J5:J8)</f>
        <v>155000</v>
      </c>
      <c r="J9" s="45">
        <f>ROUND(I9*H9,2)</f>
        <v>155000</v>
      </c>
    </row>
    <row r="10" spans="1:10" ht="2.25" customHeight="1" x14ac:dyDescent="0.25">
      <c r="A10" s="54"/>
      <c r="B10" s="54"/>
      <c r="C10" s="54"/>
      <c r="D10" s="55"/>
      <c r="E10" s="54"/>
      <c r="F10" s="54"/>
      <c r="G10" s="54"/>
      <c r="H10" s="54"/>
      <c r="I10" s="54"/>
      <c r="J10" s="54"/>
    </row>
    <row r="11" spans="1:10" ht="2.25" customHeight="1" x14ac:dyDescent="0.25">
      <c r="A11" s="54"/>
      <c r="B11" s="54"/>
      <c r="C11" s="54"/>
      <c r="D11" s="55"/>
      <c r="E11" s="54"/>
      <c r="F11" s="54"/>
      <c r="G11" s="54"/>
      <c r="H11" s="54"/>
      <c r="I11" s="54"/>
      <c r="J11" s="54"/>
    </row>
    <row r="12" spans="1:10" x14ac:dyDescent="0.25">
      <c r="A12" s="51"/>
      <c r="B12" s="51"/>
      <c r="C12" s="51"/>
      <c r="D12" s="56" t="s">
        <v>68</v>
      </c>
      <c r="E12" s="57"/>
      <c r="F12" s="58"/>
      <c r="G12" s="59">
        <f>G9*0.19</f>
        <v>79572</v>
      </c>
      <c r="H12" s="51"/>
      <c r="I12" s="35">
        <v>0</v>
      </c>
      <c r="J12" s="59">
        <f>J9*I12</f>
        <v>0</v>
      </c>
    </row>
    <row r="13" spans="1:10" ht="15.75" thickBot="1" x14ac:dyDescent="0.3">
      <c r="A13" s="36"/>
      <c r="B13" s="36"/>
      <c r="C13" s="36"/>
      <c r="D13" s="56" t="s">
        <v>70</v>
      </c>
      <c r="E13" s="36"/>
      <c r="F13" s="58"/>
      <c r="G13" s="59">
        <f t="shared" ref="G13:H13" si="1">G9+G12</f>
        <v>498372</v>
      </c>
      <c r="H13" s="60">
        <f t="shared" si="1"/>
        <v>1</v>
      </c>
      <c r="I13" s="58"/>
      <c r="J13" s="59">
        <f>J9+J12</f>
        <v>155000</v>
      </c>
    </row>
    <row r="14" spans="1:10" ht="23.25" thickBot="1" x14ac:dyDescent="0.3">
      <c r="A14" s="36"/>
      <c r="B14" s="36"/>
      <c r="C14" s="36"/>
      <c r="D14" s="56" t="s">
        <v>77</v>
      </c>
      <c r="E14" s="56"/>
      <c r="F14" s="61" t="s">
        <v>79</v>
      </c>
      <c r="G14" s="62">
        <f>G13*4</f>
        <v>1993488</v>
      </c>
      <c r="H14" s="60">
        <f t="shared" ref="H14" si="2">H13*4</f>
        <v>4</v>
      </c>
      <c r="I14" s="61" t="s">
        <v>80</v>
      </c>
      <c r="J14" s="62">
        <f>J13*4</f>
        <v>620000</v>
      </c>
    </row>
    <row r="15" spans="1:10" ht="15.75" thickBot="1" x14ac:dyDescent="0.3">
      <c r="A15" s="36"/>
      <c r="B15" s="36"/>
      <c r="C15" s="36"/>
      <c r="D15" s="56" t="s">
        <v>74</v>
      </c>
      <c r="E15" s="36"/>
      <c r="F15" s="58">
        <v>0.21</v>
      </c>
      <c r="G15" s="59">
        <f>G14*F15</f>
        <v>418632.48</v>
      </c>
      <c r="H15" s="36"/>
      <c r="I15" s="35">
        <v>0</v>
      </c>
      <c r="J15" s="59">
        <f>J14*I15</f>
        <v>0</v>
      </c>
    </row>
    <row r="16" spans="1:10" ht="34.5" thickBot="1" x14ac:dyDescent="0.3">
      <c r="A16" s="36"/>
      <c r="B16" s="36"/>
      <c r="C16" s="36"/>
      <c r="D16" s="56" t="s">
        <v>75</v>
      </c>
      <c r="E16" s="56"/>
      <c r="F16" s="61" t="s">
        <v>78</v>
      </c>
      <c r="G16" s="62">
        <f>G15+G14</f>
        <v>2412120.48</v>
      </c>
      <c r="H16" s="36"/>
      <c r="I16" s="61" t="s">
        <v>81</v>
      </c>
      <c r="J16" s="62">
        <f>J15+J14</f>
        <v>620000</v>
      </c>
    </row>
    <row r="17" spans="1:10" x14ac:dyDescent="0.25">
      <c r="A17" s="36"/>
      <c r="B17" s="36"/>
      <c r="C17" s="36"/>
      <c r="D17" s="36"/>
      <c r="E17" s="36"/>
      <c r="F17" s="36"/>
      <c r="G17" s="36"/>
      <c r="H17" s="36"/>
      <c r="I17" s="36"/>
      <c r="J17" s="36"/>
    </row>
    <row r="18" spans="1:10" x14ac:dyDescent="0.25">
      <c r="A18" s="36"/>
      <c r="B18" s="36"/>
      <c r="C18" s="36"/>
      <c r="D18" s="63" t="s">
        <v>71</v>
      </c>
      <c r="E18" s="36"/>
      <c r="F18" s="36"/>
      <c r="G18" s="36"/>
      <c r="H18" s="36"/>
      <c r="I18" s="36"/>
      <c r="J18" s="36"/>
    </row>
    <row r="19" spans="1:10" x14ac:dyDescent="0.25">
      <c r="A19" s="36"/>
      <c r="B19" s="36"/>
      <c r="C19" s="36"/>
      <c r="D19" s="64" t="s">
        <v>76</v>
      </c>
      <c r="E19" s="36"/>
      <c r="F19" s="36"/>
      <c r="G19" s="36"/>
      <c r="H19" s="36"/>
      <c r="I19" s="36"/>
      <c r="J19" s="36"/>
    </row>
  </sheetData>
  <sheetProtection algorithmName="SHA-512" hashValue="C5j/TsmTB5ALlu8HsyLClxxpzHu7s/2KqBxscz8Vxpie9hxaXofKEuYJsvK607iz4ErF6uZhnzGMxpPlaXhdPA==" saltValue="SOhJpp8tQO1RxeqvFTm9yQ==" spinCount="100000" sheet="1" objects="1" scenarios="1" formatColumns="0" formatRows="0"/>
  <mergeCells count="2">
    <mergeCell ref="E2:G2"/>
    <mergeCell ref="H2:J2"/>
  </mergeCells>
  <dataValidations disablePrompts="1" count="1">
    <dataValidation type="list" allowBlank="1" showInputMessage="1" showErrorMessage="1" sqref="B4:B12" xr:uid="{00000000-0002-0000-0000-000000000000}">
      <formula1>"Capítulo,Partida,Mano de obra,Maquinaria,Material,Otros,"</formula1>
    </dataValidation>
  </dataValidations>
  <pageMargins left="0.7" right="0.7" top="0.75" bottom="0.75" header="0.3" footer="0.3"/>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20"/>
  <sheetViews>
    <sheetView topLeftCell="C1" workbookViewId="0">
      <selection activeCell="I18" sqref="I18"/>
    </sheetView>
  </sheetViews>
  <sheetFormatPr baseColWidth="10" defaultColWidth="11.5703125" defaultRowHeight="15" x14ac:dyDescent="0.25"/>
  <cols>
    <col min="1" max="1" width="15.5703125" style="67" bestFit="1" customWidth="1"/>
    <col min="2" max="2" width="6.5703125" style="67" bestFit="1" customWidth="1"/>
    <col min="3" max="3" width="3.7109375" style="67" bestFit="1" customWidth="1"/>
    <col min="4" max="4" width="32" style="67" bestFit="1" customWidth="1"/>
    <col min="5" max="5" width="7.85546875" style="67" bestFit="1" customWidth="1"/>
    <col min="6" max="6" width="15.85546875" style="67" customWidth="1"/>
    <col min="7" max="7" width="11.140625" style="67" bestFit="1" customWidth="1"/>
    <col min="8" max="8" width="7.85546875" style="67" bestFit="1" customWidth="1"/>
    <col min="9" max="9" width="13.85546875" style="67" customWidth="1"/>
    <col min="10" max="10" width="11.140625" style="67" bestFit="1" customWidth="1"/>
    <col min="11" max="16384" width="11.5703125" style="67"/>
  </cols>
  <sheetData>
    <row r="1" spans="1:12" x14ac:dyDescent="0.25">
      <c r="A1" s="65" t="s">
        <v>0</v>
      </c>
      <c r="B1" s="66"/>
      <c r="C1" s="66"/>
      <c r="D1" s="66"/>
      <c r="E1" s="66"/>
      <c r="F1" s="66"/>
      <c r="G1" s="66"/>
      <c r="H1" s="66"/>
      <c r="I1" s="66"/>
      <c r="J1" s="66"/>
    </row>
    <row r="2" spans="1:12" ht="18.75" x14ac:dyDescent="0.25">
      <c r="A2" s="71" t="s">
        <v>1</v>
      </c>
      <c r="B2" s="72"/>
      <c r="C2" s="72"/>
      <c r="D2" s="72"/>
      <c r="E2" s="92" t="s">
        <v>66</v>
      </c>
      <c r="F2" s="93"/>
      <c r="G2" s="93"/>
      <c r="H2" s="92" t="s">
        <v>67</v>
      </c>
      <c r="I2" s="93"/>
      <c r="J2" s="93"/>
    </row>
    <row r="3" spans="1:12" x14ac:dyDescent="0.25">
      <c r="A3" s="73" t="s">
        <v>2</v>
      </c>
      <c r="B3" s="73" t="s">
        <v>5</v>
      </c>
      <c r="C3" s="73" t="s">
        <v>6</v>
      </c>
      <c r="D3" s="74" t="s">
        <v>3</v>
      </c>
      <c r="E3" s="41" t="s">
        <v>7</v>
      </c>
      <c r="F3" s="41" t="s">
        <v>8</v>
      </c>
      <c r="G3" s="41" t="s">
        <v>4</v>
      </c>
      <c r="H3" s="41" t="s">
        <v>7</v>
      </c>
      <c r="I3" s="41" t="s">
        <v>8</v>
      </c>
      <c r="J3" s="41" t="s">
        <v>4</v>
      </c>
    </row>
    <row r="4" spans="1:12" x14ac:dyDescent="0.25">
      <c r="A4" s="75"/>
      <c r="B4" s="75"/>
      <c r="C4" s="75"/>
      <c r="D4" s="76"/>
      <c r="E4" s="75"/>
      <c r="F4" s="75"/>
      <c r="G4" s="75"/>
      <c r="H4" s="75"/>
      <c r="I4" s="75"/>
      <c r="J4" s="75"/>
    </row>
    <row r="5" spans="1:12" ht="22.5" x14ac:dyDescent="0.25">
      <c r="A5" s="77" t="s">
        <v>23</v>
      </c>
      <c r="B5" s="77" t="s">
        <v>11</v>
      </c>
      <c r="C5" s="77" t="s">
        <v>0</v>
      </c>
      <c r="D5" s="78" t="s">
        <v>24</v>
      </c>
      <c r="E5" s="79">
        <f t="shared" ref="E5:J5" si="0">E10</f>
        <v>1</v>
      </c>
      <c r="F5" s="80">
        <f t="shared" si="0"/>
        <v>515200</v>
      </c>
      <c r="G5" s="80">
        <f t="shared" si="0"/>
        <v>515200</v>
      </c>
      <c r="H5" s="79">
        <f t="shared" si="0"/>
        <v>1</v>
      </c>
      <c r="I5" s="80">
        <f t="shared" si="0"/>
        <v>70000</v>
      </c>
      <c r="J5" s="80">
        <f t="shared" si="0"/>
        <v>70000</v>
      </c>
    </row>
    <row r="6" spans="1:12" ht="22.5" x14ac:dyDescent="0.25">
      <c r="A6" s="81" t="s">
        <v>25</v>
      </c>
      <c r="B6" s="81" t="s">
        <v>14</v>
      </c>
      <c r="C6" s="81" t="s">
        <v>15</v>
      </c>
      <c r="D6" s="82" t="s">
        <v>13</v>
      </c>
      <c r="E6" s="83">
        <v>304</v>
      </c>
      <c r="F6" s="83">
        <v>1300</v>
      </c>
      <c r="G6" s="84">
        <f>ROUND(E6*F6,2)</f>
        <v>395200</v>
      </c>
      <c r="H6" s="83">
        <v>304</v>
      </c>
      <c r="I6" s="69">
        <v>0</v>
      </c>
      <c r="J6" s="84">
        <f>ROUND(H6*I6,2)</f>
        <v>0</v>
      </c>
    </row>
    <row r="7" spans="1:12" ht="22.5" x14ac:dyDescent="0.25">
      <c r="A7" s="81" t="s">
        <v>26</v>
      </c>
      <c r="B7" s="81" t="s">
        <v>14</v>
      </c>
      <c r="C7" s="81" t="s">
        <v>15</v>
      </c>
      <c r="D7" s="82" t="s">
        <v>17</v>
      </c>
      <c r="E7" s="83">
        <v>1</v>
      </c>
      <c r="F7" s="83">
        <v>50000</v>
      </c>
      <c r="G7" s="84">
        <f>ROUND(E7*F7,2)</f>
        <v>50000</v>
      </c>
      <c r="H7" s="83">
        <v>1</v>
      </c>
      <c r="I7" s="69">
        <v>0</v>
      </c>
      <c r="J7" s="84">
        <f>ROUND(H7*I7,2)</f>
        <v>0</v>
      </c>
    </row>
    <row r="8" spans="1:12" ht="22.5" x14ac:dyDescent="0.25">
      <c r="A8" s="81" t="s">
        <v>27</v>
      </c>
      <c r="B8" s="81" t="s">
        <v>14</v>
      </c>
      <c r="C8" s="81" t="s">
        <v>15</v>
      </c>
      <c r="D8" s="82" t="s">
        <v>19</v>
      </c>
      <c r="E8" s="83">
        <v>1</v>
      </c>
      <c r="F8" s="83">
        <v>40000</v>
      </c>
      <c r="G8" s="84">
        <f>ROUND(E8*F8,2)</f>
        <v>40000</v>
      </c>
      <c r="H8" s="83">
        <v>1</v>
      </c>
      <c r="I8" s="88">
        <v>40000</v>
      </c>
      <c r="J8" s="84">
        <f>ROUND(H8*I8,2)</f>
        <v>40000</v>
      </c>
    </row>
    <row r="9" spans="1:12" x14ac:dyDescent="0.25">
      <c r="A9" s="81" t="s">
        <v>28</v>
      </c>
      <c r="B9" s="81" t="s">
        <v>14</v>
      </c>
      <c r="C9" s="81" t="s">
        <v>15</v>
      </c>
      <c r="D9" s="82" t="s">
        <v>29</v>
      </c>
      <c r="E9" s="83">
        <v>1</v>
      </c>
      <c r="F9" s="83">
        <v>30000</v>
      </c>
      <c r="G9" s="84">
        <f>ROUND(E9*F9,2)</f>
        <v>30000</v>
      </c>
      <c r="H9" s="83">
        <v>1</v>
      </c>
      <c r="I9" s="88">
        <v>30000</v>
      </c>
      <c r="J9" s="84">
        <f>ROUND(H9*I9,2)</f>
        <v>30000</v>
      </c>
    </row>
    <row r="10" spans="1:12" x14ac:dyDescent="0.25">
      <c r="A10" s="85"/>
      <c r="B10" s="85"/>
      <c r="C10" s="85"/>
      <c r="D10" s="86" t="s">
        <v>30</v>
      </c>
      <c r="E10" s="87">
        <v>1</v>
      </c>
      <c r="F10" s="80">
        <f>SUM(G6:G9)</f>
        <v>515200</v>
      </c>
      <c r="G10" s="80">
        <f>ROUND(F10*E10,2)</f>
        <v>515200</v>
      </c>
      <c r="H10" s="87">
        <v>1</v>
      </c>
      <c r="I10" s="80">
        <f>SUM(J6:J9)</f>
        <v>70000</v>
      </c>
      <c r="J10" s="80">
        <f>ROUND(I10*H10,2)</f>
        <v>70000</v>
      </c>
    </row>
    <row r="11" spans="1:12" x14ac:dyDescent="0.25">
      <c r="A11" s="75"/>
      <c r="B11" s="75"/>
      <c r="C11" s="75"/>
      <c r="D11" s="76"/>
      <c r="E11" s="75"/>
      <c r="F11" s="75"/>
      <c r="G11" s="75"/>
      <c r="H11" s="75"/>
      <c r="I11" s="75"/>
      <c r="J11" s="75"/>
    </row>
    <row r="12" spans="1:12" x14ac:dyDescent="0.25">
      <c r="A12" s="70"/>
      <c r="B12" s="70"/>
      <c r="C12" s="70"/>
      <c r="D12" s="56" t="s">
        <v>68</v>
      </c>
      <c r="E12" s="57"/>
      <c r="F12" s="58"/>
      <c r="G12" s="59">
        <f>G10*0.19</f>
        <v>97888</v>
      </c>
      <c r="H12" s="51"/>
      <c r="I12" s="35">
        <v>0</v>
      </c>
      <c r="J12" s="59">
        <f>J10*I12</f>
        <v>0</v>
      </c>
    </row>
    <row r="13" spans="1:12" ht="15.75" thickBot="1" x14ac:dyDescent="0.3">
      <c r="A13" s="70"/>
      <c r="B13" s="70"/>
      <c r="C13" s="70"/>
      <c r="D13" s="56" t="s">
        <v>70</v>
      </c>
      <c r="E13" s="36"/>
      <c r="F13" s="58"/>
      <c r="G13" s="59">
        <f>G10+G12</f>
        <v>613088</v>
      </c>
      <c r="H13" s="60">
        <f t="shared" ref="H13" si="1">H9+H12</f>
        <v>1</v>
      </c>
      <c r="I13" s="58"/>
      <c r="J13" s="59">
        <f>J10+J12</f>
        <v>70000</v>
      </c>
    </row>
    <row r="14" spans="1:12" ht="23.25" thickBot="1" x14ac:dyDescent="0.3">
      <c r="A14" s="36"/>
      <c r="B14" s="36"/>
      <c r="C14" s="36"/>
      <c r="D14" s="56" t="s">
        <v>77</v>
      </c>
      <c r="E14" s="56"/>
      <c r="F14" s="61" t="s">
        <v>79</v>
      </c>
      <c r="G14" s="62">
        <f>G13*4</f>
        <v>2452352</v>
      </c>
      <c r="H14" s="60">
        <f t="shared" ref="H14" si="2">H13*4</f>
        <v>4</v>
      </c>
      <c r="I14" s="61" t="s">
        <v>80</v>
      </c>
      <c r="J14" s="62">
        <f>J13*4</f>
        <v>280000</v>
      </c>
    </row>
    <row r="15" spans="1:12" ht="15.75" thickBot="1" x14ac:dyDescent="0.3">
      <c r="A15" s="36"/>
      <c r="B15" s="36"/>
      <c r="C15" s="36"/>
      <c r="D15" s="56" t="s">
        <v>74</v>
      </c>
      <c r="E15" s="36"/>
      <c r="F15" s="58">
        <v>0.21</v>
      </c>
      <c r="G15" s="59">
        <f>G14*F15</f>
        <v>514993.91999999998</v>
      </c>
      <c r="H15" s="36"/>
      <c r="I15" s="35">
        <v>0</v>
      </c>
      <c r="J15" s="59">
        <f>J14*I15</f>
        <v>0</v>
      </c>
      <c r="L15" s="70"/>
    </row>
    <row r="16" spans="1:12" ht="34.5" thickBot="1" x14ac:dyDescent="0.3">
      <c r="A16" s="36"/>
      <c r="B16" s="36"/>
      <c r="C16" s="36"/>
      <c r="D16" s="56" t="s">
        <v>75</v>
      </c>
      <c r="E16" s="56"/>
      <c r="F16" s="61" t="s">
        <v>78</v>
      </c>
      <c r="G16" s="62">
        <f>G15+G14</f>
        <v>2967345.92</v>
      </c>
      <c r="H16" s="36"/>
      <c r="I16" s="61" t="s">
        <v>81</v>
      </c>
      <c r="J16" s="62">
        <f>J15+J14</f>
        <v>280000</v>
      </c>
    </row>
    <row r="17" spans="1:10" x14ac:dyDescent="0.25">
      <c r="A17" s="36"/>
      <c r="B17" s="36"/>
      <c r="C17" s="36"/>
      <c r="D17" s="36"/>
      <c r="E17" s="36"/>
      <c r="F17" s="36"/>
      <c r="G17" s="36"/>
      <c r="H17" s="33"/>
      <c r="I17" s="33"/>
      <c r="J17" s="33"/>
    </row>
    <row r="18" spans="1:10" x14ac:dyDescent="0.25">
      <c r="A18" s="36"/>
      <c r="B18" s="36"/>
      <c r="C18" s="36"/>
      <c r="D18" s="63" t="s">
        <v>71</v>
      </c>
      <c r="E18" s="36"/>
      <c r="F18" s="36"/>
      <c r="G18" s="36"/>
      <c r="H18" s="33"/>
      <c r="I18" s="33"/>
      <c r="J18" s="33"/>
    </row>
    <row r="19" spans="1:10" x14ac:dyDescent="0.25">
      <c r="A19" s="36"/>
      <c r="B19" s="36"/>
      <c r="C19" s="36"/>
      <c r="D19" s="64" t="s">
        <v>76</v>
      </c>
      <c r="E19" s="36"/>
      <c r="F19" s="36"/>
      <c r="G19" s="36"/>
      <c r="H19" s="33"/>
      <c r="I19" s="33"/>
      <c r="J19" s="33"/>
    </row>
    <row r="20" spans="1:10" x14ac:dyDescent="0.25">
      <c r="A20" s="33"/>
      <c r="B20" s="33"/>
      <c r="C20" s="33"/>
      <c r="D20" s="33"/>
      <c r="E20" s="33"/>
      <c r="F20" s="33"/>
      <c r="G20" s="33"/>
      <c r="H20" s="33"/>
      <c r="I20" s="33"/>
      <c r="J20" s="33"/>
    </row>
  </sheetData>
  <sheetProtection algorithmName="SHA-512" hashValue="k3Okwt34PSqwJEz+gWX7ZhejDKp3iC1rLzZOK+h8p/vn/auBKWQ9DtH8B750HECpIbJ3yKf/nWA9TiwefNUPqA==" saltValue="Yk8zZpxufj0g4XCu1Z3SPw==" spinCount="100000" sheet="1" objects="1" scenarios="1" formatColumns="0" formatRows="0"/>
  <mergeCells count="2">
    <mergeCell ref="E2:G2"/>
    <mergeCell ref="H2:J2"/>
  </mergeCells>
  <dataValidations count="1">
    <dataValidation type="list" allowBlank="1" showInputMessage="1" showErrorMessage="1" sqref="B4:B11" xr:uid="{00000000-0002-0000-0100-000000000000}">
      <formula1>"Capítulo,Partida,Mano de obra,Maquinaria,Material,Otros,"</formula1>
    </dataValidation>
  </dataValidations>
  <pageMargins left="0.7" right="0.7" top="0.75" bottom="0.75" header="0.3" footer="0.3"/>
  <drawing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19"/>
  <sheetViews>
    <sheetView workbookViewId="0">
      <selection activeCell="L16" sqref="L16"/>
    </sheetView>
  </sheetViews>
  <sheetFormatPr baseColWidth="10" defaultColWidth="11.5703125" defaultRowHeight="15" x14ac:dyDescent="0.25"/>
  <cols>
    <col min="1" max="1" width="15.5703125" style="67" bestFit="1" customWidth="1"/>
    <col min="2" max="2" width="6.5703125" style="67" bestFit="1" customWidth="1"/>
    <col min="3" max="3" width="3.7109375" style="67" bestFit="1" customWidth="1"/>
    <col min="4" max="4" width="32" style="67" bestFit="1" customWidth="1"/>
    <col min="5" max="5" width="7.85546875" style="67" bestFit="1" customWidth="1"/>
    <col min="6" max="6" width="15.7109375" style="67" customWidth="1"/>
    <col min="7" max="7" width="11.42578125" style="67" customWidth="1"/>
    <col min="8" max="8" width="7.85546875" style="67" bestFit="1" customWidth="1"/>
    <col min="9" max="9" width="13" style="67" customWidth="1"/>
    <col min="10" max="10" width="11.140625" style="67" bestFit="1" customWidth="1"/>
    <col min="11" max="16384" width="11.5703125" style="67"/>
  </cols>
  <sheetData>
    <row r="1" spans="1:10" x14ac:dyDescent="0.25">
      <c r="A1" s="65" t="s">
        <v>0</v>
      </c>
      <c r="B1" s="66"/>
      <c r="C1" s="66"/>
      <c r="D1" s="66"/>
      <c r="E1" s="66"/>
      <c r="F1" s="66"/>
      <c r="G1" s="66"/>
      <c r="H1" s="66"/>
      <c r="I1" s="66"/>
      <c r="J1" s="66"/>
    </row>
    <row r="2" spans="1:10" ht="18.75" x14ac:dyDescent="0.25">
      <c r="A2" s="71" t="s">
        <v>1</v>
      </c>
      <c r="B2" s="72"/>
      <c r="C2" s="72"/>
      <c r="D2" s="72"/>
      <c r="E2" s="92" t="s">
        <v>66</v>
      </c>
      <c r="F2" s="93"/>
      <c r="G2" s="93"/>
      <c r="H2" s="92" t="s">
        <v>67</v>
      </c>
      <c r="I2" s="93"/>
      <c r="J2" s="93"/>
    </row>
    <row r="3" spans="1:10" x14ac:dyDescent="0.25">
      <c r="A3" s="73" t="s">
        <v>2</v>
      </c>
      <c r="B3" s="73" t="s">
        <v>5</v>
      </c>
      <c r="C3" s="73" t="s">
        <v>6</v>
      </c>
      <c r="D3" s="74" t="s">
        <v>3</v>
      </c>
      <c r="E3" s="41" t="s">
        <v>7</v>
      </c>
      <c r="F3" s="41" t="s">
        <v>8</v>
      </c>
      <c r="G3" s="41" t="s">
        <v>4</v>
      </c>
      <c r="H3" s="41" t="s">
        <v>7</v>
      </c>
      <c r="I3" s="41" t="s">
        <v>8</v>
      </c>
      <c r="J3" s="41" t="s">
        <v>4</v>
      </c>
    </row>
    <row r="4" spans="1:10" x14ac:dyDescent="0.25">
      <c r="A4" s="75"/>
      <c r="B4" s="75"/>
      <c r="C4" s="75"/>
      <c r="D4" s="76"/>
      <c r="E4" s="75"/>
      <c r="F4" s="75"/>
      <c r="G4" s="75"/>
      <c r="H4" s="75"/>
      <c r="I4" s="75"/>
      <c r="J4" s="75"/>
    </row>
    <row r="5" spans="1:10" ht="22.5" x14ac:dyDescent="0.25">
      <c r="A5" s="77" t="s">
        <v>31</v>
      </c>
      <c r="B5" s="77" t="s">
        <v>11</v>
      </c>
      <c r="C5" s="77" t="s">
        <v>0</v>
      </c>
      <c r="D5" s="78" t="s">
        <v>32</v>
      </c>
      <c r="E5" s="79">
        <f t="shared" ref="E5:J5" si="0">E10</f>
        <v>1</v>
      </c>
      <c r="F5" s="80">
        <f t="shared" si="0"/>
        <v>246000</v>
      </c>
      <c r="G5" s="80">
        <f t="shared" si="0"/>
        <v>246000</v>
      </c>
      <c r="H5" s="79">
        <f t="shared" si="0"/>
        <v>1</v>
      </c>
      <c r="I5" s="80">
        <f t="shared" si="0"/>
        <v>55000</v>
      </c>
      <c r="J5" s="80">
        <f t="shared" si="0"/>
        <v>55000</v>
      </c>
    </row>
    <row r="6" spans="1:10" ht="22.5" x14ac:dyDescent="0.25">
      <c r="A6" s="81" t="s">
        <v>33</v>
      </c>
      <c r="B6" s="81" t="s">
        <v>14</v>
      </c>
      <c r="C6" s="81" t="s">
        <v>15</v>
      </c>
      <c r="D6" s="82" t="s">
        <v>13</v>
      </c>
      <c r="E6" s="83">
        <v>114</v>
      </c>
      <c r="F6" s="83">
        <v>1500</v>
      </c>
      <c r="G6" s="84">
        <f>ROUND(E6*F6,2)</f>
        <v>171000</v>
      </c>
      <c r="H6" s="83">
        <v>114</v>
      </c>
      <c r="I6" s="69">
        <v>0</v>
      </c>
      <c r="J6" s="84">
        <f>ROUND(H6*I6,2)</f>
        <v>0</v>
      </c>
    </row>
    <row r="7" spans="1:10" ht="22.5" x14ac:dyDescent="0.25">
      <c r="A7" s="81" t="s">
        <v>34</v>
      </c>
      <c r="B7" s="81" t="s">
        <v>14</v>
      </c>
      <c r="C7" s="81" t="s">
        <v>15</v>
      </c>
      <c r="D7" s="82" t="s">
        <v>17</v>
      </c>
      <c r="E7" s="83">
        <v>1</v>
      </c>
      <c r="F7" s="83">
        <v>20000</v>
      </c>
      <c r="G7" s="84">
        <f>ROUND(E7*F7,2)</f>
        <v>20000</v>
      </c>
      <c r="H7" s="83">
        <v>1</v>
      </c>
      <c r="I7" s="69">
        <v>0</v>
      </c>
      <c r="J7" s="84">
        <f>ROUND(H7*I7,2)</f>
        <v>0</v>
      </c>
    </row>
    <row r="8" spans="1:10" ht="22.5" x14ac:dyDescent="0.25">
      <c r="A8" s="81" t="s">
        <v>27</v>
      </c>
      <c r="B8" s="81" t="s">
        <v>14</v>
      </c>
      <c r="C8" s="81" t="s">
        <v>15</v>
      </c>
      <c r="D8" s="82" t="s">
        <v>19</v>
      </c>
      <c r="E8" s="83">
        <v>1</v>
      </c>
      <c r="F8" s="83">
        <v>40000</v>
      </c>
      <c r="G8" s="84">
        <f>ROUND(E8*F8,2)</f>
        <v>40000</v>
      </c>
      <c r="H8" s="83">
        <v>1</v>
      </c>
      <c r="I8" s="88">
        <v>40000</v>
      </c>
      <c r="J8" s="84">
        <f>ROUND(H8*I8,2)</f>
        <v>40000</v>
      </c>
    </row>
    <row r="9" spans="1:10" x14ac:dyDescent="0.25">
      <c r="A9" s="81" t="s">
        <v>35</v>
      </c>
      <c r="B9" s="81" t="s">
        <v>14</v>
      </c>
      <c r="C9" s="81" t="s">
        <v>15</v>
      </c>
      <c r="D9" s="82" t="s">
        <v>29</v>
      </c>
      <c r="E9" s="83">
        <v>1</v>
      </c>
      <c r="F9" s="83">
        <v>15000</v>
      </c>
      <c r="G9" s="84">
        <f>ROUND(E9*F9,2)</f>
        <v>15000</v>
      </c>
      <c r="H9" s="83">
        <v>1</v>
      </c>
      <c r="I9" s="88">
        <v>15000</v>
      </c>
      <c r="J9" s="84">
        <f>ROUND(H9*I9,2)</f>
        <v>15000</v>
      </c>
    </row>
    <row r="10" spans="1:10" x14ac:dyDescent="0.25">
      <c r="A10" s="85"/>
      <c r="B10" s="85"/>
      <c r="C10" s="85"/>
      <c r="D10" s="86" t="s">
        <v>36</v>
      </c>
      <c r="E10" s="87">
        <v>1</v>
      </c>
      <c r="F10" s="80">
        <f>SUM(G6:G9)</f>
        <v>246000</v>
      </c>
      <c r="G10" s="80">
        <f>ROUND(F10*E10,2)</f>
        <v>246000</v>
      </c>
      <c r="H10" s="87">
        <v>1</v>
      </c>
      <c r="I10" s="80">
        <f>SUM(J6:J9)</f>
        <v>55000</v>
      </c>
      <c r="J10" s="80">
        <f>ROUND(I10*H10,2)</f>
        <v>55000</v>
      </c>
    </row>
    <row r="11" spans="1:10" x14ac:dyDescent="0.25">
      <c r="A11" s="75"/>
      <c r="B11" s="75"/>
      <c r="C11" s="75"/>
      <c r="D11" s="76"/>
      <c r="E11" s="75"/>
      <c r="F11" s="75"/>
      <c r="G11" s="75"/>
      <c r="H11" s="75"/>
      <c r="I11" s="75"/>
      <c r="J11" s="75"/>
    </row>
    <row r="12" spans="1:10" x14ac:dyDescent="0.25">
      <c r="A12" s="70"/>
      <c r="B12" s="70"/>
      <c r="C12" s="70"/>
      <c r="D12" s="56" t="s">
        <v>68</v>
      </c>
      <c r="E12" s="57"/>
      <c r="F12" s="58"/>
      <c r="G12" s="59">
        <f>G10*0.19</f>
        <v>46740</v>
      </c>
      <c r="H12" s="51"/>
      <c r="I12" s="35">
        <v>0</v>
      </c>
      <c r="J12" s="59">
        <f>J10*I12</f>
        <v>0</v>
      </c>
    </row>
    <row r="13" spans="1:10" ht="15.75" thickBot="1" x14ac:dyDescent="0.3">
      <c r="A13" s="70"/>
      <c r="B13" s="70"/>
      <c r="C13" s="70"/>
      <c r="D13" s="56" t="s">
        <v>70</v>
      </c>
      <c r="E13" s="36"/>
      <c r="F13" s="58"/>
      <c r="G13" s="59">
        <f>G10+G12</f>
        <v>292740</v>
      </c>
      <c r="H13" s="60">
        <f t="shared" ref="H13" si="1">H9+H12</f>
        <v>1</v>
      </c>
      <c r="I13" s="58"/>
      <c r="J13" s="59">
        <f>J10+J12</f>
        <v>55000</v>
      </c>
    </row>
    <row r="14" spans="1:10" ht="23.25" thickBot="1" x14ac:dyDescent="0.3">
      <c r="A14" s="70"/>
      <c r="B14" s="70"/>
      <c r="C14" s="70"/>
      <c r="D14" s="56" t="s">
        <v>77</v>
      </c>
      <c r="E14" s="56"/>
      <c r="F14" s="61" t="s">
        <v>79</v>
      </c>
      <c r="G14" s="62">
        <f>G13*4</f>
        <v>1170960</v>
      </c>
      <c r="H14" s="60">
        <f t="shared" ref="H14" si="2">H13*4</f>
        <v>4</v>
      </c>
      <c r="I14" s="61" t="s">
        <v>80</v>
      </c>
      <c r="J14" s="62">
        <f>J13*4</f>
        <v>220000</v>
      </c>
    </row>
    <row r="15" spans="1:10" ht="15.75" thickBot="1" x14ac:dyDescent="0.3">
      <c r="A15" s="70"/>
      <c r="B15" s="70"/>
      <c r="C15" s="70"/>
      <c r="D15" s="56" t="s">
        <v>74</v>
      </c>
      <c r="E15" s="36"/>
      <c r="F15" s="58">
        <v>0.21</v>
      </c>
      <c r="G15" s="59">
        <f>G14*F15</f>
        <v>245901.6</v>
      </c>
      <c r="H15" s="36"/>
      <c r="I15" s="35">
        <v>0</v>
      </c>
      <c r="J15" s="59">
        <f>J14*I15</f>
        <v>0</v>
      </c>
    </row>
    <row r="16" spans="1:10" ht="34.5" thickBot="1" x14ac:dyDescent="0.3">
      <c r="A16" s="70"/>
      <c r="B16" s="70"/>
      <c r="C16" s="70"/>
      <c r="D16" s="56" t="s">
        <v>75</v>
      </c>
      <c r="E16" s="56"/>
      <c r="F16" s="61" t="s">
        <v>78</v>
      </c>
      <c r="G16" s="62">
        <f>G15+G14</f>
        <v>1416861.6</v>
      </c>
      <c r="H16" s="36"/>
      <c r="I16" s="61" t="s">
        <v>81</v>
      </c>
      <c r="J16" s="62">
        <f>J15+J14</f>
        <v>220000</v>
      </c>
    </row>
    <row r="17" spans="1:10" x14ac:dyDescent="0.25">
      <c r="A17" s="70"/>
      <c r="B17" s="70"/>
      <c r="C17" s="70"/>
      <c r="D17" s="36"/>
      <c r="E17" s="36"/>
      <c r="F17" s="36"/>
      <c r="G17" s="36"/>
      <c r="H17" s="36"/>
      <c r="I17" s="36"/>
      <c r="J17" s="36"/>
    </row>
    <row r="18" spans="1:10" x14ac:dyDescent="0.25">
      <c r="A18" s="70"/>
      <c r="B18" s="70"/>
      <c r="C18" s="70"/>
      <c r="D18" s="63" t="s">
        <v>71</v>
      </c>
      <c r="E18" s="36"/>
      <c r="F18" s="36"/>
      <c r="G18" s="36"/>
      <c r="H18" s="36"/>
      <c r="I18" s="36"/>
      <c r="J18" s="36"/>
    </row>
    <row r="19" spans="1:10" x14ac:dyDescent="0.25">
      <c r="A19" s="70"/>
      <c r="B19" s="70"/>
      <c r="C19" s="70"/>
      <c r="D19" s="64" t="s">
        <v>76</v>
      </c>
      <c r="E19" s="36"/>
      <c r="F19" s="36"/>
      <c r="G19" s="36"/>
      <c r="H19" s="36"/>
      <c r="I19" s="36"/>
      <c r="J19" s="36"/>
    </row>
  </sheetData>
  <sheetProtection algorithmName="SHA-512" hashValue="DKOlZ14EgKKe17ZQlN3AVG44HrUwwf89uMICy8IaPhu/KgnFCaH38lKSfovf/XZxsit+p4aS+QiXurQFpwGKKA==" saltValue="30xRl6u7/10fWdwOjodjAQ==" spinCount="100000" sheet="1" objects="1" scenarios="1" formatColumns="0" formatRows="0"/>
  <mergeCells count="2">
    <mergeCell ref="E2:G2"/>
    <mergeCell ref="H2:J2"/>
  </mergeCells>
  <dataValidations disablePrompts="1" count="1">
    <dataValidation type="list" allowBlank="1" showInputMessage="1" showErrorMessage="1" sqref="B4:B11" xr:uid="{00000000-0002-0000-0200-000000000000}">
      <formula1>"Capítulo,Partida,Mano de obra,Maquinaria,Material,Otros,"</formula1>
    </dataValidation>
  </dataValidations>
  <pageMargins left="0.7" right="0.7" top="0.75" bottom="0.75" header="0.3" footer="0.3"/>
  <drawing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17"/>
  <sheetViews>
    <sheetView workbookViewId="0">
      <selection activeCell="H16" sqref="H16"/>
    </sheetView>
  </sheetViews>
  <sheetFormatPr baseColWidth="10" defaultColWidth="11.5703125" defaultRowHeight="15" x14ac:dyDescent="0.25"/>
  <cols>
    <col min="1" max="1" width="15.5703125" style="10" bestFit="1" customWidth="1"/>
    <col min="2" max="2" width="6.5703125" style="10" bestFit="1" customWidth="1"/>
    <col min="3" max="3" width="3.7109375" style="10" bestFit="1" customWidth="1"/>
    <col min="4" max="4" width="32" style="10" bestFit="1" customWidth="1"/>
    <col min="5" max="5" width="7.85546875" style="10" bestFit="1" customWidth="1"/>
    <col min="6" max="6" width="15.42578125" style="10" customWidth="1"/>
    <col min="7" max="7" width="11.140625" style="10" customWidth="1"/>
    <col min="8" max="8" width="7.85546875" style="10" bestFit="1" customWidth="1"/>
    <col min="9" max="9" width="12.28515625" style="10" customWidth="1"/>
    <col min="10" max="10" width="13.42578125" style="10" customWidth="1"/>
    <col min="11" max="16384" width="11.5703125" style="10"/>
  </cols>
  <sheetData>
    <row r="1" spans="1:10" x14ac:dyDescent="0.25">
      <c r="A1" s="1" t="s">
        <v>0</v>
      </c>
      <c r="B1" s="11"/>
      <c r="C1" s="11"/>
      <c r="D1" s="11"/>
      <c r="E1" s="11"/>
      <c r="F1" s="11"/>
      <c r="G1" s="11"/>
      <c r="H1" s="11"/>
      <c r="I1" s="11"/>
      <c r="J1" s="11"/>
    </row>
    <row r="2" spans="1:10" ht="18.75" x14ac:dyDescent="0.25">
      <c r="A2" s="2" t="s">
        <v>1</v>
      </c>
      <c r="B2" s="3"/>
      <c r="C2" s="3"/>
      <c r="D2" s="3"/>
      <c r="E2" s="94" t="s">
        <v>66</v>
      </c>
      <c r="F2" s="95"/>
      <c r="G2" s="95"/>
      <c r="H2" s="94" t="s">
        <v>67</v>
      </c>
      <c r="I2" s="95"/>
      <c r="J2" s="95"/>
    </row>
    <row r="3" spans="1:10" x14ac:dyDescent="0.25">
      <c r="A3" s="4" t="s">
        <v>2</v>
      </c>
      <c r="B3" s="4" t="s">
        <v>5</v>
      </c>
      <c r="C3" s="4" t="s">
        <v>6</v>
      </c>
      <c r="D3" s="5" t="s">
        <v>3</v>
      </c>
      <c r="E3" s="12" t="s">
        <v>7</v>
      </c>
      <c r="F3" s="12" t="s">
        <v>8</v>
      </c>
      <c r="G3" s="12" t="s">
        <v>4</v>
      </c>
      <c r="H3" s="41" t="s">
        <v>7</v>
      </c>
      <c r="I3" s="41" t="s">
        <v>8</v>
      </c>
      <c r="J3" s="41" t="s">
        <v>4</v>
      </c>
    </row>
    <row r="4" spans="1:10" ht="22.5" x14ac:dyDescent="0.25">
      <c r="A4" s="6" t="s">
        <v>37</v>
      </c>
      <c r="B4" s="6" t="s">
        <v>11</v>
      </c>
      <c r="C4" s="6" t="s">
        <v>0</v>
      </c>
      <c r="D4" s="7" t="s">
        <v>38</v>
      </c>
      <c r="E4" s="13">
        <f t="shared" ref="E4:J4" si="0">E9</f>
        <v>1</v>
      </c>
      <c r="F4" s="14">
        <f t="shared" si="0"/>
        <v>163825</v>
      </c>
      <c r="G4" s="14">
        <f t="shared" si="0"/>
        <v>163825</v>
      </c>
      <c r="H4" s="13">
        <f t="shared" si="0"/>
        <v>1</v>
      </c>
      <c r="I4" s="14">
        <f t="shared" si="0"/>
        <v>163825</v>
      </c>
      <c r="J4" s="14">
        <f t="shared" si="0"/>
        <v>163825</v>
      </c>
    </row>
    <row r="5" spans="1:10" ht="22.5" x14ac:dyDescent="0.25">
      <c r="A5" s="8" t="s">
        <v>39</v>
      </c>
      <c r="B5" s="8" t="s">
        <v>14</v>
      </c>
      <c r="C5" s="8" t="s">
        <v>15</v>
      </c>
      <c r="D5" s="9" t="s">
        <v>13</v>
      </c>
      <c r="E5" s="15">
        <v>304</v>
      </c>
      <c r="F5" s="15">
        <v>300</v>
      </c>
      <c r="G5" s="16">
        <f>ROUND(E5*F5,2)</f>
        <v>91200</v>
      </c>
      <c r="H5" s="15">
        <v>304</v>
      </c>
      <c r="I5" s="69">
        <v>300</v>
      </c>
      <c r="J5" s="16">
        <f>ROUND(H5*I5,2)</f>
        <v>91200</v>
      </c>
    </row>
    <row r="6" spans="1:10" ht="22.5" x14ac:dyDescent="0.25">
      <c r="A6" s="8" t="s">
        <v>40</v>
      </c>
      <c r="B6" s="8" t="s">
        <v>14</v>
      </c>
      <c r="C6" s="8" t="s">
        <v>15</v>
      </c>
      <c r="D6" s="9" t="s">
        <v>41</v>
      </c>
      <c r="E6" s="15">
        <v>1</v>
      </c>
      <c r="F6" s="15">
        <v>30000</v>
      </c>
      <c r="G6" s="16">
        <f>ROUND(E6*F6,2)</f>
        <v>30000</v>
      </c>
      <c r="H6" s="15">
        <v>1</v>
      </c>
      <c r="I6" s="69">
        <v>30000</v>
      </c>
      <c r="J6" s="16">
        <f>ROUND(H6*I6,2)</f>
        <v>30000</v>
      </c>
    </row>
    <row r="7" spans="1:10" ht="22.5" x14ac:dyDescent="0.25">
      <c r="A7" s="8" t="s">
        <v>42</v>
      </c>
      <c r="B7" s="8" t="s">
        <v>14</v>
      </c>
      <c r="C7" s="8" t="s">
        <v>15</v>
      </c>
      <c r="D7" s="9" t="s">
        <v>43</v>
      </c>
      <c r="E7" s="15">
        <v>325</v>
      </c>
      <c r="F7" s="15">
        <v>85</v>
      </c>
      <c r="G7" s="16">
        <f>ROUND(E7*F7,2)</f>
        <v>27625</v>
      </c>
      <c r="H7" s="15">
        <v>325</v>
      </c>
      <c r="I7" s="69">
        <v>85</v>
      </c>
      <c r="J7" s="16">
        <f>ROUND(H7*I7,2)</f>
        <v>27625</v>
      </c>
    </row>
    <row r="8" spans="1:10" x14ac:dyDescent="0.25">
      <c r="A8" s="8" t="s">
        <v>44</v>
      </c>
      <c r="B8" s="8" t="s">
        <v>14</v>
      </c>
      <c r="C8" s="8" t="s">
        <v>15</v>
      </c>
      <c r="D8" s="9" t="s">
        <v>45</v>
      </c>
      <c r="E8" s="15">
        <v>1</v>
      </c>
      <c r="F8" s="15">
        <v>15000</v>
      </c>
      <c r="G8" s="16">
        <f>ROUND(E8*F8,2)</f>
        <v>15000</v>
      </c>
      <c r="H8" s="15">
        <v>1</v>
      </c>
      <c r="I8" s="20">
        <v>15000</v>
      </c>
      <c r="J8" s="16">
        <f>ROUND(H8*I8,2)</f>
        <v>15000</v>
      </c>
    </row>
    <row r="9" spans="1:10" x14ac:dyDescent="0.25">
      <c r="A9" s="17"/>
      <c r="B9" s="17"/>
      <c r="C9" s="17"/>
      <c r="D9" s="18" t="s">
        <v>46</v>
      </c>
      <c r="E9" s="19">
        <v>1</v>
      </c>
      <c r="F9" s="14">
        <f>SUM(G5:G8)</f>
        <v>163825</v>
      </c>
      <c r="G9" s="14">
        <f>ROUND(F9*E9,2)</f>
        <v>163825</v>
      </c>
      <c r="H9" s="19">
        <v>1</v>
      </c>
      <c r="I9" s="14">
        <f>SUM(J5:J8)</f>
        <v>163825</v>
      </c>
      <c r="J9" s="14">
        <f>ROUND(I9*H9,2)</f>
        <v>163825</v>
      </c>
    </row>
    <row r="10" spans="1:10" x14ac:dyDescent="0.25">
      <c r="D10" s="23" t="s">
        <v>68</v>
      </c>
      <c r="E10" s="24"/>
      <c r="F10" s="25"/>
      <c r="G10" s="26">
        <f>G9*0.19</f>
        <v>31126.75</v>
      </c>
      <c r="H10" s="22"/>
      <c r="I10" s="35">
        <v>0.19</v>
      </c>
      <c r="J10" s="26">
        <f>J9*I10</f>
        <v>31126.75</v>
      </c>
    </row>
    <row r="11" spans="1:10" ht="15.75" thickBot="1" x14ac:dyDescent="0.3">
      <c r="D11" s="23" t="s">
        <v>70</v>
      </c>
      <c r="E11" s="21"/>
      <c r="F11" s="25"/>
      <c r="G11" s="26">
        <f>G9+G10</f>
        <v>194951.75</v>
      </c>
      <c r="H11" s="21"/>
      <c r="I11" s="25"/>
      <c r="J11" s="26">
        <f>J9+J10</f>
        <v>194951.75</v>
      </c>
    </row>
    <row r="12" spans="1:10" ht="34.5" thickBot="1" x14ac:dyDescent="0.3">
      <c r="D12" s="23" t="s">
        <v>77</v>
      </c>
      <c r="E12" s="23"/>
      <c r="F12" s="30" t="s">
        <v>79</v>
      </c>
      <c r="G12" s="27">
        <f>G11*4</f>
        <v>779807</v>
      </c>
      <c r="H12" s="21"/>
      <c r="I12" s="30" t="s">
        <v>80</v>
      </c>
      <c r="J12" s="27">
        <f>J11*4</f>
        <v>779807</v>
      </c>
    </row>
    <row r="13" spans="1:10" ht="15.75" thickBot="1" x14ac:dyDescent="0.3">
      <c r="D13" s="23" t="s">
        <v>74</v>
      </c>
      <c r="E13" s="21"/>
      <c r="F13" s="25">
        <v>0.21</v>
      </c>
      <c r="G13" s="26">
        <f>G12*F13</f>
        <v>163759.47</v>
      </c>
      <c r="H13" s="21"/>
      <c r="I13" s="35">
        <v>0.21</v>
      </c>
      <c r="J13" s="26">
        <f>J12*I13</f>
        <v>163759.47</v>
      </c>
    </row>
    <row r="14" spans="1:10" ht="34.5" thickBot="1" x14ac:dyDescent="0.3">
      <c r="D14" s="23" t="s">
        <v>75</v>
      </c>
      <c r="E14" s="23"/>
      <c r="F14" s="30" t="s">
        <v>78</v>
      </c>
      <c r="G14" s="27">
        <f>G13+G12</f>
        <v>943566.47</v>
      </c>
      <c r="H14" s="21"/>
      <c r="I14" s="30" t="s">
        <v>81</v>
      </c>
      <c r="J14" s="27">
        <f>J13+J12</f>
        <v>943566.47</v>
      </c>
    </row>
    <row r="15" spans="1:10" x14ac:dyDescent="0.25">
      <c r="D15" s="21"/>
      <c r="E15" s="21"/>
      <c r="F15" s="21"/>
      <c r="G15" s="21"/>
      <c r="H15" s="21"/>
      <c r="I15" s="21"/>
      <c r="J15" s="21"/>
    </row>
    <row r="16" spans="1:10" x14ac:dyDescent="0.25">
      <c r="D16" s="28" t="s">
        <v>71</v>
      </c>
      <c r="E16" s="21"/>
      <c r="F16" s="21"/>
      <c r="G16" s="21"/>
      <c r="H16" s="21"/>
      <c r="I16" s="21"/>
      <c r="J16" s="21"/>
    </row>
    <row r="17" spans="4:10" x14ac:dyDescent="0.25">
      <c r="D17" s="29" t="s">
        <v>76</v>
      </c>
      <c r="E17" s="21"/>
      <c r="F17" s="21"/>
      <c r="G17" s="21"/>
      <c r="H17" s="21"/>
      <c r="I17" s="21"/>
      <c r="J17" s="21"/>
    </row>
  </sheetData>
  <sheetProtection algorithmName="SHA-512" hashValue="JqtDn8NOlQJ2oWlLcRWAZ2H7gpgSVqSNrxBGEFx/nwEQ3gpqa5eR+3C3+016kCiaRGc9vcd4oFjpp3JaM03SlA==" saltValue="lT5ZI1re2g5z6yQjM/4mxA==" spinCount="100000" sheet="1" objects="1" scenarios="1" formatColumns="0" formatRows="0"/>
  <mergeCells count="2">
    <mergeCell ref="E2:G2"/>
    <mergeCell ref="H2:J2"/>
  </mergeCells>
  <dataValidations disablePrompts="1" count="1">
    <dataValidation type="list" allowBlank="1" showInputMessage="1" showErrorMessage="1" sqref="B4:B9" xr:uid="{00000000-0002-0000-0300-000000000000}">
      <formula1>"Capítulo,Partida,Mano de obra,Maquinaria,Material,Otros,"</formula1>
    </dataValidation>
  </dataValidations>
  <pageMargins left="0.7" right="0.7" top="0.75" bottom="0.75" header="0.3" footer="0.3"/>
  <drawing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16"/>
  <sheetViews>
    <sheetView workbookViewId="0">
      <selection activeCell="K15" sqref="K15"/>
    </sheetView>
  </sheetViews>
  <sheetFormatPr baseColWidth="10" defaultColWidth="11.5703125" defaultRowHeight="15" x14ac:dyDescent="0.25"/>
  <cols>
    <col min="1" max="1" width="14.140625" style="67" bestFit="1" customWidth="1"/>
    <col min="2" max="2" width="5.7109375" style="67" bestFit="1" customWidth="1"/>
    <col min="3" max="3" width="3.85546875" style="67" bestFit="1" customWidth="1"/>
    <col min="4" max="4" width="32" style="67" bestFit="1" customWidth="1"/>
    <col min="5" max="5" width="8" style="67" bestFit="1" customWidth="1"/>
    <col min="6" max="6" width="12.85546875" style="67" customWidth="1"/>
    <col min="7" max="7" width="12.5703125" style="67" customWidth="1"/>
    <col min="8" max="8" width="8" style="67" bestFit="1" customWidth="1"/>
    <col min="9" max="9" width="12.42578125" style="67" customWidth="1"/>
    <col min="10" max="10" width="13.140625" style="67" customWidth="1"/>
    <col min="11" max="16384" width="11.5703125" style="67"/>
  </cols>
  <sheetData>
    <row r="1" spans="1:10" x14ac:dyDescent="0.25">
      <c r="A1" s="65" t="s">
        <v>0</v>
      </c>
      <c r="B1" s="66"/>
      <c r="C1" s="66"/>
      <c r="D1" s="66"/>
      <c r="E1" s="66"/>
      <c r="F1" s="66"/>
      <c r="G1" s="66"/>
      <c r="H1" s="66"/>
      <c r="I1" s="66"/>
      <c r="J1" s="66"/>
    </row>
    <row r="2" spans="1:10" ht="18.75" x14ac:dyDescent="0.25">
      <c r="A2" s="71" t="s">
        <v>1</v>
      </c>
      <c r="B2" s="72"/>
      <c r="C2" s="72"/>
      <c r="D2" s="72"/>
      <c r="E2" s="92" t="s">
        <v>66</v>
      </c>
      <c r="F2" s="93"/>
      <c r="G2" s="93"/>
      <c r="H2" s="92" t="s">
        <v>67</v>
      </c>
      <c r="I2" s="93"/>
      <c r="J2" s="93"/>
    </row>
    <row r="3" spans="1:10" x14ac:dyDescent="0.25">
      <c r="A3" s="73" t="s">
        <v>2</v>
      </c>
      <c r="B3" s="73" t="s">
        <v>5</v>
      </c>
      <c r="C3" s="73" t="s">
        <v>6</v>
      </c>
      <c r="D3" s="74" t="s">
        <v>3</v>
      </c>
      <c r="E3" s="41" t="s">
        <v>7</v>
      </c>
      <c r="F3" s="41" t="s">
        <v>8</v>
      </c>
      <c r="G3" s="41" t="s">
        <v>4</v>
      </c>
      <c r="H3" s="41" t="s">
        <v>7</v>
      </c>
      <c r="I3" s="41" t="s">
        <v>8</v>
      </c>
      <c r="J3" s="41" t="s">
        <v>4</v>
      </c>
    </row>
    <row r="4" spans="1:10" ht="22.5" x14ac:dyDescent="0.25">
      <c r="A4" s="77" t="s">
        <v>47</v>
      </c>
      <c r="B4" s="77" t="s">
        <v>11</v>
      </c>
      <c r="C4" s="77" t="s">
        <v>0</v>
      </c>
      <c r="D4" s="78" t="s">
        <v>48</v>
      </c>
      <c r="E4" s="79">
        <f t="shared" ref="E4:J4" si="0">E7</f>
        <v>1</v>
      </c>
      <c r="F4" s="80">
        <f t="shared" si="0"/>
        <v>35000</v>
      </c>
      <c r="G4" s="80">
        <f t="shared" si="0"/>
        <v>35000</v>
      </c>
      <c r="H4" s="79">
        <f t="shared" si="0"/>
        <v>1</v>
      </c>
      <c r="I4" s="80">
        <f t="shared" si="0"/>
        <v>7000</v>
      </c>
      <c r="J4" s="80">
        <f t="shared" si="0"/>
        <v>7000</v>
      </c>
    </row>
    <row r="5" spans="1:10" ht="33.75" x14ac:dyDescent="0.25">
      <c r="A5" s="81" t="s">
        <v>49</v>
      </c>
      <c r="B5" s="81" t="s">
        <v>14</v>
      </c>
      <c r="C5" s="81" t="s">
        <v>15</v>
      </c>
      <c r="D5" s="82" t="s">
        <v>13</v>
      </c>
      <c r="E5" s="83">
        <v>1</v>
      </c>
      <c r="F5" s="83">
        <v>28000</v>
      </c>
      <c r="G5" s="84">
        <f>ROUND(E5*F5,2)</f>
        <v>28000</v>
      </c>
      <c r="H5" s="83">
        <v>1</v>
      </c>
      <c r="I5" s="69">
        <v>0</v>
      </c>
      <c r="J5" s="84">
        <f>ROUND(H5*I5,2)</f>
        <v>0</v>
      </c>
    </row>
    <row r="6" spans="1:10" x14ac:dyDescent="0.25">
      <c r="A6" s="81" t="s">
        <v>50</v>
      </c>
      <c r="B6" s="81" t="s">
        <v>14</v>
      </c>
      <c r="C6" s="81" t="s">
        <v>15</v>
      </c>
      <c r="D6" s="82" t="s">
        <v>45</v>
      </c>
      <c r="E6" s="83">
        <v>1</v>
      </c>
      <c r="F6" s="83">
        <v>7000</v>
      </c>
      <c r="G6" s="84">
        <f>ROUND(E6*F6,2)</f>
        <v>7000</v>
      </c>
      <c r="H6" s="83">
        <v>1</v>
      </c>
      <c r="I6" s="88">
        <v>7000</v>
      </c>
      <c r="J6" s="84">
        <f>ROUND(H6*I6,2)</f>
        <v>7000</v>
      </c>
    </row>
    <row r="7" spans="1:10" x14ac:dyDescent="0.25">
      <c r="A7" s="85"/>
      <c r="B7" s="85"/>
      <c r="C7" s="85"/>
      <c r="D7" s="86" t="s">
        <v>51</v>
      </c>
      <c r="E7" s="87">
        <v>1</v>
      </c>
      <c r="F7" s="80">
        <f>SUM(G5:G6)</f>
        <v>35000</v>
      </c>
      <c r="G7" s="80">
        <f>ROUND(F7*E7,2)</f>
        <v>35000</v>
      </c>
      <c r="H7" s="87">
        <v>1</v>
      </c>
      <c r="I7" s="80">
        <f>SUM(J5:J6)</f>
        <v>7000</v>
      </c>
      <c r="J7" s="80">
        <f>ROUND(I7*H7,2)</f>
        <v>7000</v>
      </c>
    </row>
    <row r="8" spans="1:10" x14ac:dyDescent="0.25">
      <c r="A8" s="70"/>
      <c r="B8" s="70"/>
      <c r="C8" s="70"/>
      <c r="D8" s="56" t="s">
        <v>68</v>
      </c>
      <c r="E8" s="57"/>
      <c r="F8" s="58"/>
      <c r="G8" s="59">
        <f>G7*0.19</f>
        <v>6650</v>
      </c>
      <c r="H8" s="51"/>
      <c r="I8" s="35">
        <v>0</v>
      </c>
      <c r="J8" s="59">
        <f>J7*I8</f>
        <v>0</v>
      </c>
    </row>
    <row r="9" spans="1:10" ht="15.75" thickBot="1" x14ac:dyDescent="0.3">
      <c r="A9" s="70"/>
      <c r="B9" s="70"/>
      <c r="C9" s="70"/>
      <c r="D9" s="56" t="s">
        <v>70</v>
      </c>
      <c r="E9" s="36"/>
      <c r="F9" s="58"/>
      <c r="G9" s="59">
        <f>G7+G8</f>
        <v>41650</v>
      </c>
      <c r="H9" s="60">
        <f t="shared" ref="H9" si="1">H5+H8</f>
        <v>1</v>
      </c>
      <c r="I9" s="58"/>
      <c r="J9" s="59">
        <f>J7+J8</f>
        <v>7000</v>
      </c>
    </row>
    <row r="10" spans="1:10" ht="34.5" thickBot="1" x14ac:dyDescent="0.3">
      <c r="A10" s="70"/>
      <c r="B10" s="70"/>
      <c r="C10" s="70"/>
      <c r="D10" s="56" t="s">
        <v>77</v>
      </c>
      <c r="E10" s="56"/>
      <c r="F10" s="61" t="s">
        <v>79</v>
      </c>
      <c r="G10" s="62">
        <f>G9*4</f>
        <v>166600</v>
      </c>
      <c r="H10" s="60">
        <f t="shared" ref="H10" si="2">H9*4</f>
        <v>4</v>
      </c>
      <c r="I10" s="61" t="s">
        <v>80</v>
      </c>
      <c r="J10" s="62">
        <f>J9*4</f>
        <v>28000</v>
      </c>
    </row>
    <row r="11" spans="1:10" ht="15.75" thickBot="1" x14ac:dyDescent="0.3">
      <c r="A11" s="70"/>
      <c r="B11" s="70"/>
      <c r="C11" s="70"/>
      <c r="D11" s="56" t="s">
        <v>74</v>
      </c>
      <c r="E11" s="36"/>
      <c r="F11" s="58">
        <v>0.21</v>
      </c>
      <c r="G11" s="59">
        <f>G10*F11</f>
        <v>34986</v>
      </c>
      <c r="H11" s="36"/>
      <c r="I11" s="35">
        <v>0</v>
      </c>
      <c r="J11" s="59">
        <f>J10*I11</f>
        <v>0</v>
      </c>
    </row>
    <row r="12" spans="1:10" ht="34.5" thickBot="1" x14ac:dyDescent="0.3">
      <c r="A12" s="70"/>
      <c r="B12" s="70"/>
      <c r="C12" s="70"/>
      <c r="D12" s="56" t="s">
        <v>75</v>
      </c>
      <c r="E12" s="56"/>
      <c r="F12" s="61" t="s">
        <v>78</v>
      </c>
      <c r="G12" s="62">
        <f>G11+G10</f>
        <v>201586</v>
      </c>
      <c r="H12" s="36"/>
      <c r="I12" s="61" t="s">
        <v>81</v>
      </c>
      <c r="J12" s="62">
        <f>J11+J10</f>
        <v>28000</v>
      </c>
    </row>
    <row r="13" spans="1:10" x14ac:dyDescent="0.25">
      <c r="A13" s="70"/>
      <c r="B13" s="70"/>
      <c r="C13" s="70"/>
      <c r="D13" s="36"/>
      <c r="E13" s="36"/>
      <c r="F13" s="36"/>
      <c r="G13" s="36"/>
      <c r="H13" s="36"/>
      <c r="I13" s="36"/>
      <c r="J13" s="36"/>
    </row>
    <row r="14" spans="1:10" x14ac:dyDescent="0.25">
      <c r="A14" s="70"/>
      <c r="B14" s="70"/>
      <c r="C14" s="70"/>
      <c r="D14" s="63" t="s">
        <v>71</v>
      </c>
      <c r="E14" s="36"/>
      <c r="F14" s="36"/>
      <c r="G14" s="36"/>
      <c r="H14" s="36"/>
      <c r="I14" s="36"/>
      <c r="J14" s="36"/>
    </row>
    <row r="15" spans="1:10" x14ac:dyDescent="0.25">
      <c r="A15" s="70"/>
      <c r="B15" s="70"/>
      <c r="C15" s="70"/>
      <c r="D15" s="64" t="s">
        <v>76</v>
      </c>
      <c r="E15" s="36"/>
      <c r="F15" s="36"/>
      <c r="G15" s="36"/>
      <c r="H15" s="36"/>
      <c r="I15" s="36"/>
      <c r="J15" s="36"/>
    </row>
    <row r="16" spans="1:10" x14ac:dyDescent="0.25">
      <c r="A16" s="70"/>
      <c r="B16" s="70"/>
      <c r="C16" s="70"/>
      <c r="D16" s="70"/>
      <c r="E16" s="70"/>
      <c r="F16" s="70"/>
      <c r="G16" s="70"/>
      <c r="H16" s="70"/>
      <c r="I16" s="70"/>
      <c r="J16" s="70"/>
    </row>
  </sheetData>
  <sheetProtection algorithmName="SHA-512" hashValue="Aa9tSQi495pC4sGZa+wELq8C7zQxOVB7R1YZQPmeMHWmlzW8Vdrk1wIUpM65XJYea2H5dw1GGtZiaBz2dtWWEw==" saltValue="seTApjldW9blmjDwUeR3vQ==" spinCount="100000" sheet="1" objects="1" scenarios="1" formatColumns="0" formatRows="0"/>
  <mergeCells count="2">
    <mergeCell ref="E2:G2"/>
    <mergeCell ref="H2:J2"/>
  </mergeCells>
  <dataValidations count="1">
    <dataValidation type="list" allowBlank="1" showInputMessage="1" showErrorMessage="1" sqref="B4:B7" xr:uid="{00000000-0002-0000-0400-000000000000}">
      <formula1>"Capítulo,Partida,Mano de obra,Maquinaria,Material,Otros,"</formula1>
    </dataValidation>
  </dataValidations>
  <pageMargins left="0.7" right="0.7" top="0.75" bottom="0.75" header="0.3" footer="0.3"/>
  <drawing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18"/>
  <sheetViews>
    <sheetView workbookViewId="0">
      <selection activeCell="J16" sqref="J16"/>
    </sheetView>
  </sheetViews>
  <sheetFormatPr baseColWidth="10" defaultColWidth="11.5703125" defaultRowHeight="15" x14ac:dyDescent="0.25"/>
  <cols>
    <col min="1" max="1" width="15.5703125" style="67" bestFit="1" customWidth="1"/>
    <col min="2" max="2" width="6.5703125" style="67" bestFit="1" customWidth="1"/>
    <col min="3" max="3" width="3.7109375" style="67" bestFit="1" customWidth="1"/>
    <col min="4" max="4" width="32" style="67" bestFit="1" customWidth="1"/>
    <col min="5" max="5" width="7.85546875" style="67" bestFit="1" customWidth="1"/>
    <col min="6" max="6" width="12.85546875" style="67" customWidth="1"/>
    <col min="7" max="7" width="11.140625" style="67" bestFit="1" customWidth="1"/>
    <col min="8" max="8" width="7.85546875" style="67" bestFit="1" customWidth="1"/>
    <col min="9" max="9" width="13" style="67" customWidth="1"/>
    <col min="10" max="10" width="11.7109375" style="67" bestFit="1" customWidth="1"/>
    <col min="11" max="16384" width="11.5703125" style="67"/>
  </cols>
  <sheetData>
    <row r="1" spans="1:10" x14ac:dyDescent="0.25">
      <c r="A1" s="65" t="s">
        <v>0</v>
      </c>
      <c r="B1" s="66"/>
      <c r="C1" s="66"/>
      <c r="D1" s="66"/>
      <c r="E1" s="66"/>
      <c r="F1" s="66"/>
      <c r="G1" s="66"/>
      <c r="H1" s="66"/>
      <c r="I1" s="66"/>
      <c r="J1" s="66"/>
    </row>
    <row r="2" spans="1:10" ht="18.75" x14ac:dyDescent="0.25">
      <c r="A2" s="71" t="s">
        <v>1</v>
      </c>
      <c r="B2" s="72"/>
      <c r="C2" s="72"/>
      <c r="D2" s="72"/>
      <c r="E2" s="92" t="s">
        <v>66</v>
      </c>
      <c r="F2" s="93"/>
      <c r="G2" s="93"/>
      <c r="H2" s="92" t="s">
        <v>67</v>
      </c>
      <c r="I2" s="93"/>
      <c r="J2" s="93"/>
    </row>
    <row r="3" spans="1:10" x14ac:dyDescent="0.25">
      <c r="A3" s="73" t="s">
        <v>2</v>
      </c>
      <c r="B3" s="73" t="s">
        <v>5</v>
      </c>
      <c r="C3" s="73" t="s">
        <v>6</v>
      </c>
      <c r="D3" s="74" t="s">
        <v>3</v>
      </c>
      <c r="E3" s="41" t="s">
        <v>7</v>
      </c>
      <c r="F3" s="41" t="s">
        <v>8</v>
      </c>
      <c r="G3" s="41" t="s">
        <v>4</v>
      </c>
      <c r="H3" s="41" t="s">
        <v>7</v>
      </c>
      <c r="I3" s="41" t="s">
        <v>8</v>
      </c>
      <c r="J3" s="41" t="s">
        <v>4</v>
      </c>
    </row>
    <row r="4" spans="1:10" ht="22.5" x14ac:dyDescent="0.25">
      <c r="A4" s="77" t="s">
        <v>52</v>
      </c>
      <c r="B4" s="77" t="s">
        <v>11</v>
      </c>
      <c r="C4" s="77" t="s">
        <v>0</v>
      </c>
      <c r="D4" s="78" t="s">
        <v>53</v>
      </c>
      <c r="E4" s="79">
        <f t="shared" ref="E4:H4" si="0">E8</f>
        <v>1</v>
      </c>
      <c r="F4" s="80">
        <f t="shared" si="0"/>
        <v>476600</v>
      </c>
      <c r="G4" s="80">
        <f t="shared" si="0"/>
        <v>476600</v>
      </c>
      <c r="H4" s="79">
        <f t="shared" si="0"/>
        <v>1</v>
      </c>
      <c r="I4" s="80">
        <f>I8</f>
        <v>140000</v>
      </c>
      <c r="J4" s="80">
        <f>J8</f>
        <v>140000</v>
      </c>
    </row>
    <row r="5" spans="1:10" x14ac:dyDescent="0.25">
      <c r="A5" s="81" t="s">
        <v>54</v>
      </c>
      <c r="B5" s="81" t="s">
        <v>14</v>
      </c>
      <c r="C5" s="81" t="s">
        <v>15</v>
      </c>
      <c r="D5" s="82" t="s">
        <v>55</v>
      </c>
      <c r="E5" s="83">
        <v>330</v>
      </c>
      <c r="F5" s="83">
        <v>1020</v>
      </c>
      <c r="G5" s="84">
        <f>ROUND(E5*F5,2)</f>
        <v>336600</v>
      </c>
      <c r="H5" s="83">
        <v>330</v>
      </c>
      <c r="I5" s="69">
        <v>0</v>
      </c>
      <c r="J5" s="84">
        <f>ROUND(H5*I5,2)</f>
        <v>0</v>
      </c>
    </row>
    <row r="6" spans="1:10" ht="22.5" x14ac:dyDescent="0.25">
      <c r="A6" s="81" t="s">
        <v>56</v>
      </c>
      <c r="B6" s="81" t="s">
        <v>14</v>
      </c>
      <c r="C6" s="81" t="s">
        <v>15</v>
      </c>
      <c r="D6" s="82" t="s">
        <v>19</v>
      </c>
      <c r="E6" s="83">
        <v>1</v>
      </c>
      <c r="F6" s="83">
        <v>130000</v>
      </c>
      <c r="G6" s="84">
        <f>ROUND(E6*F6,2)</f>
        <v>130000</v>
      </c>
      <c r="H6" s="83">
        <v>1</v>
      </c>
      <c r="I6" s="88">
        <v>130000</v>
      </c>
      <c r="J6" s="84">
        <f>ROUND(H6*I6,2)</f>
        <v>130000</v>
      </c>
    </row>
    <row r="7" spans="1:10" x14ac:dyDescent="0.25">
      <c r="A7" s="81" t="s">
        <v>57</v>
      </c>
      <c r="B7" s="81" t="s">
        <v>14</v>
      </c>
      <c r="C7" s="81" t="s">
        <v>15</v>
      </c>
      <c r="D7" s="82" t="s">
        <v>45</v>
      </c>
      <c r="E7" s="83">
        <v>1</v>
      </c>
      <c r="F7" s="83">
        <v>10000</v>
      </c>
      <c r="G7" s="84">
        <f>ROUND(E7*F7,2)</f>
        <v>10000</v>
      </c>
      <c r="H7" s="83">
        <v>1</v>
      </c>
      <c r="I7" s="88">
        <v>10000</v>
      </c>
      <c r="J7" s="84">
        <f>ROUND(H7*I7,2)</f>
        <v>10000</v>
      </c>
    </row>
    <row r="8" spans="1:10" x14ac:dyDescent="0.25">
      <c r="A8" s="85"/>
      <c r="B8" s="85"/>
      <c r="C8" s="85"/>
      <c r="D8" s="86" t="s">
        <v>58</v>
      </c>
      <c r="E8" s="87">
        <v>1</v>
      </c>
      <c r="F8" s="80">
        <f>SUM(G5:G7)</f>
        <v>476600</v>
      </c>
      <c r="G8" s="80">
        <f>ROUND(F8*E8,2)</f>
        <v>476600</v>
      </c>
      <c r="H8" s="87">
        <v>1</v>
      </c>
      <c r="I8" s="80">
        <f>SUM(J5:J7)</f>
        <v>140000</v>
      </c>
      <c r="J8" s="80">
        <f>ROUND(I8*H8,2)</f>
        <v>140000</v>
      </c>
    </row>
    <row r="9" spans="1:10" x14ac:dyDescent="0.25">
      <c r="A9" s="75"/>
      <c r="B9" s="75"/>
      <c r="C9" s="75"/>
      <c r="D9" s="76"/>
      <c r="E9" s="75"/>
      <c r="F9" s="75"/>
      <c r="G9" s="75"/>
      <c r="H9" s="75"/>
      <c r="I9" s="75"/>
      <c r="J9" s="75"/>
    </row>
    <row r="10" spans="1:10" x14ac:dyDescent="0.25">
      <c r="A10" s="70"/>
      <c r="B10" s="70"/>
      <c r="C10" s="70"/>
      <c r="D10" s="56" t="s">
        <v>68</v>
      </c>
      <c r="E10" s="57"/>
      <c r="F10" s="58"/>
      <c r="G10" s="59">
        <f>G8*0.19</f>
        <v>90554</v>
      </c>
      <c r="H10" s="51"/>
      <c r="I10" s="35">
        <v>0</v>
      </c>
      <c r="J10" s="59">
        <f>J8*I10</f>
        <v>0</v>
      </c>
    </row>
    <row r="11" spans="1:10" ht="15.75" thickBot="1" x14ac:dyDescent="0.3">
      <c r="A11" s="70"/>
      <c r="B11" s="70"/>
      <c r="C11" s="70"/>
      <c r="D11" s="56" t="s">
        <v>70</v>
      </c>
      <c r="E11" s="36"/>
      <c r="F11" s="58"/>
      <c r="G11" s="59">
        <f>G8+G10</f>
        <v>567154</v>
      </c>
      <c r="H11" s="60">
        <f t="shared" ref="H11" si="1">H7+H10</f>
        <v>1</v>
      </c>
      <c r="I11" s="58"/>
      <c r="J11" s="59">
        <f>J8+J10</f>
        <v>140000</v>
      </c>
    </row>
    <row r="12" spans="1:10" ht="23.25" thickBot="1" x14ac:dyDescent="0.3">
      <c r="A12" s="70"/>
      <c r="B12" s="70"/>
      <c r="C12" s="70"/>
      <c r="D12" s="56" t="s">
        <v>77</v>
      </c>
      <c r="E12" s="56"/>
      <c r="F12" s="61" t="s">
        <v>79</v>
      </c>
      <c r="G12" s="62">
        <f>G11*4</f>
        <v>2268616</v>
      </c>
      <c r="H12" s="60">
        <f t="shared" ref="H12" si="2">H11*4</f>
        <v>4</v>
      </c>
      <c r="I12" s="61" t="s">
        <v>80</v>
      </c>
      <c r="J12" s="62">
        <f>J11*4</f>
        <v>560000</v>
      </c>
    </row>
    <row r="13" spans="1:10" ht="15.75" thickBot="1" x14ac:dyDescent="0.3">
      <c r="A13" s="70"/>
      <c r="B13" s="70"/>
      <c r="C13" s="70"/>
      <c r="D13" s="56" t="s">
        <v>74</v>
      </c>
      <c r="E13" s="36"/>
      <c r="F13" s="58">
        <v>0.21</v>
      </c>
      <c r="G13" s="59">
        <f>G12*F13</f>
        <v>476409.36</v>
      </c>
      <c r="H13" s="36"/>
      <c r="I13" s="35">
        <v>0</v>
      </c>
      <c r="J13" s="59">
        <f>J12*I13</f>
        <v>0</v>
      </c>
    </row>
    <row r="14" spans="1:10" ht="34.5" thickBot="1" x14ac:dyDescent="0.3">
      <c r="A14" s="70"/>
      <c r="B14" s="70"/>
      <c r="C14" s="70"/>
      <c r="D14" s="56" t="s">
        <v>75</v>
      </c>
      <c r="E14" s="56"/>
      <c r="F14" s="61" t="s">
        <v>78</v>
      </c>
      <c r="G14" s="62">
        <f>G13+G12</f>
        <v>2745025.36</v>
      </c>
      <c r="H14" s="36"/>
      <c r="I14" s="61" t="s">
        <v>81</v>
      </c>
      <c r="J14" s="62">
        <f>J13+J12</f>
        <v>560000</v>
      </c>
    </row>
    <row r="15" spans="1:10" x14ac:dyDescent="0.25">
      <c r="A15" s="70"/>
      <c r="B15" s="70"/>
      <c r="C15" s="70"/>
      <c r="D15" s="36"/>
      <c r="E15" s="36"/>
      <c r="F15" s="36"/>
      <c r="G15" s="36"/>
      <c r="H15" s="36"/>
      <c r="I15" s="36"/>
      <c r="J15" s="36"/>
    </row>
    <row r="16" spans="1:10" x14ac:dyDescent="0.25">
      <c r="A16" s="70"/>
      <c r="B16" s="70"/>
      <c r="C16" s="70"/>
      <c r="D16" s="63" t="s">
        <v>71</v>
      </c>
      <c r="E16" s="36"/>
      <c r="F16" s="36"/>
      <c r="G16" s="36"/>
      <c r="H16" s="36"/>
      <c r="I16" s="36"/>
      <c r="J16" s="36"/>
    </row>
    <row r="17" spans="1:13" x14ac:dyDescent="0.25">
      <c r="A17" s="70"/>
      <c r="B17" s="70"/>
      <c r="C17" s="70"/>
      <c r="D17" s="64" t="s">
        <v>76</v>
      </c>
      <c r="E17" s="36"/>
      <c r="F17" s="36"/>
      <c r="G17" s="36"/>
      <c r="H17" s="36"/>
      <c r="I17" s="36"/>
      <c r="J17" s="36"/>
      <c r="M17" s="70"/>
    </row>
    <row r="18" spans="1:13" x14ac:dyDescent="0.25">
      <c r="A18" s="70"/>
      <c r="B18" s="70"/>
      <c r="C18" s="70"/>
      <c r="D18" s="70"/>
      <c r="E18" s="70"/>
      <c r="F18" s="70"/>
      <c r="G18" s="70"/>
      <c r="H18" s="70"/>
      <c r="I18" s="70"/>
      <c r="J18" s="70"/>
    </row>
  </sheetData>
  <sheetProtection algorithmName="SHA-512" hashValue="DT5e/tNi20VyAqnAM3FRSoZ0Km6WYL5jYA9GnBBKRnShn26gSIGdAS821kORNi0YXhvA0zu+M/3XtiQG+dINeQ==" saltValue="osl8L7RANbbjnBf4zhdMvw==" spinCount="100000" sheet="1" objects="1" scenarios="1" formatColumns="0" formatRows="0"/>
  <mergeCells count="2">
    <mergeCell ref="E2:G2"/>
    <mergeCell ref="H2:J2"/>
  </mergeCells>
  <dataValidations count="1">
    <dataValidation type="list" allowBlank="1" showInputMessage="1" showErrorMessage="1" sqref="B4:B9" xr:uid="{00000000-0002-0000-0500-000000000000}">
      <formula1>"Capítulo,Partida,Mano de obra,Maquinaria,Material,Otros,"</formula1>
    </dataValidation>
  </dataValidations>
  <pageMargins left="0.7" right="0.7" top="0.75" bottom="0.75" header="0.3" footer="0.3"/>
  <drawing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19"/>
  <sheetViews>
    <sheetView zoomScaleNormal="100" workbookViewId="0">
      <selection activeCell="I16" sqref="I16"/>
    </sheetView>
  </sheetViews>
  <sheetFormatPr baseColWidth="10" defaultColWidth="11.5703125" defaultRowHeight="15" x14ac:dyDescent="0.25"/>
  <cols>
    <col min="1" max="1" width="14.140625" style="67" bestFit="1" customWidth="1"/>
    <col min="2" max="2" width="5.7109375" style="67" customWidth="1"/>
    <col min="3" max="3" width="3.85546875" style="67" customWidth="1"/>
    <col min="4" max="4" width="33.140625" style="67" customWidth="1"/>
    <col min="5" max="5" width="8" style="67" customWidth="1"/>
    <col min="6" max="6" width="8.7109375" style="67" customWidth="1"/>
    <col min="7" max="7" width="16.7109375" style="67" customWidth="1"/>
    <col min="8" max="8" width="5.7109375" style="67" bestFit="1" customWidth="1"/>
    <col min="9" max="9" width="14.42578125" style="67" customWidth="1"/>
    <col min="10" max="10" width="14.85546875" style="67" customWidth="1"/>
    <col min="11" max="16384" width="11.5703125" style="67"/>
  </cols>
  <sheetData>
    <row r="1" spans="1:10" x14ac:dyDescent="0.25">
      <c r="A1" s="65" t="s">
        <v>0</v>
      </c>
      <c r="B1" s="66"/>
      <c r="C1" s="66"/>
      <c r="D1" s="66"/>
      <c r="E1" s="66"/>
      <c r="F1" s="66"/>
      <c r="G1" s="66"/>
      <c r="H1" s="66"/>
      <c r="I1" s="66"/>
      <c r="J1" s="66"/>
    </row>
    <row r="2" spans="1:10" ht="18.75" x14ac:dyDescent="0.25">
      <c r="A2" s="71" t="s">
        <v>1</v>
      </c>
      <c r="B2" s="72"/>
      <c r="C2" s="72"/>
      <c r="D2" s="72"/>
      <c r="E2" s="92" t="s">
        <v>66</v>
      </c>
      <c r="F2" s="93"/>
      <c r="G2" s="93"/>
      <c r="H2" s="92" t="s">
        <v>67</v>
      </c>
      <c r="I2" s="93"/>
      <c r="J2" s="93"/>
    </row>
    <row r="3" spans="1:10" x14ac:dyDescent="0.25">
      <c r="A3" s="73" t="s">
        <v>2</v>
      </c>
      <c r="B3" s="73" t="s">
        <v>5</v>
      </c>
      <c r="C3" s="73" t="s">
        <v>6</v>
      </c>
      <c r="D3" s="74" t="s">
        <v>3</v>
      </c>
      <c r="E3" s="41" t="s">
        <v>7</v>
      </c>
      <c r="F3" s="41" t="s">
        <v>8</v>
      </c>
      <c r="G3" s="41" t="s">
        <v>4</v>
      </c>
      <c r="H3" s="41" t="s">
        <v>7</v>
      </c>
      <c r="I3" s="41" t="s">
        <v>8</v>
      </c>
      <c r="J3" s="41" t="s">
        <v>4</v>
      </c>
    </row>
    <row r="4" spans="1:10" x14ac:dyDescent="0.25">
      <c r="A4" s="77" t="s">
        <v>59</v>
      </c>
      <c r="B4" s="77" t="s">
        <v>11</v>
      </c>
      <c r="C4" s="77" t="s">
        <v>0</v>
      </c>
      <c r="D4" s="78" t="s">
        <v>60</v>
      </c>
      <c r="E4" s="79">
        <f t="shared" ref="E4:J4" si="0">E9</f>
        <v>1</v>
      </c>
      <c r="F4" s="80">
        <f t="shared" si="0"/>
        <v>109188.07</v>
      </c>
      <c r="G4" s="80">
        <f t="shared" si="0"/>
        <v>109188.07</v>
      </c>
      <c r="H4" s="79">
        <f t="shared" si="0"/>
        <v>1</v>
      </c>
      <c r="I4" s="80">
        <f t="shared" si="0"/>
        <v>5688.07</v>
      </c>
      <c r="J4" s="80">
        <f t="shared" si="0"/>
        <v>5688.07</v>
      </c>
    </row>
    <row r="5" spans="1:10" ht="22.5" x14ac:dyDescent="0.25">
      <c r="A5" s="81" t="s">
        <v>61</v>
      </c>
      <c r="B5" s="81" t="s">
        <v>14</v>
      </c>
      <c r="C5" s="81" t="s">
        <v>15</v>
      </c>
      <c r="D5" s="82" t="s">
        <v>62</v>
      </c>
      <c r="E5" s="83">
        <v>340</v>
      </c>
      <c r="F5" s="83">
        <v>275</v>
      </c>
      <c r="G5" s="84">
        <f>ROUND(E5*F5,2)</f>
        <v>93500</v>
      </c>
      <c r="H5" s="83">
        <v>340</v>
      </c>
      <c r="I5" s="69">
        <v>0</v>
      </c>
      <c r="J5" s="84">
        <f>ROUND(H5*I5,2)</f>
        <v>0</v>
      </c>
    </row>
    <row r="6" spans="1:10" x14ac:dyDescent="0.25">
      <c r="A6" s="81" t="s">
        <v>63</v>
      </c>
      <c r="B6" s="81" t="s">
        <v>11</v>
      </c>
      <c r="C6" s="81" t="s">
        <v>15</v>
      </c>
      <c r="D6" s="82" t="s">
        <v>64</v>
      </c>
      <c r="E6" s="84">
        <f>E7</f>
        <v>1</v>
      </c>
      <c r="F6" s="84">
        <v>10000</v>
      </c>
      <c r="G6" s="84">
        <f>E6*F6</f>
        <v>10000</v>
      </c>
      <c r="H6" s="84">
        <v>1</v>
      </c>
      <c r="I6" s="89">
        <v>0</v>
      </c>
      <c r="J6" s="84">
        <f>ROUND(H6*I6,2)</f>
        <v>0</v>
      </c>
    </row>
    <row r="7" spans="1:10" x14ac:dyDescent="0.25">
      <c r="A7" s="81" t="s">
        <v>72</v>
      </c>
      <c r="B7" s="81" t="s">
        <v>11</v>
      </c>
      <c r="C7" s="81" t="s">
        <v>15</v>
      </c>
      <c r="D7" s="82" t="s">
        <v>73</v>
      </c>
      <c r="E7" s="83">
        <v>1</v>
      </c>
      <c r="F7" s="83">
        <v>5688.07</v>
      </c>
      <c r="G7" s="84">
        <f>E7*F7</f>
        <v>5688.07</v>
      </c>
      <c r="H7" s="83">
        <v>1</v>
      </c>
      <c r="I7" s="88">
        <v>5688.07</v>
      </c>
      <c r="J7" s="84">
        <f>ROUND(H7*I7,2)</f>
        <v>5688.07</v>
      </c>
    </row>
    <row r="8" spans="1:10" x14ac:dyDescent="0.25">
      <c r="A8" s="75"/>
      <c r="B8" s="75"/>
      <c r="C8" s="75"/>
      <c r="D8" s="76"/>
      <c r="E8" s="75"/>
      <c r="F8" s="75"/>
      <c r="G8" s="75"/>
      <c r="H8" s="75"/>
      <c r="I8" s="68"/>
      <c r="J8" s="84">
        <f t="shared" ref="J8" si="1">ROUND(H8*I8,2)</f>
        <v>0</v>
      </c>
    </row>
    <row r="9" spans="1:10" x14ac:dyDescent="0.25">
      <c r="A9" s="85"/>
      <c r="B9" s="85"/>
      <c r="C9" s="85"/>
      <c r="D9" s="86" t="s">
        <v>65</v>
      </c>
      <c r="E9" s="87">
        <v>1</v>
      </c>
      <c r="F9" s="80">
        <f>G5+G6+G7</f>
        <v>109188.07</v>
      </c>
      <c r="G9" s="80">
        <f>ROUND(F9*E9,2)</f>
        <v>109188.07</v>
      </c>
      <c r="H9" s="87">
        <v>1</v>
      </c>
      <c r="I9" s="80">
        <f>J5+J6+J7</f>
        <v>5688.07</v>
      </c>
      <c r="J9" s="80">
        <f>ROUND(I9*H9,2)</f>
        <v>5688.07</v>
      </c>
    </row>
    <row r="10" spans="1:10" x14ac:dyDescent="0.25">
      <c r="A10" s="75"/>
      <c r="B10" s="75"/>
      <c r="C10" s="75"/>
      <c r="D10" s="76"/>
      <c r="E10" s="75"/>
      <c r="F10" s="75"/>
      <c r="G10" s="75"/>
      <c r="H10" s="75"/>
      <c r="I10" s="75"/>
      <c r="J10" s="75"/>
    </row>
    <row r="11" spans="1:10" x14ac:dyDescent="0.25">
      <c r="A11" s="70"/>
      <c r="B11" s="70"/>
      <c r="C11" s="70"/>
      <c r="D11" s="56" t="s">
        <v>68</v>
      </c>
      <c r="E11" s="57"/>
      <c r="F11" s="58"/>
      <c r="G11" s="59">
        <f>G9*0.19</f>
        <v>20745.73</v>
      </c>
      <c r="H11" s="51"/>
      <c r="I11" s="35">
        <v>0</v>
      </c>
      <c r="J11" s="59">
        <f>J9*I11</f>
        <v>0</v>
      </c>
    </row>
    <row r="12" spans="1:10" ht="15.75" thickBot="1" x14ac:dyDescent="0.3">
      <c r="A12" s="70"/>
      <c r="B12" s="70"/>
      <c r="C12" s="70"/>
      <c r="D12" s="56" t="s">
        <v>70</v>
      </c>
      <c r="E12" s="36"/>
      <c r="F12" s="58"/>
      <c r="G12" s="59">
        <f>G9+G11</f>
        <v>129933.8</v>
      </c>
      <c r="H12" s="60">
        <f t="shared" ref="H12" si="2">H8+H11</f>
        <v>0</v>
      </c>
      <c r="I12" s="58"/>
      <c r="J12" s="59">
        <f>J9+J11</f>
        <v>5688.07</v>
      </c>
    </row>
    <row r="13" spans="1:10" ht="34.5" thickBot="1" x14ac:dyDescent="0.3">
      <c r="A13" s="70"/>
      <c r="B13" s="70"/>
      <c r="C13" s="70"/>
      <c r="D13" s="56" t="s">
        <v>77</v>
      </c>
      <c r="E13" s="56"/>
      <c r="F13" s="61" t="s">
        <v>79</v>
      </c>
      <c r="G13" s="62">
        <f>G12*4</f>
        <v>519735.2</v>
      </c>
      <c r="H13" s="60">
        <f t="shared" ref="H13" si="3">H12*4</f>
        <v>0</v>
      </c>
      <c r="I13" s="61" t="s">
        <v>80</v>
      </c>
      <c r="J13" s="62">
        <f>J12*4</f>
        <v>22752.28</v>
      </c>
    </row>
    <row r="14" spans="1:10" ht="15.75" thickBot="1" x14ac:dyDescent="0.3">
      <c r="A14" s="70"/>
      <c r="B14" s="70"/>
      <c r="C14" s="70"/>
      <c r="D14" s="56" t="s">
        <v>74</v>
      </c>
      <c r="E14" s="36"/>
      <c r="F14" s="58">
        <v>0.21</v>
      </c>
      <c r="G14" s="59">
        <f>G13*F14</f>
        <v>109144.39</v>
      </c>
      <c r="H14" s="36"/>
      <c r="I14" s="35">
        <v>0</v>
      </c>
      <c r="J14" s="59">
        <f>J13*I14</f>
        <v>0</v>
      </c>
    </row>
    <row r="15" spans="1:10" ht="45.75" thickBot="1" x14ac:dyDescent="0.3">
      <c r="A15" s="70"/>
      <c r="B15" s="70"/>
      <c r="C15" s="70"/>
      <c r="D15" s="56" t="s">
        <v>75</v>
      </c>
      <c r="E15" s="56"/>
      <c r="F15" s="61" t="s">
        <v>78</v>
      </c>
      <c r="G15" s="62">
        <f>G14+G13</f>
        <v>628879.59</v>
      </c>
      <c r="H15" s="36"/>
      <c r="I15" s="61" t="s">
        <v>81</v>
      </c>
      <c r="J15" s="62">
        <f>J14+J13</f>
        <v>22752.28</v>
      </c>
    </row>
    <row r="16" spans="1:10" x14ac:dyDescent="0.25">
      <c r="A16" s="70"/>
      <c r="B16" s="70"/>
      <c r="C16" s="70"/>
      <c r="D16" s="36"/>
      <c r="E16" s="36"/>
      <c r="F16" s="36"/>
      <c r="G16" s="36"/>
      <c r="H16" s="36"/>
      <c r="I16" s="36"/>
      <c r="J16" s="36"/>
    </row>
    <row r="17" spans="1:10" x14ac:dyDescent="0.25">
      <c r="A17" s="70"/>
      <c r="B17" s="70"/>
      <c r="C17" s="70"/>
      <c r="D17" s="63" t="s">
        <v>71</v>
      </c>
      <c r="E17" s="36"/>
      <c r="F17" s="36"/>
      <c r="G17" s="36"/>
      <c r="H17" s="36"/>
      <c r="I17" s="36"/>
      <c r="J17" s="36"/>
    </row>
    <row r="18" spans="1:10" x14ac:dyDescent="0.25">
      <c r="A18" s="70"/>
      <c r="B18" s="70"/>
      <c r="C18" s="70"/>
      <c r="D18" s="64" t="s">
        <v>76</v>
      </c>
      <c r="E18" s="36"/>
      <c r="F18" s="36"/>
      <c r="G18" s="36"/>
      <c r="H18" s="36"/>
      <c r="I18" s="36"/>
      <c r="J18" s="36"/>
    </row>
    <row r="19" spans="1:10" x14ac:dyDescent="0.25">
      <c r="A19" s="70"/>
      <c r="B19" s="70"/>
      <c r="C19" s="70"/>
      <c r="D19" s="70"/>
      <c r="E19" s="70"/>
      <c r="F19" s="70"/>
      <c r="G19" s="70"/>
      <c r="H19" s="70"/>
      <c r="I19" s="70"/>
      <c r="J19" s="70"/>
    </row>
  </sheetData>
  <sheetProtection algorithmName="SHA-512" hashValue="aDgClnATqhPW7jvmhr8V2h/tqGvJFcVVGS09iIDrvyUy9MM6jqN5wmkW28qy4Sn2R1WViDNp8RBe4R90JCk7mQ==" saltValue="/ZVYBIl5nibaZUofFSzKxw==" spinCount="100000" sheet="1" objects="1" scenarios="1" formatCells="0" formatColumns="0" formatRows="0"/>
  <mergeCells count="2">
    <mergeCell ref="E2:G2"/>
    <mergeCell ref="H2:J2"/>
  </mergeCells>
  <dataValidations disablePrompts="1" count="1">
    <dataValidation type="list" allowBlank="1" showInputMessage="1" showErrorMessage="1" sqref="B4:B10" xr:uid="{00000000-0002-0000-0600-000000000000}">
      <formula1>"Capítulo,Partida,Mano de obra,Maquinaria,Material,Otros,"</formula1>
    </dataValidation>
  </dataValidations>
  <pageMargins left="0.7" right="0.7" top="0.75" bottom="0.75" header="0.3" footer="0.3"/>
  <pageSetup paperSize="9"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7</vt:i4>
      </vt:variant>
    </vt:vector>
  </HeadingPairs>
  <TitlesOfParts>
    <vt:vector size="7" baseType="lpstr">
      <vt:lpstr>LOTE 1</vt:lpstr>
      <vt:lpstr>LOTE 2</vt:lpstr>
      <vt:lpstr>LOTE 3</vt:lpstr>
      <vt:lpstr>LOTE 4</vt:lpstr>
      <vt:lpstr>LOTE 5</vt:lpstr>
      <vt:lpstr>LOTE 6</vt:lpstr>
      <vt:lpstr>LOTE 7</vt:lpstr>
    </vt:vector>
  </TitlesOfParts>
  <Company>Metro de Madrid.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Pérez de Prada, José Ignacio</dc:creator>
  <cp:lastModifiedBy>García Fraile, Antonio</cp:lastModifiedBy>
  <dcterms:created xsi:type="dcterms:W3CDTF">2019-05-06T11:03:39Z</dcterms:created>
  <dcterms:modified xsi:type="dcterms:W3CDTF">2020-03-02T09:53:56Z</dcterms:modified>
</cp:coreProperties>
</file>