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3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p19349\Coordinación\Obras\2000003396 Oferta Begoña\"/>
    </mc:Choice>
  </mc:AlternateContent>
  <xr:revisionPtr revIDLastSave="0" documentId="8_{35DAACA9-61D8-4134-9A28-D3853509959A}" xr6:coauthVersionLast="36" xr6:coauthVersionMax="36" xr10:uidLastSave="{00000000-0000-0000-0000-000000000000}"/>
  <bookViews>
    <workbookView xWindow="0" yWindow="0" windowWidth="18828" windowHeight="8400" xr2:uid="{CEC883CC-EDEE-4291-A382-2CC9362E4B0F}"/>
  </bookViews>
  <sheets>
    <sheet name="Hoja1" sheetId="1" r:id="rId1"/>
  </sheets>
  <definedNames>
    <definedName name="_xlnm._FilterDatabase" localSheetId="0" hidden="1">Hoja1!$C$1:$C$2046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5" i="1" l="1"/>
  <c r="I82" i="1"/>
  <c r="I964" i="1" l="1"/>
  <c r="I963" i="1"/>
  <c r="I962" i="1"/>
  <c r="I939" i="1"/>
  <c r="J2037" i="1" l="1"/>
  <c r="J2034" i="1"/>
  <c r="I2035" i="1" s="1"/>
  <c r="I2033" i="1" s="1"/>
  <c r="H2033" i="1"/>
  <c r="J2030" i="1"/>
  <c r="I2031" i="1" s="1"/>
  <c r="H2029" i="1"/>
  <c r="J2026" i="1"/>
  <c r="J2025" i="1"/>
  <c r="J2024" i="1"/>
  <c r="J2023" i="1"/>
  <c r="J2022" i="1"/>
  <c r="J2021" i="1"/>
  <c r="J2020" i="1"/>
  <c r="J2019" i="1"/>
  <c r="H2018" i="1"/>
  <c r="J2009" i="1"/>
  <c r="J2008" i="1"/>
  <c r="J2007" i="1"/>
  <c r="H2006" i="1"/>
  <c r="J2003" i="1"/>
  <c r="J2002" i="1"/>
  <c r="J2001" i="1"/>
  <c r="H2000" i="1"/>
  <c r="J1997" i="1"/>
  <c r="J1996" i="1"/>
  <c r="J1995" i="1"/>
  <c r="J1994" i="1"/>
  <c r="J1993" i="1"/>
  <c r="J1992" i="1"/>
  <c r="J1991" i="1"/>
  <c r="J1990" i="1"/>
  <c r="H1989" i="1"/>
  <c r="J1986" i="1"/>
  <c r="J1985" i="1"/>
  <c r="H1984" i="1"/>
  <c r="J1981" i="1"/>
  <c r="J1980" i="1"/>
  <c r="J1979" i="1"/>
  <c r="J1978" i="1"/>
  <c r="J1977" i="1"/>
  <c r="J1976" i="1"/>
  <c r="J1975" i="1"/>
  <c r="J1974" i="1"/>
  <c r="H1973" i="1"/>
  <c r="J1970" i="1"/>
  <c r="J1969" i="1"/>
  <c r="J1968" i="1"/>
  <c r="J1967" i="1"/>
  <c r="J1966" i="1"/>
  <c r="J1965" i="1"/>
  <c r="J1964" i="1"/>
  <c r="J1963" i="1"/>
  <c r="J1962" i="1"/>
  <c r="J1961" i="1"/>
  <c r="J1960" i="1"/>
  <c r="J1959" i="1"/>
  <c r="J1958" i="1"/>
  <c r="J1957" i="1"/>
  <c r="J1956" i="1"/>
  <c r="J1955" i="1"/>
  <c r="J1954" i="1"/>
  <c r="J1953" i="1"/>
  <c r="J1952" i="1"/>
  <c r="J1951" i="1"/>
  <c r="J1950" i="1"/>
  <c r="J1949" i="1"/>
  <c r="J1948" i="1"/>
  <c r="J1947" i="1"/>
  <c r="J1946" i="1"/>
  <c r="J1945" i="1"/>
  <c r="J1944" i="1"/>
  <c r="J1943" i="1"/>
  <c r="J1942" i="1"/>
  <c r="J1941" i="1"/>
  <c r="J1940" i="1"/>
  <c r="J1939" i="1"/>
  <c r="J1938" i="1"/>
  <c r="J1937" i="1"/>
  <c r="J1936" i="1"/>
  <c r="J1935" i="1"/>
  <c r="J1934" i="1"/>
  <c r="H1933" i="1"/>
  <c r="J1930" i="1"/>
  <c r="J1929" i="1"/>
  <c r="J1928" i="1"/>
  <c r="J1927" i="1"/>
  <c r="J1926" i="1"/>
  <c r="J1925" i="1"/>
  <c r="J1924" i="1"/>
  <c r="J1923" i="1"/>
  <c r="J1922" i="1"/>
  <c r="J1921" i="1"/>
  <c r="J1920" i="1"/>
  <c r="J1919" i="1"/>
  <c r="J1918" i="1"/>
  <c r="J1917" i="1"/>
  <c r="J1916" i="1"/>
  <c r="H1915" i="1"/>
  <c r="J1912" i="1"/>
  <c r="J1911" i="1"/>
  <c r="J1910" i="1"/>
  <c r="J1909" i="1"/>
  <c r="H1908" i="1"/>
  <c r="J1905" i="1"/>
  <c r="J1904" i="1"/>
  <c r="J1903" i="1"/>
  <c r="J1902" i="1"/>
  <c r="J1901" i="1"/>
  <c r="J1900" i="1"/>
  <c r="J1899" i="1"/>
  <c r="J1898" i="1"/>
  <c r="H1897" i="1"/>
  <c r="J1894" i="1"/>
  <c r="J1893" i="1"/>
  <c r="J1892" i="1"/>
  <c r="H1891" i="1"/>
  <c r="H1890" i="1"/>
  <c r="J1887" i="1"/>
  <c r="J1886" i="1"/>
  <c r="H1885" i="1"/>
  <c r="H1884" i="1"/>
  <c r="J1879" i="1"/>
  <c r="J1878" i="1"/>
  <c r="J1877" i="1"/>
  <c r="J1876" i="1"/>
  <c r="J1875" i="1"/>
  <c r="J1874" i="1"/>
  <c r="J1873" i="1"/>
  <c r="J1872" i="1"/>
  <c r="H1871" i="1"/>
  <c r="J1868" i="1"/>
  <c r="J1867" i="1"/>
  <c r="H1866" i="1"/>
  <c r="H1865" i="1"/>
  <c r="J1860" i="1"/>
  <c r="I1861" i="1" s="1"/>
  <c r="H1859" i="1"/>
  <c r="J1856" i="1"/>
  <c r="J1855" i="1"/>
  <c r="J1854" i="1"/>
  <c r="J1853" i="1"/>
  <c r="J1852" i="1"/>
  <c r="J1851" i="1"/>
  <c r="J1850" i="1"/>
  <c r="J1849" i="1"/>
  <c r="J1848" i="1"/>
  <c r="J1847" i="1"/>
  <c r="J1846" i="1"/>
  <c r="J1845" i="1"/>
  <c r="J1844" i="1"/>
  <c r="J1843" i="1"/>
  <c r="J1842" i="1"/>
  <c r="J1841" i="1"/>
  <c r="H1840" i="1"/>
  <c r="J1837" i="1"/>
  <c r="J1836" i="1"/>
  <c r="H1835" i="1"/>
  <c r="J1832" i="1"/>
  <c r="J1831" i="1"/>
  <c r="J1830" i="1"/>
  <c r="J1829" i="1"/>
  <c r="J1828" i="1"/>
  <c r="J1827" i="1"/>
  <c r="J1826" i="1"/>
  <c r="J1825" i="1"/>
  <c r="J1824" i="1"/>
  <c r="J1823" i="1"/>
  <c r="J1822" i="1"/>
  <c r="J1821" i="1"/>
  <c r="J1820" i="1"/>
  <c r="H1819" i="1"/>
  <c r="J1816" i="1"/>
  <c r="J1815" i="1"/>
  <c r="J1814" i="1"/>
  <c r="H1813" i="1"/>
  <c r="J1810" i="1"/>
  <c r="J1809" i="1"/>
  <c r="J1808" i="1"/>
  <c r="J1807" i="1"/>
  <c r="H1806" i="1"/>
  <c r="J1803" i="1"/>
  <c r="J1802" i="1"/>
  <c r="J1801" i="1"/>
  <c r="H1800" i="1"/>
  <c r="J1797" i="1"/>
  <c r="J1796" i="1"/>
  <c r="J1795" i="1"/>
  <c r="J1794" i="1"/>
  <c r="J1793" i="1"/>
  <c r="J1792" i="1"/>
  <c r="J1791" i="1"/>
  <c r="J1790" i="1"/>
  <c r="J1789" i="1"/>
  <c r="J1788" i="1"/>
  <c r="J1787" i="1"/>
  <c r="J1786" i="1"/>
  <c r="J1785" i="1"/>
  <c r="J1784" i="1"/>
  <c r="J1783" i="1"/>
  <c r="J1782" i="1"/>
  <c r="H1781" i="1"/>
  <c r="J1778" i="1"/>
  <c r="J1777" i="1"/>
  <c r="J1776" i="1"/>
  <c r="J1775" i="1"/>
  <c r="J1774" i="1"/>
  <c r="J1773" i="1"/>
  <c r="J1772" i="1"/>
  <c r="J1771" i="1"/>
  <c r="H1770" i="1"/>
  <c r="J1765" i="1"/>
  <c r="I1766" i="1" s="1"/>
  <c r="H1764" i="1"/>
  <c r="J1761" i="1"/>
  <c r="J1760" i="1"/>
  <c r="J1759" i="1"/>
  <c r="H1758" i="1"/>
  <c r="J1755" i="1"/>
  <c r="J1754" i="1"/>
  <c r="J1753" i="1"/>
  <c r="J1752" i="1"/>
  <c r="J1751" i="1"/>
  <c r="J1750" i="1"/>
  <c r="J1749" i="1"/>
  <c r="J1748" i="1"/>
  <c r="J1747" i="1"/>
  <c r="H1746" i="1"/>
  <c r="H1745" i="1"/>
  <c r="J1742" i="1"/>
  <c r="J1741" i="1"/>
  <c r="J1740" i="1"/>
  <c r="J1739" i="1"/>
  <c r="J1738" i="1"/>
  <c r="J1737" i="1"/>
  <c r="J1736" i="1"/>
  <c r="J1735" i="1"/>
  <c r="J1734" i="1"/>
  <c r="J1733" i="1"/>
  <c r="J1732" i="1"/>
  <c r="J1731" i="1"/>
  <c r="J1730" i="1"/>
  <c r="J1729" i="1"/>
  <c r="J1728" i="1"/>
  <c r="H1727" i="1"/>
  <c r="J1724" i="1"/>
  <c r="J1723" i="1"/>
  <c r="J1722" i="1"/>
  <c r="H1721" i="1"/>
  <c r="J1718" i="1"/>
  <c r="J1717" i="1"/>
  <c r="J1716" i="1"/>
  <c r="J1715" i="1"/>
  <c r="J1714" i="1"/>
  <c r="J1713" i="1"/>
  <c r="J1712" i="1"/>
  <c r="J1711" i="1"/>
  <c r="J1710" i="1"/>
  <c r="J1709" i="1"/>
  <c r="J1708" i="1"/>
  <c r="J1707" i="1"/>
  <c r="J1706" i="1"/>
  <c r="J1705" i="1"/>
  <c r="J1704" i="1"/>
  <c r="J1703" i="1"/>
  <c r="H1702" i="1"/>
  <c r="J1699" i="1"/>
  <c r="J1698" i="1"/>
  <c r="J1697" i="1"/>
  <c r="J1696" i="1"/>
  <c r="J1695" i="1"/>
  <c r="J1694" i="1"/>
  <c r="H1693" i="1"/>
  <c r="J1690" i="1"/>
  <c r="J1689" i="1"/>
  <c r="J1688" i="1"/>
  <c r="J1687" i="1"/>
  <c r="J1686" i="1"/>
  <c r="J1685" i="1"/>
  <c r="J1684" i="1"/>
  <c r="J1683" i="1"/>
  <c r="J1682" i="1"/>
  <c r="J1681" i="1"/>
  <c r="J1680" i="1"/>
  <c r="J1679" i="1"/>
  <c r="J1678" i="1"/>
  <c r="J1677" i="1"/>
  <c r="J1676" i="1"/>
  <c r="J1675" i="1"/>
  <c r="J1674" i="1"/>
  <c r="J1673" i="1"/>
  <c r="J1672" i="1"/>
  <c r="J1671" i="1"/>
  <c r="J1670" i="1"/>
  <c r="J1669" i="1"/>
  <c r="H1668" i="1"/>
  <c r="J1663" i="1"/>
  <c r="J1662" i="1"/>
  <c r="J1661" i="1"/>
  <c r="H1660" i="1"/>
  <c r="J1657" i="1"/>
  <c r="J1656" i="1"/>
  <c r="J1655" i="1"/>
  <c r="J1654" i="1"/>
  <c r="J1653" i="1"/>
  <c r="J1652" i="1"/>
  <c r="H1651" i="1"/>
  <c r="J1648" i="1"/>
  <c r="J1647" i="1"/>
  <c r="J1646" i="1"/>
  <c r="H1645" i="1"/>
  <c r="J1642" i="1"/>
  <c r="J1641" i="1"/>
  <c r="J1640" i="1"/>
  <c r="J1639" i="1"/>
  <c r="J1638" i="1"/>
  <c r="J1637" i="1"/>
  <c r="J1636" i="1"/>
  <c r="J1635" i="1"/>
  <c r="H1634" i="1"/>
  <c r="H1633" i="1"/>
  <c r="H1632" i="1"/>
  <c r="J1627" i="1"/>
  <c r="J1626" i="1"/>
  <c r="J1625" i="1"/>
  <c r="J1624" i="1"/>
  <c r="J1623" i="1"/>
  <c r="J1622" i="1"/>
  <c r="J1621" i="1"/>
  <c r="J1620" i="1"/>
  <c r="H1619" i="1"/>
  <c r="J1616" i="1"/>
  <c r="J1615" i="1"/>
  <c r="J1614" i="1"/>
  <c r="J1613" i="1"/>
  <c r="J1612" i="1"/>
  <c r="H1611" i="1"/>
  <c r="J1608" i="1"/>
  <c r="J1607" i="1"/>
  <c r="J1606" i="1"/>
  <c r="J1605" i="1"/>
  <c r="J1604" i="1"/>
  <c r="J1603" i="1"/>
  <c r="J1602" i="1"/>
  <c r="J1601" i="1"/>
  <c r="J1600" i="1"/>
  <c r="J1599" i="1"/>
  <c r="J1598" i="1"/>
  <c r="J1597" i="1"/>
  <c r="H1596" i="1"/>
  <c r="J1593" i="1"/>
  <c r="J1592" i="1"/>
  <c r="J1591" i="1"/>
  <c r="J1590" i="1"/>
  <c r="J1589" i="1"/>
  <c r="J1588" i="1"/>
  <c r="J1587" i="1"/>
  <c r="J1586" i="1"/>
  <c r="J1585" i="1"/>
  <c r="J1584" i="1"/>
  <c r="J1583" i="1"/>
  <c r="J1582" i="1"/>
  <c r="J1581" i="1"/>
  <c r="H1580" i="1"/>
  <c r="J1577" i="1"/>
  <c r="J1576" i="1"/>
  <c r="J1575" i="1"/>
  <c r="J1574" i="1"/>
  <c r="J1573" i="1"/>
  <c r="J1572" i="1"/>
  <c r="J1571" i="1"/>
  <c r="J1570" i="1"/>
  <c r="J1569" i="1"/>
  <c r="J1568" i="1"/>
  <c r="J1567" i="1"/>
  <c r="H1566" i="1"/>
  <c r="J1563" i="1"/>
  <c r="J1562" i="1"/>
  <c r="J1561" i="1"/>
  <c r="J1560" i="1"/>
  <c r="J1559" i="1"/>
  <c r="J1558" i="1"/>
  <c r="H1557" i="1"/>
  <c r="J1554" i="1"/>
  <c r="J1553" i="1"/>
  <c r="J1552" i="1"/>
  <c r="J1551" i="1"/>
  <c r="J1550" i="1"/>
  <c r="J1549" i="1"/>
  <c r="J1548" i="1"/>
  <c r="J1547" i="1"/>
  <c r="J1546" i="1"/>
  <c r="J1545" i="1"/>
  <c r="J1544" i="1"/>
  <c r="H1543" i="1"/>
  <c r="J1540" i="1"/>
  <c r="J1539" i="1"/>
  <c r="J1538" i="1"/>
  <c r="J1537" i="1"/>
  <c r="J1536" i="1"/>
  <c r="J1535" i="1"/>
  <c r="J1534" i="1"/>
  <c r="J1533" i="1"/>
  <c r="J1532" i="1"/>
  <c r="J1531" i="1"/>
  <c r="H1530" i="1"/>
  <c r="J1527" i="1"/>
  <c r="J1526" i="1"/>
  <c r="J1525" i="1"/>
  <c r="J1524" i="1"/>
  <c r="J1523" i="1"/>
  <c r="J1522" i="1"/>
  <c r="J1521" i="1"/>
  <c r="J1520" i="1"/>
  <c r="J1519" i="1"/>
  <c r="J1518" i="1"/>
  <c r="H1517" i="1"/>
  <c r="J1514" i="1"/>
  <c r="J1513" i="1"/>
  <c r="J1512" i="1"/>
  <c r="J1511" i="1"/>
  <c r="H1510" i="1"/>
  <c r="J1507" i="1"/>
  <c r="J1506" i="1"/>
  <c r="J1505" i="1"/>
  <c r="J1504" i="1"/>
  <c r="J1503" i="1"/>
  <c r="J1502" i="1"/>
  <c r="J1501" i="1"/>
  <c r="J1500" i="1"/>
  <c r="J1499" i="1"/>
  <c r="H1498" i="1"/>
  <c r="J1495" i="1"/>
  <c r="J1494" i="1"/>
  <c r="J1493" i="1"/>
  <c r="J1492" i="1"/>
  <c r="J1491" i="1"/>
  <c r="J1490" i="1"/>
  <c r="J1489" i="1"/>
  <c r="J1488" i="1"/>
  <c r="J1487" i="1"/>
  <c r="J1486" i="1"/>
  <c r="J1485" i="1"/>
  <c r="J1484" i="1"/>
  <c r="J1483" i="1"/>
  <c r="J1482" i="1"/>
  <c r="J1481" i="1"/>
  <c r="J1480" i="1"/>
  <c r="J1479" i="1"/>
  <c r="J1478" i="1"/>
  <c r="J1477" i="1"/>
  <c r="J1476" i="1"/>
  <c r="J1475" i="1"/>
  <c r="H1474" i="1"/>
  <c r="J1471" i="1"/>
  <c r="J1470" i="1"/>
  <c r="J1469" i="1"/>
  <c r="J1468" i="1"/>
  <c r="J1467" i="1"/>
  <c r="J1466" i="1"/>
  <c r="J1465" i="1"/>
  <c r="J1464" i="1"/>
  <c r="J1463" i="1"/>
  <c r="J1462" i="1"/>
  <c r="J1461" i="1"/>
  <c r="J1460" i="1"/>
  <c r="J1459" i="1"/>
  <c r="H1458" i="1"/>
  <c r="H1457" i="1"/>
  <c r="J1452" i="1"/>
  <c r="J1451" i="1"/>
  <c r="J1450" i="1"/>
  <c r="H1449" i="1"/>
  <c r="J1446" i="1"/>
  <c r="J1445" i="1"/>
  <c r="J1444" i="1"/>
  <c r="J1443" i="1"/>
  <c r="J1442" i="1"/>
  <c r="H1441" i="1"/>
  <c r="J1438" i="1"/>
  <c r="J1437" i="1"/>
  <c r="J1436" i="1"/>
  <c r="J1435" i="1"/>
  <c r="J1434" i="1"/>
  <c r="J1433" i="1"/>
  <c r="J1432" i="1"/>
  <c r="J1431" i="1"/>
  <c r="H1430" i="1"/>
  <c r="J1427" i="1"/>
  <c r="J1426" i="1"/>
  <c r="J1425" i="1"/>
  <c r="J1424" i="1"/>
  <c r="H1423" i="1"/>
  <c r="J1420" i="1"/>
  <c r="J1419" i="1"/>
  <c r="J1418" i="1"/>
  <c r="J1417" i="1"/>
  <c r="J1416" i="1"/>
  <c r="J1415" i="1"/>
  <c r="J1414" i="1"/>
  <c r="J1413" i="1"/>
  <c r="J1412" i="1"/>
  <c r="J1411" i="1"/>
  <c r="J1410" i="1"/>
  <c r="J1409" i="1"/>
  <c r="J1408" i="1"/>
  <c r="J1407" i="1"/>
  <c r="J1406" i="1"/>
  <c r="J1405" i="1"/>
  <c r="J1404" i="1"/>
  <c r="J1403" i="1"/>
  <c r="J1402" i="1"/>
  <c r="J1401" i="1"/>
  <c r="J1400" i="1"/>
  <c r="J1399" i="1"/>
  <c r="J1398" i="1"/>
  <c r="H1397" i="1"/>
  <c r="J1394" i="1"/>
  <c r="J1393" i="1"/>
  <c r="J1392" i="1"/>
  <c r="J1391" i="1"/>
  <c r="J1390" i="1"/>
  <c r="J1389" i="1"/>
  <c r="J1388" i="1"/>
  <c r="J1387" i="1"/>
  <c r="J1386" i="1"/>
  <c r="J1385" i="1"/>
  <c r="J1384" i="1"/>
  <c r="J1383" i="1"/>
  <c r="J1382" i="1"/>
  <c r="J1381" i="1"/>
  <c r="J1380" i="1"/>
  <c r="J1379" i="1"/>
  <c r="H1378" i="1"/>
  <c r="J1375" i="1"/>
  <c r="J1374" i="1"/>
  <c r="J1373" i="1"/>
  <c r="J1372" i="1"/>
  <c r="J1371" i="1"/>
  <c r="J1370" i="1"/>
  <c r="J1369" i="1"/>
  <c r="J1368" i="1"/>
  <c r="J1367" i="1"/>
  <c r="J1366" i="1"/>
  <c r="H1365" i="1"/>
  <c r="J1362" i="1"/>
  <c r="I1363" i="1" s="1"/>
  <c r="H1361" i="1"/>
  <c r="H1360" i="1"/>
  <c r="J1357" i="1"/>
  <c r="I1358" i="1" s="1"/>
  <c r="H1356" i="1"/>
  <c r="H1355" i="1"/>
  <c r="J1350" i="1"/>
  <c r="J1349" i="1"/>
  <c r="J1348" i="1"/>
  <c r="J1347" i="1"/>
  <c r="J1346" i="1"/>
  <c r="J1345" i="1"/>
  <c r="J1344" i="1"/>
  <c r="H1343" i="1"/>
  <c r="J1340" i="1"/>
  <c r="J1339" i="1"/>
  <c r="J1338" i="1"/>
  <c r="J1337" i="1"/>
  <c r="J1336" i="1"/>
  <c r="J1335" i="1"/>
  <c r="J1334" i="1"/>
  <c r="J1333" i="1"/>
  <c r="J1332" i="1"/>
  <c r="J1331" i="1"/>
  <c r="J1330" i="1"/>
  <c r="J1329" i="1"/>
  <c r="J1328" i="1"/>
  <c r="J1327" i="1"/>
  <c r="J1326" i="1"/>
  <c r="J1325" i="1"/>
  <c r="H1324" i="1"/>
  <c r="J1319" i="1"/>
  <c r="J1318" i="1"/>
  <c r="J1317" i="1"/>
  <c r="J1316" i="1"/>
  <c r="J1315" i="1"/>
  <c r="J1314" i="1"/>
  <c r="J1313" i="1"/>
  <c r="J1312" i="1"/>
  <c r="J1311" i="1"/>
  <c r="J1310" i="1"/>
  <c r="J1309" i="1"/>
  <c r="J1308" i="1"/>
  <c r="J1307" i="1"/>
  <c r="J1306" i="1"/>
  <c r="J1305" i="1"/>
  <c r="H1304" i="1"/>
  <c r="J1299" i="1"/>
  <c r="J1298" i="1"/>
  <c r="J1297" i="1"/>
  <c r="J1296" i="1"/>
  <c r="J1295" i="1"/>
  <c r="J1294" i="1"/>
  <c r="H1293" i="1"/>
  <c r="J1290" i="1"/>
  <c r="I1291" i="1" s="1"/>
  <c r="H1289" i="1"/>
  <c r="J1286" i="1"/>
  <c r="J1285" i="1"/>
  <c r="J1284" i="1"/>
  <c r="J1283" i="1"/>
  <c r="J1282" i="1"/>
  <c r="J1281" i="1"/>
  <c r="J1280" i="1"/>
  <c r="J1279" i="1"/>
  <c r="J1278" i="1"/>
  <c r="J1277" i="1"/>
  <c r="H1276" i="1"/>
  <c r="J1273" i="1"/>
  <c r="I1274" i="1" s="1"/>
  <c r="H1272" i="1"/>
  <c r="J1267" i="1"/>
  <c r="I1268" i="1" s="1"/>
  <c r="H1266" i="1"/>
  <c r="J1263" i="1"/>
  <c r="J1262" i="1"/>
  <c r="J1261" i="1"/>
  <c r="H1260" i="1"/>
  <c r="H1259" i="1"/>
  <c r="J1256" i="1"/>
  <c r="J1255" i="1"/>
  <c r="J1254" i="1"/>
  <c r="H1253" i="1"/>
  <c r="J1250" i="1"/>
  <c r="J1249" i="1"/>
  <c r="J1248" i="1"/>
  <c r="J1247" i="1"/>
  <c r="J1246" i="1"/>
  <c r="J1245" i="1"/>
  <c r="J1244" i="1"/>
  <c r="J1243" i="1"/>
  <c r="J1242" i="1"/>
  <c r="J1241" i="1"/>
  <c r="J1240" i="1"/>
  <c r="J1239" i="1"/>
  <c r="J1238" i="1"/>
  <c r="J1237" i="1"/>
  <c r="H1236" i="1"/>
  <c r="J1233" i="1"/>
  <c r="J1232" i="1"/>
  <c r="J1231" i="1"/>
  <c r="H1230" i="1"/>
  <c r="H1229" i="1"/>
  <c r="H1228" i="1"/>
  <c r="J1223" i="1"/>
  <c r="I1224" i="1" s="1"/>
  <c r="H1222" i="1"/>
  <c r="H1221" i="1"/>
  <c r="J1218" i="1"/>
  <c r="J1217" i="1"/>
  <c r="J1216" i="1"/>
  <c r="J1215" i="1"/>
  <c r="J1214" i="1"/>
  <c r="J1213" i="1"/>
  <c r="J1212" i="1"/>
  <c r="J1211" i="1"/>
  <c r="J1210" i="1"/>
  <c r="J1209" i="1"/>
  <c r="J1208" i="1"/>
  <c r="J1207" i="1"/>
  <c r="J1206" i="1"/>
  <c r="J1205" i="1"/>
  <c r="J1204" i="1"/>
  <c r="J1203" i="1"/>
  <c r="J1202" i="1"/>
  <c r="J1201" i="1"/>
  <c r="J1200" i="1"/>
  <c r="J1199" i="1"/>
  <c r="J1198" i="1"/>
  <c r="J1197" i="1"/>
  <c r="J1196" i="1"/>
  <c r="J1195" i="1"/>
  <c r="H1194" i="1"/>
  <c r="J1191" i="1"/>
  <c r="J1190" i="1"/>
  <c r="J1189" i="1"/>
  <c r="J1188" i="1"/>
  <c r="J1187" i="1"/>
  <c r="J1186" i="1"/>
  <c r="J1185" i="1"/>
  <c r="H1184" i="1"/>
  <c r="J1179" i="1"/>
  <c r="J1178" i="1"/>
  <c r="J1177" i="1"/>
  <c r="J1176" i="1"/>
  <c r="J1175" i="1"/>
  <c r="J1174" i="1"/>
  <c r="J1173" i="1"/>
  <c r="J1172" i="1"/>
  <c r="J1171" i="1"/>
  <c r="J1170" i="1"/>
  <c r="J1169" i="1"/>
  <c r="J1168" i="1"/>
  <c r="H1167" i="1"/>
  <c r="J1164" i="1"/>
  <c r="J1163" i="1"/>
  <c r="J1162" i="1"/>
  <c r="J1161" i="1"/>
  <c r="J1160" i="1"/>
  <c r="J1159" i="1"/>
  <c r="J1158" i="1"/>
  <c r="J1157" i="1"/>
  <c r="J1156" i="1"/>
  <c r="J1155" i="1"/>
  <c r="J1154" i="1"/>
  <c r="J1153" i="1"/>
  <c r="J1152" i="1"/>
  <c r="J1151" i="1"/>
  <c r="H1150" i="1"/>
  <c r="H1149" i="1"/>
  <c r="J1144" i="1"/>
  <c r="J1143" i="1"/>
  <c r="J1142" i="1"/>
  <c r="H1141" i="1"/>
  <c r="J1138" i="1"/>
  <c r="J1137" i="1"/>
  <c r="J1136" i="1"/>
  <c r="J1135" i="1"/>
  <c r="J1134" i="1"/>
  <c r="J1133" i="1"/>
  <c r="J1132" i="1"/>
  <c r="J1131" i="1"/>
  <c r="J1130" i="1"/>
  <c r="J1129" i="1"/>
  <c r="H1128" i="1"/>
  <c r="J1125" i="1"/>
  <c r="J1124" i="1"/>
  <c r="J1123" i="1"/>
  <c r="J1122" i="1"/>
  <c r="J1121" i="1"/>
  <c r="J1120" i="1"/>
  <c r="J1119" i="1"/>
  <c r="J1118" i="1"/>
  <c r="J1117" i="1"/>
  <c r="J1116" i="1"/>
  <c r="J1115" i="1"/>
  <c r="J1114" i="1"/>
  <c r="J1113" i="1"/>
  <c r="J1112" i="1"/>
  <c r="H1111" i="1"/>
  <c r="J1108" i="1"/>
  <c r="J1107" i="1"/>
  <c r="J1106" i="1"/>
  <c r="J1105" i="1"/>
  <c r="J1104" i="1"/>
  <c r="J1103" i="1"/>
  <c r="J1102" i="1"/>
  <c r="H1101" i="1"/>
  <c r="H1100" i="1"/>
  <c r="J1097" i="1"/>
  <c r="J1096" i="1"/>
  <c r="J1095" i="1"/>
  <c r="J1094" i="1"/>
  <c r="J1093" i="1"/>
  <c r="J1092" i="1"/>
  <c r="J1091" i="1"/>
  <c r="H1090" i="1"/>
  <c r="J1085" i="1"/>
  <c r="J1084" i="1"/>
  <c r="J1083" i="1"/>
  <c r="J1082" i="1"/>
  <c r="J1081" i="1"/>
  <c r="J1080" i="1"/>
  <c r="J1079" i="1"/>
  <c r="J1078" i="1"/>
  <c r="J1077" i="1"/>
  <c r="J1076" i="1"/>
  <c r="J1075" i="1"/>
  <c r="J1074" i="1"/>
  <c r="J1073" i="1"/>
  <c r="J1072" i="1"/>
  <c r="J1071" i="1"/>
  <c r="J1070" i="1"/>
  <c r="H1069" i="1"/>
  <c r="J1066" i="1"/>
  <c r="J1065" i="1"/>
  <c r="J1064" i="1"/>
  <c r="J1063" i="1"/>
  <c r="J1062" i="1"/>
  <c r="J1061" i="1"/>
  <c r="J1060" i="1"/>
  <c r="J1059" i="1"/>
  <c r="J1058" i="1"/>
  <c r="J1057" i="1"/>
  <c r="J1056" i="1"/>
  <c r="J1055" i="1"/>
  <c r="J1054" i="1"/>
  <c r="J1053" i="1"/>
  <c r="J1052" i="1"/>
  <c r="J1051" i="1"/>
  <c r="J1050" i="1"/>
  <c r="J1049" i="1"/>
  <c r="J1048" i="1"/>
  <c r="H1047" i="1"/>
  <c r="H1046" i="1"/>
  <c r="J1041" i="1"/>
  <c r="J1040" i="1"/>
  <c r="J1039" i="1"/>
  <c r="J1038" i="1"/>
  <c r="J1037" i="1"/>
  <c r="J1036" i="1"/>
  <c r="J1035" i="1"/>
  <c r="J1034" i="1"/>
  <c r="J1033" i="1"/>
  <c r="J1032" i="1"/>
  <c r="J1031" i="1"/>
  <c r="J1030" i="1"/>
  <c r="J1029" i="1"/>
  <c r="J1028" i="1"/>
  <c r="J1027" i="1"/>
  <c r="J1026" i="1"/>
  <c r="J1025" i="1"/>
  <c r="J1024" i="1"/>
  <c r="J1023" i="1"/>
  <c r="H1022" i="1"/>
  <c r="J1019" i="1"/>
  <c r="J1018" i="1"/>
  <c r="J1017" i="1"/>
  <c r="J1016" i="1"/>
  <c r="J1015" i="1"/>
  <c r="J1014" i="1"/>
  <c r="J1013" i="1"/>
  <c r="J1012" i="1"/>
  <c r="J1011" i="1"/>
  <c r="J1010" i="1"/>
  <c r="J1009" i="1"/>
  <c r="J1008" i="1"/>
  <c r="J1007" i="1"/>
  <c r="J1006" i="1"/>
  <c r="J1005" i="1"/>
  <c r="J1004" i="1"/>
  <c r="J1003" i="1"/>
  <c r="J1002" i="1"/>
  <c r="J1001" i="1"/>
  <c r="J1000" i="1"/>
  <c r="J999" i="1"/>
  <c r="J998" i="1"/>
  <c r="J997" i="1"/>
  <c r="J996" i="1"/>
  <c r="J995" i="1"/>
  <c r="J994" i="1"/>
  <c r="J993" i="1"/>
  <c r="J992" i="1"/>
  <c r="J991" i="1"/>
  <c r="J990" i="1"/>
  <c r="J989" i="1"/>
  <c r="J988" i="1"/>
  <c r="J987" i="1"/>
  <c r="J986" i="1"/>
  <c r="J985" i="1"/>
  <c r="J984" i="1"/>
  <c r="J983" i="1"/>
  <c r="J982" i="1"/>
  <c r="J981" i="1"/>
  <c r="J980" i="1"/>
  <c r="J979" i="1"/>
  <c r="J978" i="1"/>
  <c r="J977" i="1"/>
  <c r="J976" i="1"/>
  <c r="J975" i="1"/>
  <c r="J974" i="1"/>
  <c r="H973" i="1"/>
  <c r="H972" i="1"/>
  <c r="H971" i="1"/>
  <c r="H970" i="1"/>
  <c r="J967" i="1"/>
  <c r="J964" i="1"/>
  <c r="J963" i="1"/>
  <c r="J962" i="1"/>
  <c r="H961" i="1"/>
  <c r="J956" i="1"/>
  <c r="J955" i="1"/>
  <c r="J954" i="1"/>
  <c r="J953" i="1"/>
  <c r="J952" i="1"/>
  <c r="J951" i="1"/>
  <c r="J950" i="1"/>
  <c r="J949" i="1"/>
  <c r="J948" i="1"/>
  <c r="J947" i="1"/>
  <c r="J946" i="1"/>
  <c r="J945" i="1"/>
  <c r="J944" i="1"/>
  <c r="H943" i="1"/>
  <c r="J940" i="1"/>
  <c r="J939" i="1"/>
  <c r="J938" i="1"/>
  <c r="J937" i="1"/>
  <c r="J936" i="1"/>
  <c r="J935" i="1"/>
  <c r="J934" i="1"/>
  <c r="J933" i="1"/>
  <c r="J932" i="1"/>
  <c r="J931" i="1"/>
  <c r="H930" i="1"/>
  <c r="H929" i="1"/>
  <c r="J926" i="1"/>
  <c r="J925" i="1"/>
  <c r="J924" i="1"/>
  <c r="J923" i="1"/>
  <c r="J922" i="1"/>
  <c r="J921" i="1"/>
  <c r="J920" i="1"/>
  <c r="J919" i="1"/>
  <c r="J918" i="1"/>
  <c r="J917" i="1"/>
  <c r="J916" i="1"/>
  <c r="J915" i="1"/>
  <c r="J914" i="1"/>
  <c r="J913" i="1"/>
  <c r="H912" i="1"/>
  <c r="J905" i="1"/>
  <c r="J904" i="1"/>
  <c r="J903" i="1"/>
  <c r="H902" i="1"/>
  <c r="J897" i="1"/>
  <c r="J896" i="1"/>
  <c r="J895" i="1"/>
  <c r="J894" i="1"/>
  <c r="J893" i="1"/>
  <c r="H892" i="1"/>
  <c r="J889" i="1"/>
  <c r="J888" i="1"/>
  <c r="J887" i="1"/>
  <c r="H886" i="1"/>
  <c r="J883" i="1"/>
  <c r="J882" i="1"/>
  <c r="J881" i="1"/>
  <c r="J880" i="1"/>
  <c r="J879" i="1"/>
  <c r="J878" i="1"/>
  <c r="J877" i="1"/>
  <c r="J876" i="1"/>
  <c r="J875" i="1"/>
  <c r="J874" i="1"/>
  <c r="H873" i="1"/>
  <c r="J870" i="1"/>
  <c r="J869" i="1"/>
  <c r="J868" i="1"/>
  <c r="J867" i="1"/>
  <c r="J866" i="1"/>
  <c r="J865" i="1"/>
  <c r="J864" i="1"/>
  <c r="H863" i="1"/>
  <c r="J860" i="1"/>
  <c r="J859" i="1"/>
  <c r="J858" i="1"/>
  <c r="J857" i="1"/>
  <c r="J856" i="1"/>
  <c r="J855" i="1"/>
  <c r="J854" i="1"/>
  <c r="J853" i="1"/>
  <c r="J852" i="1"/>
  <c r="J851" i="1"/>
  <c r="J850" i="1"/>
  <c r="J849" i="1"/>
  <c r="J848" i="1"/>
  <c r="J847" i="1"/>
  <c r="J846" i="1"/>
  <c r="J845" i="1"/>
  <c r="J844" i="1"/>
  <c r="J843" i="1"/>
  <c r="J842" i="1"/>
  <c r="J841" i="1"/>
  <c r="J840" i="1"/>
  <c r="H839" i="1"/>
  <c r="J836" i="1"/>
  <c r="J835" i="1"/>
  <c r="H834" i="1"/>
  <c r="H833" i="1"/>
  <c r="H832" i="1"/>
  <c r="J827" i="1"/>
  <c r="J826" i="1"/>
  <c r="J825" i="1"/>
  <c r="J824" i="1"/>
  <c r="J823" i="1"/>
  <c r="J822" i="1"/>
  <c r="J821" i="1"/>
  <c r="J820" i="1"/>
  <c r="H819" i="1"/>
  <c r="J816" i="1"/>
  <c r="J815" i="1"/>
  <c r="J814" i="1"/>
  <c r="J813" i="1"/>
  <c r="J812" i="1"/>
  <c r="J811" i="1"/>
  <c r="J810" i="1"/>
  <c r="J809" i="1"/>
  <c r="J808" i="1"/>
  <c r="J807" i="1"/>
  <c r="J806" i="1"/>
  <c r="J805" i="1"/>
  <c r="J804" i="1"/>
  <c r="J803" i="1"/>
  <c r="H802" i="1"/>
  <c r="J799" i="1"/>
  <c r="J798" i="1"/>
  <c r="J797" i="1"/>
  <c r="J796" i="1"/>
  <c r="J795" i="1"/>
  <c r="J794" i="1"/>
  <c r="H793" i="1"/>
  <c r="J790" i="1"/>
  <c r="J789" i="1"/>
  <c r="J788" i="1"/>
  <c r="J787" i="1"/>
  <c r="H786" i="1"/>
  <c r="J783" i="1"/>
  <c r="J782" i="1"/>
  <c r="J781" i="1"/>
  <c r="J780" i="1"/>
  <c r="J779" i="1"/>
  <c r="H778" i="1"/>
  <c r="J775" i="1"/>
  <c r="J774" i="1"/>
  <c r="J773" i="1"/>
  <c r="H772" i="1"/>
  <c r="J769" i="1"/>
  <c r="J768" i="1"/>
  <c r="J767" i="1"/>
  <c r="J766" i="1"/>
  <c r="J765" i="1"/>
  <c r="J764" i="1"/>
  <c r="J763" i="1"/>
  <c r="J762" i="1"/>
  <c r="J761" i="1"/>
  <c r="J760" i="1"/>
  <c r="J759" i="1"/>
  <c r="J758" i="1"/>
  <c r="J757" i="1"/>
  <c r="H756" i="1"/>
  <c r="J753" i="1"/>
  <c r="J752" i="1"/>
  <c r="J751" i="1"/>
  <c r="J750" i="1"/>
  <c r="H749" i="1"/>
  <c r="J744" i="1"/>
  <c r="J743" i="1"/>
  <c r="J742" i="1"/>
  <c r="J741" i="1"/>
  <c r="J740" i="1"/>
  <c r="J739" i="1"/>
  <c r="J738" i="1"/>
  <c r="J737" i="1"/>
  <c r="H736" i="1"/>
  <c r="J733" i="1"/>
  <c r="J732" i="1"/>
  <c r="J731" i="1"/>
  <c r="J730" i="1"/>
  <c r="J729" i="1"/>
  <c r="J728" i="1"/>
  <c r="J727" i="1"/>
  <c r="H726" i="1"/>
  <c r="H725" i="1"/>
  <c r="J722" i="1"/>
  <c r="J721" i="1"/>
  <c r="J720" i="1"/>
  <c r="J719" i="1"/>
  <c r="J718" i="1"/>
  <c r="J717" i="1"/>
  <c r="H716" i="1"/>
  <c r="J713" i="1"/>
  <c r="J712" i="1"/>
  <c r="J711" i="1"/>
  <c r="J710" i="1"/>
  <c r="J709" i="1"/>
  <c r="J708" i="1"/>
  <c r="J707" i="1"/>
  <c r="J706" i="1"/>
  <c r="J705" i="1"/>
  <c r="H704" i="1"/>
  <c r="J701" i="1"/>
  <c r="J700" i="1"/>
  <c r="J699" i="1"/>
  <c r="J698" i="1"/>
  <c r="J697" i="1"/>
  <c r="J696" i="1"/>
  <c r="H695" i="1"/>
  <c r="H694" i="1"/>
  <c r="J689" i="1"/>
  <c r="J688" i="1"/>
  <c r="J687" i="1"/>
  <c r="J686" i="1"/>
  <c r="J685" i="1"/>
  <c r="J684" i="1"/>
  <c r="J683" i="1"/>
  <c r="J682" i="1"/>
  <c r="J681" i="1"/>
  <c r="J680" i="1"/>
  <c r="H679" i="1"/>
  <c r="J676" i="1"/>
  <c r="J675" i="1"/>
  <c r="J674" i="1"/>
  <c r="J673" i="1"/>
  <c r="J672" i="1"/>
  <c r="J671" i="1"/>
  <c r="J670" i="1"/>
  <c r="J669" i="1"/>
  <c r="J668" i="1"/>
  <c r="H667" i="1"/>
  <c r="J664" i="1"/>
  <c r="J663" i="1"/>
  <c r="J662" i="1"/>
  <c r="J661" i="1"/>
  <c r="J660" i="1"/>
  <c r="J659" i="1"/>
  <c r="J658" i="1"/>
  <c r="J657" i="1"/>
  <c r="J656" i="1"/>
  <c r="J655" i="1"/>
  <c r="J654" i="1"/>
  <c r="J653" i="1"/>
  <c r="H652" i="1"/>
  <c r="H651" i="1"/>
  <c r="J646" i="1"/>
  <c r="I647" i="1" s="1"/>
  <c r="H645" i="1"/>
  <c r="J642" i="1"/>
  <c r="J641" i="1"/>
  <c r="J640" i="1"/>
  <c r="H639" i="1"/>
  <c r="J636" i="1"/>
  <c r="J635" i="1"/>
  <c r="J634" i="1"/>
  <c r="J633" i="1"/>
  <c r="J632" i="1"/>
  <c r="J631" i="1"/>
  <c r="J630" i="1"/>
  <c r="J629" i="1"/>
  <c r="J628" i="1"/>
  <c r="J627" i="1"/>
  <c r="J626" i="1"/>
  <c r="J625" i="1"/>
  <c r="H624" i="1"/>
  <c r="J621" i="1"/>
  <c r="J620" i="1"/>
  <c r="J619" i="1"/>
  <c r="J618" i="1"/>
  <c r="J617" i="1"/>
  <c r="J616" i="1"/>
  <c r="J615" i="1"/>
  <c r="J614" i="1"/>
  <c r="J613" i="1"/>
  <c r="J612" i="1"/>
  <c r="H611" i="1"/>
  <c r="J608" i="1"/>
  <c r="J607" i="1"/>
  <c r="J606" i="1"/>
  <c r="J605" i="1"/>
  <c r="J604" i="1"/>
  <c r="H603" i="1"/>
  <c r="J600" i="1"/>
  <c r="J599" i="1"/>
  <c r="J598" i="1"/>
  <c r="J597" i="1"/>
  <c r="J596" i="1"/>
  <c r="J595" i="1"/>
  <c r="J594" i="1"/>
  <c r="J593" i="1"/>
  <c r="J592" i="1"/>
  <c r="J591" i="1"/>
  <c r="H590" i="1"/>
  <c r="H589" i="1"/>
  <c r="J584" i="1"/>
  <c r="I585" i="1" s="1"/>
  <c r="H583" i="1"/>
  <c r="J578" i="1"/>
  <c r="J577" i="1"/>
  <c r="J576" i="1"/>
  <c r="J575" i="1"/>
  <c r="J574" i="1"/>
  <c r="J573" i="1"/>
  <c r="J572" i="1"/>
  <c r="J571" i="1"/>
  <c r="H570" i="1"/>
  <c r="J567" i="1"/>
  <c r="J566" i="1"/>
  <c r="J565" i="1"/>
  <c r="J564" i="1"/>
  <c r="J563" i="1"/>
  <c r="J562" i="1"/>
  <c r="J561" i="1"/>
  <c r="J560" i="1"/>
  <c r="J559" i="1"/>
  <c r="J558" i="1"/>
  <c r="H557" i="1"/>
  <c r="J554" i="1"/>
  <c r="J553" i="1"/>
  <c r="J552" i="1"/>
  <c r="J551" i="1"/>
  <c r="J550" i="1"/>
  <c r="J549" i="1"/>
  <c r="J548" i="1"/>
  <c r="J547" i="1"/>
  <c r="H546" i="1"/>
  <c r="J543" i="1"/>
  <c r="J542" i="1"/>
  <c r="J541" i="1"/>
  <c r="J540" i="1"/>
  <c r="J539" i="1"/>
  <c r="J538" i="1"/>
  <c r="J537" i="1"/>
  <c r="J536" i="1"/>
  <c r="J535" i="1"/>
  <c r="J534" i="1"/>
  <c r="H533" i="1"/>
  <c r="H532" i="1"/>
  <c r="H531" i="1"/>
  <c r="H530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H511" i="1"/>
  <c r="J508" i="1"/>
  <c r="J507" i="1"/>
  <c r="H506" i="1"/>
  <c r="J503" i="1"/>
  <c r="J502" i="1"/>
  <c r="H501" i="1"/>
  <c r="J498" i="1"/>
  <c r="I499" i="1" s="1"/>
  <c r="J499" i="1" s="1"/>
  <c r="J497" i="1" s="1"/>
  <c r="H497" i="1"/>
  <c r="J494" i="1"/>
  <c r="J493" i="1"/>
  <c r="J492" i="1"/>
  <c r="J491" i="1"/>
  <c r="J490" i="1"/>
  <c r="J489" i="1"/>
  <c r="J488" i="1"/>
  <c r="J487" i="1"/>
  <c r="J486" i="1"/>
  <c r="H485" i="1"/>
  <c r="J482" i="1"/>
  <c r="J481" i="1"/>
  <c r="J480" i="1"/>
  <c r="J479" i="1"/>
  <c r="J478" i="1"/>
  <c r="J477" i="1"/>
  <c r="J476" i="1"/>
  <c r="J475" i="1"/>
  <c r="J474" i="1"/>
  <c r="H473" i="1"/>
  <c r="J470" i="1"/>
  <c r="J469" i="1"/>
  <c r="J468" i="1"/>
  <c r="J467" i="1"/>
  <c r="J466" i="1"/>
  <c r="J465" i="1"/>
  <c r="H464" i="1"/>
  <c r="H463" i="1"/>
  <c r="J458" i="1"/>
  <c r="J457" i="1"/>
  <c r="J456" i="1"/>
  <c r="J455" i="1"/>
  <c r="J454" i="1"/>
  <c r="J453" i="1"/>
  <c r="J452" i="1"/>
  <c r="J451" i="1"/>
  <c r="J450" i="1"/>
  <c r="J449" i="1"/>
  <c r="J448" i="1"/>
  <c r="H447" i="1"/>
  <c r="J444" i="1"/>
  <c r="J443" i="1"/>
  <c r="J442" i="1"/>
  <c r="J441" i="1"/>
  <c r="J440" i="1"/>
  <c r="H439" i="1"/>
  <c r="J436" i="1"/>
  <c r="J435" i="1"/>
  <c r="H434" i="1"/>
  <c r="J431" i="1"/>
  <c r="J430" i="1"/>
  <c r="J429" i="1"/>
  <c r="J428" i="1"/>
  <c r="H427" i="1"/>
  <c r="J424" i="1"/>
  <c r="J423" i="1"/>
  <c r="J422" i="1"/>
  <c r="J421" i="1"/>
  <c r="J420" i="1"/>
  <c r="H419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H392" i="1"/>
  <c r="J387" i="1"/>
  <c r="J386" i="1"/>
  <c r="J385" i="1"/>
  <c r="J384" i="1"/>
  <c r="J383" i="1"/>
  <c r="J382" i="1"/>
  <c r="J381" i="1"/>
  <c r="H380" i="1"/>
  <c r="J377" i="1"/>
  <c r="I378" i="1" s="1"/>
  <c r="J378" i="1" s="1"/>
  <c r="J376" i="1" s="1"/>
  <c r="H376" i="1"/>
  <c r="J373" i="1"/>
  <c r="J372" i="1"/>
  <c r="J371" i="1"/>
  <c r="J370" i="1"/>
  <c r="J369" i="1"/>
  <c r="J368" i="1"/>
  <c r="J367" i="1"/>
  <c r="J366" i="1"/>
  <c r="J365" i="1"/>
  <c r="J364" i="1"/>
  <c r="J363" i="1"/>
  <c r="H362" i="1"/>
  <c r="J359" i="1"/>
  <c r="I360" i="1" s="1"/>
  <c r="J360" i="1" s="1"/>
  <c r="J358" i="1" s="1"/>
  <c r="H358" i="1"/>
  <c r="J355" i="1"/>
  <c r="I356" i="1" s="1"/>
  <c r="H354" i="1"/>
  <c r="H353" i="1"/>
  <c r="J350" i="1"/>
  <c r="J349" i="1"/>
  <c r="J348" i="1"/>
  <c r="J347" i="1"/>
  <c r="J346" i="1"/>
  <c r="J345" i="1"/>
  <c r="J344" i="1"/>
  <c r="J343" i="1"/>
  <c r="J342" i="1"/>
  <c r="H341" i="1"/>
  <c r="J338" i="1"/>
  <c r="J337" i="1"/>
  <c r="J336" i="1"/>
  <c r="J335" i="1"/>
  <c r="J334" i="1"/>
  <c r="H333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H316" i="1"/>
  <c r="J311" i="1"/>
  <c r="J310" i="1"/>
  <c r="J309" i="1"/>
  <c r="J308" i="1"/>
  <c r="J307" i="1"/>
  <c r="J306" i="1"/>
  <c r="J305" i="1"/>
  <c r="H304" i="1"/>
  <c r="J301" i="1"/>
  <c r="J300" i="1"/>
  <c r="J299" i="1"/>
  <c r="J298" i="1"/>
  <c r="J297" i="1"/>
  <c r="H296" i="1"/>
  <c r="H295" i="1"/>
  <c r="H294" i="1"/>
  <c r="J287" i="1"/>
  <c r="J286" i="1"/>
  <c r="H285" i="1"/>
  <c r="J282" i="1"/>
  <c r="I283" i="1" s="1"/>
  <c r="H281" i="1"/>
  <c r="J278" i="1"/>
  <c r="J277" i="1"/>
  <c r="J276" i="1"/>
  <c r="H275" i="1"/>
  <c r="J272" i="1"/>
  <c r="J271" i="1"/>
  <c r="J270" i="1"/>
  <c r="J269" i="1"/>
  <c r="H268" i="1"/>
  <c r="H267" i="1"/>
  <c r="J262" i="1"/>
  <c r="J261" i="1"/>
  <c r="J260" i="1"/>
  <c r="J259" i="1"/>
  <c r="H258" i="1"/>
  <c r="J255" i="1"/>
  <c r="J254" i="1"/>
  <c r="J253" i="1"/>
  <c r="J252" i="1"/>
  <c r="H251" i="1"/>
  <c r="J248" i="1"/>
  <c r="J247" i="1"/>
  <c r="J246" i="1"/>
  <c r="J245" i="1"/>
  <c r="H244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H224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H206" i="1"/>
  <c r="H205" i="1"/>
  <c r="J200" i="1"/>
  <c r="J199" i="1"/>
  <c r="H198" i="1"/>
  <c r="J195" i="1"/>
  <c r="J194" i="1"/>
  <c r="H193" i="1"/>
  <c r="J190" i="1"/>
  <c r="J189" i="1"/>
  <c r="H188" i="1"/>
  <c r="J185" i="1"/>
  <c r="J184" i="1"/>
  <c r="H183" i="1"/>
  <c r="J180" i="1"/>
  <c r="I181" i="1" s="1"/>
  <c r="I179" i="1" s="1"/>
  <c r="H179" i="1"/>
  <c r="J176" i="1"/>
  <c r="I177" i="1" s="1"/>
  <c r="H175" i="1"/>
  <c r="J172" i="1"/>
  <c r="J171" i="1"/>
  <c r="J170" i="1"/>
  <c r="H169" i="1"/>
  <c r="J166" i="1"/>
  <c r="J165" i="1"/>
  <c r="J164" i="1"/>
  <c r="H163" i="1"/>
  <c r="H162" i="1"/>
  <c r="J157" i="1"/>
  <c r="J156" i="1"/>
  <c r="J155" i="1"/>
  <c r="H154" i="1"/>
  <c r="J151" i="1"/>
  <c r="J150" i="1"/>
  <c r="J149" i="1"/>
  <c r="H148" i="1"/>
  <c r="J145" i="1"/>
  <c r="J144" i="1"/>
  <c r="J143" i="1"/>
  <c r="J142" i="1"/>
  <c r="J141" i="1"/>
  <c r="J140" i="1"/>
  <c r="J139" i="1"/>
  <c r="J138" i="1"/>
  <c r="J137" i="1"/>
  <c r="H136" i="1"/>
  <c r="J133" i="1"/>
  <c r="J132" i="1"/>
  <c r="H131" i="1"/>
  <c r="H130" i="1"/>
  <c r="H129" i="1"/>
  <c r="J124" i="1"/>
  <c r="J123" i="1"/>
  <c r="J122" i="1"/>
  <c r="H121" i="1"/>
  <c r="J118" i="1"/>
  <c r="J117" i="1"/>
  <c r="J116" i="1"/>
  <c r="J115" i="1"/>
  <c r="H114" i="1"/>
  <c r="J111" i="1"/>
  <c r="J110" i="1"/>
  <c r="J109" i="1"/>
  <c r="H108" i="1"/>
  <c r="J105" i="1"/>
  <c r="J104" i="1"/>
  <c r="H103" i="1"/>
  <c r="J100" i="1"/>
  <c r="J99" i="1"/>
  <c r="J98" i="1"/>
  <c r="J97" i="1"/>
  <c r="J96" i="1"/>
  <c r="H95" i="1"/>
  <c r="J92" i="1"/>
  <c r="J91" i="1"/>
  <c r="J90" i="1"/>
  <c r="H89" i="1"/>
  <c r="H88" i="1"/>
  <c r="J83" i="1"/>
  <c r="J82" i="1"/>
  <c r="H81" i="1"/>
  <c r="J78" i="1"/>
  <c r="J77" i="1"/>
  <c r="J76" i="1"/>
  <c r="J75" i="1"/>
  <c r="H74" i="1"/>
  <c r="J71" i="1"/>
  <c r="J70" i="1"/>
  <c r="J69" i="1"/>
  <c r="J68" i="1"/>
  <c r="J67" i="1"/>
  <c r="J66" i="1"/>
  <c r="J65" i="1"/>
  <c r="J64" i="1"/>
  <c r="H63" i="1"/>
  <c r="J60" i="1"/>
  <c r="J59" i="1"/>
  <c r="H58" i="1"/>
  <c r="H57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H38" i="1"/>
  <c r="J35" i="1"/>
  <c r="I36" i="1" s="1"/>
  <c r="H34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H18" i="1"/>
  <c r="J15" i="1"/>
  <c r="J14" i="1"/>
  <c r="J13" i="1"/>
  <c r="J12" i="1"/>
  <c r="H11" i="1"/>
  <c r="J8" i="1"/>
  <c r="J7" i="1"/>
  <c r="H6" i="1"/>
  <c r="H5" i="1"/>
  <c r="H4" i="1"/>
  <c r="I2027" i="1" l="1"/>
  <c r="I504" i="1"/>
  <c r="J504" i="1" s="1"/>
  <c r="J501" i="1" s="1"/>
  <c r="I1664" i="1"/>
  <c r="J1664" i="1" s="1"/>
  <c r="J1660" i="1" s="1"/>
  <c r="I134" i="1"/>
  <c r="J134" i="1" s="1"/>
  <c r="J131" i="1" s="1"/>
  <c r="I1145" i="1"/>
  <c r="I1141" i="1" s="1"/>
  <c r="I1762" i="1"/>
  <c r="I1758" i="1" s="1"/>
  <c r="I1658" i="1"/>
  <c r="I1651" i="1" s="1"/>
  <c r="I643" i="1"/>
  <c r="J643" i="1" s="1"/>
  <c r="J639" i="1" s="1"/>
  <c r="I965" i="1"/>
  <c r="J965" i="1" s="1"/>
  <c r="J961" i="1" s="1"/>
  <c r="I196" i="1"/>
  <c r="J196" i="1" s="1"/>
  <c r="J193" i="1" s="1"/>
  <c r="I175" i="1"/>
  <c r="J177" i="1"/>
  <c r="J175" i="1" s="1"/>
  <c r="I167" i="1"/>
  <c r="J167" i="1" s="1"/>
  <c r="J163" i="1" s="1"/>
  <c r="I425" i="1"/>
  <c r="J425" i="1" s="1"/>
  <c r="J419" i="1" s="1"/>
  <c r="I1617" i="1"/>
  <c r="I1611" i="1" s="1"/>
  <c r="I776" i="1"/>
  <c r="I772" i="1" s="1"/>
  <c r="I1804" i="1"/>
  <c r="I1800" i="1" s="1"/>
  <c r="I1895" i="1"/>
  <c r="J1895" i="1" s="1"/>
  <c r="J1891" i="1" s="1"/>
  <c r="I544" i="1"/>
  <c r="I533" i="1" s="1"/>
  <c r="I152" i="1"/>
  <c r="I148" i="1" s="1"/>
  <c r="I1649" i="1"/>
  <c r="J1649" i="1" s="1"/>
  <c r="J1645" i="1" s="1"/>
  <c r="I2029" i="1"/>
  <c r="J2031" i="1"/>
  <c r="J2029" i="1" s="1"/>
  <c r="I2018" i="1"/>
  <c r="I2010" i="1"/>
  <c r="I2006" i="1" s="1"/>
  <c r="I2004" i="1"/>
  <c r="I2000" i="1" s="1"/>
  <c r="I1987" i="1"/>
  <c r="J1987" i="1" s="1"/>
  <c r="J1984" i="1" s="1"/>
  <c r="I1971" i="1"/>
  <c r="I1933" i="1" s="1"/>
  <c r="I1931" i="1"/>
  <c r="I1915" i="1" s="1"/>
  <c r="I1913" i="1"/>
  <c r="J1913" i="1" s="1"/>
  <c r="J1908" i="1" s="1"/>
  <c r="I1906" i="1"/>
  <c r="J1906" i="1" s="1"/>
  <c r="J1897" i="1" s="1"/>
  <c r="I1888" i="1"/>
  <c r="I1885" i="1" s="1"/>
  <c r="I1880" i="1"/>
  <c r="I1871" i="1" s="1"/>
  <c r="I1869" i="1"/>
  <c r="I1866" i="1" s="1"/>
  <c r="I1857" i="1"/>
  <c r="I1840" i="1" s="1"/>
  <c r="I1838" i="1"/>
  <c r="I1835" i="1" s="1"/>
  <c r="I1817" i="1"/>
  <c r="I1813" i="1" s="1"/>
  <c r="I1811" i="1"/>
  <c r="I1806" i="1" s="1"/>
  <c r="I1798" i="1"/>
  <c r="I1781" i="1" s="1"/>
  <c r="I1779" i="1"/>
  <c r="I1770" i="1" s="1"/>
  <c r="J1766" i="1"/>
  <c r="J1764" i="1" s="1"/>
  <c r="I1764" i="1"/>
  <c r="I1743" i="1"/>
  <c r="I1727" i="1" s="1"/>
  <c r="I1725" i="1"/>
  <c r="I1721" i="1" s="1"/>
  <c r="I1700" i="1"/>
  <c r="J1700" i="1" s="1"/>
  <c r="J1693" i="1" s="1"/>
  <c r="I1691" i="1"/>
  <c r="J1691" i="1" s="1"/>
  <c r="J1668" i="1" s="1"/>
  <c r="I1628" i="1"/>
  <c r="J1628" i="1" s="1"/>
  <c r="J1619" i="1" s="1"/>
  <c r="I1594" i="1"/>
  <c r="I1580" i="1" s="1"/>
  <c r="I1578" i="1"/>
  <c r="J1578" i="1" s="1"/>
  <c r="J1566" i="1" s="1"/>
  <c r="I1564" i="1"/>
  <c r="J1564" i="1" s="1"/>
  <c r="J1557" i="1" s="1"/>
  <c r="I1555" i="1"/>
  <c r="I1543" i="1" s="1"/>
  <c r="I1541" i="1"/>
  <c r="J1541" i="1" s="1"/>
  <c r="J1530" i="1" s="1"/>
  <c r="I1528" i="1"/>
  <c r="J1528" i="1" s="1"/>
  <c r="J1517" i="1" s="1"/>
  <c r="I1515" i="1"/>
  <c r="I1510" i="1" s="1"/>
  <c r="I1508" i="1"/>
  <c r="I1498" i="1" s="1"/>
  <c r="I1472" i="1"/>
  <c r="J1472" i="1" s="1"/>
  <c r="J1458" i="1" s="1"/>
  <c r="I1453" i="1"/>
  <c r="J1453" i="1" s="1"/>
  <c r="J1449" i="1" s="1"/>
  <c r="I1439" i="1"/>
  <c r="I1430" i="1" s="1"/>
  <c r="I1428" i="1"/>
  <c r="I1423" i="1" s="1"/>
  <c r="I1395" i="1"/>
  <c r="J1395" i="1" s="1"/>
  <c r="J1378" i="1" s="1"/>
  <c r="I1341" i="1"/>
  <c r="J1341" i="1" s="1"/>
  <c r="J1324" i="1" s="1"/>
  <c r="I1320" i="1"/>
  <c r="I1304" i="1" s="1"/>
  <c r="I1264" i="1"/>
  <c r="I1260" i="1" s="1"/>
  <c r="I1257" i="1"/>
  <c r="I1253" i="1" s="1"/>
  <c r="I1234" i="1"/>
  <c r="I1230" i="1" s="1"/>
  <c r="I1219" i="1"/>
  <c r="J1219" i="1" s="1"/>
  <c r="J1194" i="1" s="1"/>
  <c r="I1192" i="1"/>
  <c r="J1192" i="1" s="1"/>
  <c r="J1184" i="1" s="1"/>
  <c r="I1180" i="1"/>
  <c r="J1180" i="1" s="1"/>
  <c r="J1167" i="1" s="1"/>
  <c r="I1165" i="1"/>
  <c r="I1150" i="1" s="1"/>
  <c r="I1109" i="1"/>
  <c r="J1109" i="1" s="1"/>
  <c r="J1101" i="1" s="1"/>
  <c r="I1098" i="1"/>
  <c r="J1098" i="1" s="1"/>
  <c r="J1090" i="1" s="1"/>
  <c r="I1067" i="1"/>
  <c r="I1047" i="1" s="1"/>
  <c r="I1042" i="1"/>
  <c r="J1042" i="1" s="1"/>
  <c r="J1022" i="1" s="1"/>
  <c r="I957" i="1"/>
  <c r="I943" i="1" s="1"/>
  <c r="I941" i="1"/>
  <c r="J941" i="1" s="1"/>
  <c r="J930" i="1" s="1"/>
  <c r="I927" i="1"/>
  <c r="J927" i="1" s="1"/>
  <c r="J912" i="1" s="1"/>
  <c r="I906" i="1"/>
  <c r="I902" i="1" s="1"/>
  <c r="I898" i="1"/>
  <c r="J898" i="1" s="1"/>
  <c r="J892" i="1" s="1"/>
  <c r="I890" i="1"/>
  <c r="I886" i="1" s="1"/>
  <c r="I871" i="1"/>
  <c r="J871" i="1" s="1"/>
  <c r="J863" i="1" s="1"/>
  <c r="I861" i="1"/>
  <c r="I839" i="1" s="1"/>
  <c r="I837" i="1"/>
  <c r="J837" i="1" s="1"/>
  <c r="J834" i="1" s="1"/>
  <c r="I800" i="1"/>
  <c r="I791" i="1"/>
  <c r="I786" i="1" s="1"/>
  <c r="I770" i="1"/>
  <c r="I756" i="1" s="1"/>
  <c r="I754" i="1"/>
  <c r="I749" i="1" s="1"/>
  <c r="I745" i="1"/>
  <c r="I736" i="1" s="1"/>
  <c r="I734" i="1"/>
  <c r="I726" i="1" s="1"/>
  <c r="I723" i="1"/>
  <c r="J723" i="1" s="1"/>
  <c r="J716" i="1" s="1"/>
  <c r="I714" i="1"/>
  <c r="J714" i="1" s="1"/>
  <c r="J704" i="1" s="1"/>
  <c r="I702" i="1"/>
  <c r="I695" i="1" s="1"/>
  <c r="I677" i="1"/>
  <c r="I667" i="1" s="1"/>
  <c r="J647" i="1"/>
  <c r="J645" i="1" s="1"/>
  <c r="I645" i="1"/>
  <c r="I637" i="1"/>
  <c r="J637" i="1" s="1"/>
  <c r="J624" i="1" s="1"/>
  <c r="I609" i="1"/>
  <c r="J609" i="1" s="1"/>
  <c r="J603" i="1" s="1"/>
  <c r="I601" i="1"/>
  <c r="I579" i="1"/>
  <c r="I570" i="1" s="1"/>
  <c r="I509" i="1"/>
  <c r="I506" i="1" s="1"/>
  <c r="I497" i="1"/>
  <c r="I495" i="1"/>
  <c r="J495" i="1" s="1"/>
  <c r="J485" i="1" s="1"/>
  <c r="I483" i="1"/>
  <c r="I473" i="1" s="1"/>
  <c r="I471" i="1"/>
  <c r="J471" i="1" s="1"/>
  <c r="J464" i="1" s="1"/>
  <c r="I459" i="1"/>
  <c r="J459" i="1" s="1"/>
  <c r="J447" i="1" s="1"/>
  <c r="I445" i="1"/>
  <c r="J445" i="1" s="1"/>
  <c r="J439" i="1" s="1"/>
  <c r="I437" i="1"/>
  <c r="I434" i="1" s="1"/>
  <c r="I432" i="1"/>
  <c r="I427" i="1" s="1"/>
  <c r="I417" i="1"/>
  <c r="J417" i="1" s="1"/>
  <c r="J392" i="1" s="1"/>
  <c r="I388" i="1"/>
  <c r="I380" i="1" s="1"/>
  <c r="I376" i="1"/>
  <c r="I374" i="1"/>
  <c r="J374" i="1" s="1"/>
  <c r="J362" i="1" s="1"/>
  <c r="I358" i="1"/>
  <c r="I354" i="1"/>
  <c r="J356" i="1"/>
  <c r="J354" i="1" s="1"/>
  <c r="I351" i="1"/>
  <c r="I341" i="1" s="1"/>
  <c r="I339" i="1"/>
  <c r="J339" i="1" s="1"/>
  <c r="J333" i="1" s="1"/>
  <c r="I331" i="1"/>
  <c r="I316" i="1" s="1"/>
  <c r="I312" i="1"/>
  <c r="J312" i="1" s="1"/>
  <c r="J304" i="1" s="1"/>
  <c r="I302" i="1"/>
  <c r="J302" i="1" s="1"/>
  <c r="J296" i="1" s="1"/>
  <c r="I288" i="1"/>
  <c r="I285" i="1" s="1"/>
  <c r="I281" i="1"/>
  <c r="J283" i="1"/>
  <c r="J281" i="1" s="1"/>
  <c r="I279" i="1"/>
  <c r="J279" i="1" s="1"/>
  <c r="J275" i="1" s="1"/>
  <c r="I273" i="1"/>
  <c r="J273" i="1" s="1"/>
  <c r="J268" i="1" s="1"/>
  <c r="I263" i="1"/>
  <c r="I258" i="1" s="1"/>
  <c r="I256" i="1"/>
  <c r="I251" i="1" s="1"/>
  <c r="I249" i="1"/>
  <c r="I244" i="1" s="1"/>
  <c r="I242" i="1"/>
  <c r="I224" i="1" s="1"/>
  <c r="I222" i="1"/>
  <c r="I206" i="1" s="1"/>
  <c r="I201" i="1"/>
  <c r="J201" i="1" s="1"/>
  <c r="J198" i="1" s="1"/>
  <c r="I191" i="1"/>
  <c r="I188" i="1" s="1"/>
  <c r="I186" i="1"/>
  <c r="I183" i="1" s="1"/>
  <c r="I173" i="1"/>
  <c r="J173" i="1" s="1"/>
  <c r="J169" i="1" s="1"/>
  <c r="I158" i="1"/>
  <c r="I154" i="1" s="1"/>
  <c r="I146" i="1"/>
  <c r="I136" i="1" s="1"/>
  <c r="I125" i="1"/>
  <c r="J125" i="1" s="1"/>
  <c r="J121" i="1" s="1"/>
  <c r="I119" i="1"/>
  <c r="I114" i="1" s="1"/>
  <c r="I112" i="1"/>
  <c r="J112" i="1" s="1"/>
  <c r="J108" i="1" s="1"/>
  <c r="I106" i="1"/>
  <c r="I103" i="1" s="1"/>
  <c r="I101" i="1"/>
  <c r="I95" i="1" s="1"/>
  <c r="I93" i="1"/>
  <c r="I89" i="1" s="1"/>
  <c r="I84" i="1"/>
  <c r="J84" i="1" s="1"/>
  <c r="J81" i="1" s="1"/>
  <c r="I79" i="1"/>
  <c r="I74" i="1" s="1"/>
  <c r="I72" i="1"/>
  <c r="J72" i="1" s="1"/>
  <c r="J63" i="1" s="1"/>
  <c r="I61" i="1"/>
  <c r="I58" i="1" s="1"/>
  <c r="I53" i="1"/>
  <c r="J53" i="1" s="1"/>
  <c r="J38" i="1" s="1"/>
  <c r="I34" i="1"/>
  <c r="J36" i="1"/>
  <c r="J34" i="1" s="1"/>
  <c r="I32" i="1"/>
  <c r="I18" i="1" s="1"/>
  <c r="I16" i="1"/>
  <c r="I11" i="1" s="1"/>
  <c r="I9" i="1"/>
  <c r="J9" i="1" s="1"/>
  <c r="J6" i="1" s="1"/>
  <c r="I131" i="1"/>
  <c r="J181" i="1"/>
  <c r="J179" i="1" s="1"/>
  <c r="I784" i="1"/>
  <c r="I1126" i="1"/>
  <c r="I1139" i="1"/>
  <c r="J1274" i="1"/>
  <c r="J1272" i="1" s="1"/>
  <c r="I1272" i="1"/>
  <c r="I1421" i="1"/>
  <c r="I1447" i="1"/>
  <c r="I1496" i="1"/>
  <c r="I1833" i="1"/>
  <c r="I622" i="1"/>
  <c r="I1300" i="1"/>
  <c r="I1361" i="1"/>
  <c r="J1363" i="1"/>
  <c r="J1361" i="1" s="1"/>
  <c r="I1289" i="1"/>
  <c r="J1291" i="1"/>
  <c r="J1289" i="1" s="1"/>
  <c r="I526" i="1"/>
  <c r="I1222" i="1"/>
  <c r="J1224" i="1"/>
  <c r="J1222" i="1" s="1"/>
  <c r="I1226" i="1" s="1"/>
  <c r="I1998" i="1"/>
  <c r="I555" i="1"/>
  <c r="I583" i="1"/>
  <c r="J585" i="1"/>
  <c r="J583" i="1" s="1"/>
  <c r="I828" i="1"/>
  <c r="I884" i="1"/>
  <c r="I1020" i="1"/>
  <c r="I1251" i="1"/>
  <c r="I1287" i="1"/>
  <c r="I1351" i="1"/>
  <c r="I1376" i="1"/>
  <c r="I1609" i="1"/>
  <c r="I1756" i="1"/>
  <c r="I665" i="1"/>
  <c r="I690" i="1"/>
  <c r="I817" i="1"/>
  <c r="I1643" i="1"/>
  <c r="J1861" i="1"/>
  <c r="J1859" i="1" s="1"/>
  <c r="I1859" i="1"/>
  <c r="I568" i="1"/>
  <c r="I1086" i="1"/>
  <c r="J1268" i="1"/>
  <c r="J1266" i="1" s="1"/>
  <c r="I1266" i="1"/>
  <c r="I1356" i="1"/>
  <c r="J1358" i="1"/>
  <c r="J1356" i="1" s="1"/>
  <c r="I1719" i="1"/>
  <c r="I1982" i="1"/>
  <c r="J2035" i="1"/>
  <c r="J2033" i="1" s="1"/>
  <c r="I639" i="1" l="1"/>
  <c r="I501" i="1"/>
  <c r="J1145" i="1"/>
  <c r="J1141" i="1" s="1"/>
  <c r="I961" i="1"/>
  <c r="I1693" i="1"/>
  <c r="J1817" i="1"/>
  <c r="J1813" i="1" s="1"/>
  <c r="I863" i="1"/>
  <c r="I1378" i="1"/>
  <c r="J1971" i="1"/>
  <c r="J1933" i="1" s="1"/>
  <c r="J776" i="1"/>
  <c r="J772" i="1" s="1"/>
  <c r="I121" i="1"/>
  <c r="J745" i="1"/>
  <c r="J736" i="1" s="1"/>
  <c r="I1167" i="1"/>
  <c r="J1888" i="1"/>
  <c r="J1885" i="1" s="1"/>
  <c r="J1555" i="1"/>
  <c r="J1543" i="1" s="1"/>
  <c r="J79" i="1"/>
  <c r="J74" i="1" s="1"/>
  <c r="J2027" i="1"/>
  <c r="J2018" i="1" s="1"/>
  <c r="I1660" i="1"/>
  <c r="J222" i="1"/>
  <c r="J206" i="1" s="1"/>
  <c r="J432" i="1"/>
  <c r="J427" i="1" s="1"/>
  <c r="J1762" i="1"/>
  <c r="J1758" i="1" s="1"/>
  <c r="J1658" i="1"/>
  <c r="J1651" i="1" s="1"/>
  <c r="J1320" i="1"/>
  <c r="J1304" i="1" s="1"/>
  <c r="I193" i="1"/>
  <c r="I198" i="1"/>
  <c r="J754" i="1"/>
  <c r="J749" i="1" s="1"/>
  <c r="J1165" i="1"/>
  <c r="J1150" i="1" s="1"/>
  <c r="I1182" i="1" s="1"/>
  <c r="I1149" i="1" s="1"/>
  <c r="J1869" i="1"/>
  <c r="J1866" i="1" s="1"/>
  <c r="J256" i="1"/>
  <c r="J251" i="1" s="1"/>
  <c r="J1617" i="1"/>
  <c r="J1611" i="1" s="1"/>
  <c r="J1515" i="1"/>
  <c r="J1510" i="1" s="1"/>
  <c r="I704" i="1"/>
  <c r="J957" i="1"/>
  <c r="J943" i="1" s="1"/>
  <c r="I959" i="1" s="1"/>
  <c r="I1668" i="1"/>
  <c r="I1897" i="1"/>
  <c r="I1101" i="1"/>
  <c r="J119" i="1"/>
  <c r="J114" i="1" s="1"/>
  <c r="I1194" i="1"/>
  <c r="I1908" i="1"/>
  <c r="I834" i="1"/>
  <c r="J1439" i="1"/>
  <c r="J1430" i="1" s="1"/>
  <c r="I1645" i="1"/>
  <c r="J61" i="1"/>
  <c r="J58" i="1" s="1"/>
  <c r="J1428" i="1"/>
  <c r="J1423" i="1" s="1"/>
  <c r="I912" i="1"/>
  <c r="J1931" i="1"/>
  <c r="J1915" i="1" s="1"/>
  <c r="I1530" i="1"/>
  <c r="I1184" i="1"/>
  <c r="I163" i="1"/>
  <c r="J791" i="1"/>
  <c r="J786" i="1" s="1"/>
  <c r="J1725" i="1"/>
  <c r="J1721" i="1" s="1"/>
  <c r="J702" i="1"/>
  <c r="J695" i="1" s="1"/>
  <c r="I108" i="1"/>
  <c r="J191" i="1"/>
  <c r="J188" i="1" s="1"/>
  <c r="J152" i="1"/>
  <c r="J148" i="1" s="1"/>
  <c r="J1743" i="1"/>
  <c r="J1727" i="1" s="1"/>
  <c r="J1234" i="1"/>
  <c r="J1230" i="1" s="1"/>
  <c r="I419" i="1"/>
  <c r="I603" i="1"/>
  <c r="I333" i="1"/>
  <c r="J186" i="1"/>
  <c r="J183" i="1" s="1"/>
  <c r="I1449" i="1"/>
  <c r="J2004" i="1"/>
  <c r="J2000" i="1" s="1"/>
  <c r="I1022" i="1"/>
  <c r="J93" i="1"/>
  <c r="J89" i="1" s="1"/>
  <c r="I1891" i="1"/>
  <c r="J288" i="1"/>
  <c r="J285" i="1" s="1"/>
  <c r="I290" i="1" s="1"/>
  <c r="J906" i="1"/>
  <c r="J902" i="1" s="1"/>
  <c r="I716" i="1"/>
  <c r="J2010" i="1"/>
  <c r="J2006" i="1" s="1"/>
  <c r="I296" i="1"/>
  <c r="J544" i="1"/>
  <c r="J533" i="1" s="1"/>
  <c r="I38" i="1"/>
  <c r="J158" i="1"/>
  <c r="J154" i="1" s="1"/>
  <c r="J1804" i="1"/>
  <c r="J1800" i="1" s="1"/>
  <c r="I169" i="1"/>
  <c r="J249" i="1"/>
  <c r="J244" i="1" s="1"/>
  <c r="J734" i="1"/>
  <c r="J726" i="1" s="1"/>
  <c r="J1798" i="1"/>
  <c r="J1781" i="1" s="1"/>
  <c r="I1090" i="1"/>
  <c r="I1984" i="1"/>
  <c r="J1779" i="1"/>
  <c r="J1770" i="1" s="1"/>
  <c r="J106" i="1"/>
  <c r="J103" i="1" s="1"/>
  <c r="J1880" i="1"/>
  <c r="J1871" i="1" s="1"/>
  <c r="I1882" i="1" s="1"/>
  <c r="I1865" i="1" s="1"/>
  <c r="J1257" i="1"/>
  <c r="J1253" i="1" s="1"/>
  <c r="I892" i="1"/>
  <c r="J1067" i="1"/>
  <c r="J1047" i="1" s="1"/>
  <c r="J101" i="1"/>
  <c r="J95" i="1" s="1"/>
  <c r="I1458" i="1"/>
  <c r="J1264" i="1"/>
  <c r="J1260" i="1" s="1"/>
  <c r="I1270" i="1" s="1"/>
  <c r="I624" i="1"/>
  <c r="J16" i="1"/>
  <c r="J11" i="1" s="1"/>
  <c r="I6" i="1"/>
  <c r="J1857" i="1"/>
  <c r="J1840" i="1" s="1"/>
  <c r="J1838" i="1"/>
  <c r="J1835" i="1" s="1"/>
  <c r="J1811" i="1"/>
  <c r="J1806" i="1" s="1"/>
  <c r="I1619" i="1"/>
  <c r="J1594" i="1"/>
  <c r="J1580" i="1" s="1"/>
  <c r="I1566" i="1"/>
  <c r="I1557" i="1"/>
  <c r="I1517" i="1"/>
  <c r="J1508" i="1"/>
  <c r="J1498" i="1" s="1"/>
  <c r="I1324" i="1"/>
  <c r="I930" i="1"/>
  <c r="J890" i="1"/>
  <c r="J886" i="1" s="1"/>
  <c r="J861" i="1"/>
  <c r="J839" i="1" s="1"/>
  <c r="I793" i="1"/>
  <c r="J800" i="1"/>
  <c r="J793" i="1" s="1"/>
  <c r="J770" i="1"/>
  <c r="J756" i="1" s="1"/>
  <c r="J677" i="1"/>
  <c r="J667" i="1" s="1"/>
  <c r="J601" i="1"/>
  <c r="J590" i="1" s="1"/>
  <c r="I590" i="1"/>
  <c r="J579" i="1"/>
  <c r="J570" i="1" s="1"/>
  <c r="J509" i="1"/>
  <c r="J506" i="1" s="1"/>
  <c r="I485" i="1"/>
  <c r="J483" i="1"/>
  <c r="J473" i="1" s="1"/>
  <c r="I464" i="1"/>
  <c r="I447" i="1"/>
  <c r="I439" i="1"/>
  <c r="J437" i="1"/>
  <c r="J434" i="1" s="1"/>
  <c r="I392" i="1"/>
  <c r="J388" i="1"/>
  <c r="J380" i="1" s="1"/>
  <c r="I390" i="1" s="1"/>
  <c r="I362" i="1"/>
  <c r="J351" i="1"/>
  <c r="J341" i="1" s="1"/>
  <c r="J331" i="1"/>
  <c r="J316" i="1" s="1"/>
  <c r="I304" i="1"/>
  <c r="I314" i="1"/>
  <c r="J314" i="1" s="1"/>
  <c r="J295" i="1" s="1"/>
  <c r="I275" i="1"/>
  <c r="I268" i="1"/>
  <c r="J263" i="1"/>
  <c r="J258" i="1" s="1"/>
  <c r="J242" i="1"/>
  <c r="J224" i="1" s="1"/>
  <c r="J146" i="1"/>
  <c r="J136" i="1" s="1"/>
  <c r="I81" i="1"/>
  <c r="I63" i="1"/>
  <c r="J32" i="1"/>
  <c r="J18" i="1" s="1"/>
  <c r="J1643" i="1"/>
  <c r="J1634" i="1" s="1"/>
  <c r="I1634" i="1"/>
  <c r="J1496" i="1"/>
  <c r="J1474" i="1" s="1"/>
  <c r="I1474" i="1"/>
  <c r="I557" i="1"/>
  <c r="J568" i="1"/>
  <c r="J557" i="1" s="1"/>
  <c r="J1351" i="1"/>
  <c r="J1343" i="1" s="1"/>
  <c r="I1343" i="1"/>
  <c r="J1139" i="1"/>
  <c r="J1128" i="1" s="1"/>
  <c r="I1128" i="1"/>
  <c r="I1973" i="1"/>
  <c r="J1982" i="1"/>
  <c r="J1973" i="1" s="1"/>
  <c r="I819" i="1"/>
  <c r="J828" i="1"/>
  <c r="J819" i="1" s="1"/>
  <c r="J1998" i="1"/>
  <c r="J1989" i="1" s="1"/>
  <c r="I1989" i="1"/>
  <c r="J1447" i="1"/>
  <c r="J1441" i="1" s="1"/>
  <c r="I1441" i="1"/>
  <c r="J526" i="1"/>
  <c r="J511" i="1" s="1"/>
  <c r="I511" i="1"/>
  <c r="J1833" i="1"/>
  <c r="J1819" i="1" s="1"/>
  <c r="I1819" i="1"/>
  <c r="J1421" i="1"/>
  <c r="J1397" i="1" s="1"/>
  <c r="I1397" i="1"/>
  <c r="J1126" i="1"/>
  <c r="J1111" i="1" s="1"/>
  <c r="I1111" i="1"/>
  <c r="J1251" i="1"/>
  <c r="J1236" i="1" s="1"/>
  <c r="I1236" i="1"/>
  <c r="I652" i="1"/>
  <c r="J665" i="1"/>
  <c r="J652" i="1" s="1"/>
  <c r="J1020" i="1"/>
  <c r="J973" i="1" s="1"/>
  <c r="I1044" i="1" s="1"/>
  <c r="I973" i="1"/>
  <c r="I1746" i="1"/>
  <c r="J1756" i="1"/>
  <c r="J1746" i="1" s="1"/>
  <c r="I1768" i="1" s="1"/>
  <c r="J1287" i="1"/>
  <c r="J1276" i="1" s="1"/>
  <c r="I1276" i="1"/>
  <c r="J1300" i="1"/>
  <c r="J1293" i="1" s="1"/>
  <c r="I1293" i="1"/>
  <c r="I679" i="1"/>
  <c r="J690" i="1"/>
  <c r="J679" i="1" s="1"/>
  <c r="J1609" i="1"/>
  <c r="J1596" i="1" s="1"/>
  <c r="I1596" i="1"/>
  <c r="J622" i="1"/>
  <c r="J611" i="1" s="1"/>
  <c r="I611" i="1"/>
  <c r="J784" i="1"/>
  <c r="J778" i="1" s="1"/>
  <c r="I778" i="1"/>
  <c r="J817" i="1"/>
  <c r="J802" i="1" s="1"/>
  <c r="I802" i="1"/>
  <c r="J1086" i="1"/>
  <c r="J1069" i="1" s="1"/>
  <c r="I1069" i="1"/>
  <c r="J1719" i="1"/>
  <c r="J1702" i="1" s="1"/>
  <c r="I1702" i="1"/>
  <c r="I1365" i="1"/>
  <c r="J1376" i="1"/>
  <c r="J1365" i="1" s="1"/>
  <c r="I873" i="1"/>
  <c r="J884" i="1"/>
  <c r="J873" i="1" s="1"/>
  <c r="J555" i="1"/>
  <c r="J546" i="1" s="1"/>
  <c r="I546" i="1"/>
  <c r="J1226" i="1"/>
  <c r="J1221" i="1" s="1"/>
  <c r="I1221" i="1"/>
  <c r="I747" i="1" l="1"/>
  <c r="I86" i="1"/>
  <c r="J86" i="1" s="1"/>
  <c r="J57" i="1" s="1"/>
  <c r="I1666" i="1"/>
  <c r="J1666" i="1" s="1"/>
  <c r="J1633" i="1" s="1"/>
  <c r="I55" i="1"/>
  <c r="J55" i="1" s="1"/>
  <c r="J5" i="1" s="1"/>
  <c r="I203" i="1"/>
  <c r="J203" i="1" s="1"/>
  <c r="J162" i="1" s="1"/>
  <c r="I1147" i="1"/>
  <c r="I1100" i="1" s="1"/>
  <c r="I127" i="1"/>
  <c r="J127" i="1" s="1"/>
  <c r="J88" i="1" s="1"/>
  <c r="I1088" i="1"/>
  <c r="I1046" i="1" s="1"/>
  <c r="I295" i="1"/>
  <c r="I160" i="1"/>
  <c r="J160" i="1" s="1"/>
  <c r="J130" i="1" s="1"/>
  <c r="J1182" i="1"/>
  <c r="J1149" i="1" s="1"/>
  <c r="I2012" i="1"/>
  <c r="I1890" i="1" s="1"/>
  <c r="J1882" i="1"/>
  <c r="J1865" i="1" s="1"/>
  <c r="I1630" i="1"/>
  <c r="I1457" i="1" s="1"/>
  <c r="I1455" i="1"/>
  <c r="J1455" i="1" s="1"/>
  <c r="J1360" i="1" s="1"/>
  <c r="I900" i="1"/>
  <c r="J900" i="1" s="1"/>
  <c r="J833" i="1" s="1"/>
  <c r="I908" i="1" s="1"/>
  <c r="I649" i="1"/>
  <c r="J649" i="1" s="1"/>
  <c r="J589" i="1" s="1"/>
  <c r="I581" i="1"/>
  <c r="J581" i="1" s="1"/>
  <c r="J532" i="1" s="1"/>
  <c r="I587" i="1" s="1"/>
  <c r="I528" i="1"/>
  <c r="J528" i="1" s="1"/>
  <c r="J463" i="1" s="1"/>
  <c r="J390" i="1"/>
  <c r="J353" i="1" s="1"/>
  <c r="I461" i="1" s="1"/>
  <c r="J461" i="1" s="1"/>
  <c r="J294" i="1" s="1"/>
  <c r="I353" i="1"/>
  <c r="I265" i="1"/>
  <c r="J265" i="1" s="1"/>
  <c r="J205" i="1" s="1"/>
  <c r="I88" i="1"/>
  <c r="I1745" i="1"/>
  <c r="J1768" i="1"/>
  <c r="J1745" i="1" s="1"/>
  <c r="J1044" i="1"/>
  <c r="J972" i="1" s="1"/>
  <c r="I972" i="1"/>
  <c r="J959" i="1"/>
  <c r="J929" i="1" s="1"/>
  <c r="I929" i="1"/>
  <c r="I692" i="1"/>
  <c r="I57" i="1"/>
  <c r="J290" i="1"/>
  <c r="J267" i="1" s="1"/>
  <c r="I267" i="1"/>
  <c r="I1259" i="1"/>
  <c r="J1270" i="1"/>
  <c r="J1259" i="1" s="1"/>
  <c r="I1302" i="1" s="1"/>
  <c r="I1633" i="1"/>
  <c r="J747" i="1"/>
  <c r="J725" i="1" s="1"/>
  <c r="I830" i="1" s="1"/>
  <c r="I725" i="1"/>
  <c r="I162" i="1" l="1"/>
  <c r="J1088" i="1"/>
  <c r="J1046" i="1" s="1"/>
  <c r="J1147" i="1"/>
  <c r="J1100" i="1" s="1"/>
  <c r="I5" i="1"/>
  <c r="J2012" i="1"/>
  <c r="J1890" i="1" s="1"/>
  <c r="I2014" i="1" s="1"/>
  <c r="I1884" i="1" s="1"/>
  <c r="I130" i="1"/>
  <c r="I1360" i="1"/>
  <c r="J1630" i="1"/>
  <c r="J1457" i="1" s="1"/>
  <c r="I833" i="1"/>
  <c r="I589" i="1"/>
  <c r="I532" i="1"/>
  <c r="I463" i="1"/>
  <c r="I294" i="1"/>
  <c r="I205" i="1"/>
  <c r="I1863" i="1"/>
  <c r="J692" i="1"/>
  <c r="J651" i="1" s="1"/>
  <c r="I651" i="1"/>
  <c r="I1229" i="1"/>
  <c r="J1302" i="1"/>
  <c r="J1229" i="1" s="1"/>
  <c r="I1322" i="1" s="1"/>
  <c r="I694" i="1"/>
  <c r="J830" i="1"/>
  <c r="J694" i="1" s="1"/>
  <c r="I832" i="1"/>
  <c r="J908" i="1"/>
  <c r="J832" i="1" s="1"/>
  <c r="I292" i="1"/>
  <c r="I531" i="1"/>
  <c r="J587" i="1"/>
  <c r="J531" i="1" s="1"/>
  <c r="E970" i="1"/>
  <c r="G2037" i="1"/>
  <c r="E2033" i="1"/>
  <c r="G2034" i="1"/>
  <c r="F2035" i="1" s="1"/>
  <c r="F2033" i="1" s="1"/>
  <c r="E2029" i="1"/>
  <c r="G2030" i="1"/>
  <c r="F2031" i="1" s="1"/>
  <c r="E2018" i="1"/>
  <c r="G2026" i="1"/>
  <c r="G2025" i="1"/>
  <c r="G2024" i="1"/>
  <c r="G2023" i="1"/>
  <c r="G2022" i="1"/>
  <c r="G2021" i="1"/>
  <c r="G2020" i="1"/>
  <c r="G2019" i="1"/>
  <c r="E1355" i="1"/>
  <c r="E1884" i="1"/>
  <c r="E1890" i="1"/>
  <c r="E2006" i="1"/>
  <c r="G2009" i="1"/>
  <c r="G2008" i="1"/>
  <c r="G2007" i="1"/>
  <c r="E2000" i="1"/>
  <c r="G2003" i="1"/>
  <c r="G2002" i="1"/>
  <c r="G2001" i="1"/>
  <c r="E1989" i="1"/>
  <c r="G1997" i="1"/>
  <c r="G1996" i="1"/>
  <c r="G1995" i="1"/>
  <c r="G1994" i="1"/>
  <c r="G1993" i="1"/>
  <c r="G1992" i="1"/>
  <c r="G1991" i="1"/>
  <c r="G1990" i="1"/>
  <c r="E1984" i="1"/>
  <c r="G1986" i="1"/>
  <c r="G1985" i="1"/>
  <c r="E1973" i="1"/>
  <c r="G1981" i="1"/>
  <c r="G1980" i="1"/>
  <c r="G1979" i="1"/>
  <c r="G1978" i="1"/>
  <c r="G1977" i="1"/>
  <c r="G1976" i="1"/>
  <c r="G1975" i="1"/>
  <c r="G1974" i="1"/>
  <c r="E1933" i="1"/>
  <c r="G1970" i="1"/>
  <c r="G1969" i="1"/>
  <c r="G1968" i="1"/>
  <c r="G1967" i="1"/>
  <c r="G1966" i="1"/>
  <c r="G1965" i="1"/>
  <c r="G1964" i="1"/>
  <c r="G1963" i="1"/>
  <c r="G1962" i="1"/>
  <c r="G1961" i="1"/>
  <c r="G1960" i="1"/>
  <c r="G1959" i="1"/>
  <c r="G1958" i="1"/>
  <c r="G1957" i="1"/>
  <c r="G1956" i="1"/>
  <c r="G1955" i="1"/>
  <c r="G1954" i="1"/>
  <c r="G1953" i="1"/>
  <c r="G1952" i="1"/>
  <c r="G1951" i="1"/>
  <c r="G1950" i="1"/>
  <c r="G1949" i="1"/>
  <c r="G1948" i="1"/>
  <c r="G1947" i="1"/>
  <c r="G1946" i="1"/>
  <c r="G1945" i="1"/>
  <c r="G1944" i="1"/>
  <c r="G1943" i="1"/>
  <c r="G1942" i="1"/>
  <c r="G1941" i="1"/>
  <c r="G1940" i="1"/>
  <c r="G1939" i="1"/>
  <c r="G1938" i="1"/>
  <c r="G1937" i="1"/>
  <c r="G1936" i="1"/>
  <c r="G1935" i="1"/>
  <c r="G1934" i="1"/>
  <c r="E1915" i="1"/>
  <c r="G1930" i="1"/>
  <c r="G1929" i="1"/>
  <c r="G1928" i="1"/>
  <c r="G1927" i="1"/>
  <c r="G1926" i="1"/>
  <c r="G1925" i="1"/>
  <c r="G1924" i="1"/>
  <c r="G1923" i="1"/>
  <c r="G1922" i="1"/>
  <c r="G1921" i="1"/>
  <c r="G1920" i="1"/>
  <c r="G1919" i="1"/>
  <c r="G1918" i="1"/>
  <c r="G1917" i="1"/>
  <c r="G1916" i="1"/>
  <c r="E1908" i="1"/>
  <c r="G1912" i="1"/>
  <c r="G1911" i="1"/>
  <c r="G1910" i="1"/>
  <c r="G1909" i="1"/>
  <c r="E1897" i="1"/>
  <c r="G1905" i="1"/>
  <c r="G1904" i="1"/>
  <c r="G1903" i="1"/>
  <c r="G1902" i="1"/>
  <c r="G1901" i="1"/>
  <c r="G1900" i="1"/>
  <c r="G1899" i="1"/>
  <c r="G1898" i="1"/>
  <c r="E1891" i="1"/>
  <c r="G1894" i="1"/>
  <c r="G1893" i="1"/>
  <c r="G1892" i="1"/>
  <c r="E1885" i="1"/>
  <c r="G1887" i="1"/>
  <c r="G1886" i="1"/>
  <c r="E1865" i="1"/>
  <c r="E1871" i="1"/>
  <c r="G1879" i="1"/>
  <c r="G1878" i="1"/>
  <c r="G1877" i="1"/>
  <c r="G1876" i="1"/>
  <c r="G1875" i="1"/>
  <c r="G1874" i="1"/>
  <c r="G1873" i="1"/>
  <c r="G1872" i="1"/>
  <c r="E1866" i="1"/>
  <c r="G1868" i="1"/>
  <c r="G1867" i="1"/>
  <c r="E1632" i="1"/>
  <c r="E1859" i="1"/>
  <c r="G1860" i="1"/>
  <c r="F1861" i="1" s="1"/>
  <c r="E1840" i="1"/>
  <c r="G1856" i="1"/>
  <c r="G1855" i="1"/>
  <c r="G1854" i="1"/>
  <c r="G1853" i="1"/>
  <c r="G1852" i="1"/>
  <c r="G1851" i="1"/>
  <c r="G1850" i="1"/>
  <c r="G1849" i="1"/>
  <c r="G1848" i="1"/>
  <c r="G1847" i="1"/>
  <c r="G1846" i="1"/>
  <c r="G1845" i="1"/>
  <c r="G1844" i="1"/>
  <c r="G1843" i="1"/>
  <c r="G1842" i="1"/>
  <c r="G1841" i="1"/>
  <c r="E1835" i="1"/>
  <c r="G1837" i="1"/>
  <c r="G1836" i="1"/>
  <c r="E1819" i="1"/>
  <c r="G1832" i="1"/>
  <c r="G1831" i="1"/>
  <c r="G1830" i="1"/>
  <c r="G1829" i="1"/>
  <c r="G1828" i="1"/>
  <c r="G1827" i="1"/>
  <c r="G1826" i="1"/>
  <c r="G1825" i="1"/>
  <c r="G1824" i="1"/>
  <c r="G1823" i="1"/>
  <c r="G1822" i="1"/>
  <c r="G1821" i="1"/>
  <c r="G1820" i="1"/>
  <c r="E1813" i="1"/>
  <c r="G1816" i="1"/>
  <c r="G1815" i="1"/>
  <c r="G1814" i="1"/>
  <c r="E1806" i="1"/>
  <c r="G1810" i="1"/>
  <c r="G1809" i="1"/>
  <c r="G1808" i="1"/>
  <c r="G1807" i="1"/>
  <c r="E1800" i="1"/>
  <c r="G1803" i="1"/>
  <c r="G1802" i="1"/>
  <c r="G1801" i="1"/>
  <c r="E1781" i="1"/>
  <c r="G1797" i="1"/>
  <c r="G1796" i="1"/>
  <c r="G1795" i="1"/>
  <c r="G1794" i="1"/>
  <c r="G1793" i="1"/>
  <c r="G1792" i="1"/>
  <c r="G1791" i="1"/>
  <c r="G1790" i="1"/>
  <c r="G1789" i="1"/>
  <c r="G1788" i="1"/>
  <c r="G1787" i="1"/>
  <c r="G1786" i="1"/>
  <c r="G1785" i="1"/>
  <c r="G1784" i="1"/>
  <c r="G1783" i="1"/>
  <c r="G1782" i="1"/>
  <c r="E1770" i="1"/>
  <c r="G1778" i="1"/>
  <c r="G1777" i="1"/>
  <c r="G1776" i="1"/>
  <c r="G1775" i="1"/>
  <c r="G1774" i="1"/>
  <c r="G1773" i="1"/>
  <c r="G1772" i="1"/>
  <c r="G1771" i="1"/>
  <c r="E1745" i="1"/>
  <c r="E1764" i="1"/>
  <c r="G1765" i="1"/>
  <c r="F1766" i="1" s="1"/>
  <c r="E1758" i="1"/>
  <c r="G1761" i="1"/>
  <c r="G1760" i="1"/>
  <c r="G1759" i="1"/>
  <c r="E1746" i="1"/>
  <c r="G1755" i="1"/>
  <c r="G1754" i="1"/>
  <c r="G1753" i="1"/>
  <c r="G1752" i="1"/>
  <c r="G1751" i="1"/>
  <c r="G1750" i="1"/>
  <c r="G1749" i="1"/>
  <c r="G1748" i="1"/>
  <c r="G1747" i="1"/>
  <c r="E1727" i="1"/>
  <c r="G1742" i="1"/>
  <c r="G1741" i="1"/>
  <c r="G1740" i="1"/>
  <c r="G1739" i="1"/>
  <c r="G1738" i="1"/>
  <c r="G1737" i="1"/>
  <c r="G1736" i="1"/>
  <c r="G1735" i="1"/>
  <c r="G1734" i="1"/>
  <c r="G1733" i="1"/>
  <c r="G1732" i="1"/>
  <c r="G1731" i="1"/>
  <c r="G1730" i="1"/>
  <c r="G1729" i="1"/>
  <c r="G1728" i="1"/>
  <c r="E1721" i="1"/>
  <c r="G1724" i="1"/>
  <c r="G1723" i="1"/>
  <c r="G1722" i="1"/>
  <c r="E1702" i="1"/>
  <c r="G1718" i="1"/>
  <c r="G1717" i="1"/>
  <c r="G1716" i="1"/>
  <c r="G1715" i="1"/>
  <c r="G1714" i="1"/>
  <c r="G1713" i="1"/>
  <c r="G1712" i="1"/>
  <c r="G1711" i="1"/>
  <c r="G1710" i="1"/>
  <c r="G1709" i="1"/>
  <c r="G1708" i="1"/>
  <c r="G1707" i="1"/>
  <c r="G1706" i="1"/>
  <c r="G1705" i="1"/>
  <c r="G1704" i="1"/>
  <c r="G1703" i="1"/>
  <c r="E1693" i="1"/>
  <c r="G1699" i="1"/>
  <c r="G1698" i="1"/>
  <c r="G1697" i="1"/>
  <c r="G1696" i="1"/>
  <c r="G1695" i="1"/>
  <c r="G1694" i="1"/>
  <c r="E1668" i="1"/>
  <c r="G1690" i="1"/>
  <c r="G1689" i="1"/>
  <c r="G1688" i="1"/>
  <c r="G1687" i="1"/>
  <c r="G1686" i="1"/>
  <c r="G1685" i="1"/>
  <c r="G1684" i="1"/>
  <c r="G1683" i="1"/>
  <c r="G1682" i="1"/>
  <c r="G1681" i="1"/>
  <c r="G1680" i="1"/>
  <c r="G1679" i="1"/>
  <c r="G1678" i="1"/>
  <c r="G1677" i="1"/>
  <c r="G1676" i="1"/>
  <c r="G1675" i="1"/>
  <c r="G1674" i="1"/>
  <c r="G1673" i="1"/>
  <c r="G1672" i="1"/>
  <c r="G1671" i="1"/>
  <c r="G1670" i="1"/>
  <c r="G1669" i="1"/>
  <c r="E1633" i="1"/>
  <c r="E1660" i="1"/>
  <c r="G1663" i="1"/>
  <c r="G1662" i="1"/>
  <c r="G1661" i="1"/>
  <c r="E1651" i="1"/>
  <c r="G1657" i="1"/>
  <c r="G1656" i="1"/>
  <c r="G1655" i="1"/>
  <c r="G1654" i="1"/>
  <c r="G1653" i="1"/>
  <c r="G1652" i="1"/>
  <c r="E1645" i="1"/>
  <c r="G1648" i="1"/>
  <c r="G1647" i="1"/>
  <c r="G1646" i="1"/>
  <c r="E1634" i="1"/>
  <c r="G1642" i="1"/>
  <c r="G1641" i="1"/>
  <c r="G1640" i="1"/>
  <c r="G1639" i="1"/>
  <c r="G1638" i="1"/>
  <c r="G1637" i="1"/>
  <c r="G1636" i="1"/>
  <c r="G1635" i="1"/>
  <c r="E1457" i="1"/>
  <c r="E1619" i="1"/>
  <c r="G1627" i="1"/>
  <c r="G1626" i="1"/>
  <c r="G1625" i="1"/>
  <c r="G1624" i="1"/>
  <c r="G1623" i="1"/>
  <c r="G1622" i="1"/>
  <c r="G1621" i="1"/>
  <c r="G1620" i="1"/>
  <c r="E1611" i="1"/>
  <c r="G1616" i="1"/>
  <c r="G1615" i="1"/>
  <c r="G1614" i="1"/>
  <c r="G1613" i="1"/>
  <c r="G1612" i="1"/>
  <c r="E1596" i="1"/>
  <c r="G1608" i="1"/>
  <c r="G1607" i="1"/>
  <c r="G1606" i="1"/>
  <c r="G1605" i="1"/>
  <c r="G1604" i="1"/>
  <c r="G1603" i="1"/>
  <c r="G1602" i="1"/>
  <c r="G1601" i="1"/>
  <c r="G1600" i="1"/>
  <c r="G1599" i="1"/>
  <c r="G1598" i="1"/>
  <c r="G1597" i="1"/>
  <c r="E1580" i="1"/>
  <c r="G1593" i="1"/>
  <c r="G1592" i="1"/>
  <c r="G1591" i="1"/>
  <c r="G1590" i="1"/>
  <c r="G1589" i="1"/>
  <c r="G1588" i="1"/>
  <c r="G1587" i="1"/>
  <c r="G1586" i="1"/>
  <c r="G1585" i="1"/>
  <c r="G1584" i="1"/>
  <c r="G1583" i="1"/>
  <c r="G1582" i="1"/>
  <c r="G1581" i="1"/>
  <c r="E1566" i="1"/>
  <c r="G1577" i="1"/>
  <c r="G1576" i="1"/>
  <c r="G1575" i="1"/>
  <c r="G1574" i="1"/>
  <c r="G1573" i="1"/>
  <c r="G1572" i="1"/>
  <c r="G1571" i="1"/>
  <c r="G1570" i="1"/>
  <c r="G1569" i="1"/>
  <c r="G1568" i="1"/>
  <c r="G1567" i="1"/>
  <c r="E1557" i="1"/>
  <c r="G1563" i="1"/>
  <c r="G1562" i="1"/>
  <c r="G1561" i="1"/>
  <c r="G1560" i="1"/>
  <c r="G1559" i="1"/>
  <c r="G1558" i="1"/>
  <c r="E1543" i="1"/>
  <c r="G1554" i="1"/>
  <c r="G1553" i="1"/>
  <c r="G1552" i="1"/>
  <c r="G1551" i="1"/>
  <c r="G1550" i="1"/>
  <c r="G1549" i="1"/>
  <c r="G1548" i="1"/>
  <c r="G1547" i="1"/>
  <c r="G1546" i="1"/>
  <c r="G1545" i="1"/>
  <c r="G1544" i="1"/>
  <c r="E1530" i="1"/>
  <c r="G1540" i="1"/>
  <c r="G1539" i="1"/>
  <c r="G1538" i="1"/>
  <c r="G1537" i="1"/>
  <c r="G1536" i="1"/>
  <c r="G1535" i="1"/>
  <c r="G1534" i="1"/>
  <c r="G1533" i="1"/>
  <c r="G1532" i="1"/>
  <c r="G1531" i="1"/>
  <c r="E1517" i="1"/>
  <c r="G1527" i="1"/>
  <c r="G1526" i="1"/>
  <c r="G1525" i="1"/>
  <c r="G1524" i="1"/>
  <c r="G1523" i="1"/>
  <c r="G1522" i="1"/>
  <c r="G1521" i="1"/>
  <c r="G1520" i="1"/>
  <c r="G1519" i="1"/>
  <c r="G1518" i="1"/>
  <c r="E1510" i="1"/>
  <c r="G1514" i="1"/>
  <c r="G1513" i="1"/>
  <c r="G1512" i="1"/>
  <c r="G1511" i="1"/>
  <c r="E1498" i="1"/>
  <c r="G1507" i="1"/>
  <c r="G1506" i="1"/>
  <c r="G1505" i="1"/>
  <c r="G1504" i="1"/>
  <c r="G1503" i="1"/>
  <c r="G1502" i="1"/>
  <c r="G1501" i="1"/>
  <c r="G1500" i="1"/>
  <c r="G1499" i="1"/>
  <c r="E1474" i="1"/>
  <c r="G1495" i="1"/>
  <c r="G1494" i="1"/>
  <c r="G1493" i="1"/>
  <c r="G1492" i="1"/>
  <c r="G1491" i="1"/>
  <c r="G1490" i="1"/>
  <c r="G1489" i="1"/>
  <c r="G1488" i="1"/>
  <c r="G1487" i="1"/>
  <c r="G1486" i="1"/>
  <c r="G1485" i="1"/>
  <c r="G1484" i="1"/>
  <c r="G1483" i="1"/>
  <c r="G1482" i="1"/>
  <c r="G1481" i="1"/>
  <c r="G1480" i="1"/>
  <c r="G1479" i="1"/>
  <c r="G1478" i="1"/>
  <c r="G1477" i="1"/>
  <c r="G1476" i="1"/>
  <c r="G1475" i="1"/>
  <c r="E1458" i="1"/>
  <c r="G1471" i="1"/>
  <c r="G1470" i="1"/>
  <c r="G1469" i="1"/>
  <c r="G1468" i="1"/>
  <c r="G1467" i="1"/>
  <c r="G1466" i="1"/>
  <c r="G1465" i="1"/>
  <c r="G1464" i="1"/>
  <c r="G1463" i="1"/>
  <c r="G1462" i="1"/>
  <c r="G1461" i="1"/>
  <c r="G1460" i="1"/>
  <c r="G1459" i="1"/>
  <c r="E1360" i="1"/>
  <c r="E1449" i="1"/>
  <c r="G1452" i="1"/>
  <c r="G1451" i="1"/>
  <c r="G1450" i="1"/>
  <c r="E1441" i="1"/>
  <c r="G1446" i="1"/>
  <c r="G1445" i="1"/>
  <c r="G1444" i="1"/>
  <c r="G1443" i="1"/>
  <c r="G1442" i="1"/>
  <c r="E1430" i="1"/>
  <c r="G1438" i="1"/>
  <c r="G1437" i="1"/>
  <c r="G1436" i="1"/>
  <c r="G1435" i="1"/>
  <c r="G1434" i="1"/>
  <c r="G1433" i="1"/>
  <c r="G1432" i="1"/>
  <c r="G1431" i="1"/>
  <c r="E1423" i="1"/>
  <c r="G1427" i="1"/>
  <c r="G1426" i="1"/>
  <c r="G1425" i="1"/>
  <c r="G1424" i="1"/>
  <c r="E1397" i="1"/>
  <c r="G1420" i="1"/>
  <c r="G1419" i="1"/>
  <c r="G1418" i="1"/>
  <c r="G1417" i="1"/>
  <c r="G1416" i="1"/>
  <c r="G1415" i="1"/>
  <c r="G1414" i="1"/>
  <c r="G1413" i="1"/>
  <c r="G1412" i="1"/>
  <c r="G1411" i="1"/>
  <c r="G1410" i="1"/>
  <c r="G1409" i="1"/>
  <c r="G1408" i="1"/>
  <c r="G1407" i="1"/>
  <c r="G1406" i="1"/>
  <c r="G1405" i="1"/>
  <c r="G1404" i="1"/>
  <c r="G1403" i="1"/>
  <c r="G1402" i="1"/>
  <c r="G1401" i="1"/>
  <c r="G1400" i="1"/>
  <c r="G1399" i="1"/>
  <c r="G1398" i="1"/>
  <c r="E1378" i="1"/>
  <c r="G1394" i="1"/>
  <c r="G1393" i="1"/>
  <c r="G1392" i="1"/>
  <c r="G1391" i="1"/>
  <c r="G1390" i="1"/>
  <c r="G1389" i="1"/>
  <c r="G1388" i="1"/>
  <c r="G1387" i="1"/>
  <c r="G1386" i="1"/>
  <c r="G1385" i="1"/>
  <c r="G1384" i="1"/>
  <c r="G1383" i="1"/>
  <c r="G1382" i="1"/>
  <c r="G1381" i="1"/>
  <c r="G1380" i="1"/>
  <c r="G1379" i="1"/>
  <c r="E1365" i="1"/>
  <c r="G1375" i="1"/>
  <c r="G1374" i="1"/>
  <c r="G1373" i="1"/>
  <c r="G1372" i="1"/>
  <c r="G1371" i="1"/>
  <c r="G1370" i="1"/>
  <c r="G1369" i="1"/>
  <c r="G1368" i="1"/>
  <c r="G1367" i="1"/>
  <c r="G1366" i="1"/>
  <c r="E1361" i="1"/>
  <c r="G1362" i="1"/>
  <c r="F1363" i="1" s="1"/>
  <c r="E1356" i="1"/>
  <c r="G1357" i="1"/>
  <c r="F1358" i="1" s="1"/>
  <c r="E971" i="1"/>
  <c r="E1343" i="1"/>
  <c r="G1350" i="1"/>
  <c r="G1349" i="1"/>
  <c r="G1348" i="1"/>
  <c r="G1347" i="1"/>
  <c r="G1346" i="1"/>
  <c r="G1345" i="1"/>
  <c r="G1344" i="1"/>
  <c r="E1324" i="1"/>
  <c r="G1340" i="1"/>
  <c r="G1339" i="1"/>
  <c r="G1338" i="1"/>
  <c r="G1337" i="1"/>
  <c r="G1336" i="1"/>
  <c r="G1335" i="1"/>
  <c r="G1334" i="1"/>
  <c r="G1333" i="1"/>
  <c r="G1332" i="1"/>
  <c r="G1331" i="1"/>
  <c r="G1330" i="1"/>
  <c r="G1329" i="1"/>
  <c r="G1328" i="1"/>
  <c r="G1327" i="1"/>
  <c r="G1326" i="1"/>
  <c r="G1325" i="1"/>
  <c r="E1228" i="1"/>
  <c r="E1304" i="1"/>
  <c r="G1319" i="1"/>
  <c r="G1318" i="1"/>
  <c r="G1317" i="1"/>
  <c r="G1316" i="1"/>
  <c r="G1315" i="1"/>
  <c r="G1314" i="1"/>
  <c r="G1313" i="1"/>
  <c r="G1312" i="1"/>
  <c r="G1311" i="1"/>
  <c r="G1310" i="1"/>
  <c r="G1309" i="1"/>
  <c r="G1308" i="1"/>
  <c r="G1307" i="1"/>
  <c r="G1306" i="1"/>
  <c r="G1305" i="1"/>
  <c r="E1229" i="1"/>
  <c r="E1293" i="1"/>
  <c r="G1299" i="1"/>
  <c r="G1298" i="1"/>
  <c r="G1297" i="1"/>
  <c r="G1296" i="1"/>
  <c r="G1295" i="1"/>
  <c r="G1294" i="1"/>
  <c r="E1289" i="1"/>
  <c r="G1290" i="1"/>
  <c r="F1291" i="1" s="1"/>
  <c r="E1276" i="1"/>
  <c r="G1286" i="1"/>
  <c r="G1285" i="1"/>
  <c r="G1284" i="1"/>
  <c r="G1283" i="1"/>
  <c r="G1282" i="1"/>
  <c r="G1281" i="1"/>
  <c r="G1280" i="1"/>
  <c r="G1279" i="1"/>
  <c r="G1278" i="1"/>
  <c r="G1277" i="1"/>
  <c r="E1272" i="1"/>
  <c r="G1273" i="1"/>
  <c r="F1274" i="1" s="1"/>
  <c r="E1259" i="1"/>
  <c r="E1266" i="1"/>
  <c r="G1267" i="1"/>
  <c r="F1268" i="1" s="1"/>
  <c r="E1260" i="1"/>
  <c r="G1263" i="1"/>
  <c r="G1262" i="1"/>
  <c r="G1261" i="1"/>
  <c r="E1253" i="1"/>
  <c r="G1256" i="1"/>
  <c r="G1255" i="1"/>
  <c r="G1254" i="1"/>
  <c r="E1236" i="1"/>
  <c r="G1250" i="1"/>
  <c r="G1249" i="1"/>
  <c r="G1248" i="1"/>
  <c r="G1247" i="1"/>
  <c r="G1246" i="1"/>
  <c r="G1245" i="1"/>
  <c r="G1244" i="1"/>
  <c r="G1243" i="1"/>
  <c r="G1242" i="1"/>
  <c r="G1241" i="1"/>
  <c r="G1240" i="1"/>
  <c r="G1239" i="1"/>
  <c r="G1238" i="1"/>
  <c r="G1237" i="1"/>
  <c r="E1230" i="1"/>
  <c r="G1233" i="1"/>
  <c r="G1232" i="1"/>
  <c r="G1231" i="1"/>
  <c r="E1221" i="1"/>
  <c r="E1222" i="1"/>
  <c r="G1223" i="1"/>
  <c r="F1224" i="1" s="1"/>
  <c r="E1194" i="1"/>
  <c r="G1218" i="1"/>
  <c r="G1217" i="1"/>
  <c r="G1216" i="1"/>
  <c r="G1215" i="1"/>
  <c r="G1214" i="1"/>
  <c r="G1213" i="1"/>
  <c r="G1212" i="1"/>
  <c r="G1211" i="1"/>
  <c r="G1210" i="1"/>
  <c r="G1209" i="1"/>
  <c r="G1208" i="1"/>
  <c r="G1207" i="1"/>
  <c r="G1206" i="1"/>
  <c r="G1205" i="1"/>
  <c r="G1204" i="1"/>
  <c r="G1203" i="1"/>
  <c r="G1202" i="1"/>
  <c r="G1201" i="1"/>
  <c r="G1200" i="1"/>
  <c r="G1199" i="1"/>
  <c r="G1198" i="1"/>
  <c r="G1197" i="1"/>
  <c r="G1196" i="1"/>
  <c r="G1195" i="1"/>
  <c r="E1184" i="1"/>
  <c r="G1191" i="1"/>
  <c r="G1190" i="1"/>
  <c r="G1189" i="1"/>
  <c r="G1188" i="1"/>
  <c r="G1187" i="1"/>
  <c r="G1186" i="1"/>
  <c r="G1185" i="1"/>
  <c r="E1149" i="1"/>
  <c r="E1167" i="1"/>
  <c r="G1179" i="1"/>
  <c r="G1178" i="1"/>
  <c r="G1177" i="1"/>
  <c r="G1176" i="1"/>
  <c r="G1175" i="1"/>
  <c r="G1174" i="1"/>
  <c r="G1173" i="1"/>
  <c r="G1172" i="1"/>
  <c r="G1171" i="1"/>
  <c r="G1170" i="1"/>
  <c r="G1169" i="1"/>
  <c r="G1168" i="1"/>
  <c r="E1150" i="1"/>
  <c r="G1164" i="1"/>
  <c r="G1163" i="1"/>
  <c r="G1162" i="1"/>
  <c r="G1161" i="1"/>
  <c r="G1160" i="1"/>
  <c r="G1159" i="1"/>
  <c r="G1158" i="1"/>
  <c r="G1157" i="1"/>
  <c r="G1156" i="1"/>
  <c r="G1155" i="1"/>
  <c r="G1154" i="1"/>
  <c r="G1153" i="1"/>
  <c r="G1152" i="1"/>
  <c r="G1151" i="1"/>
  <c r="E1100" i="1"/>
  <c r="E1141" i="1"/>
  <c r="G1144" i="1"/>
  <c r="G1143" i="1"/>
  <c r="G1142" i="1"/>
  <c r="E1128" i="1"/>
  <c r="G1138" i="1"/>
  <c r="G1137" i="1"/>
  <c r="G1136" i="1"/>
  <c r="G1135" i="1"/>
  <c r="G1134" i="1"/>
  <c r="G1133" i="1"/>
  <c r="G1132" i="1"/>
  <c r="G1131" i="1"/>
  <c r="G1130" i="1"/>
  <c r="G1129" i="1"/>
  <c r="E1111" i="1"/>
  <c r="G1125" i="1"/>
  <c r="G1124" i="1"/>
  <c r="G1123" i="1"/>
  <c r="G1122" i="1"/>
  <c r="G1121" i="1"/>
  <c r="G1120" i="1"/>
  <c r="G1119" i="1"/>
  <c r="G1118" i="1"/>
  <c r="G1117" i="1"/>
  <c r="G1116" i="1"/>
  <c r="G1115" i="1"/>
  <c r="G1114" i="1"/>
  <c r="G1113" i="1"/>
  <c r="G1112" i="1"/>
  <c r="E1101" i="1"/>
  <c r="G1108" i="1"/>
  <c r="G1107" i="1"/>
  <c r="G1106" i="1"/>
  <c r="G1105" i="1"/>
  <c r="G1104" i="1"/>
  <c r="G1103" i="1"/>
  <c r="G1102" i="1"/>
  <c r="E1090" i="1"/>
  <c r="G1097" i="1"/>
  <c r="G1096" i="1"/>
  <c r="G1095" i="1"/>
  <c r="G1094" i="1"/>
  <c r="G1093" i="1"/>
  <c r="G1092" i="1"/>
  <c r="G1091" i="1"/>
  <c r="E1046" i="1"/>
  <c r="E1069" i="1"/>
  <c r="G1085" i="1"/>
  <c r="G1084" i="1"/>
  <c r="G1083" i="1"/>
  <c r="G1082" i="1"/>
  <c r="G1081" i="1"/>
  <c r="G1080" i="1"/>
  <c r="G1079" i="1"/>
  <c r="G1078" i="1"/>
  <c r="G1077" i="1"/>
  <c r="G1076" i="1"/>
  <c r="G1075" i="1"/>
  <c r="G1074" i="1"/>
  <c r="G1073" i="1"/>
  <c r="G1072" i="1"/>
  <c r="G1071" i="1"/>
  <c r="G1070" i="1"/>
  <c r="E1047" i="1"/>
  <c r="G1066" i="1"/>
  <c r="G1065" i="1"/>
  <c r="G1064" i="1"/>
  <c r="G1063" i="1"/>
  <c r="G1062" i="1"/>
  <c r="G1061" i="1"/>
  <c r="G1060" i="1"/>
  <c r="G1059" i="1"/>
  <c r="G1058" i="1"/>
  <c r="G1057" i="1"/>
  <c r="G1056" i="1"/>
  <c r="G1055" i="1"/>
  <c r="G1054" i="1"/>
  <c r="G1053" i="1"/>
  <c r="G1052" i="1"/>
  <c r="G1051" i="1"/>
  <c r="G1050" i="1"/>
  <c r="G1049" i="1"/>
  <c r="G1048" i="1"/>
  <c r="E972" i="1"/>
  <c r="E1022" i="1"/>
  <c r="G1041" i="1"/>
  <c r="G1040" i="1"/>
  <c r="G1039" i="1"/>
  <c r="G1038" i="1"/>
  <c r="G1037" i="1"/>
  <c r="G1036" i="1"/>
  <c r="G1035" i="1"/>
  <c r="G1034" i="1"/>
  <c r="G1033" i="1"/>
  <c r="G1032" i="1"/>
  <c r="G1031" i="1"/>
  <c r="G1030" i="1"/>
  <c r="G1029" i="1"/>
  <c r="G1028" i="1"/>
  <c r="G1027" i="1"/>
  <c r="G1026" i="1"/>
  <c r="G1025" i="1"/>
  <c r="G1024" i="1"/>
  <c r="G1023" i="1"/>
  <c r="E973" i="1"/>
  <c r="G1019" i="1"/>
  <c r="G1018" i="1"/>
  <c r="G1017" i="1"/>
  <c r="G1016" i="1"/>
  <c r="G1015" i="1"/>
  <c r="G1014" i="1"/>
  <c r="G1013" i="1"/>
  <c r="G1012" i="1"/>
  <c r="G1011" i="1"/>
  <c r="G1010" i="1"/>
  <c r="G1009" i="1"/>
  <c r="G1008" i="1"/>
  <c r="G1007" i="1"/>
  <c r="G1006" i="1"/>
  <c r="G1005" i="1"/>
  <c r="G1004" i="1"/>
  <c r="G1003" i="1"/>
  <c r="G1002" i="1"/>
  <c r="G1001" i="1"/>
  <c r="G1000" i="1"/>
  <c r="G999" i="1"/>
  <c r="G998" i="1"/>
  <c r="G997" i="1"/>
  <c r="G996" i="1"/>
  <c r="G995" i="1"/>
  <c r="G994" i="1"/>
  <c r="G993" i="1"/>
  <c r="G992" i="1"/>
  <c r="G991" i="1"/>
  <c r="G990" i="1"/>
  <c r="G989" i="1"/>
  <c r="G988" i="1"/>
  <c r="G987" i="1"/>
  <c r="G986" i="1"/>
  <c r="G985" i="1"/>
  <c r="G984" i="1"/>
  <c r="G983" i="1"/>
  <c r="G982" i="1"/>
  <c r="G981" i="1"/>
  <c r="G980" i="1"/>
  <c r="G979" i="1"/>
  <c r="G978" i="1"/>
  <c r="G977" i="1"/>
  <c r="G976" i="1"/>
  <c r="G975" i="1"/>
  <c r="G974" i="1"/>
  <c r="E4" i="1"/>
  <c r="G967" i="1"/>
  <c r="E961" i="1"/>
  <c r="G964" i="1"/>
  <c r="G963" i="1"/>
  <c r="G962" i="1"/>
  <c r="E929" i="1"/>
  <c r="E943" i="1"/>
  <c r="G956" i="1"/>
  <c r="G955" i="1"/>
  <c r="G954" i="1"/>
  <c r="G953" i="1"/>
  <c r="G952" i="1"/>
  <c r="G951" i="1"/>
  <c r="G950" i="1"/>
  <c r="G949" i="1"/>
  <c r="G948" i="1"/>
  <c r="G947" i="1"/>
  <c r="G946" i="1"/>
  <c r="G945" i="1"/>
  <c r="G944" i="1"/>
  <c r="E930" i="1"/>
  <c r="G940" i="1"/>
  <c r="G939" i="1"/>
  <c r="G938" i="1"/>
  <c r="G937" i="1"/>
  <c r="G936" i="1"/>
  <c r="G935" i="1"/>
  <c r="G934" i="1"/>
  <c r="G933" i="1"/>
  <c r="G932" i="1"/>
  <c r="G931" i="1"/>
  <c r="E912" i="1"/>
  <c r="G926" i="1"/>
  <c r="G925" i="1"/>
  <c r="G924" i="1"/>
  <c r="G923" i="1"/>
  <c r="G922" i="1"/>
  <c r="G921" i="1"/>
  <c r="G920" i="1"/>
  <c r="G919" i="1"/>
  <c r="G918" i="1"/>
  <c r="G917" i="1"/>
  <c r="G916" i="1"/>
  <c r="G915" i="1"/>
  <c r="G914" i="1"/>
  <c r="G913" i="1"/>
  <c r="E530" i="1"/>
  <c r="E832" i="1"/>
  <c r="E902" i="1"/>
  <c r="G905" i="1"/>
  <c r="G904" i="1"/>
  <c r="G903" i="1"/>
  <c r="E833" i="1"/>
  <c r="E892" i="1"/>
  <c r="G897" i="1"/>
  <c r="G896" i="1"/>
  <c r="G895" i="1"/>
  <c r="G894" i="1"/>
  <c r="G893" i="1"/>
  <c r="E886" i="1"/>
  <c r="G889" i="1"/>
  <c r="G888" i="1"/>
  <c r="G887" i="1"/>
  <c r="E873" i="1"/>
  <c r="G883" i="1"/>
  <c r="G882" i="1"/>
  <c r="G881" i="1"/>
  <c r="G880" i="1"/>
  <c r="G879" i="1"/>
  <c r="G878" i="1"/>
  <c r="G877" i="1"/>
  <c r="G876" i="1"/>
  <c r="G875" i="1"/>
  <c r="G874" i="1"/>
  <c r="E863" i="1"/>
  <c r="G870" i="1"/>
  <c r="G869" i="1"/>
  <c r="G868" i="1"/>
  <c r="G867" i="1"/>
  <c r="G866" i="1"/>
  <c r="G865" i="1"/>
  <c r="G864" i="1"/>
  <c r="E839" i="1"/>
  <c r="G860" i="1"/>
  <c r="G859" i="1"/>
  <c r="G858" i="1"/>
  <c r="G857" i="1"/>
  <c r="G856" i="1"/>
  <c r="G855" i="1"/>
  <c r="G854" i="1"/>
  <c r="G853" i="1"/>
  <c r="G852" i="1"/>
  <c r="G851" i="1"/>
  <c r="G850" i="1"/>
  <c r="G849" i="1"/>
  <c r="G848" i="1"/>
  <c r="G847" i="1"/>
  <c r="G846" i="1"/>
  <c r="G845" i="1"/>
  <c r="G844" i="1"/>
  <c r="G843" i="1"/>
  <c r="G842" i="1"/>
  <c r="G841" i="1"/>
  <c r="G840" i="1"/>
  <c r="E834" i="1"/>
  <c r="G836" i="1"/>
  <c r="G835" i="1"/>
  <c r="E694" i="1"/>
  <c r="E819" i="1"/>
  <c r="G827" i="1"/>
  <c r="G826" i="1"/>
  <c r="G825" i="1"/>
  <c r="G824" i="1"/>
  <c r="G823" i="1"/>
  <c r="G822" i="1"/>
  <c r="G821" i="1"/>
  <c r="G820" i="1"/>
  <c r="E802" i="1"/>
  <c r="G816" i="1"/>
  <c r="G815" i="1"/>
  <c r="G814" i="1"/>
  <c r="G813" i="1"/>
  <c r="G812" i="1"/>
  <c r="G811" i="1"/>
  <c r="G810" i="1"/>
  <c r="G809" i="1"/>
  <c r="G808" i="1"/>
  <c r="G807" i="1"/>
  <c r="G806" i="1"/>
  <c r="G805" i="1"/>
  <c r="G804" i="1"/>
  <c r="G803" i="1"/>
  <c r="E793" i="1"/>
  <c r="G799" i="1"/>
  <c r="G798" i="1"/>
  <c r="G797" i="1"/>
  <c r="G796" i="1"/>
  <c r="G795" i="1"/>
  <c r="G794" i="1"/>
  <c r="E786" i="1"/>
  <c r="G790" i="1"/>
  <c r="G789" i="1"/>
  <c r="G788" i="1"/>
  <c r="G787" i="1"/>
  <c r="E778" i="1"/>
  <c r="G783" i="1"/>
  <c r="G782" i="1"/>
  <c r="G781" i="1"/>
  <c r="G780" i="1"/>
  <c r="G779" i="1"/>
  <c r="E772" i="1"/>
  <c r="G775" i="1"/>
  <c r="G774" i="1"/>
  <c r="G773" i="1"/>
  <c r="E756" i="1"/>
  <c r="G769" i="1"/>
  <c r="G768" i="1"/>
  <c r="G767" i="1"/>
  <c r="G766" i="1"/>
  <c r="G765" i="1"/>
  <c r="G764" i="1"/>
  <c r="G763" i="1"/>
  <c r="G762" i="1"/>
  <c r="G761" i="1"/>
  <c r="G760" i="1"/>
  <c r="G759" i="1"/>
  <c r="G758" i="1"/>
  <c r="G757" i="1"/>
  <c r="E749" i="1"/>
  <c r="G753" i="1"/>
  <c r="G752" i="1"/>
  <c r="G751" i="1"/>
  <c r="G750" i="1"/>
  <c r="E725" i="1"/>
  <c r="E736" i="1"/>
  <c r="G744" i="1"/>
  <c r="G743" i="1"/>
  <c r="G742" i="1"/>
  <c r="G741" i="1"/>
  <c r="G740" i="1"/>
  <c r="G739" i="1"/>
  <c r="G738" i="1"/>
  <c r="G737" i="1"/>
  <c r="E726" i="1"/>
  <c r="G733" i="1"/>
  <c r="G732" i="1"/>
  <c r="G731" i="1"/>
  <c r="G730" i="1"/>
  <c r="G729" i="1"/>
  <c r="G728" i="1"/>
  <c r="G727" i="1"/>
  <c r="E716" i="1"/>
  <c r="G722" i="1"/>
  <c r="G721" i="1"/>
  <c r="G720" i="1"/>
  <c r="G719" i="1"/>
  <c r="G718" i="1"/>
  <c r="G717" i="1"/>
  <c r="E704" i="1"/>
  <c r="G713" i="1"/>
  <c r="G712" i="1"/>
  <c r="G711" i="1"/>
  <c r="G710" i="1"/>
  <c r="G709" i="1"/>
  <c r="G708" i="1"/>
  <c r="G707" i="1"/>
  <c r="G706" i="1"/>
  <c r="G705" i="1"/>
  <c r="E695" i="1"/>
  <c r="G701" i="1"/>
  <c r="G700" i="1"/>
  <c r="G699" i="1"/>
  <c r="G698" i="1"/>
  <c r="G697" i="1"/>
  <c r="G696" i="1"/>
  <c r="E651" i="1"/>
  <c r="E679" i="1"/>
  <c r="G689" i="1"/>
  <c r="G688" i="1"/>
  <c r="G687" i="1"/>
  <c r="G686" i="1"/>
  <c r="G685" i="1"/>
  <c r="G684" i="1"/>
  <c r="G683" i="1"/>
  <c r="G682" i="1"/>
  <c r="G681" i="1"/>
  <c r="G680" i="1"/>
  <c r="E667" i="1"/>
  <c r="G676" i="1"/>
  <c r="G675" i="1"/>
  <c r="G674" i="1"/>
  <c r="G673" i="1"/>
  <c r="G672" i="1"/>
  <c r="G671" i="1"/>
  <c r="G670" i="1"/>
  <c r="G669" i="1"/>
  <c r="G668" i="1"/>
  <c r="E652" i="1"/>
  <c r="G664" i="1"/>
  <c r="G663" i="1"/>
  <c r="G662" i="1"/>
  <c r="G661" i="1"/>
  <c r="G660" i="1"/>
  <c r="G659" i="1"/>
  <c r="G658" i="1"/>
  <c r="G657" i="1"/>
  <c r="G656" i="1"/>
  <c r="G655" i="1"/>
  <c r="G654" i="1"/>
  <c r="G653" i="1"/>
  <c r="E589" i="1"/>
  <c r="E645" i="1"/>
  <c r="G646" i="1"/>
  <c r="F647" i="1" s="1"/>
  <c r="G647" i="1" s="1"/>
  <c r="G645" i="1" s="1"/>
  <c r="E639" i="1"/>
  <c r="G642" i="1"/>
  <c r="G641" i="1"/>
  <c r="G640" i="1"/>
  <c r="E624" i="1"/>
  <c r="G636" i="1"/>
  <c r="G635" i="1"/>
  <c r="G634" i="1"/>
  <c r="G633" i="1"/>
  <c r="G632" i="1"/>
  <c r="G631" i="1"/>
  <c r="G630" i="1"/>
  <c r="G629" i="1"/>
  <c r="G628" i="1"/>
  <c r="G627" i="1"/>
  <c r="G626" i="1"/>
  <c r="G625" i="1"/>
  <c r="E611" i="1"/>
  <c r="G621" i="1"/>
  <c r="G620" i="1"/>
  <c r="G619" i="1"/>
  <c r="G618" i="1"/>
  <c r="G617" i="1"/>
  <c r="G616" i="1"/>
  <c r="G615" i="1"/>
  <c r="G614" i="1"/>
  <c r="G613" i="1"/>
  <c r="G612" i="1"/>
  <c r="E603" i="1"/>
  <c r="G608" i="1"/>
  <c r="G607" i="1"/>
  <c r="G606" i="1"/>
  <c r="G605" i="1"/>
  <c r="G604" i="1"/>
  <c r="E590" i="1"/>
  <c r="G600" i="1"/>
  <c r="G599" i="1"/>
  <c r="G598" i="1"/>
  <c r="G597" i="1"/>
  <c r="G596" i="1"/>
  <c r="G595" i="1"/>
  <c r="G594" i="1"/>
  <c r="G593" i="1"/>
  <c r="G592" i="1"/>
  <c r="G591" i="1"/>
  <c r="E531" i="1"/>
  <c r="E583" i="1"/>
  <c r="G584" i="1"/>
  <c r="F585" i="1" s="1"/>
  <c r="G585" i="1" s="1"/>
  <c r="G583" i="1" s="1"/>
  <c r="E532" i="1"/>
  <c r="E570" i="1"/>
  <c r="G578" i="1"/>
  <c r="G577" i="1"/>
  <c r="G576" i="1"/>
  <c r="G575" i="1"/>
  <c r="G574" i="1"/>
  <c r="G573" i="1"/>
  <c r="G572" i="1"/>
  <c r="G571" i="1"/>
  <c r="E557" i="1"/>
  <c r="G567" i="1"/>
  <c r="G566" i="1"/>
  <c r="G565" i="1"/>
  <c r="G564" i="1"/>
  <c r="G563" i="1"/>
  <c r="G562" i="1"/>
  <c r="G561" i="1"/>
  <c r="G560" i="1"/>
  <c r="G559" i="1"/>
  <c r="G558" i="1"/>
  <c r="E546" i="1"/>
  <c r="G554" i="1"/>
  <c r="G553" i="1"/>
  <c r="G552" i="1"/>
  <c r="G551" i="1"/>
  <c r="G550" i="1"/>
  <c r="G549" i="1"/>
  <c r="G548" i="1"/>
  <c r="G547" i="1"/>
  <c r="E533" i="1"/>
  <c r="G543" i="1"/>
  <c r="G542" i="1"/>
  <c r="G541" i="1"/>
  <c r="G540" i="1"/>
  <c r="G539" i="1"/>
  <c r="G538" i="1"/>
  <c r="G537" i="1"/>
  <c r="G536" i="1"/>
  <c r="G535" i="1"/>
  <c r="G534" i="1"/>
  <c r="E463" i="1"/>
  <c r="E511" i="1"/>
  <c r="G525" i="1"/>
  <c r="G524" i="1"/>
  <c r="G523" i="1"/>
  <c r="G522" i="1"/>
  <c r="G521" i="1"/>
  <c r="G520" i="1"/>
  <c r="G519" i="1"/>
  <c r="G518" i="1"/>
  <c r="G517" i="1"/>
  <c r="G516" i="1"/>
  <c r="G515" i="1"/>
  <c r="G514" i="1"/>
  <c r="G513" i="1"/>
  <c r="G512" i="1"/>
  <c r="E506" i="1"/>
  <c r="G508" i="1"/>
  <c r="G507" i="1"/>
  <c r="E501" i="1"/>
  <c r="G503" i="1"/>
  <c r="G502" i="1"/>
  <c r="E497" i="1"/>
  <c r="G498" i="1"/>
  <c r="F499" i="1" s="1"/>
  <c r="E485" i="1"/>
  <c r="G494" i="1"/>
  <c r="G493" i="1"/>
  <c r="G492" i="1"/>
  <c r="G491" i="1"/>
  <c r="G490" i="1"/>
  <c r="G489" i="1"/>
  <c r="G488" i="1"/>
  <c r="G487" i="1"/>
  <c r="G486" i="1"/>
  <c r="E473" i="1"/>
  <c r="G482" i="1"/>
  <c r="G481" i="1"/>
  <c r="G480" i="1"/>
  <c r="G479" i="1"/>
  <c r="G478" i="1"/>
  <c r="G477" i="1"/>
  <c r="G476" i="1"/>
  <c r="G475" i="1"/>
  <c r="G474" i="1"/>
  <c r="E464" i="1"/>
  <c r="G470" i="1"/>
  <c r="G469" i="1"/>
  <c r="G468" i="1"/>
  <c r="G467" i="1"/>
  <c r="G466" i="1"/>
  <c r="G465" i="1"/>
  <c r="E294" i="1"/>
  <c r="E447" i="1"/>
  <c r="G458" i="1"/>
  <c r="G457" i="1"/>
  <c r="G456" i="1"/>
  <c r="G455" i="1"/>
  <c r="G454" i="1"/>
  <c r="G453" i="1"/>
  <c r="G452" i="1"/>
  <c r="G451" i="1"/>
  <c r="G450" i="1"/>
  <c r="G449" i="1"/>
  <c r="G448" i="1"/>
  <c r="E439" i="1"/>
  <c r="G444" i="1"/>
  <c r="G443" i="1"/>
  <c r="G442" i="1"/>
  <c r="G441" i="1"/>
  <c r="G440" i="1"/>
  <c r="E434" i="1"/>
  <c r="G436" i="1"/>
  <c r="G435" i="1"/>
  <c r="E427" i="1"/>
  <c r="G431" i="1"/>
  <c r="G430" i="1"/>
  <c r="G429" i="1"/>
  <c r="G428" i="1"/>
  <c r="E419" i="1"/>
  <c r="G424" i="1"/>
  <c r="G423" i="1"/>
  <c r="G422" i="1"/>
  <c r="G421" i="1"/>
  <c r="G420" i="1"/>
  <c r="E392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8" i="1"/>
  <c r="G397" i="1"/>
  <c r="G396" i="1"/>
  <c r="G395" i="1"/>
  <c r="G394" i="1"/>
  <c r="G393" i="1"/>
  <c r="E353" i="1"/>
  <c r="E380" i="1"/>
  <c r="G387" i="1"/>
  <c r="G386" i="1"/>
  <c r="G385" i="1"/>
  <c r="G384" i="1"/>
  <c r="G383" i="1"/>
  <c r="G382" i="1"/>
  <c r="G381" i="1"/>
  <c r="E376" i="1"/>
  <c r="G377" i="1"/>
  <c r="F378" i="1" s="1"/>
  <c r="E362" i="1"/>
  <c r="G373" i="1"/>
  <c r="G372" i="1"/>
  <c r="G371" i="1"/>
  <c r="G370" i="1"/>
  <c r="G369" i="1"/>
  <c r="G368" i="1"/>
  <c r="G367" i="1"/>
  <c r="G366" i="1"/>
  <c r="G365" i="1"/>
  <c r="G364" i="1"/>
  <c r="G363" i="1"/>
  <c r="E358" i="1"/>
  <c r="G359" i="1"/>
  <c r="F360" i="1" s="1"/>
  <c r="E354" i="1"/>
  <c r="G355" i="1"/>
  <c r="F356" i="1" s="1"/>
  <c r="E341" i="1"/>
  <c r="G350" i="1"/>
  <c r="G349" i="1"/>
  <c r="G348" i="1"/>
  <c r="G347" i="1"/>
  <c r="G346" i="1"/>
  <c r="G345" i="1"/>
  <c r="G344" i="1"/>
  <c r="G343" i="1"/>
  <c r="G342" i="1"/>
  <c r="E333" i="1"/>
  <c r="G338" i="1"/>
  <c r="G337" i="1"/>
  <c r="G336" i="1"/>
  <c r="G335" i="1"/>
  <c r="G334" i="1"/>
  <c r="E316" i="1"/>
  <c r="G330" i="1"/>
  <c r="G329" i="1"/>
  <c r="G328" i="1"/>
  <c r="G327" i="1"/>
  <c r="G326" i="1"/>
  <c r="G325" i="1"/>
  <c r="G324" i="1"/>
  <c r="G323" i="1"/>
  <c r="G322" i="1"/>
  <c r="G321" i="1"/>
  <c r="G320" i="1"/>
  <c r="G319" i="1"/>
  <c r="G318" i="1"/>
  <c r="G317" i="1"/>
  <c r="E295" i="1"/>
  <c r="E304" i="1"/>
  <c r="G311" i="1"/>
  <c r="G310" i="1"/>
  <c r="G309" i="1"/>
  <c r="G308" i="1"/>
  <c r="G307" i="1"/>
  <c r="G306" i="1"/>
  <c r="G305" i="1"/>
  <c r="E296" i="1"/>
  <c r="G301" i="1"/>
  <c r="G300" i="1"/>
  <c r="G299" i="1"/>
  <c r="G298" i="1"/>
  <c r="G297" i="1"/>
  <c r="E129" i="1"/>
  <c r="E267" i="1"/>
  <c r="E285" i="1"/>
  <c r="G287" i="1"/>
  <c r="G286" i="1"/>
  <c r="E281" i="1"/>
  <c r="G282" i="1"/>
  <c r="F283" i="1" s="1"/>
  <c r="G283" i="1" s="1"/>
  <c r="G281" i="1" s="1"/>
  <c r="E275" i="1"/>
  <c r="G278" i="1"/>
  <c r="G277" i="1"/>
  <c r="G276" i="1"/>
  <c r="E268" i="1"/>
  <c r="G272" i="1"/>
  <c r="G271" i="1"/>
  <c r="G270" i="1"/>
  <c r="G269" i="1"/>
  <c r="E205" i="1"/>
  <c r="E258" i="1"/>
  <c r="G262" i="1"/>
  <c r="G261" i="1"/>
  <c r="G260" i="1"/>
  <c r="G259" i="1"/>
  <c r="E251" i="1"/>
  <c r="G255" i="1"/>
  <c r="G254" i="1"/>
  <c r="G253" i="1"/>
  <c r="G252" i="1"/>
  <c r="E244" i="1"/>
  <c r="G248" i="1"/>
  <c r="G247" i="1"/>
  <c r="G246" i="1"/>
  <c r="G245" i="1"/>
  <c r="E224" i="1"/>
  <c r="G241" i="1"/>
  <c r="G24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E206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E162" i="1"/>
  <c r="E198" i="1"/>
  <c r="G200" i="1"/>
  <c r="G199" i="1"/>
  <c r="E193" i="1"/>
  <c r="G195" i="1"/>
  <c r="G194" i="1"/>
  <c r="E188" i="1"/>
  <c r="G190" i="1"/>
  <c r="G189" i="1"/>
  <c r="E183" i="1"/>
  <c r="G185" i="1"/>
  <c r="G184" i="1"/>
  <c r="E179" i="1"/>
  <c r="G180" i="1"/>
  <c r="F181" i="1" s="1"/>
  <c r="F179" i="1" s="1"/>
  <c r="E175" i="1"/>
  <c r="G176" i="1"/>
  <c r="F177" i="1" s="1"/>
  <c r="G177" i="1" s="1"/>
  <c r="G175" i="1" s="1"/>
  <c r="E169" i="1"/>
  <c r="G172" i="1"/>
  <c r="G171" i="1"/>
  <c r="G170" i="1"/>
  <c r="E163" i="1"/>
  <c r="G166" i="1"/>
  <c r="G165" i="1"/>
  <c r="G164" i="1"/>
  <c r="E130" i="1"/>
  <c r="E154" i="1"/>
  <c r="G157" i="1"/>
  <c r="G156" i="1"/>
  <c r="G155" i="1"/>
  <c r="E148" i="1"/>
  <c r="G151" i="1"/>
  <c r="G150" i="1"/>
  <c r="G149" i="1"/>
  <c r="E136" i="1"/>
  <c r="G145" i="1"/>
  <c r="G144" i="1"/>
  <c r="G143" i="1"/>
  <c r="G142" i="1"/>
  <c r="G141" i="1"/>
  <c r="G140" i="1"/>
  <c r="G139" i="1"/>
  <c r="G138" i="1"/>
  <c r="G137" i="1"/>
  <c r="E131" i="1"/>
  <c r="G133" i="1"/>
  <c r="G132" i="1"/>
  <c r="E88" i="1"/>
  <c r="E121" i="1"/>
  <c r="G124" i="1"/>
  <c r="G123" i="1"/>
  <c r="G122" i="1"/>
  <c r="E114" i="1"/>
  <c r="G118" i="1"/>
  <c r="G117" i="1"/>
  <c r="G116" i="1"/>
  <c r="G115" i="1"/>
  <c r="E108" i="1"/>
  <c r="G111" i="1"/>
  <c r="G110" i="1"/>
  <c r="G109" i="1"/>
  <c r="E103" i="1"/>
  <c r="G105" i="1"/>
  <c r="G104" i="1"/>
  <c r="E95" i="1"/>
  <c r="G100" i="1"/>
  <c r="G99" i="1"/>
  <c r="G98" i="1"/>
  <c r="G97" i="1"/>
  <c r="G96" i="1"/>
  <c r="E89" i="1"/>
  <c r="G92" i="1"/>
  <c r="G91" i="1"/>
  <c r="G90" i="1"/>
  <c r="E57" i="1"/>
  <c r="E81" i="1"/>
  <c r="G83" i="1"/>
  <c r="G82" i="1"/>
  <c r="E74" i="1"/>
  <c r="G78" i="1"/>
  <c r="G77" i="1"/>
  <c r="G76" i="1"/>
  <c r="G75" i="1"/>
  <c r="E63" i="1"/>
  <c r="G71" i="1"/>
  <c r="G70" i="1"/>
  <c r="G69" i="1"/>
  <c r="G68" i="1"/>
  <c r="G67" i="1"/>
  <c r="G66" i="1"/>
  <c r="G65" i="1"/>
  <c r="G64" i="1"/>
  <c r="E58" i="1"/>
  <c r="G60" i="1"/>
  <c r="G59" i="1"/>
  <c r="E5" i="1"/>
  <c r="E38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E34" i="1"/>
  <c r="G35" i="1"/>
  <c r="F36" i="1" s="1"/>
  <c r="E18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E11" i="1"/>
  <c r="G15" i="1"/>
  <c r="G14" i="1"/>
  <c r="G13" i="1"/>
  <c r="G12" i="1"/>
  <c r="E6" i="1"/>
  <c r="G8" i="1"/>
  <c r="G7" i="1"/>
  <c r="F2004" i="1" l="1"/>
  <c r="F2000" i="1" s="1"/>
  <c r="F134" i="1"/>
  <c r="F131" i="1" s="1"/>
  <c r="F288" i="1"/>
  <c r="F285" i="1" s="1"/>
  <c r="F509" i="1"/>
  <c r="F506" i="1" s="1"/>
  <c r="F906" i="1"/>
  <c r="F902" i="1" s="1"/>
  <c r="F1264" i="1"/>
  <c r="F1260" i="1" s="1"/>
  <c r="F1664" i="1"/>
  <c r="G1664" i="1" s="1"/>
  <c r="G1660" i="1" s="1"/>
  <c r="F1804" i="1"/>
  <c r="F1800" i="1" s="1"/>
  <c r="F1913" i="1"/>
  <c r="G1913" i="1" s="1"/>
  <c r="G1908" i="1" s="1"/>
  <c r="F1838" i="1"/>
  <c r="F1888" i="1"/>
  <c r="G1888" i="1" s="1"/>
  <c r="G1885" i="1" s="1"/>
  <c r="F1987" i="1"/>
  <c r="F1984" i="1" s="1"/>
  <c r="J2014" i="1"/>
  <c r="J1884" i="1" s="1"/>
  <c r="F186" i="1"/>
  <c r="F183" i="1" s="1"/>
  <c r="F837" i="1"/>
  <c r="G837" i="1" s="1"/>
  <c r="G834" i="1" s="1"/>
  <c r="F965" i="1"/>
  <c r="F961" i="1" s="1"/>
  <c r="F1649" i="1"/>
  <c r="F1645" i="1" s="1"/>
  <c r="F643" i="1"/>
  <c r="F639" i="1" s="1"/>
  <c r="F890" i="1"/>
  <c r="G890" i="1" s="1"/>
  <c r="G886" i="1" s="1"/>
  <c r="F1257" i="1"/>
  <c r="F1253" i="1" s="1"/>
  <c r="F1617" i="1"/>
  <c r="F1611" i="1" s="1"/>
  <c r="F2010" i="1"/>
  <c r="F2006" i="1" s="1"/>
  <c r="F9" i="1"/>
  <c r="G9" i="1" s="1"/>
  <c r="G6" i="1" s="1"/>
  <c r="F61" i="1"/>
  <c r="F58" i="1" s="1"/>
  <c r="F84" i="1"/>
  <c r="F81" i="1" s="1"/>
  <c r="F504" i="1"/>
  <c r="F501" i="1" s="1"/>
  <c r="F1266" i="1"/>
  <c r="G1268" i="1"/>
  <c r="G1266" i="1" s="1"/>
  <c r="F125" i="1"/>
  <c r="F121" i="1" s="1"/>
  <c r="F201" i="1"/>
  <c r="G201" i="1" s="1"/>
  <c r="G198" i="1" s="1"/>
  <c r="F263" i="1"/>
  <c r="F258" i="1" s="1"/>
  <c r="F601" i="1"/>
  <c r="F590" i="1" s="1"/>
  <c r="F1658" i="1"/>
  <c r="G1658" i="1" s="1"/>
  <c r="G1651" i="1" s="1"/>
  <c r="F1725" i="1"/>
  <c r="F1721" i="1" s="1"/>
  <c r="F1817" i="1"/>
  <c r="F1813" i="1" s="1"/>
  <c r="F1869" i="1"/>
  <c r="G1869" i="1" s="1"/>
  <c r="G1866" i="1" s="1"/>
  <c r="F1895" i="1"/>
  <c r="G1895" i="1" s="1"/>
  <c r="G1891" i="1" s="1"/>
  <c r="F1982" i="1"/>
  <c r="F1973" i="1" s="1"/>
  <c r="F495" i="1"/>
  <c r="G495" i="1" s="1"/>
  <c r="G485" i="1" s="1"/>
  <c r="F1515" i="1"/>
  <c r="G1515" i="1" s="1"/>
  <c r="G1510" i="1" s="1"/>
  <c r="F1541" i="1"/>
  <c r="G1541" i="1" s="1"/>
  <c r="G1530" i="1" s="1"/>
  <c r="F1594" i="1"/>
  <c r="G1594" i="1" s="1"/>
  <c r="G1580" i="1" s="1"/>
  <c r="F167" i="1"/>
  <c r="F163" i="1" s="1"/>
  <c r="F191" i="1"/>
  <c r="F188" i="1" s="1"/>
  <c r="F437" i="1"/>
  <c r="F434" i="1" s="1"/>
  <c r="F79" i="1"/>
  <c r="F74" i="1" s="1"/>
  <c r="F106" i="1"/>
  <c r="G106" i="1" s="1"/>
  <c r="G103" i="1" s="1"/>
  <c r="F1811" i="1"/>
  <c r="F1806" i="1" s="1"/>
  <c r="F331" i="1"/>
  <c r="F316" i="1" s="1"/>
  <c r="F754" i="1"/>
  <c r="G754" i="1" s="1"/>
  <c r="G749" i="1" s="1"/>
  <c r="F770" i="1"/>
  <c r="G770" i="1" s="1"/>
  <c r="G756" i="1" s="1"/>
  <c r="F828" i="1"/>
  <c r="F819" i="1" s="1"/>
  <c r="F273" i="1"/>
  <c r="G273" i="1" s="1"/>
  <c r="G268" i="1" s="1"/>
  <c r="F302" i="1"/>
  <c r="F296" i="1" s="1"/>
  <c r="F1234" i="1"/>
  <c r="G1234" i="1" s="1"/>
  <c r="G1230" i="1" s="1"/>
  <c r="F16" i="1"/>
  <c r="F11" i="1" s="1"/>
  <c r="F112" i="1"/>
  <c r="G112" i="1" s="1"/>
  <c r="G108" i="1" s="1"/>
  <c r="F898" i="1"/>
  <c r="F892" i="1" s="1"/>
  <c r="F358" i="1"/>
  <c r="G360" i="1"/>
  <c r="G358" i="1" s="1"/>
  <c r="F1289" i="1"/>
  <c r="G1291" i="1"/>
  <c r="G1289" i="1" s="1"/>
  <c r="G134" i="1"/>
  <c r="G131" i="1" s="1"/>
  <c r="F749" i="1"/>
  <c r="F568" i="1"/>
  <c r="F557" i="1" s="1"/>
  <c r="F101" i="1"/>
  <c r="F95" i="1" s="1"/>
  <c r="F152" i="1"/>
  <c r="F148" i="1" s="1"/>
  <c r="F459" i="1"/>
  <c r="F447" i="1" s="1"/>
  <c r="F690" i="1"/>
  <c r="F679" i="1" s="1"/>
  <c r="F1145" i="1"/>
  <c r="F1141" i="1" s="1"/>
  <c r="F1628" i="1"/>
  <c r="F1619" i="1" s="1"/>
  <c r="F1931" i="1"/>
  <c r="F1915" i="1" s="1"/>
  <c r="F1971" i="1"/>
  <c r="F1933" i="1" s="1"/>
  <c r="F2027" i="1"/>
  <c r="G2027" i="1" s="1"/>
  <c r="G2018" i="1" s="1"/>
  <c r="F544" i="1"/>
  <c r="F533" i="1" s="1"/>
  <c r="F784" i="1"/>
  <c r="G784" i="1" s="1"/>
  <c r="G778" i="1" s="1"/>
  <c r="F800" i="1"/>
  <c r="G800" i="1" s="1"/>
  <c r="G793" i="1" s="1"/>
  <c r="F871" i="1"/>
  <c r="G871" i="1" s="1"/>
  <c r="G863" i="1" s="1"/>
  <c r="F1109" i="1"/>
  <c r="F1101" i="1" s="1"/>
  <c r="F1453" i="1"/>
  <c r="G1453" i="1" s="1"/>
  <c r="G1449" i="1" s="1"/>
  <c r="F1743" i="1"/>
  <c r="F1727" i="1" s="1"/>
  <c r="F1756" i="1"/>
  <c r="G1756" i="1" s="1"/>
  <c r="G1746" i="1" s="1"/>
  <c r="F1833" i="1"/>
  <c r="F1819" i="1" s="1"/>
  <c r="F1880" i="1"/>
  <c r="F1871" i="1" s="1"/>
  <c r="F1067" i="1"/>
  <c r="G1067" i="1" s="1"/>
  <c r="G1047" i="1" s="1"/>
  <c r="F1192" i="1"/>
  <c r="G1192" i="1" s="1"/>
  <c r="G1184" i="1" s="1"/>
  <c r="F1251" i="1"/>
  <c r="F1236" i="1" s="1"/>
  <c r="F1351" i="1"/>
  <c r="F1343" i="1" s="1"/>
  <c r="F1376" i="1"/>
  <c r="F1365" i="1" s="1"/>
  <c r="F1439" i="1"/>
  <c r="F1430" i="1" s="1"/>
  <c r="F1472" i="1"/>
  <c r="G1472" i="1" s="1"/>
  <c r="G1458" i="1" s="1"/>
  <c r="F1508" i="1"/>
  <c r="G1508" i="1" s="1"/>
  <c r="G1498" i="1" s="1"/>
  <c r="F1528" i="1"/>
  <c r="F1517" i="1" s="1"/>
  <c r="F1555" i="1"/>
  <c r="G1555" i="1" s="1"/>
  <c r="G1543" i="1" s="1"/>
  <c r="F1578" i="1"/>
  <c r="F1566" i="1" s="1"/>
  <c r="F1643" i="1"/>
  <c r="F1634" i="1" s="1"/>
  <c r="F1691" i="1"/>
  <c r="G1691" i="1" s="1"/>
  <c r="G1668" i="1" s="1"/>
  <c r="F1779" i="1"/>
  <c r="F1770" i="1" s="1"/>
  <c r="F1857" i="1"/>
  <c r="F1840" i="1" s="1"/>
  <c r="F1906" i="1"/>
  <c r="F1897" i="1" s="1"/>
  <c r="F1998" i="1"/>
  <c r="F1989" i="1" s="1"/>
  <c r="F72" i="1"/>
  <c r="F63" i="1" s="1"/>
  <c r="F526" i="1"/>
  <c r="F511" i="1" s="1"/>
  <c r="F388" i="1"/>
  <c r="F380" i="1" s="1"/>
  <c r="F445" i="1"/>
  <c r="F439" i="1" s="1"/>
  <c r="F637" i="1"/>
  <c r="G637" i="1" s="1"/>
  <c r="G624" i="1" s="1"/>
  <c r="F702" i="1"/>
  <c r="F695" i="1" s="1"/>
  <c r="F745" i="1"/>
  <c r="G745" i="1" s="1"/>
  <c r="G736" i="1" s="1"/>
  <c r="F173" i="1"/>
  <c r="F169" i="1" s="1"/>
  <c r="F222" i="1"/>
  <c r="F206" i="1" s="1"/>
  <c r="F242" i="1"/>
  <c r="F224" i="1" s="1"/>
  <c r="F279" i="1"/>
  <c r="F275" i="1" s="1"/>
  <c r="F351" i="1"/>
  <c r="F341" i="1" s="1"/>
  <c r="F417" i="1"/>
  <c r="G417" i="1" s="1"/>
  <c r="G392" i="1" s="1"/>
  <c r="F665" i="1"/>
  <c r="F652" i="1" s="1"/>
  <c r="F776" i="1"/>
  <c r="F772" i="1" s="1"/>
  <c r="F791" i="1"/>
  <c r="G791" i="1" s="1"/>
  <c r="G786" i="1" s="1"/>
  <c r="F861" i="1"/>
  <c r="G861" i="1" s="1"/>
  <c r="G839" i="1" s="1"/>
  <c r="F884" i="1"/>
  <c r="F873" i="1" s="1"/>
  <c r="F1762" i="1"/>
  <c r="F1758" i="1" s="1"/>
  <c r="F1798" i="1"/>
  <c r="G1798" i="1" s="1"/>
  <c r="G1781" i="1" s="1"/>
  <c r="F256" i="1"/>
  <c r="F251" i="1" s="1"/>
  <c r="F432" i="1"/>
  <c r="F427" i="1" s="1"/>
  <c r="F32" i="1"/>
  <c r="F18" i="1" s="1"/>
  <c r="F53" i="1"/>
  <c r="G53" i="1" s="1"/>
  <c r="G38" i="1" s="1"/>
  <c r="F93" i="1"/>
  <c r="F89" i="1" s="1"/>
  <c r="F146" i="1"/>
  <c r="G146" i="1" s="1"/>
  <c r="G136" i="1" s="1"/>
  <c r="F158" i="1"/>
  <c r="G158" i="1" s="1"/>
  <c r="G154" i="1" s="1"/>
  <c r="F196" i="1"/>
  <c r="F193" i="1" s="1"/>
  <c r="F374" i="1"/>
  <c r="F362" i="1" s="1"/>
  <c r="F425" i="1"/>
  <c r="G425" i="1" s="1"/>
  <c r="G419" i="1" s="1"/>
  <c r="F483" i="1"/>
  <c r="G483" i="1" s="1"/>
  <c r="G473" i="1" s="1"/>
  <c r="F555" i="1"/>
  <c r="G555" i="1" s="1"/>
  <c r="G546" i="1" s="1"/>
  <c r="F723" i="1"/>
  <c r="F716" i="1" s="1"/>
  <c r="F734" i="1"/>
  <c r="G734" i="1" s="1"/>
  <c r="G726" i="1" s="1"/>
  <c r="F1287" i="1"/>
  <c r="G1287" i="1" s="1"/>
  <c r="G1276" i="1" s="1"/>
  <c r="F1609" i="1"/>
  <c r="G1609" i="1" s="1"/>
  <c r="G1596" i="1" s="1"/>
  <c r="F1719" i="1"/>
  <c r="F1702" i="1" s="1"/>
  <c r="F119" i="1"/>
  <c r="F114" i="1" s="1"/>
  <c r="F249" i="1"/>
  <c r="G249" i="1" s="1"/>
  <c r="G244" i="1" s="1"/>
  <c r="F312" i="1"/>
  <c r="F304" i="1" s="1"/>
  <c r="F339" i="1"/>
  <c r="F333" i="1" s="1"/>
  <c r="F471" i="1"/>
  <c r="F464" i="1" s="1"/>
  <c r="F677" i="1"/>
  <c r="F667" i="1" s="1"/>
  <c r="F817" i="1"/>
  <c r="F802" i="1" s="1"/>
  <c r="F1020" i="1"/>
  <c r="G1020" i="1" s="1"/>
  <c r="G973" i="1" s="1"/>
  <c r="F1098" i="1"/>
  <c r="G1098" i="1" s="1"/>
  <c r="G1090" i="1" s="1"/>
  <c r="F1126" i="1"/>
  <c r="F1447" i="1"/>
  <c r="G1447" i="1" s="1"/>
  <c r="G1441" i="1" s="1"/>
  <c r="F1496" i="1"/>
  <c r="F1474" i="1" s="1"/>
  <c r="F1564" i="1"/>
  <c r="G1564" i="1" s="1"/>
  <c r="G1557" i="1" s="1"/>
  <c r="F1700" i="1"/>
  <c r="F1693" i="1" s="1"/>
  <c r="I910" i="1"/>
  <c r="J910" i="1" s="1"/>
  <c r="J530" i="1" s="1"/>
  <c r="J292" i="1"/>
  <c r="J129" i="1" s="1"/>
  <c r="I129" i="1"/>
  <c r="J1322" i="1"/>
  <c r="J1228" i="1" s="1"/>
  <c r="I1353" i="1" s="1"/>
  <c r="I1228" i="1"/>
  <c r="I1632" i="1"/>
  <c r="J1863" i="1"/>
  <c r="J1632" i="1" s="1"/>
  <c r="I2016" i="1" s="1"/>
  <c r="F354" i="1"/>
  <c r="G356" i="1"/>
  <c r="G354" i="1" s="1"/>
  <c r="G186" i="1"/>
  <c r="G183" i="1" s="1"/>
  <c r="G302" i="1"/>
  <c r="G296" i="1" s="1"/>
  <c r="F376" i="1"/>
  <c r="G378" i="1"/>
  <c r="G376" i="1" s="1"/>
  <c r="F497" i="1"/>
  <c r="G499" i="1"/>
  <c r="G497" i="1" s="1"/>
  <c r="G79" i="1"/>
  <c r="G74" i="1" s="1"/>
  <c r="F198" i="1"/>
  <c r="F34" i="1"/>
  <c r="G36" i="1"/>
  <c r="G34" i="1" s="1"/>
  <c r="G1264" i="1"/>
  <c r="G1260" i="1" s="1"/>
  <c r="F1042" i="1"/>
  <c r="F1165" i="1"/>
  <c r="F1219" i="1"/>
  <c r="F1300" i="1"/>
  <c r="F175" i="1"/>
  <c r="F281" i="1"/>
  <c r="F583" i="1"/>
  <c r="F927" i="1"/>
  <c r="F941" i="1"/>
  <c r="F1320" i="1"/>
  <c r="F1341" i="1"/>
  <c r="F1421" i="1"/>
  <c r="G2031" i="1"/>
  <c r="G2029" i="1" s="1"/>
  <c r="F2029" i="1"/>
  <c r="F1222" i="1"/>
  <c r="G1224" i="1"/>
  <c r="G1222" i="1" s="1"/>
  <c r="F1226" i="1" s="1"/>
  <c r="G898" i="1"/>
  <c r="G892" i="1" s="1"/>
  <c r="G1274" i="1"/>
  <c r="G1272" i="1" s="1"/>
  <c r="F1272" i="1"/>
  <c r="F1859" i="1"/>
  <c r="G1861" i="1"/>
  <c r="G1859" i="1" s="1"/>
  <c r="F609" i="1"/>
  <c r="F645" i="1"/>
  <c r="F1139" i="1"/>
  <c r="F1356" i="1"/>
  <c r="G1358" i="1"/>
  <c r="G1356" i="1" s="1"/>
  <c r="F1395" i="1"/>
  <c r="G181" i="1"/>
  <c r="G179" i="1" s="1"/>
  <c r="F622" i="1"/>
  <c r="F714" i="1"/>
  <c r="F957" i="1"/>
  <c r="F1428" i="1"/>
  <c r="F1086" i="1"/>
  <c r="F1580" i="1"/>
  <c r="G1725" i="1"/>
  <c r="G1721" i="1" s="1"/>
  <c r="F1908" i="1"/>
  <c r="G1982" i="1"/>
  <c r="G1973" i="1" s="1"/>
  <c r="F579" i="1"/>
  <c r="F1180" i="1"/>
  <c r="G1363" i="1"/>
  <c r="G1361" i="1" s="1"/>
  <c r="F1361" i="1"/>
  <c r="G1766" i="1"/>
  <c r="G1764" i="1" s="1"/>
  <c r="F1764" i="1"/>
  <c r="G1838" i="1"/>
  <c r="G1835" i="1" s="1"/>
  <c r="F1835" i="1"/>
  <c r="G2004" i="1"/>
  <c r="G2000" i="1" s="1"/>
  <c r="G2010" i="1"/>
  <c r="G2006" i="1" s="1"/>
  <c r="G2035" i="1"/>
  <c r="G2033" i="1" s="1"/>
  <c r="F886" i="1" l="1"/>
  <c r="G526" i="1"/>
  <c r="G511" i="1" s="1"/>
  <c r="G677" i="1"/>
  <c r="G667" i="1" s="1"/>
  <c r="G504" i="1"/>
  <c r="G501" i="1" s="1"/>
  <c r="G643" i="1"/>
  <c r="G639" i="1" s="1"/>
  <c r="G72" i="1"/>
  <c r="G63" i="1" s="1"/>
  <c r="F1276" i="1"/>
  <c r="F1047" i="1"/>
  <c r="F154" i="1"/>
  <c r="G351" i="1"/>
  <c r="G341" i="1" s="1"/>
  <c r="G1762" i="1"/>
  <c r="G1758" i="1" s="1"/>
  <c r="F1768" i="1" s="1"/>
  <c r="F1745" i="1" s="1"/>
  <c r="G1700" i="1"/>
  <c r="G1693" i="1" s="1"/>
  <c r="G1743" i="1"/>
  <c r="G1727" i="1" s="1"/>
  <c r="G167" i="1"/>
  <c r="G163" i="1" s="1"/>
  <c r="F1230" i="1"/>
  <c r="G1817" i="1"/>
  <c r="G1813" i="1" s="1"/>
  <c r="G884" i="1"/>
  <c r="G873" i="1" s="1"/>
  <c r="F900" i="1" s="1"/>
  <c r="G1251" i="1"/>
  <c r="G1236" i="1" s="1"/>
  <c r="F6" i="1"/>
  <c r="G1578" i="1"/>
  <c r="G1566" i="1" s="1"/>
  <c r="F973" i="1"/>
  <c r="F1458" i="1"/>
  <c r="G544" i="1"/>
  <c r="G533" i="1" s="1"/>
  <c r="G119" i="1"/>
  <c r="G114" i="1" s="1"/>
  <c r="G723" i="1"/>
  <c r="G716" i="1" s="1"/>
  <c r="G288" i="1"/>
  <c r="G285" i="1" s="1"/>
  <c r="F756" i="1"/>
  <c r="G93" i="1"/>
  <c r="G89" i="1" s="1"/>
  <c r="G1109" i="1"/>
  <c r="G1101" i="1" s="1"/>
  <c r="G1496" i="1"/>
  <c r="G1474" i="1" s="1"/>
  <c r="G191" i="1"/>
  <c r="G188" i="1" s="1"/>
  <c r="G1833" i="1"/>
  <c r="G1819" i="1" s="1"/>
  <c r="G965" i="1"/>
  <c r="G961" i="1" s="1"/>
  <c r="G1906" i="1"/>
  <c r="G1897" i="1" s="1"/>
  <c r="G509" i="1"/>
  <c r="G506" i="1" s="1"/>
  <c r="G1804" i="1"/>
  <c r="G1800" i="1" s="1"/>
  <c r="F1885" i="1"/>
  <c r="F1660" i="1"/>
  <c r="G1628" i="1"/>
  <c r="G1619" i="1" s="1"/>
  <c r="F834" i="1"/>
  <c r="G459" i="1"/>
  <c r="G447" i="1" s="1"/>
  <c r="G242" i="1"/>
  <c r="G224" i="1" s="1"/>
  <c r="G1987" i="1"/>
  <c r="G1984" i="1" s="1"/>
  <c r="G263" i="1"/>
  <c r="G258" i="1" s="1"/>
  <c r="F103" i="1"/>
  <c r="F736" i="1"/>
  <c r="F485" i="1"/>
  <c r="F1498" i="1"/>
  <c r="G1880" i="1"/>
  <c r="G1871" i="1" s="1"/>
  <c r="F1882" i="1" s="1"/>
  <c r="G1351" i="1"/>
  <c r="G1343" i="1" s="1"/>
  <c r="F778" i="1"/>
  <c r="G125" i="1"/>
  <c r="G121" i="1" s="1"/>
  <c r="G568" i="1"/>
  <c r="G557" i="1" s="1"/>
  <c r="G776" i="1"/>
  <c r="G772" i="1" s="1"/>
  <c r="G432" i="1"/>
  <c r="G427" i="1" s="1"/>
  <c r="G1617" i="1"/>
  <c r="G1611" i="1" s="1"/>
  <c r="F1557" i="1"/>
  <c r="G279" i="1"/>
  <c r="G275" i="1" s="1"/>
  <c r="F290" i="1" s="1"/>
  <c r="F419" i="1"/>
  <c r="G437" i="1"/>
  <c r="G434" i="1" s="1"/>
  <c r="F268" i="1"/>
  <c r="G906" i="1"/>
  <c r="G902" i="1" s="1"/>
  <c r="F863" i="1"/>
  <c r="F1781" i="1"/>
  <c r="F1510" i="1"/>
  <c r="F38" i="1"/>
  <c r="G828" i="1"/>
  <c r="G819" i="1" s="1"/>
  <c r="G1811" i="1"/>
  <c r="G1806" i="1" s="1"/>
  <c r="G601" i="1"/>
  <c r="G590" i="1" s="1"/>
  <c r="G61" i="1"/>
  <c r="G58" i="1" s="1"/>
  <c r="F1891" i="1"/>
  <c r="F1441" i="1"/>
  <c r="F839" i="1"/>
  <c r="G1145" i="1"/>
  <c r="G1141" i="1" s="1"/>
  <c r="G222" i="1"/>
  <c r="G206" i="1" s="1"/>
  <c r="G1649" i="1"/>
  <c r="G1645" i="1" s="1"/>
  <c r="G1257" i="1"/>
  <c r="G1253" i="1" s="1"/>
  <c r="F786" i="1"/>
  <c r="G84" i="1"/>
  <c r="G81" i="1" s="1"/>
  <c r="F1543" i="1"/>
  <c r="G1376" i="1"/>
  <c r="G1365" i="1" s="1"/>
  <c r="F1270" i="1"/>
  <c r="F1259" i="1" s="1"/>
  <c r="F244" i="1"/>
  <c r="F546" i="1"/>
  <c r="G690" i="1"/>
  <c r="G679" i="1" s="1"/>
  <c r="G312" i="1"/>
  <c r="G304" i="1" s="1"/>
  <c r="F314" i="1" s="1"/>
  <c r="G32" i="1"/>
  <c r="G18" i="1" s="1"/>
  <c r="F1184" i="1"/>
  <c r="F1530" i="1"/>
  <c r="G1528" i="1"/>
  <c r="G1517" i="1" s="1"/>
  <c r="G1971" i="1"/>
  <c r="G1933" i="1" s="1"/>
  <c r="F793" i="1"/>
  <c r="G16" i="1"/>
  <c r="G11" i="1" s="1"/>
  <c r="G445" i="1"/>
  <c r="G439" i="1" s="1"/>
  <c r="F473" i="1"/>
  <c r="F1746" i="1"/>
  <c r="F108" i="1"/>
  <c r="G331" i="1"/>
  <c r="G316" i="1" s="1"/>
  <c r="G173" i="1"/>
  <c r="G169" i="1" s="1"/>
  <c r="G1439" i="1"/>
  <c r="G1430" i="1" s="1"/>
  <c r="G101" i="1"/>
  <c r="G95" i="1" s="1"/>
  <c r="G1779" i="1"/>
  <c r="G1770" i="1" s="1"/>
  <c r="F2018" i="1"/>
  <c r="F747" i="1"/>
  <c r="F725" i="1" s="1"/>
  <c r="F1866" i="1"/>
  <c r="F1651" i="1"/>
  <c r="F1596" i="1"/>
  <c r="G1998" i="1"/>
  <c r="G1989" i="1" s="1"/>
  <c r="F1668" i="1"/>
  <c r="G471" i="1"/>
  <c r="G464" i="1" s="1"/>
  <c r="F1090" i="1"/>
  <c r="F624" i="1"/>
  <c r="F392" i="1"/>
  <c r="F136" i="1"/>
  <c r="F726" i="1"/>
  <c r="G665" i="1"/>
  <c r="G652" i="1" s="1"/>
  <c r="G374" i="1"/>
  <c r="G362" i="1" s="1"/>
  <c r="G256" i="1"/>
  <c r="G251" i="1" s="1"/>
  <c r="G1857" i="1"/>
  <c r="G1840" i="1" s="1"/>
  <c r="G1719" i="1"/>
  <c r="G1702" i="1" s="1"/>
  <c r="G1643" i="1"/>
  <c r="G1634" i="1" s="1"/>
  <c r="G388" i="1"/>
  <c r="G380" i="1" s="1"/>
  <c r="G339" i="1"/>
  <c r="G333" i="1" s="1"/>
  <c r="G196" i="1"/>
  <c r="G193" i="1" s="1"/>
  <c r="G152" i="1"/>
  <c r="G148" i="1" s="1"/>
  <c r="F160" i="1" s="1"/>
  <c r="F130" i="1" s="1"/>
  <c r="G817" i="1"/>
  <c r="G802" i="1" s="1"/>
  <c r="G702" i="1"/>
  <c r="G695" i="1" s="1"/>
  <c r="F1449" i="1"/>
  <c r="G1931" i="1"/>
  <c r="G1915" i="1" s="1"/>
  <c r="G1126" i="1"/>
  <c r="G1111" i="1" s="1"/>
  <c r="F1111" i="1"/>
  <c r="I530" i="1"/>
  <c r="I968" i="1"/>
  <c r="J968" i="1" s="1"/>
  <c r="J4" i="1" s="1"/>
  <c r="I971" i="1"/>
  <c r="J1353" i="1"/>
  <c r="J971" i="1" s="1"/>
  <c r="I1355" i="1"/>
  <c r="J2016" i="1"/>
  <c r="J1355" i="1" s="1"/>
  <c r="G622" i="1"/>
  <c r="G611" i="1" s="1"/>
  <c r="F611" i="1"/>
  <c r="F1128" i="1"/>
  <c r="G1139" i="1"/>
  <c r="G1128" i="1" s="1"/>
  <c r="G1086" i="1"/>
  <c r="G1069" i="1" s="1"/>
  <c r="F1088" i="1" s="1"/>
  <c r="F1069" i="1"/>
  <c r="G1226" i="1"/>
  <c r="G1221" i="1" s="1"/>
  <c r="F1221" i="1"/>
  <c r="G941" i="1"/>
  <c r="G930" i="1" s="1"/>
  <c r="F930" i="1"/>
  <c r="G1341" i="1"/>
  <c r="G1324" i="1" s="1"/>
  <c r="F1324" i="1"/>
  <c r="G1428" i="1"/>
  <c r="G1423" i="1" s="1"/>
  <c r="F1423" i="1"/>
  <c r="F603" i="1"/>
  <c r="G609" i="1"/>
  <c r="G603" i="1" s="1"/>
  <c r="G927" i="1"/>
  <c r="G912" i="1" s="1"/>
  <c r="F912" i="1"/>
  <c r="G957" i="1"/>
  <c r="G943" i="1" s="1"/>
  <c r="F943" i="1"/>
  <c r="G1042" i="1"/>
  <c r="G1022" i="1" s="1"/>
  <c r="F1044" i="1" s="1"/>
  <c r="F1022" i="1"/>
  <c r="G1180" i="1"/>
  <c r="G1167" i="1" s="1"/>
  <c r="F1167" i="1"/>
  <c r="G714" i="1"/>
  <c r="G704" i="1" s="1"/>
  <c r="F704" i="1"/>
  <c r="F1378" i="1"/>
  <c r="G1395" i="1"/>
  <c r="G1378" i="1" s="1"/>
  <c r="G1421" i="1"/>
  <c r="G1397" i="1" s="1"/>
  <c r="F1397" i="1"/>
  <c r="G1300" i="1"/>
  <c r="G1293" i="1" s="1"/>
  <c r="F1293" i="1"/>
  <c r="G579" i="1"/>
  <c r="G570" i="1" s="1"/>
  <c r="F570" i="1"/>
  <c r="G1219" i="1"/>
  <c r="G1194" i="1" s="1"/>
  <c r="F1194" i="1"/>
  <c r="G1320" i="1"/>
  <c r="G1304" i="1" s="1"/>
  <c r="F1304" i="1"/>
  <c r="F1150" i="1"/>
  <c r="G1165" i="1"/>
  <c r="G1150" i="1" s="1"/>
  <c r="I2038" i="1" l="1"/>
  <c r="J2038" i="1" s="1"/>
  <c r="F1666" i="1"/>
  <c r="F1633" i="1" s="1"/>
  <c r="F1865" i="1"/>
  <c r="G1882" i="1"/>
  <c r="G1865" i="1" s="1"/>
  <c r="G1768" i="1"/>
  <c r="G1745" i="1" s="1"/>
  <c r="F55" i="1"/>
  <c r="F5" i="1" s="1"/>
  <c r="F581" i="1"/>
  <c r="F532" i="1" s="1"/>
  <c r="F265" i="1"/>
  <c r="F205" i="1" s="1"/>
  <c r="F528" i="1"/>
  <c r="F463" i="1" s="1"/>
  <c r="F1630" i="1"/>
  <c r="G1630" i="1" s="1"/>
  <c r="G1457" i="1" s="1"/>
  <c r="F86" i="1"/>
  <c r="G86" i="1" s="1"/>
  <c r="G57" i="1" s="1"/>
  <c r="F203" i="1"/>
  <c r="G203" i="1" s="1"/>
  <c r="G162" i="1" s="1"/>
  <c r="F127" i="1"/>
  <c r="G127" i="1" s="1"/>
  <c r="G88" i="1" s="1"/>
  <c r="F692" i="1"/>
  <c r="G692" i="1" s="1"/>
  <c r="G651" i="1" s="1"/>
  <c r="F649" i="1"/>
  <c r="G649" i="1" s="1"/>
  <c r="G589" i="1" s="1"/>
  <c r="F2012" i="1"/>
  <c r="G2012" i="1" s="1"/>
  <c r="G1890" i="1" s="1"/>
  <c r="F2014" i="1" s="1"/>
  <c r="G2014" i="1" s="1"/>
  <c r="G1884" i="1" s="1"/>
  <c r="G314" i="1"/>
  <c r="G295" i="1" s="1"/>
  <c r="F295" i="1"/>
  <c r="F390" i="1"/>
  <c r="G390" i="1" s="1"/>
  <c r="G353" i="1" s="1"/>
  <c r="G1270" i="1"/>
  <c r="G1259" i="1" s="1"/>
  <c r="F1302" i="1" s="1"/>
  <c r="G747" i="1"/>
  <c r="G725" i="1" s="1"/>
  <c r="F830" i="1" s="1"/>
  <c r="G830" i="1" s="1"/>
  <c r="G694" i="1" s="1"/>
  <c r="G160" i="1"/>
  <c r="G130" i="1" s="1"/>
  <c r="F1455" i="1"/>
  <c r="F1360" i="1" s="1"/>
  <c r="F1147" i="1"/>
  <c r="G1147" i="1" s="1"/>
  <c r="G1100" i="1" s="1"/>
  <c r="I4" i="1"/>
  <c r="F972" i="1"/>
  <c r="G1044" i="1"/>
  <c r="G972" i="1" s="1"/>
  <c r="F267" i="1"/>
  <c r="G290" i="1"/>
  <c r="G267" i="1" s="1"/>
  <c r="G900" i="1"/>
  <c r="G833" i="1" s="1"/>
  <c r="F908" i="1" s="1"/>
  <c r="F833" i="1"/>
  <c r="G1088" i="1"/>
  <c r="G1046" i="1" s="1"/>
  <c r="F1046" i="1"/>
  <c r="F959" i="1"/>
  <c r="F1182" i="1"/>
  <c r="G1666" i="1" l="1"/>
  <c r="G1633" i="1" s="1"/>
  <c r="F1863" i="1" s="1"/>
  <c r="G1863" i="1" s="1"/>
  <c r="G1632" i="1" s="1"/>
  <c r="F589" i="1"/>
  <c r="F162" i="1"/>
  <c r="G265" i="1"/>
  <c r="G205" i="1" s="1"/>
  <c r="G581" i="1"/>
  <c r="G532" i="1" s="1"/>
  <c r="F587" i="1" s="1"/>
  <c r="G587" i="1" s="1"/>
  <c r="G531" i="1" s="1"/>
  <c r="F57" i="1"/>
  <c r="F1100" i="1"/>
  <c r="G528" i="1"/>
  <c r="G463" i="1" s="1"/>
  <c r="G55" i="1"/>
  <c r="G5" i="1" s="1"/>
  <c r="F1457" i="1"/>
  <c r="F88" i="1"/>
  <c r="F1884" i="1"/>
  <c r="F651" i="1"/>
  <c r="F353" i="1"/>
  <c r="F461" i="1"/>
  <c r="G461" i="1" s="1"/>
  <c r="G294" i="1" s="1"/>
  <c r="F292" i="1"/>
  <c r="F129" i="1" s="1"/>
  <c r="F1890" i="1"/>
  <c r="F1229" i="1"/>
  <c r="G1302" i="1"/>
  <c r="G1229" i="1" s="1"/>
  <c r="F1322" i="1" s="1"/>
  <c r="F1228" i="1" s="1"/>
  <c r="G1455" i="1"/>
  <c r="G1360" i="1" s="1"/>
  <c r="F694" i="1"/>
  <c r="J970" i="1"/>
  <c r="I2041" i="1" s="1"/>
  <c r="J2041" i="1" s="1"/>
  <c r="I970" i="1"/>
  <c r="F1632" i="1"/>
  <c r="G908" i="1"/>
  <c r="G832" i="1" s="1"/>
  <c r="F832" i="1"/>
  <c r="G1182" i="1"/>
  <c r="G1149" i="1" s="1"/>
  <c r="F1149" i="1"/>
  <c r="G959" i="1"/>
  <c r="G929" i="1" s="1"/>
  <c r="F929" i="1"/>
  <c r="F531" i="1" l="1"/>
  <c r="J2042" i="1"/>
  <c r="J2043" i="1" s="1"/>
  <c r="J2044" i="1" s="1"/>
  <c r="J2045" i="1" s="1"/>
  <c r="J2046" i="1" s="1"/>
  <c r="F294" i="1"/>
  <c r="G292" i="1"/>
  <c r="G129" i="1" s="1"/>
  <c r="G1322" i="1"/>
  <c r="G1228" i="1" s="1"/>
  <c r="F1353" i="1" s="1"/>
  <c r="F971" i="1" s="1"/>
  <c r="F2016" i="1"/>
  <c r="F1355" i="1" s="1"/>
  <c r="F910" i="1"/>
  <c r="G2016" i="1" l="1"/>
  <c r="G1355" i="1" s="1"/>
  <c r="G1353" i="1"/>
  <c r="G971" i="1" s="1"/>
  <c r="F530" i="1"/>
  <c r="G910" i="1"/>
  <c r="G530" i="1" s="1"/>
  <c r="F968" i="1" s="1"/>
  <c r="F2038" i="1" l="1"/>
  <c r="G2038" i="1" s="1"/>
  <c r="G970" i="1" s="1"/>
  <c r="F4" i="1"/>
  <c r="G968" i="1"/>
  <c r="G4" i="1" s="1"/>
  <c r="F2041" i="1" l="1"/>
  <c r="G2041" i="1" s="1"/>
  <c r="G2042" i="1" s="1"/>
  <c r="G2043" i="1" s="1"/>
  <c r="G2044" i="1" s="1"/>
  <c r="G2045" i="1" s="1"/>
  <c r="G2046" i="1" s="1"/>
  <c r="F97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García García-Calderón, Mariano</author>
    <author>Cárdaba Prada, Luis María</author>
  </authors>
  <commentList>
    <comment ref="A3" authorId="0" shapeId="0" xr:uid="{2F1F8BD1-B0B0-47F4-84EE-58EC98AAB201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678DF7FE-980B-4FB2-8DCE-DE601FC7DED3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2A6F5340-677E-4E5B-BD3A-3A93BFCFD6A4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21ABFBCB-8D6F-4FFD-A78C-75D9EEF7C8B4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3F5253DC-5D16-416E-A59B-E86F4E7E45BA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501FFE06-521F-4EF2-9EEE-BFADCBC454A9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AD9DAB99-8974-4DEB-A99C-ACB29EECA147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 xr:uid="{6151481B-FF3E-4428-9ACF-193A177EB998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3" authorId="0" shapeId="0" xr:uid="{1A5F1A5C-63B7-4A7C-9D5F-CC48B3A4C171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3" authorId="0" shapeId="0" xr:uid="{ECF90E56-E696-42FE-9D62-876614594FDF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D2044" authorId="1" shapeId="0" xr:uid="{FD932B10-8733-4213-8C90-26241762D89E}">
      <text>
        <r>
          <rPr>
            <sz val="9"/>
            <color indexed="81"/>
            <rFont val="Tahoma"/>
            <family val="2"/>
          </rPr>
          <t>IVA no incluido</t>
        </r>
      </text>
    </comment>
    <comment ref="D2046" authorId="1" shapeId="0" xr:uid="{BAD806D0-9E72-495E-A1A7-F752A24C75B8}">
      <text>
        <r>
          <rPr>
            <sz val="9"/>
            <color indexed="81"/>
            <rFont val="Tahoma"/>
            <family val="2"/>
          </rPr>
          <t>IVA incluido</t>
        </r>
      </text>
    </comment>
  </commentList>
</comments>
</file>

<file path=xl/sharedStrings.xml><?xml version="1.0" encoding="utf-8"?>
<sst xmlns="http://schemas.openxmlformats.org/spreadsheetml/2006/main" count="6594" uniqueCount="2877">
  <si>
    <t>OB.18.004 IMPLANTACIÓN DE ASCENSORES Y MODERNIZACIÓN EN LA ESTACIÓN DE BEGOÑA</t>
  </si>
  <si>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</si>
  <si>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</si>
  <si>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</si>
  <si>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</si>
  <si>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</si>
  <si>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</si>
  <si>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</si>
  <si>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</si>
  <si>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01BEG</t>
  </si>
  <si>
    <t>Capítulo</t>
  </si>
  <si>
    <t/>
  </si>
  <si>
    <t>IMPLANTACIÓN DE ASCENSORES</t>
  </si>
  <si>
    <t>01.01BEG</t>
  </si>
  <si>
    <t>ACTUACIONES PREVIAS Y AFECCIONES</t>
  </si>
  <si>
    <t>01.01.01</t>
  </si>
  <si>
    <t>COMPROBACIÓN DE TOPOGRAFÍA</t>
  </si>
  <si>
    <t>TOP 1001</t>
  </si>
  <si>
    <t>Partida</t>
  </si>
  <si>
    <t>ud</t>
  </si>
  <si>
    <t>LEVANTAMIENTO TOPOGRAFICO ESTACIÓN, SUPERFICIE Y GALERÍAS DE SERVICIOS</t>
  </si>
  <si>
    <t>TOP 1002</t>
  </si>
  <si>
    <t>LEVANTAMIENTO TOPOGRÁFICO, REPOSICIÓN CLAVOS E INTEGRACIÓN EN GIS</t>
  </si>
  <si>
    <t>Total 01.01.01</t>
  </si>
  <si>
    <t>01.01.02</t>
  </si>
  <si>
    <t>OCUPACIONES TEMPORALES</t>
  </si>
  <si>
    <t>ED1200</t>
  </si>
  <si>
    <t>m</t>
  </si>
  <si>
    <t>CERRAMIENTO PROVISIONAL DE OBRA PARA EXTERIOR DE CHAPA OPACA (NOCTURNO)</t>
  </si>
  <si>
    <t>ED1210beg</t>
  </si>
  <si>
    <t>m2</t>
  </si>
  <si>
    <t>CERRAMIENTO PROVISIONAL DE OBRA PARA INTERIOR DE PLACAS DE CARTÓN-YESO PINTADO EN AZUL (NOCTURNO)</t>
  </si>
  <si>
    <t>ED1300</t>
  </si>
  <si>
    <t>LONAS DE AVISO OBRA IMPRESAS A DOS CARAS PARA PÓRTICOS</t>
  </si>
  <si>
    <t>PROTEC02Beg</t>
  </si>
  <si>
    <t>TECHADO DE PROTECCIÓN ZONA ACCESO A TRAUMA HOSPITAL</t>
  </si>
  <si>
    <t>Total 01.01.02</t>
  </si>
  <si>
    <t>01.01.03</t>
  </si>
  <si>
    <t>DESMONTAJES Y DEMOLICIONES SUPERFICIE</t>
  </si>
  <si>
    <t>EOB0430</t>
  </si>
  <si>
    <t>TRASLADO Y DESMONTAJE DE BANCO DE MADERA EN SUPERFICIE</t>
  </si>
  <si>
    <t>EOB0440</t>
  </si>
  <si>
    <t>TRASLADO Y DESMONTAJE DE MARQUESINA DE AUTOBÚS</t>
  </si>
  <si>
    <t>EOB0450</t>
  </si>
  <si>
    <t>TRASLADO Y DESMONTAJE DE PAPELERA EN SUPERFICIE</t>
  </si>
  <si>
    <t>EOB0479BEG</t>
  </si>
  <si>
    <t>TRASLADO Y DESMONTAJE DE BOLARDO METÁLICO</t>
  </si>
  <si>
    <t>EOB0460BEG</t>
  </si>
  <si>
    <t>TRASLADO Y DESMONTAJE DE JARDINERAS DE GRANITO</t>
  </si>
  <si>
    <t>EL0480BEG</t>
  </si>
  <si>
    <t>DEMOLICIÓN DE ESCALERA ANTIGUO ACCESO HULP Y CUARTOS BAJO MESETA</t>
  </si>
  <si>
    <t>EL0660</t>
  </si>
  <si>
    <t>DESBROCE Y LIMPIEZA DEL TERRENO</t>
  </si>
  <si>
    <t>EL0551</t>
  </si>
  <si>
    <t>m²</t>
  </si>
  <si>
    <t>DEMOLICIÓN FÁB.LADRILLO MACIZO 1/2 PIE C/MARTILLO ELÉCTRICO (NOCTURNO)</t>
  </si>
  <si>
    <t>EL0200</t>
  </si>
  <si>
    <t>DEMOLICION DE ACERA</t>
  </si>
  <si>
    <t>EL0280</t>
  </si>
  <si>
    <t>DEMOLICION DE BORDILLOS</t>
  </si>
  <si>
    <t>EL0370</t>
  </si>
  <si>
    <t>DEMOLICION DE FIRME CON BASE DE HORMIGON</t>
  </si>
  <si>
    <t>EL0140</t>
  </si>
  <si>
    <t>DEM.ARQUETA-SUMIDERO LADRILLO MACIZO A MANO</t>
  </si>
  <si>
    <t>EL0150</t>
  </si>
  <si>
    <t>DEM.COMPLETA ARQUETAS LADRILLO MACIZO A MANO</t>
  </si>
  <si>
    <t>Total 01.01.03</t>
  </si>
  <si>
    <t>01.01.04</t>
  </si>
  <si>
    <t>INVENTARIO DE EDIFICACIONES</t>
  </si>
  <si>
    <t>PAV 1005</t>
  </si>
  <si>
    <t>PA</t>
  </si>
  <si>
    <t>INVENTARIADO DE EDIFICACIONES</t>
  </si>
  <si>
    <t>Total 01.01.04</t>
  </si>
  <si>
    <t>01.01.05</t>
  </si>
  <si>
    <t>AFECCIÓN AL TRÁFICO</t>
  </si>
  <si>
    <t>U17BV011</t>
  </si>
  <si>
    <t>BARRERA MÓVIL NEW JERSEY BM-1850</t>
  </si>
  <si>
    <t>U17LS010</t>
  </si>
  <si>
    <t>JUEGO 2 SEMÁFOROS PORTÁTILES OBRA</t>
  </si>
  <si>
    <t>EOT0140</t>
  </si>
  <si>
    <t>COLUMNA O BACULO CON LUMINARIAS PARA EL ALUMBRADO</t>
  </si>
  <si>
    <t>U17LB020</t>
  </si>
  <si>
    <t>BALIZA DESTELLANTE UNA CARA XENON FLASH TL-2</t>
  </si>
  <si>
    <t>EOT0300</t>
  </si>
  <si>
    <t>DESMONTAJE Y REPOSICION DE SEÑAL DE TRÁFICO EXISTENTE.</t>
  </si>
  <si>
    <t>EOT0060</t>
  </si>
  <si>
    <t>BORRADO DE MARCAS VIALES CON PINTURA DE DOS COMPONENTES.</t>
  </si>
  <si>
    <t>U17VCC302Beg</t>
  </si>
  <si>
    <t>SEÑALIZACIÓN VERTICAL EN ACERO REFLEXIVO E.G.</t>
  </si>
  <si>
    <t>EOT0220</t>
  </si>
  <si>
    <t>MARCA VIAL REFLEXIVA CON PINTURA EN DOS COMPONENTES</t>
  </si>
  <si>
    <t>U17HMC030</t>
  </si>
  <si>
    <t>MARCA VIAL CONTINUA ACRÍLICA ACUOSA 10 cm</t>
  </si>
  <si>
    <t>U17HMC031</t>
  </si>
  <si>
    <t>MARCA VIAL DISCONTINUA ACRÍLICA ACUOSA 10 cm</t>
  </si>
  <si>
    <t>EOB0170beg</t>
  </si>
  <si>
    <t>EJECUCIÓN DE FIRME DE CALZADA, INCLUSO SEÑALIZACIÓN</t>
  </si>
  <si>
    <t>señ_Beg02</t>
  </si>
  <si>
    <t>SEÑALISTAS DURANTE LA EJECUCIÓN DE LAS OBRAS</t>
  </si>
  <si>
    <t>ADECPEAT</t>
  </si>
  <si>
    <t>ADECUACIÓN/REPOSICIÓN EN SUPERFICIE PASOS PEATONALES PROVISIONALES</t>
  </si>
  <si>
    <t>U17BPD013</t>
  </si>
  <si>
    <t>PANEL DIRECCIONAL 195x45 cm REFLEXIVO NIVEL 1</t>
  </si>
  <si>
    <t>Total 01.01.05</t>
  </si>
  <si>
    <t>Total 01.01BEG</t>
  </si>
  <si>
    <t>01.02BEG</t>
  </si>
  <si>
    <t>SERVICIOS AFECTADOS</t>
  </si>
  <si>
    <t>01.02.01</t>
  </si>
  <si>
    <t>CANAL DE ISABEL II</t>
  </si>
  <si>
    <t>U01AI201</t>
  </si>
  <si>
    <t>DESMONTAJE TUBERÍA FUNDICIÓN Ø 500 mm</t>
  </si>
  <si>
    <t>U06RA001</t>
  </si>
  <si>
    <t>REPOSICIÓN DE TUBERÍA DE ABASTECIMIENTO FD Ø 500 mm</t>
  </si>
  <si>
    <t>Total 01.02.01</t>
  </si>
  <si>
    <t>01.02.02</t>
  </si>
  <si>
    <t>ALUMBRADO</t>
  </si>
  <si>
    <t>EN0700</t>
  </si>
  <si>
    <t>REPOSICION DE LINEA ELECTRICA SUBTERRANEA PARA  ALUMBRADO</t>
  </si>
  <si>
    <t>EN0130</t>
  </si>
  <si>
    <t>DESMONTAJE Y TRASLADO A ALMACEN O LUGAR DE EMPLEO DE BACULOS</t>
  </si>
  <si>
    <t>EN0040PORTREP</t>
  </si>
  <si>
    <t>REPOSICIÓN DE BACULO EXISTENTE</t>
  </si>
  <si>
    <t>EN0040PORT</t>
  </si>
  <si>
    <t>BACULO DE 9 M. DE ALTURA DE CHAPA DE ACERO GALV./PINTADO</t>
  </si>
  <si>
    <t>EN0160</t>
  </si>
  <si>
    <t>EMPALME MIXTO 12/20 KV (3X150) AL PPV-12/20 KV 3(1X240 AL+H-16)</t>
  </si>
  <si>
    <t>EN002046</t>
  </si>
  <si>
    <t>ARQUETA PARA CRUCE DE CALZADA 0,82X0,82</t>
  </si>
  <si>
    <t>EN07404678</t>
  </si>
  <si>
    <t>TAPA DE REGISTRO DE FUNDICION DUCTIL DE 600 MM DE LUZ LIBRE</t>
  </si>
  <si>
    <t>EN0720</t>
  </si>
  <si>
    <t>REPOSICION DE PUNTO DE LUZ</t>
  </si>
  <si>
    <t>Total 01.02.02</t>
  </si>
  <si>
    <t>01.02.03</t>
  </si>
  <si>
    <t>REGULACIÓN DEL TRÁFICO</t>
  </si>
  <si>
    <t>EN0110</t>
  </si>
  <si>
    <t>DESMONTAJE DE COLUMNA SEMAFORICA</t>
  </si>
  <si>
    <t>EN0310</t>
  </si>
  <si>
    <t>MONTAJE DE COLUMNA SEMAFORICA</t>
  </si>
  <si>
    <t>EN0690</t>
  </si>
  <si>
    <t>REPOSICION DE LA INSTALACION DE CONTROL DE NIVEL DE TRAFICO, AFO</t>
  </si>
  <si>
    <t>EN0710</t>
  </si>
  <si>
    <t>REPOSICION DE LINEA ELECTRICA SUBTERRANEA PARA SEMAFORIZACION</t>
  </si>
  <si>
    <t>Total 01.02.03</t>
  </si>
  <si>
    <t>01.02.05</t>
  </si>
  <si>
    <t>VARIOS</t>
  </si>
  <si>
    <t>SAFVAR01N</t>
  </si>
  <si>
    <t>PARTIDA ALZADA DE REPOSICIÓN DE SERVICIOS NO LOCALIZADOS EN FASE DE PROYECTO A JUSTIFICAR</t>
  </si>
  <si>
    <t>U01EEC205</t>
  </si>
  <si>
    <t>CATA PARA LOCALIZACIÓN DE SERVICIOS EXISTENTES</t>
  </si>
  <si>
    <t>Total 01.02.05</t>
  </si>
  <si>
    <t>Total 01.02BEG</t>
  </si>
  <si>
    <t>01.03BEG</t>
  </si>
  <si>
    <t>AUSCULTACIÓN Y CONTROL</t>
  </si>
  <si>
    <t>01.03.01</t>
  </si>
  <si>
    <t>POZO 1</t>
  </si>
  <si>
    <t>U19SA101</t>
  </si>
  <si>
    <t>INSTALACIÓN, MEDIDA Y MANTENIMIENTO DE INCLINÓMETROS</t>
  </si>
  <si>
    <t>U19SA103</t>
  </si>
  <si>
    <t>INSTALACIÓN, MEDIDA Y MANTENIMIENTO DE PIEZÓMETROS</t>
  </si>
  <si>
    <t>U19SA115</t>
  </si>
  <si>
    <t>EMPLAZAMIENTO DE ESTACIÓN TOPOGRÁFICA Y REALIZACIÓN DE MEDIDAS</t>
  </si>
  <si>
    <t>Total 01.03.01</t>
  </si>
  <si>
    <t>01.03.02</t>
  </si>
  <si>
    <t>POZO 2</t>
  </si>
  <si>
    <t>U19SA105</t>
  </si>
  <si>
    <t>INSTALACIÓN Y MEDIDA DE GALGAS EXTENSIOMÉTRICAS</t>
  </si>
  <si>
    <t>U19SA110</t>
  </si>
  <si>
    <t>INSTALACIÓN, MEDIDA Y MANTENIMIENTO DE GEOFÓNOS</t>
  </si>
  <si>
    <t>Total 01.03.02</t>
  </si>
  <si>
    <t>01.03.03</t>
  </si>
  <si>
    <t>ASCENSORES 6 Y 7</t>
  </si>
  <si>
    <t>Total 01.03.03</t>
  </si>
  <si>
    <t>01.03.04</t>
  </si>
  <si>
    <t>POZO ASCENSOR 3</t>
  </si>
  <si>
    <t>Total 01.03.04</t>
  </si>
  <si>
    <t>01.03.05</t>
  </si>
  <si>
    <t>MEDIDAS EN GALERÍAS</t>
  </si>
  <si>
    <t>U19SA120</t>
  </si>
  <si>
    <t>INSTALACIÓN, MANTENIMIENTO Y REALIZACIÓN DE MEDIDA DE CONVERGENCIAS</t>
  </si>
  <si>
    <t>U19SA225</t>
  </si>
  <si>
    <t>INSTALACIÓN, MANTENIMIENTO Y RMEDICIÓN DE CÉLULAS DE PRESIÓN TOTAL</t>
  </si>
  <si>
    <t>Total 01.03.05</t>
  </si>
  <si>
    <t>01.03.06</t>
  </si>
  <si>
    <t>MEDIDAS EN EDIFICIOS Y ESTRUCTURAS COLINDANTES</t>
  </si>
  <si>
    <t>U19SA125</t>
  </si>
  <si>
    <t>INSTALACIÓN, MEDIDA Y MANTENIMIENTO DE CLINÓMETRO PRECISIÓN</t>
  </si>
  <si>
    <t>U19SA130</t>
  </si>
  <si>
    <t>REALIZACIÓN DE MEDIDAS Y SEGUIMIENTO DE LA EVOLUCIÓN DE LAS FISURAS EN EDIFICIOS</t>
  </si>
  <si>
    <t>Total 01.03.06</t>
  </si>
  <si>
    <t>Total 01.03BEG</t>
  </si>
  <si>
    <t>01.04BEG</t>
  </si>
  <si>
    <t>OBRA CIVIL</t>
  </si>
  <si>
    <t>01.04.01</t>
  </si>
  <si>
    <t>DEMOLICIONES Y EXCAVACIONES</t>
  </si>
  <si>
    <t>01.04.01.01</t>
  </si>
  <si>
    <t>U01AO060</t>
  </si>
  <si>
    <t>m3</t>
  </si>
  <si>
    <t>DEMOLICIÓN MURO PANTALLA HORMIGÓN ARMADO A MÁQUINA SIN TRANSPORTE</t>
  </si>
  <si>
    <t>U01EEV035</t>
  </si>
  <si>
    <t>EXCAVACIÓN VACIADO ENTRE PANTALLAS MÉTODO "TOP-DOWN" SIN TRANSPORTE</t>
  </si>
  <si>
    <t>Total 01.04.01.01</t>
  </si>
  <si>
    <t>01.04.01.02</t>
  </si>
  <si>
    <t>U01PP035</t>
  </si>
  <si>
    <t>TRANSPORTE, MONTAJE Y RETIRADA EQUIPO EJECUCIÓN DE PILOTES DE DIÁMETRO HASTA 1200 mm.</t>
  </si>
  <si>
    <t>U01PP039</t>
  </si>
  <si>
    <t>TRANSPORTE, MONTAJE Y RETIRADA EQUIPO EJECUCIÓN PILOTES DIÁMETRO DESDE 1200 MM HASTA 2000 MM</t>
  </si>
  <si>
    <t>U01PP036</t>
  </si>
  <si>
    <t>PERFORACIÓN DE PILOTE DE DIÁMETRO DESDE 650 HASTA 850 mm</t>
  </si>
  <si>
    <t>U01PP040</t>
  </si>
  <si>
    <t>PERFORACIÓN DE PILOTE DE DIÁMETRO DE 2000 MM</t>
  </si>
  <si>
    <t>U01RPP041</t>
  </si>
  <si>
    <t>GRAVA EN RELLENO DE SOBRE EXCAVACIÓN DE PILAS PILOTE</t>
  </si>
  <si>
    <t>hormproy02</t>
  </si>
  <si>
    <t>HORMIGÓN PROYECTADO H/MP/30 EN TALUDES</t>
  </si>
  <si>
    <t>U01AA0025</t>
  </si>
  <si>
    <t>BULÓN DE ANCLAJE PASIVO PROTECCIÓN TALUDES CON BARRA DE ACERO DE 25 mm</t>
  </si>
  <si>
    <t>Total 01.04.01.02</t>
  </si>
  <si>
    <t>01.04.01.03</t>
  </si>
  <si>
    <t>U01AO050</t>
  </si>
  <si>
    <t>DEMOLICIÓN MURO HORMIGÓN ARMADO A MÁQUINA SIN TRANSPORTE</t>
  </si>
  <si>
    <t>U01AO070</t>
  </si>
  <si>
    <t>DEMOLICIÓN MURO DE PILOTES DE HORMIGÓN ARMADO A MÁQUINA SIN TRANSPORTE</t>
  </si>
  <si>
    <t>U01EEV030</t>
  </si>
  <si>
    <t>EXCAVACIÓN VACIADO ENTRE PANTALLAS A CIELO ABIERTO SIN TRANSPORTE</t>
  </si>
  <si>
    <t>Total 01.04.01.03</t>
  </si>
  <si>
    <t>01.04.01.04</t>
  </si>
  <si>
    <t>POZO ASCENSOR 6 Y 7</t>
  </si>
  <si>
    <t>U01AO080</t>
  </si>
  <si>
    <t>DEMOLICIÓN DE HASTIAL DE TÚNEL A MÁQUINA CON TRANSPORTE</t>
  </si>
  <si>
    <t>U01EEV060</t>
  </si>
  <si>
    <t>EXCAVACIÓN VACIADO ENTRE PANTALLAS EN ZONAS CUBIERTAS SIN TRANSPORTE</t>
  </si>
  <si>
    <t>Total 01.04.01.04</t>
  </si>
  <si>
    <t>Total 01.04.01</t>
  </si>
  <si>
    <t>01.04.02</t>
  </si>
  <si>
    <t>PANTALLAS</t>
  </si>
  <si>
    <t>01.04.02.01</t>
  </si>
  <si>
    <t>PANTALLAS CONTINUAS DE HORMIGÓN ARMADO - POZO 1</t>
  </si>
  <si>
    <t>E10ILF070</t>
  </si>
  <si>
    <t>IMPERMEABILIZACIÓN MURO MORTERO HIDRÓFUGO</t>
  </si>
  <si>
    <t>E04AB040</t>
  </si>
  <si>
    <t>kg</t>
  </si>
  <si>
    <t>ACERO CORRUGADO ELABORADO / ARMADO B 500 S/SD</t>
  </si>
  <si>
    <t>E04PU061</t>
  </si>
  <si>
    <t>MURO PANTALLA e=80 cm TERRENO GRANULAR</t>
  </si>
  <si>
    <t>Total 01.04.02.01</t>
  </si>
  <si>
    <t>01.04.02.02</t>
  </si>
  <si>
    <t>PANTALLAS CONTINUAS DE HORMIGÓN ARMADO - POZO 2</t>
  </si>
  <si>
    <t>Total 01.04.02.02</t>
  </si>
  <si>
    <t>01.04.02.03</t>
  </si>
  <si>
    <t>PANTALLAS DISCONTINUAS DE MICROPILOTES - POZO 2</t>
  </si>
  <si>
    <t>E04PM060</t>
  </si>
  <si>
    <t>ml</t>
  </si>
  <si>
    <t>MICROPILOTE TUBO ACERO D= 200 mm</t>
  </si>
  <si>
    <t>Total 01.04.02.03</t>
  </si>
  <si>
    <t>01.04.02.04</t>
  </si>
  <si>
    <t>PANTALLAS DE PILOTES-Pozo Ascensor 3</t>
  </si>
  <si>
    <t>E04PIC250a</t>
  </si>
  <si>
    <t>PILOTE CON BARRENA CONTINUA (CPI-8) D= 1000 mm HA-30/F/20/IIa</t>
  </si>
  <si>
    <t>Total 01.04.02.04</t>
  </si>
  <si>
    <t>01.04.02.05</t>
  </si>
  <si>
    <t>PANTALLAS CONTINUAS DE MICROPILOTES-POZO 1 ACCESOS DE EMERGENCIA</t>
  </si>
  <si>
    <t>E04PM060aa</t>
  </si>
  <si>
    <t>MURO FORRO PARA PANTALLAS</t>
  </si>
  <si>
    <t>Total 01.04.02.05</t>
  </si>
  <si>
    <t>01.04.02.06</t>
  </si>
  <si>
    <t>PANTALLAS CONTINUAS DE MICROPILOTES-POZO 2 ACCESOS DE EMERGENCIA</t>
  </si>
  <si>
    <t>Total 01.04.02.06</t>
  </si>
  <si>
    <t>01.04.02.07</t>
  </si>
  <si>
    <t>PANTALLAS CONTINUAS DE MICROPILOTES-POZO 2 ASCENSOR 4</t>
  </si>
  <si>
    <t>Total 01.04.02.07</t>
  </si>
  <si>
    <t>01.04.02.08</t>
  </si>
  <si>
    <t>PANTALLAS CONTINUAS DE MICROPILOTES-ASCENSORES 6 Y 7</t>
  </si>
  <si>
    <t>Total 01.04.02.08</t>
  </si>
  <si>
    <t>Total 01.04.02</t>
  </si>
  <si>
    <t>01.04.03</t>
  </si>
  <si>
    <t>ELEMENTOS ESTRUCTURALES</t>
  </si>
  <si>
    <t>01.04.03.01</t>
  </si>
  <si>
    <t>E05AAL005</t>
  </si>
  <si>
    <t>ACERO S275 JR EN ESTRUCTURA SOLDADA</t>
  </si>
  <si>
    <t>E04FZ020b</t>
  </si>
  <si>
    <t>ENCOFRADO MADERA MUROS, ZAPATAS, VIGAS RIOS. Y ENCEPADOS</t>
  </si>
  <si>
    <t>E05HLE030</t>
  </si>
  <si>
    <t>ENCOFRADO MADERA VISTO LOSAS</t>
  </si>
  <si>
    <t>E05HLE060</t>
  </si>
  <si>
    <t>ENCOFRADO TABLERO FENÓLICO VISTO LOSAS INCLINADAS</t>
  </si>
  <si>
    <t>E04FL020</t>
  </si>
  <si>
    <t>ENCOFRADO MADERA LOSAS DE CIMENTACIÓN</t>
  </si>
  <si>
    <t>E05HLM181</t>
  </si>
  <si>
    <t>HORMIGÓN PARA ARMAR EN LOSA HA-30/B/20/IIa</t>
  </si>
  <si>
    <t>E05HSM260</t>
  </si>
  <si>
    <t>HORMIGÓN PARA ARMAR EN PILARES HA-40/B/20/IIa</t>
  </si>
  <si>
    <t>E05HVM110</t>
  </si>
  <si>
    <t>HORMIGÓN PARA ARMAR EN VIGAS HA-30/B/20/IIa</t>
  </si>
  <si>
    <t>E04NLB010</t>
  </si>
  <si>
    <t>HORMIGÓN LIMPIEZA Y NIVELACIÓN HM-20/B/40/IIa VERT. BOMBA</t>
  </si>
  <si>
    <t>U02ET050</t>
  </si>
  <si>
    <t>CIMBRA TUBULAR METÁLICA h&lt;6 m/2000 kg</t>
  </si>
  <si>
    <t>U05VA001</t>
  </si>
  <si>
    <t>TRAMEX DE POLIESTER REFORZADO</t>
  </si>
  <si>
    <t>E10ILF071</t>
  </si>
  <si>
    <t>IMPERMEABILIZACIÓN LOSAS MORTERO HIDRÓFUGO</t>
  </si>
  <si>
    <t>E05HSD020a</t>
  </si>
  <si>
    <t>ENCOFRADO MADERA M-H PILARES VISTO &gt; 3m ALTURA</t>
  </si>
  <si>
    <t>EE02.02</t>
  </si>
  <si>
    <t>PILOTE CON BARRENA CONTINUA D= 2000 mm HA-30/F/20/IIa</t>
  </si>
  <si>
    <t>Total 01.04.03.01</t>
  </si>
  <si>
    <t>01.04.03.02</t>
  </si>
  <si>
    <t>E05HPM040</t>
  </si>
  <si>
    <t>HORMIGÓN PARA ARMAR EN PILOTES HA-30/F/20/IIa</t>
  </si>
  <si>
    <t>E04ZMB120</t>
  </si>
  <si>
    <t>HORMIGÓN CIMENTACIÓN ZAPATAS HA-30/B/20/IIa VERT. BOMBA</t>
  </si>
  <si>
    <t>Total 01.04.03.02</t>
  </si>
  <si>
    <t>01.04.03.03</t>
  </si>
  <si>
    <t>E04LAB130</t>
  </si>
  <si>
    <t>HORMIGÓN ARMADO CIMENT. LOSA HA-30/B/20/IIa VERT. BOMBA</t>
  </si>
  <si>
    <t>Total 01.04.03.03</t>
  </si>
  <si>
    <t>01.04.03.04</t>
  </si>
  <si>
    <t>ACCESOS DE EMERGENCIA- POZO 1</t>
  </si>
  <si>
    <t>Total 01.04.03.04</t>
  </si>
  <si>
    <t>01.04.03.05</t>
  </si>
  <si>
    <t>E05HMH110</t>
  </si>
  <si>
    <t>HORMIGÓN PARA ARMAR EN MUROS O PANTALLAS ESTRUCTURALES HA-30/B/20/IIa</t>
  </si>
  <si>
    <t>Total 01.04.03.05</t>
  </si>
  <si>
    <t>Total 01.04.03</t>
  </si>
  <si>
    <t>01.04.04</t>
  </si>
  <si>
    <t>TÚNELES Y OBRAS SUBTERRÁNEAS</t>
  </si>
  <si>
    <t>01.04.04.01</t>
  </si>
  <si>
    <t>TÚNELES</t>
  </si>
  <si>
    <t>U05TA001</t>
  </si>
  <si>
    <t>TUNEL METODO TRADICIONAL. SECCIÓN TIPO 1</t>
  </si>
  <si>
    <t>U05TA005</t>
  </si>
  <si>
    <t>TUNEL METODO TRADICIONAL. SECCIÓN TIPO 1 (ARMADA)</t>
  </si>
  <si>
    <t>U05TA010</t>
  </si>
  <si>
    <t>TUNEL METODO TRADICIONAL. SECCIÓN TIPO INTERMEDIA</t>
  </si>
  <si>
    <t>U05TA015</t>
  </si>
  <si>
    <t>TUNEL METODO TRADICIONAL. SECCIÓN TIPO 2</t>
  </si>
  <si>
    <t>Total 01.04.04.01</t>
  </si>
  <si>
    <t>01.04.04.02</t>
  </si>
  <si>
    <t>TRATAMIENTOS DEL TERRENO</t>
  </si>
  <si>
    <t>E04PM057</t>
  </si>
  <si>
    <t>MICROPILOTES PARA PARAGÜAS D= 160 mm</t>
  </si>
  <si>
    <t>TS05.02</t>
  </si>
  <si>
    <t>VIGA DE ATADO</t>
  </si>
  <si>
    <t>TS05.03</t>
  </si>
  <si>
    <t>INYECCIONES</t>
  </si>
  <si>
    <t>Total 01.04.04.02</t>
  </si>
  <si>
    <t>01.04.04.03</t>
  </si>
  <si>
    <t>CERCHADOS ADICIONALES</t>
  </si>
  <si>
    <t>E05AC011</t>
  </si>
  <si>
    <t>ACERO LAMINADO S275 JR CERCHAS</t>
  </si>
  <si>
    <t>Total 01.04.04.03</t>
  </si>
  <si>
    <t>01.04.04.04</t>
  </si>
  <si>
    <t>MARCOS DE ENTRONQUE</t>
  </si>
  <si>
    <t>U05TS115</t>
  </si>
  <si>
    <t>MARCOS METÁLICOS ENTRONQUE</t>
  </si>
  <si>
    <t>E05HSA401</t>
  </si>
  <si>
    <t>MARCOS DE HORMIGÓN ARMADO ENTRONQUE</t>
  </si>
  <si>
    <t>Total 01.04.04.04</t>
  </si>
  <si>
    <t>Total 01.04.04</t>
  </si>
  <si>
    <t>Total 01.04BEG</t>
  </si>
  <si>
    <t>01.05BEG</t>
  </si>
  <si>
    <t>ARQUITECTURA ASCENSORES Y SALIDAS DE EMERGENCIA</t>
  </si>
  <si>
    <t>01.05.01</t>
  </si>
  <si>
    <t>DESMONTAJES Y DEMOLICIONES</t>
  </si>
  <si>
    <t>01.05.01.01</t>
  </si>
  <si>
    <t>DESMONTAJES</t>
  </si>
  <si>
    <t>ED0350</t>
  </si>
  <si>
    <t>DESMONTAJE DE EXTINTOR Y ARMARIO . (NOCTURNO)</t>
  </si>
  <si>
    <t>ED0650</t>
  </si>
  <si>
    <t>DESMONTAJE DE PANEL DE CHAPA VITRIFICADA EN ZONA DE OBRAS. (NOCTURNO)</t>
  </si>
  <si>
    <t>ED0670</t>
  </si>
  <si>
    <t>DESMONTAJE DE PANEL INFORMATIVO. (NOCTURNO)</t>
  </si>
  <si>
    <t>ED1160</t>
  </si>
  <si>
    <t>RETIRADA DE PAPELERA  (NOCTURNO)</t>
  </si>
  <si>
    <t>ED0870</t>
  </si>
  <si>
    <t>DESMONTAJE DE PUERTA METÁLICA. (NOCTURNO)</t>
  </si>
  <si>
    <t>Total 01.05.01.01</t>
  </si>
  <si>
    <t>01.05.01.02</t>
  </si>
  <si>
    <t>DEMOLICIONES</t>
  </si>
  <si>
    <t>EL0230</t>
  </si>
  <si>
    <t>DEMOLICIÓN DE AZULEJO CON MATERIAL DE AGARRE (NOCTURNO)</t>
  </si>
  <si>
    <t>EL0290</t>
  </si>
  <si>
    <t>DEMOLICIÓN DE CÁMARA BUFA DE ESTACIÓN  (NOCTURNO)</t>
  </si>
  <si>
    <t>EL0330</t>
  </si>
  <si>
    <t>DEMOLICION DE FABRICA DE LADRILLO O MAMPOSTERIA</t>
  </si>
  <si>
    <t>01.014N</t>
  </si>
  <si>
    <t>DEMOLICIÓN DE OBRAS DE FÁBRICA SUBTERRÁNEAS</t>
  </si>
  <si>
    <t>EL0060</t>
  </si>
  <si>
    <t>APERTURA HUECOS &gt;1M2 LADRILLO MACIZO C/COMPRESOR</t>
  </si>
  <si>
    <t>EL0070</t>
  </si>
  <si>
    <t>APERTURA HUECOS &gt;1M2 MURO HORMIGÓN C/COMPRESOR</t>
  </si>
  <si>
    <t>EL0090</t>
  </si>
  <si>
    <t>APERTURA ROZAS LADRILLO MACIZO C/MARTILLO</t>
  </si>
  <si>
    <t>Total 01.05.01.02</t>
  </si>
  <si>
    <t>Total 01.05.01</t>
  </si>
  <si>
    <t>01.05.02</t>
  </si>
  <si>
    <t>RED DE DRENAJE Y SANEAMIENTO</t>
  </si>
  <si>
    <t>U02LZH020BEG</t>
  </si>
  <si>
    <t>TUBERÍA DE DRENAJE DE HORMIGÓN POROSO D=200 mm</t>
  </si>
  <si>
    <t>ER0010</t>
  </si>
  <si>
    <t>ACOMETIDA RED SANEAM. SUBTERRANEA</t>
  </si>
  <si>
    <t>ER0110beg</t>
  </si>
  <si>
    <t>ARQUETA LADRILLO DE PASO 63X63X80 CM</t>
  </si>
  <si>
    <t>ER0080</t>
  </si>
  <si>
    <t>ARQUETA DE SANEAMIENTO 60X60X100</t>
  </si>
  <si>
    <t>ER0400beg</t>
  </si>
  <si>
    <t>TAPA PARA ARQUETA REGISTRABLE  DE 60X60CM</t>
  </si>
  <si>
    <t>ER0160</t>
  </si>
  <si>
    <t>ARQUETA SUMIDERO</t>
  </si>
  <si>
    <t>ER0270</t>
  </si>
  <si>
    <t>CANALETA HGÓN. POLÍMERO L=1M D=150X180 C/REJILLA F.DÚCTIL</t>
  </si>
  <si>
    <t>ER0290</t>
  </si>
  <si>
    <t>CANALON PERIMETRAL EN HUECOS DE RECOGIDA DE AGUA DE ESTACION</t>
  </si>
  <si>
    <t>ER0330</t>
  </si>
  <si>
    <t>IMBORNAL LONGITUDINAL PREFABRICADO REJILLA ACRO INOX . (NOCTURNO)</t>
  </si>
  <si>
    <t>ER0230</t>
  </si>
  <si>
    <t>CANAL DE DRENAJE LATERAL   CUNA DE 10 A 30CM.</t>
  </si>
  <si>
    <t>ER0260</t>
  </si>
  <si>
    <t>CANALETA DE DRENAJE LATERAL CAMARAS BUFAS CUNA 30 A 50CM.</t>
  </si>
  <si>
    <t>ER0380</t>
  </si>
  <si>
    <t>SUMINISTRO Y COLOCACIÓN DE TUBERÍA DE PVC D. 160 MM PARA BAJANTE</t>
  </si>
  <si>
    <t>ER0500</t>
  </si>
  <si>
    <t>TUBO PVC P.COMPACTA JUNTA ELÁSTICA SN2 C.TEJA  200MM</t>
  </si>
  <si>
    <t>ER0220</t>
  </si>
  <si>
    <t>BANDEJA DE ACERO INOXIDABLE DE DRENAJE ESTANCA</t>
  </si>
  <si>
    <t>Total 01.05.02</t>
  </si>
  <si>
    <t>01.05.03</t>
  </si>
  <si>
    <t>IMPERMEABILIZACION</t>
  </si>
  <si>
    <t>EI0184</t>
  </si>
  <si>
    <t xml:space="preserve"> LÁMINA DE POLIETILENO EXPANDIDO, CLASIFICADO A FUEGO B-S1-D0</t>
  </si>
  <si>
    <t>EI0050</t>
  </si>
  <si>
    <t>IMPERMEABILIZACIÓN CON LAMA FV Y RESINAS DE POLIESTER EN CAÑONES</t>
  </si>
  <si>
    <t>EI0010</t>
  </si>
  <si>
    <t>CANALÓN EN "U" 125X52 EN RESINAS DE POLIÉSTER Y FIBRA DE VIDRIO</t>
  </si>
  <si>
    <t>EI0141beg</t>
  </si>
  <si>
    <t>TRATAMIENTO DE IMPERMEABILIZACIÓN EN LOSAS DE CUBIERTA (TRANSITABLE EN OBRA)</t>
  </si>
  <si>
    <t>EI0142BEG</t>
  </si>
  <si>
    <t>TRATAMIENTO DE IMPERMEABILIZACIÓN INTERIOR PARA ESTANQUEIDAD DE PARAMENTOS VERTICALES /HORIZONTALES EN GALERÍAS, POZOS Y FOSOS</t>
  </si>
  <si>
    <t>Total 01.05.03</t>
  </si>
  <si>
    <t>01.05.04</t>
  </si>
  <si>
    <t>ALBAÑILERIA Y RECIBIDOS</t>
  </si>
  <si>
    <t>EAF0020</t>
  </si>
  <si>
    <t>FÁB.LADRILLO PERFORADO 7CM 1/2P.INTERIOR MORTERO M-5</t>
  </si>
  <si>
    <t>EAT0020</t>
  </si>
  <si>
    <t>TABICÓN DE LADRILLO H/D DE 25X12X8 CM</t>
  </si>
  <si>
    <t>EAT0030</t>
  </si>
  <si>
    <t>TABIQUE DE 5 CM. LADR. HUECO DOBLE.</t>
  </si>
  <si>
    <t>EAF0050</t>
  </si>
  <si>
    <t>FABRICA DE 1 PIE LADRILLO MACIZO</t>
  </si>
  <si>
    <t>0405.013N</t>
  </si>
  <si>
    <t>POLIESTIRENO EXPANDIDO JUNTA TABIQUERÍA CON LOSAS</t>
  </si>
  <si>
    <t>EAR0090</t>
  </si>
  <si>
    <t>UNIDAD RECIBIDO CERCO PUERTA MORTERO M-10</t>
  </si>
  <si>
    <t>EAR0040</t>
  </si>
  <si>
    <t>FORMACIÓN PELDAÑO PERFORADO 7CM MORTERO</t>
  </si>
  <si>
    <t>EAR0060</t>
  </si>
  <si>
    <t>RECIBIDO BARANDILLA METÁLICA  MORTERO</t>
  </si>
  <si>
    <t>EAR0070</t>
  </si>
  <si>
    <t>RECIBIDO CARPINTERIA METÁLICA.</t>
  </si>
  <si>
    <t>Total 01.05.04</t>
  </si>
  <si>
    <t>01.05.05</t>
  </si>
  <si>
    <t>REVESTIMIENTOS Y FALSOS TECHOS</t>
  </si>
  <si>
    <t>EVG</t>
  </si>
  <si>
    <t>ENFOSCADOS</t>
  </si>
  <si>
    <t>EVG0070</t>
  </si>
  <si>
    <t>ENFOSCADO MAESTREADO-FRATASADO CSIV-W1 VERTICAL</t>
  </si>
  <si>
    <t>Total EVG</t>
  </si>
  <si>
    <t>EVA</t>
  </si>
  <si>
    <t>ALICATADOS</t>
  </si>
  <si>
    <t>EVA0010</t>
  </si>
  <si>
    <t>ALICATADO AZULEJO BLANCO 20X20CM REC.MORTERO</t>
  </si>
  <si>
    <t>Total EVA</t>
  </si>
  <si>
    <t>EVP</t>
  </si>
  <si>
    <t>PAVIMENTOS</t>
  </si>
  <si>
    <t>EVP0170</t>
  </si>
  <si>
    <t>RECRECIDO DE PISO MEDIANTE CÚPULAS DE PLÁSTICO.</t>
  </si>
  <si>
    <t>EVP0120</t>
  </si>
  <si>
    <t>PLASTÓN DE REGULARIZACIÓN ESP &lt; 10CM</t>
  </si>
  <si>
    <t>EVP0351</t>
  </si>
  <si>
    <t>SOLADO GRES PORCELÁNICO 60X60</t>
  </si>
  <si>
    <t>EVP0440</t>
  </si>
  <si>
    <t>ZÓCALO CON BALDOSA CERÁMICA COMPACTA</t>
  </si>
  <si>
    <t>E11CP040-Beg</t>
  </si>
  <si>
    <t>PELDAÑO TERRAZO MICROGRANO C/ ZANQUÍN</t>
  </si>
  <si>
    <t>EVP0360</t>
  </si>
  <si>
    <t>SOLADO DE TERRAZO U/INTENSO MICROGRANO 40X40</t>
  </si>
  <si>
    <t>EVP0215</t>
  </si>
  <si>
    <t>RODAPIÉ DE TERRAZO DE 30X7,5</t>
  </si>
  <si>
    <t>EVP0140</t>
  </si>
  <si>
    <t>PULIDO Y ABRILLANTADO TERRAZO</t>
  </si>
  <si>
    <t>EVP0380</t>
  </si>
  <si>
    <t>SUELO ELEVADO REGISTRABLE DE ALTA RESISTENCIA.</t>
  </si>
  <si>
    <t>EVP0050</t>
  </si>
  <si>
    <t>ESCALONES PARA PAVIMENTO ELEVADO</t>
  </si>
  <si>
    <t>EVP0160-Beg</t>
  </si>
  <si>
    <t>RECRECIDO 10-40 CM MORTERO CT-C2,5</t>
  </si>
  <si>
    <t>Total EVP</t>
  </si>
  <si>
    <t>EVW</t>
  </si>
  <si>
    <t>FALSOS TECHOS</t>
  </si>
  <si>
    <t>EW0070</t>
  </si>
  <si>
    <t>FALSO TECHO SOBRE ESTANCIAS BANDEJAS METÁLICAS DE CHAPA GRECADA PRELACADA.</t>
  </si>
  <si>
    <t>Total EVW</t>
  </si>
  <si>
    <t>EVB</t>
  </si>
  <si>
    <t>PANELES VITRIFICADOS Y VARIOS</t>
  </si>
  <si>
    <t>EVB0110</t>
  </si>
  <si>
    <t>PANEL VITRIFICADO RECTO TIPO SANDWICH</t>
  </si>
  <si>
    <t>EVB0140</t>
  </si>
  <si>
    <t>PIEZAS ESPECIALES DE PANEL VITRIFICADO RECTO O CURVO(NOCTURNO)</t>
  </si>
  <si>
    <t>EVB0130</t>
  </si>
  <si>
    <t>PIEZA ESPECIAL RINCÓN O ESQUINA DE PANEL VITRIFICADO. (NOCTURNO)</t>
  </si>
  <si>
    <t>NEVB001</t>
  </si>
  <si>
    <t>TAPA CANALETA VITRIFICADA DE 2M X 390 MM. (NOCTURNO)</t>
  </si>
  <si>
    <t>EVB0020</t>
  </si>
  <si>
    <t>INCREMENTO POR SERIGRAFIADO EN PANEL VITRIFICADO</t>
  </si>
  <si>
    <t>EVB0060</t>
  </si>
  <si>
    <t>PANEL EN PARAMENTOS HORIZONTALES O VERTICALES TIPO ITALFILM O EQUIVALENTE</t>
  </si>
  <si>
    <t>EVB0160</t>
  </si>
  <si>
    <t>REMATE EN ENCUENTROS DE PANEL ITALFILM O EQUIVALENTE</t>
  </si>
  <si>
    <t>Total EVB</t>
  </si>
  <si>
    <t>Total 01.05.05</t>
  </si>
  <si>
    <t>01.05.06</t>
  </si>
  <si>
    <t>CARPINTERIA Y CERRAJERÍA</t>
  </si>
  <si>
    <t>EHAP0030</t>
  </si>
  <si>
    <t>PUERTA CHAPA DE ACERO GALV. CON 2 REJILLAS 82X200.E=1,5. PARA PINTAR</t>
  </si>
  <si>
    <t>EHAP0050</t>
  </si>
  <si>
    <t>PUERTA CHAPA DE ACERO GALV. LISA 80X200.E=1+PANEL+1MM P.EPOXI</t>
  </si>
  <si>
    <t>EHAP0120</t>
  </si>
  <si>
    <t>PUERTA CORTAFUEGO RF-90 DOS HOJAS CHAPA VITRIFICADA.</t>
  </si>
  <si>
    <t>EHAP0100</t>
  </si>
  <si>
    <t>PUERTA CORTAFUEGO RF-90 1 HOJA.</t>
  </si>
  <si>
    <t>EHAP0130</t>
  </si>
  <si>
    <t>PUERTA CORTAFUEGO RF-90 DOS HOJAS.</t>
  </si>
  <si>
    <t>EHAP0180</t>
  </si>
  <si>
    <t>PUERTA METÁLICA-VITRIFICADA 1H DE 100X205 CON REJILLAS.</t>
  </si>
  <si>
    <t>EHAP0200</t>
  </si>
  <si>
    <t>PUERTA METÁLICA-VITRIFICADA 1H DE 100X205.</t>
  </si>
  <si>
    <t>EHAP0220</t>
  </si>
  <si>
    <t>PUERTA METÁLICA-VITRIFICADA 2H DE 200 X 205 CON REJILLAS.</t>
  </si>
  <si>
    <t>EHAP0240</t>
  </si>
  <si>
    <t>PUERTA METÁLICA-VITRIFICADA 2H DE 200 X 205.</t>
  </si>
  <si>
    <t>EHAP0170</t>
  </si>
  <si>
    <t>PUERTA METÁLICA DE ENTRAMADO TIPO TRAMEX</t>
  </si>
  <si>
    <t>EHI0200</t>
  </si>
  <si>
    <t>PUERTA DE REGISTROS DE ACERO INOXIDABLE.</t>
  </si>
  <si>
    <t>EHAD0010</t>
  </si>
  <si>
    <t>BARANDILLA EN SALIDAS DE EMERGENCIA, FORMADA POR BALAUSTRES.</t>
  </si>
  <si>
    <t>EHAD0090</t>
  </si>
  <si>
    <t>PASAMANOS TUBO ACERO Ø=50 MM.</t>
  </si>
  <si>
    <t>EHAD0030</t>
  </si>
  <si>
    <t>CANALETA PARA PCL FORMADA POR CAJA DE CHAPA GALVANIZADA DE 360X1</t>
  </si>
  <si>
    <t>EHAD0040</t>
  </si>
  <si>
    <t>CELOSÍA METÁLICA GALVANIZADA.</t>
  </si>
  <si>
    <t>EHI0010</t>
  </si>
  <si>
    <t>BANDEJA DE REMATE EN FORMA DE U EN ACERO INOXIDABLE.</t>
  </si>
  <si>
    <t>EHI0110</t>
  </si>
  <si>
    <t>EMBOCADURA DE ASCENSOR DE ACERO INOXIDABLE</t>
  </si>
  <si>
    <t>EHI0100N.1</t>
  </si>
  <si>
    <t>CHAPA DE ACERO INOXIDABLE EN REMATES. (NOCTURNO) c</t>
  </si>
  <si>
    <t>EHAD0115</t>
  </si>
  <si>
    <t>u</t>
  </si>
  <si>
    <t>SUMINISTRO E INSTALACIÓN DE ARMARIO DE EXTINTOR ENCASTRADO EN PANEL VITRIFICADO</t>
  </si>
  <si>
    <t>EHAD0116</t>
  </si>
  <si>
    <t>SUMINISTRO E INSTALACIÓN DE ESTRUCTURA AUXILIAR PARA EXTINTOR</t>
  </si>
  <si>
    <t>EHAD0060</t>
  </si>
  <si>
    <t>ESTRUCTURA DE CUELGUE DE LUMINARIA TUBO 60X100 MM.</t>
  </si>
  <si>
    <t>EE0350</t>
  </si>
  <si>
    <t>ESTRUCTURA METALICA DE ACERO GALVANIZADO A BASE DE PERFILES IPE.</t>
  </si>
  <si>
    <t>EE0230</t>
  </si>
  <si>
    <t>CARGADERO METALICO FORMADO POR DOS PERFILES IPN-140.</t>
  </si>
  <si>
    <t>EE0080beg</t>
  </si>
  <si>
    <t>ACERO S275 JR EN ESTRUCTURA SOLDADA Y GALVANIZADA</t>
  </si>
  <si>
    <t>Total 01.05.06</t>
  </si>
  <si>
    <t>01.05.07</t>
  </si>
  <si>
    <t>PINTURA</t>
  </si>
  <si>
    <t>EB0020</t>
  </si>
  <si>
    <t>ESMALTE SINTÉT. S/METAL GALVAN.C/GRIS</t>
  </si>
  <si>
    <t>EB0055</t>
  </si>
  <si>
    <t>MARCADO EXTERIOR DE PORTONES DE SALIDAS DE EMERGENCIA.</t>
  </si>
  <si>
    <t>EB0080</t>
  </si>
  <si>
    <t>PINTU.PLASTICA LISA BLANCA MATE</t>
  </si>
  <si>
    <t>EB0110</t>
  </si>
  <si>
    <t>PINTURA AL ESMALTE  CARPINTERIA METALICA S/MINIO</t>
  </si>
  <si>
    <t>EB0130</t>
  </si>
  <si>
    <t>PINTURA AL SILICATO EN INTERIORES</t>
  </si>
  <si>
    <t>Total 01.05.07</t>
  </si>
  <si>
    <t>01.05.08</t>
  </si>
  <si>
    <t>ESTRUCTURAS ASCENSORES Y TEMPLETES</t>
  </si>
  <si>
    <t>EE0050beg</t>
  </si>
  <si>
    <t>ACERO PERFIL TUBULAR ESTRUCTURA GALVANIZADO</t>
  </si>
  <si>
    <t>EE0850beg</t>
  </si>
  <si>
    <t>PLACA ANCLAJE S275 30X30X2CM GALVANIZADA</t>
  </si>
  <si>
    <t>EE0990</t>
  </si>
  <si>
    <t>SUMINISTRO Y COLOCACIÓN DE ANCLAJE M-20 TIPO HILTI,</t>
  </si>
  <si>
    <t>EM0340beg</t>
  </si>
  <si>
    <t>PABELLON EXTERIOR PARA ASCENSOR DE 3,50 X 3,50 M.</t>
  </si>
  <si>
    <t>Total 01.05.08</t>
  </si>
  <si>
    <t>01.05.09</t>
  </si>
  <si>
    <t>AYUDAS A INSTALACIONES Y CANALIZACIONES ELECTRICAS</t>
  </si>
  <si>
    <t>EC0040</t>
  </si>
  <si>
    <t>CONJUNTO SEIS TUBOS FLEXIBLES D=50 PASO DE BÓVEDAS</t>
  </si>
  <si>
    <t>EC0050</t>
  </si>
  <si>
    <t>SUMINISTRO Y COLOCACIÓN DE TUBERÍA DE PVC D. 110 MM PARA CANALIZ</t>
  </si>
  <si>
    <t>Total 01.05.09</t>
  </si>
  <si>
    <t>01.05.10</t>
  </si>
  <si>
    <t>MOBILIARIO, MONTAJES Y VARIOS</t>
  </si>
  <si>
    <t>EK0410</t>
  </si>
  <si>
    <t>REPOSICIÓN DE PAPELERA, NOCTURNO</t>
  </si>
  <si>
    <t>EK0290</t>
  </si>
  <si>
    <t>PANEL INFORMATIVO ACERO INOX. RECTO</t>
  </si>
  <si>
    <t>EK0310</t>
  </si>
  <si>
    <t>PANTALLA DE ENCAUZAMIENTO DE 80X100 CM ACRISTALADO. (NOCTURNO)</t>
  </si>
  <si>
    <t>EK0320</t>
  </si>
  <si>
    <t>PAPELERA  PERFILES DE ALUMINIO DE TIPO THECNAL.</t>
  </si>
  <si>
    <t>EK0350 beg</t>
  </si>
  <si>
    <t>PUESTO DE ATENCIÓN AL CLIENTE (PAC)</t>
  </si>
  <si>
    <t>Total 01.05.10</t>
  </si>
  <si>
    <t>01.05.11</t>
  </si>
  <si>
    <t>SALIDAS DE EMERGENCIA</t>
  </si>
  <si>
    <t>EM0400</t>
  </si>
  <si>
    <t>PORTÓN PARA SALIDA DE EMERGENCIA</t>
  </si>
  <si>
    <t>EM0270</t>
  </si>
  <si>
    <t>INSTALACION HIDRÁULICA COMPUESTA POR: ARCÓN METÁLICO EN ACERO</t>
  </si>
  <si>
    <t>EM0050</t>
  </si>
  <si>
    <t>CAJA DE ARQUETA DE 500 *500*250 MM EN ACERO INOXIDABLE.</t>
  </si>
  <si>
    <t>0411.004</t>
  </si>
  <si>
    <t>ACCESORIOS PARA EL PORTÓN.</t>
  </si>
  <si>
    <t>EM0490</t>
  </si>
  <si>
    <t>SISTEMA DE DETECCIÓN DE PRESENCIA DE SALIDAS DE EMERGENCIA.</t>
  </si>
  <si>
    <t>0411.007</t>
  </si>
  <si>
    <t>RECEPTOR BICANAL PARA APERTURA</t>
  </si>
  <si>
    <t>EM0190</t>
  </si>
  <si>
    <t>EQUIPOS DE SEGURIDAD PARA EL PORTÓN.</t>
  </si>
  <si>
    <t>EM0510</t>
  </si>
  <si>
    <t>SOFTWARE DE CONTROL ANALISIS DE LAS ESPECIFICACIONES DEL SISTEMA</t>
  </si>
  <si>
    <t>0411.008</t>
  </si>
  <si>
    <t>CARGA, CONFIGURACIÓN Y PRUEBAS</t>
  </si>
  <si>
    <t>0411.009</t>
  </si>
  <si>
    <t>INGENIERÍA Y DOCUMENTACIÓN</t>
  </si>
  <si>
    <t>EM0310</t>
  </si>
  <si>
    <t>MANTENIMIENTO PREVENTIVO DE SALIDA DE EMERGENCIA.</t>
  </si>
  <si>
    <t>Total 01.05.11</t>
  </si>
  <si>
    <t>Total 01.05BEG</t>
  </si>
  <si>
    <t>01.06BEG</t>
  </si>
  <si>
    <t>MEDIDAS COMPLEMENTARIAS DE ACCESIBILIDAD</t>
  </si>
  <si>
    <t>EGA</t>
  </si>
  <si>
    <t>ALBAÑILERÍA, SOLADOS Y REVESTIMIENTOS</t>
  </si>
  <si>
    <t>EGA0060</t>
  </si>
  <si>
    <t>RECRECIDO DE MORTERO RÁPIDO HASTA 10 CM DE ESPESOR (NOCTURNO)</t>
  </si>
  <si>
    <t>EGA0160</t>
  </si>
  <si>
    <t>SUMINISTRO E INSTALACIÓN DE PAVIMENTO TACTOVISUAL CERÁMICO ABOTONADO Y ACANALADO (NOCTURNO)</t>
  </si>
  <si>
    <t>EGA0162</t>
  </si>
  <si>
    <t>SUMINISTRO E INSTALACIÓN DE PAVIMENTO TACTOVISUAL ANTIDESLIZANTE CERÁMICO ABOTONADO Y ACANALADO (NOCTURNO)</t>
  </si>
  <si>
    <t>EGA0165</t>
  </si>
  <si>
    <t>SUMINISTRO E INSTALACIÓN DE PAVIMENTO TACTOVISUAL CERÁMICO ACANALADO AMARILLO (NOCTURNO)</t>
  </si>
  <si>
    <t>EGA0167</t>
  </si>
  <si>
    <t>SUMINISTRO E INSTALACIÓN DE PAVIMENTO TACTOVISUAL ANTIDESLIZANTE CERÁMICO ACANALADO AMARILLO (NOCTURNO)</t>
  </si>
  <si>
    <t>EGA0180</t>
  </si>
  <si>
    <t>SUMINISTRO E INSTALACIÓN DE PAVIMENTO TACTOVISUAL CERÁMICO AMARILLO DE BORDE DE ANDÉN (NOCTURNO)</t>
  </si>
  <si>
    <t>Total EGA</t>
  </si>
  <si>
    <t>EGB</t>
  </si>
  <si>
    <t>CERRAJERÍA</t>
  </si>
  <si>
    <t>EGB0002</t>
  </si>
  <si>
    <t>INSTALACIÓN DE AUTOMATISMO PARA PUERTA MAMPARA (NOCTURNO)</t>
  </si>
  <si>
    <t>EGB0008</t>
  </si>
  <si>
    <t>INSTALACIÓN DE PULSADOR ACCESIBLE PARA AUTOMATISMO (NOCTURNO)</t>
  </si>
  <si>
    <t>EGB0260</t>
  </si>
  <si>
    <t>SUMINISTRO E INSTALACIÓN DE APOYO ISQUIÁTICO DOBLE (NOCTURNO)</t>
  </si>
  <si>
    <t>EGB0320</t>
  </si>
  <si>
    <t>SUMINISTRO E INSTALACIÓN DE APOYO ISQUIÁTICO SIMPLE (NOCTURNO)</t>
  </si>
  <si>
    <t>EGB0340</t>
  </si>
  <si>
    <t>SUMINISTRO E INSTALACIÓN DE AUTOMATISMO PARA PUERTA MAMPARA (NOCTURNO)</t>
  </si>
  <si>
    <t>EGB0380</t>
  </si>
  <si>
    <t>SUMINISTRO E INSTALACIÓN DE BARANDILLA CON PASAMANOS DOBLE (NOCTURNO)</t>
  </si>
  <si>
    <t>EGB0480</t>
  </si>
  <si>
    <t>SUMINISTRO E INSTALACIÓN DE MESA ABATIBLE PARA P.A.V (NOCTURNO)</t>
  </si>
  <si>
    <t>EGB0485</t>
  </si>
  <si>
    <t>SUMINISTRO E INSTALACIÓN DE PASAMANOS DOBLE EN ACERO PARA ENREJADO ORNAMENTAL (NOCTURNO)</t>
  </si>
  <si>
    <t>EGB0520</t>
  </si>
  <si>
    <t>SUMINISTRO E INSTALACIÓN DE PULSADOR ACCESIBLE PARA AUTOMATISMO (NOCTURNO)</t>
  </si>
  <si>
    <t>Total EGB</t>
  </si>
  <si>
    <t>EGC</t>
  </si>
  <si>
    <t>DEMOLICIONES Y DESMONTAJES</t>
  </si>
  <si>
    <t>EGC0040</t>
  </si>
  <si>
    <t>DEMOLICIÓN DE SOLADO DE PAVIMENTO HASTA 10 CM DE ESPESOR (NOCTURNO)</t>
  </si>
  <si>
    <t>EGC0080</t>
  </si>
  <si>
    <t>RETIRADA DE AUTOMATISMO DE APERTURA FÁCIL (NOCTURNO)</t>
  </si>
  <si>
    <t>EGC0100</t>
  </si>
  <si>
    <t>RETIRADA DE BARANDILLA. (NOCTURNO)</t>
  </si>
  <si>
    <t>EGC0180</t>
  </si>
  <si>
    <t>RETIRADA DE PASAMANOS. (NOCTURNO)</t>
  </si>
  <si>
    <t>EGC0220</t>
  </si>
  <si>
    <t>RETIRADA DE PULSADOR DE APERTURA FÁCIL (NOCTURNO)</t>
  </si>
  <si>
    <t>EGC0240</t>
  </si>
  <si>
    <t>RETIRADA DE SEÑALIZACIÓN DE PTA. APERTURA FÁCIL (NOCTURNO)</t>
  </si>
  <si>
    <t>EGC0300</t>
  </si>
  <si>
    <t>RETIRADA DE TIRA ANTIDESLIZANTE (NOCTURNO)</t>
  </si>
  <si>
    <t>EGC0340</t>
  </si>
  <si>
    <t>RETIRADA PAVIMENTO FLEXIBLE (NOCTURNO)</t>
  </si>
  <si>
    <t>EGC0440</t>
  </si>
  <si>
    <t>REUBICACIÓN DE INTERFONO EN NUEVA UBICACION (NOCTURNO)</t>
  </si>
  <si>
    <t>Total EGC</t>
  </si>
  <si>
    <t>EGD</t>
  </si>
  <si>
    <t>ELECTRICIDAD</t>
  </si>
  <si>
    <t>EGD0026</t>
  </si>
  <si>
    <t>SUMINISTRO E INSTALACIÓN DE CABLE TELEFONICO 3x2x0.64 (NOCTURNO)</t>
  </si>
  <si>
    <t>Total EGD</t>
  </si>
  <si>
    <t>EGE</t>
  </si>
  <si>
    <t>MEDIDAS TECNOLÓGICAS DE AYUDA AL VIAJERO</t>
  </si>
  <si>
    <t>EGE0005</t>
  </si>
  <si>
    <t>INTEGRACION DE BUCLE MAGNETICO EN INTERFONO DE PUBLICO VIA IP</t>
  </si>
  <si>
    <t>EGE0080</t>
  </si>
  <si>
    <t>INSTALACIÓN DE TIRA ANTIDESLIZANTE PARA PELDAÑO DE 25mm (NOCTURNO)</t>
  </si>
  <si>
    <t>Total EGE</t>
  </si>
  <si>
    <t>EGF</t>
  </si>
  <si>
    <t>MEDIOS AUXILIARES</t>
  </si>
  <si>
    <t>EGF0020</t>
  </si>
  <si>
    <t>COLOCACIÓN Y RETIRADA DE CHAPA ESTRIADA (NOCTURNO)</t>
  </si>
  <si>
    <t>EGF0040</t>
  </si>
  <si>
    <t>SUMINISTRO DE CHAPA ESTRIADA 2,5 MM (NOCTURNO)</t>
  </si>
  <si>
    <t>Total EGF</t>
  </si>
  <si>
    <t>EGG</t>
  </si>
  <si>
    <t>SEÑALIZACIÓN</t>
  </si>
  <si>
    <t>EGG0280</t>
  </si>
  <si>
    <t>SUMINISTRO E INSTALACIÓN DE CARTEL EXTERIOR PARA ASCENSOR DE HASTA 500mm DE ALTURA (NOCTURNO)</t>
  </si>
  <si>
    <t>EGG0340</t>
  </si>
  <si>
    <t>SUMINISTRO E INSTALACIÓN DE CARTEL INTERIOR PARA ASCENSOR DE HASTA 370mm DE ALTURA (NOCTURNO)</t>
  </si>
  <si>
    <t>EGG0380</t>
  </si>
  <si>
    <t>SUMINISTRO E INSTALACIÓN DE ETIQUETA BRAILLE (NOCTURNO)</t>
  </si>
  <si>
    <t>EGG0420</t>
  </si>
  <si>
    <t>SUMINISTRO E INSTALACIÓN DE SEÑALIZACIÓN PANEL APOYO ISQUIÁTICO (NOCTURNO)</t>
  </si>
  <si>
    <t>EGG0425</t>
  </si>
  <si>
    <t>SUMINISTRO E INSTALACIÓN DE SEÑALIZACIÓN PANEL ZONA DE REFUGIO (NOCTURNO)</t>
  </si>
  <si>
    <t>EGG0440</t>
  </si>
  <si>
    <t>SUMINISTRO E INSTALACIÓN DE SEÑALIZACIÓN PANEL ZONA DE SEGURIDAD (NOCTURNO)</t>
  </si>
  <si>
    <t>EGG0460</t>
  </si>
  <si>
    <t>SUMINISTRO E INSTALACIÓN DE SEÑALIZACIÓN PUERTA ACCESIBLE. VINILO DE ENTRADA/SALIDA (NOCTURNO)</t>
  </si>
  <si>
    <t>EGG0470</t>
  </si>
  <si>
    <t>SUMINISTRO E INSTALACIÓN DE SEÑALIZACIÓN PUERTA ACCESIBLE: VINILO DE PUERTA AP. FACIL  (NOCTURNO)</t>
  </si>
  <si>
    <t>EGG0500</t>
  </si>
  <si>
    <t>SUMINISTRO E INSTALACIÓN DE SEÑALIZACIÓN PUERTA ACCESIBLE: VINILO INFERIOR TROQUELADO  (NOCTURNO)</t>
  </si>
  <si>
    <t>EGG0520</t>
  </si>
  <si>
    <t>SUMINISTRO E INSTALACIÓN DE SEÑALIZACIÓN PUERTA ACCESIBLE: VINILO PULSAR PARA ABRIR  (NOCTURNO)</t>
  </si>
  <si>
    <t>EGG0560</t>
  </si>
  <si>
    <t>SUMINISTRO E INSTALACIÓN DE SEÑALIZACIÓN PULSADOR ACCESIBLE EN VINILO (NOCTURNO)</t>
  </si>
  <si>
    <t>EGG0565</t>
  </si>
  <si>
    <t>SUMINISTRO E INSTALACIÓN DE SEÑALIZACIÓN LAZO DE INDUCCION EN VINILO (NOCTURNO)</t>
  </si>
  <si>
    <t>EGG0625</t>
  </si>
  <si>
    <t>SUMINISTRO E INSTALACIÓN DE SEÑALIZACIÓN ZONA DE REFUGIO EN SOLADO (NOCTURNO)</t>
  </si>
  <si>
    <t>EGG0640</t>
  </si>
  <si>
    <t>SUMINISTRO E INSTALACIÓN DE TIRA FOTOLUMINISCENTE PARA BORDE DE ANDÉN (NOCTURNO)</t>
  </si>
  <si>
    <t>Total EGG</t>
  </si>
  <si>
    <t>Total 01.06BEG</t>
  </si>
  <si>
    <t>01.07BEG</t>
  </si>
  <si>
    <t>INSTALACIONES</t>
  </si>
  <si>
    <t>AB.IE</t>
  </si>
  <si>
    <t>INSTALACIONES ELECTROMECÁNICAS</t>
  </si>
  <si>
    <t>AB IE ASC</t>
  </si>
  <si>
    <t>ASCENSORES</t>
  </si>
  <si>
    <t>AB.AS.1 Y 2</t>
  </si>
  <si>
    <t>ASCENSORES 1 Y 2</t>
  </si>
  <si>
    <t>I04AC001</t>
  </si>
  <si>
    <t>Ascensor eléctrico sin reductor hasta 3 m. V: 1 m/s, 1600 Kg 2.10x1.60 m.</t>
  </si>
  <si>
    <t>I04AS003</t>
  </si>
  <si>
    <t>Incremento por instalación de cabina panorámica.</t>
  </si>
  <si>
    <t>I04AS004</t>
  </si>
  <si>
    <t>Incremento por sustitución de cabina de doble embarque.</t>
  </si>
  <si>
    <t>I04AC011</t>
  </si>
  <si>
    <t>Incremento por cada metro de recorrido.</t>
  </si>
  <si>
    <t>I04AS002</t>
  </si>
  <si>
    <t>Unidad de rescate de emergencia.</t>
  </si>
  <si>
    <t>I04AC013</t>
  </si>
  <si>
    <t>Soporte técnico-logístico a instalaciones auxiliares</t>
  </si>
  <si>
    <t>I04AC014</t>
  </si>
  <si>
    <t>Obras auxiliares de ascensor.</t>
  </si>
  <si>
    <t>I04AC012</t>
  </si>
  <si>
    <t>Instalación de cable desnudo de toma de tierra</t>
  </si>
  <si>
    <t>I04AC010</t>
  </si>
  <si>
    <t>Integración en sistema commit</t>
  </si>
  <si>
    <t>I04AS001</t>
  </si>
  <si>
    <t>Incremento por número de paradas superior a 2 (puerta,etc)</t>
  </si>
  <si>
    <t>Total AB.AS.1 Y 2</t>
  </si>
  <si>
    <t>AB.AS.3 Y 4</t>
  </si>
  <si>
    <t>ASCENSORES 3 Y 4</t>
  </si>
  <si>
    <t>Total AB.AS.3 Y 4</t>
  </si>
  <si>
    <t>AB.AS.5</t>
  </si>
  <si>
    <t>ASCENSOR 5</t>
  </si>
  <si>
    <t>Total AB.AS.5</t>
  </si>
  <si>
    <t>AB.AS.6 Y 7</t>
  </si>
  <si>
    <t>Total AB.AS.6 Y 7</t>
  </si>
  <si>
    <t>Total AB IE ASC</t>
  </si>
  <si>
    <t>AB IE EE MM</t>
  </si>
  <si>
    <t>DESMONTAJE DE CUADRO DE ESCALERA MECANICA</t>
  </si>
  <si>
    <t>I05XX100</t>
  </si>
  <si>
    <t>Desmontaje y posterior montaje en nicho de cuadro electrico asociada a EE MM</t>
  </si>
  <si>
    <t>Total AB IE EE MM</t>
  </si>
  <si>
    <t>Total AB.IE</t>
  </si>
  <si>
    <t>AB.PCI</t>
  </si>
  <si>
    <t>INSTALACIONES DE PROTECCIÓN CONTRA INCENDIOS</t>
  </si>
  <si>
    <t>PCI_1ACC</t>
  </si>
  <si>
    <t>DETECCIÓN POR ASPIRACIÓN</t>
  </si>
  <si>
    <t>I05DS020</t>
  </si>
  <si>
    <t>Detector Aspiración VESDA-E-VEP con LEDs (1 tubo)</t>
  </si>
  <si>
    <t>I05DS030</t>
  </si>
  <si>
    <t>Armario metálico Tapa Transparente (VESDA)</t>
  </si>
  <si>
    <t>I05DS050</t>
  </si>
  <si>
    <t>Tubo ABS rígido - 25mm - aspiración de humos</t>
  </si>
  <si>
    <t>I05DS070</t>
  </si>
  <si>
    <t>Bucle de comunicación Vesdanet 2x2x0,22</t>
  </si>
  <si>
    <t>I05XN390</t>
  </si>
  <si>
    <t>Tubo anillado de poliamida (pa 6/6,6)</t>
  </si>
  <si>
    <t>I05DA040</t>
  </si>
  <si>
    <t>Fuente de alimentación auxiliar 5,6 A - 24V</t>
  </si>
  <si>
    <t>I05DS080</t>
  </si>
  <si>
    <t>Línea de alimentación a 24 Vcc desde SAI o F.A. a Vesdas</t>
  </si>
  <si>
    <t>I05DA020</t>
  </si>
  <si>
    <t>Línea de alimentación eléctrica a 230 Vca AS+ 3x2,5</t>
  </si>
  <si>
    <t>I05DS200</t>
  </si>
  <si>
    <t>Puesta en marcha del sistema de detección</t>
  </si>
  <si>
    <t>I05DS190</t>
  </si>
  <si>
    <t>Ampliación de la instalación de detección</t>
  </si>
  <si>
    <t>Total PCI_1ACC</t>
  </si>
  <si>
    <t>PCI_2ACC</t>
  </si>
  <si>
    <t>DETECCIÓN ANALÓGICA</t>
  </si>
  <si>
    <t>I05DA030</t>
  </si>
  <si>
    <t>Bus-Lazo Detección Analógica AS+ 2x1,5</t>
  </si>
  <si>
    <t>I05DA220</t>
  </si>
  <si>
    <t>Módulo Transponder 4Z/2S</t>
  </si>
  <si>
    <t>Total PCI_2ACC</t>
  </si>
  <si>
    <t>PCI_3ACC</t>
  </si>
  <si>
    <t>EXTINCIÓN POR AGUA NEBULIZADA</t>
  </si>
  <si>
    <t>I05XND01</t>
  </si>
  <si>
    <t>Desmontaje de tuberías de acero y soportes</t>
  </si>
  <si>
    <t>I05XN260</t>
  </si>
  <si>
    <t>Desmontaje de cuarto de PCI</t>
  </si>
  <si>
    <t>I05XN040</t>
  </si>
  <si>
    <t>Instalación de extinción en cuarto de PCI</t>
  </si>
  <si>
    <t>I05XN190</t>
  </si>
  <si>
    <t>Tubería de acero inoxidable diámetro 30 y 38 mm</t>
  </si>
  <si>
    <t>I05XN340</t>
  </si>
  <si>
    <t>Línea de control de electroválvulas 3 x 2,5 mm²</t>
  </si>
  <si>
    <t>I05XN360</t>
  </si>
  <si>
    <t>Línea de control de electroválvulas 8 x 4 mm²</t>
  </si>
  <si>
    <t>I05XN430</t>
  </si>
  <si>
    <t>Puesta en marcha del sistema de extinción de la estación</t>
  </si>
  <si>
    <t>I05XN230</t>
  </si>
  <si>
    <t>Realización de cajeado en pared vitrex</t>
  </si>
  <si>
    <t>I05XN440</t>
  </si>
  <si>
    <t>Ampliación de la instalación de extinción</t>
  </si>
  <si>
    <t>Total PCI_3ACC</t>
  </si>
  <si>
    <t>PCI_5ACC</t>
  </si>
  <si>
    <t>SEÑALIZACIÓN FOTOLUMINISCENTE</t>
  </si>
  <si>
    <t>I05S010</t>
  </si>
  <si>
    <t>Placa de balizamiento fotoluminiscente 4 cm sobre perfil</t>
  </si>
  <si>
    <t>I05S020</t>
  </si>
  <si>
    <t>Placa de balizamiento fotoluminiscente 6 cm sobre perfil</t>
  </si>
  <si>
    <t>I05S040</t>
  </si>
  <si>
    <t>Balizamiento torniquetes, pasos enclavados y arranque escaleras</t>
  </si>
  <si>
    <t>I05S101</t>
  </si>
  <si>
    <t>Cartel de señalización fotoluminiscente de 210 x 210 mm c/ marco</t>
  </si>
  <si>
    <t>I05S171</t>
  </si>
  <si>
    <t>Cartel de señalización fotoluminiscente de 594 x 210 mm c/ marco</t>
  </si>
  <si>
    <t>I05S060</t>
  </si>
  <si>
    <t>Pegatina fotoluminiscente con pictograma (abrir)</t>
  </si>
  <si>
    <t>I05S180</t>
  </si>
  <si>
    <t>Cartel de señalización fotoluminiscente de 630x297 mm (UE) c/marco</t>
  </si>
  <si>
    <t>I05S131</t>
  </si>
  <si>
    <t>Cartel de señalización fotoluminiscente de 297x297 mm (PSS) c/marco</t>
  </si>
  <si>
    <t>I05S900</t>
  </si>
  <si>
    <t>Ampliación de la señalización fotoluminiscente</t>
  </si>
  <si>
    <t>I05S121</t>
  </si>
  <si>
    <t>Cartel de señalización fotoluminiscente de 297 x 105 mm con marco</t>
  </si>
  <si>
    <t>I05S135</t>
  </si>
  <si>
    <t>Cartel de señalización fotoluminiscente de 297x420 mm</t>
  </si>
  <si>
    <t>I05S130</t>
  </si>
  <si>
    <t>Cartel de señalización fotoluminiscente de 297x297 mm (PSS)</t>
  </si>
  <si>
    <t>Total PCI_5ACC</t>
  </si>
  <si>
    <t>PCI_6ACC</t>
  </si>
  <si>
    <t>INTEGRACIÓN, SUPERVISIÓN Y CONTROL DE LA INSTALACIÓN</t>
  </si>
  <si>
    <t>I05INT_DHA</t>
  </si>
  <si>
    <t>Configuración Integración Sistema Detección Aspiración</t>
  </si>
  <si>
    <t>I05INT_Det300</t>
  </si>
  <si>
    <t>Configuración Integración Sistema de Detección Analógico (max. 300 ptos.)</t>
  </si>
  <si>
    <t>I05INT_AMP</t>
  </si>
  <si>
    <t>Ampliación Integraciones</t>
  </si>
  <si>
    <t>Total PCI_6ACC</t>
  </si>
  <si>
    <t>PCI_7ACC</t>
  </si>
  <si>
    <t>DOCUMENTACIÓN</t>
  </si>
  <si>
    <t>DOCFINOBRA</t>
  </si>
  <si>
    <t>Documentación Final de Obra, Certificado y Registro de las instalaciones</t>
  </si>
  <si>
    <t>Total PCI_7ACC</t>
  </si>
  <si>
    <t>Total AB.PCI</t>
  </si>
  <si>
    <t>AB.PSE</t>
  </si>
  <si>
    <t>PRESURIZACIÓN SALIDAS DE EMERGENCIA</t>
  </si>
  <si>
    <t>AB.SE.1</t>
  </si>
  <si>
    <t>INSTALACIONES MECÁNICAS</t>
  </si>
  <si>
    <t>I01PIMV001</t>
  </si>
  <si>
    <t>Ventilador axial de 18.000 m³/h - 300 Pa - 3,0 kW, en caja aislada acústicamente</t>
  </si>
  <si>
    <t>I01PIMW001</t>
  </si>
  <si>
    <t>Bastidor metálico para soportación de ventilador axial</t>
  </si>
  <si>
    <t>I01PIMW011</t>
  </si>
  <si>
    <t>Elementos auxiliares para montaje/desmontaje de ventilador</t>
  </si>
  <si>
    <t>I01PIMCP001</t>
  </si>
  <si>
    <t>Compuerta de seccionamiento motorizada todo-nada (anti by-pass) de 800x800 mm</t>
  </si>
  <si>
    <t>I01PIMCD001</t>
  </si>
  <si>
    <t>Conducto de chapa de acero galvanizado de sección rectangular de para diferentes secciones; e=1,2 mm</t>
  </si>
  <si>
    <t>I01PIMCP011</t>
  </si>
  <si>
    <t>Compuerta de regulación motorizada de 1200x800 mm</t>
  </si>
  <si>
    <t>I01PIMCP021</t>
  </si>
  <si>
    <t>Compuerta cortafuegos EIS-120, de 1200x800 mm</t>
  </si>
  <si>
    <t>I01PIMRJ001</t>
  </si>
  <si>
    <t>Rejilla decorativa de impulsión de 1200x800 mm</t>
  </si>
  <si>
    <t>I01PIMRJ002</t>
  </si>
  <si>
    <t>Rejilla anti-vandálica de escape de aire de 400x400 mm</t>
  </si>
  <si>
    <t>I01PIMCP022</t>
  </si>
  <si>
    <t>Compuerta cortafuegos EIS-120 de 400x400 mm</t>
  </si>
  <si>
    <t>I01PIMCP031</t>
  </si>
  <si>
    <t>Compuerta de sobrepresión tarada a 50 Pa de 400x400 mm</t>
  </si>
  <si>
    <t>I01MA200</t>
  </si>
  <si>
    <t>Silenciador rectangular disipativo para un caudal de 18.000 m³/h</t>
  </si>
  <si>
    <t>Total AB.SE.1</t>
  </si>
  <si>
    <t>AB.SE.2</t>
  </si>
  <si>
    <t>INSTALACIONES ELÉCTRICAS</t>
  </si>
  <si>
    <t>I01PIE002</t>
  </si>
  <si>
    <t>Cuadro eléctrico secundario de mando y protección del sistema de presurización diferencial de S/E de estación</t>
  </si>
  <si>
    <t>I01ECE021</t>
  </si>
  <si>
    <t>Cableado de cobre de alta seguridad RZ1-K(AS) de 3x4 mm²+T, tipo 0,6/1 kV</t>
  </si>
  <si>
    <t>I01ECE011</t>
  </si>
  <si>
    <t>Cableado de cobre de alta seguridad RZ1-K(AS) de 3x2,5 mm²+T, tipo 0,6/1 kV</t>
  </si>
  <si>
    <t>I02CC110</t>
  </si>
  <si>
    <t>Cableado de cobre de alta seguridad RZ1-K(AS) de 2x2,5 mm²+T, tipo 0,6/1 kV</t>
  </si>
  <si>
    <t>I02CC110X</t>
  </si>
  <si>
    <t>Cableado de cobre de alta seguridad RZ1-K(AS) de 2x1,5 mm²+T, tipo 0,6/1 kV</t>
  </si>
  <si>
    <t>I02CE151</t>
  </si>
  <si>
    <t>Canalización tubo de acero galvanizado, roscado, PG-21</t>
  </si>
  <si>
    <t>I02CA100</t>
  </si>
  <si>
    <t>Luminaria ordinaria estanca de 2x36W</t>
  </si>
  <si>
    <t>I02CA113</t>
  </si>
  <si>
    <t>Luminaria autónoma estanca de emergencia de 6W</t>
  </si>
  <si>
    <t>I02CA200</t>
  </si>
  <si>
    <t>Interruptor unipolar sencillo con LED 10/16 A a 220 V IP65-IK10</t>
  </si>
  <si>
    <t>Total AB.SE.2</t>
  </si>
  <si>
    <t>AB.SE.3</t>
  </si>
  <si>
    <t>INSTALACIONES DE CONTROL Y TELECOMUNICACIONES</t>
  </si>
  <si>
    <t>I01PIC001</t>
  </si>
  <si>
    <t>Medidor de presión diferencial 0-150 Pa</t>
  </si>
  <si>
    <t>I01PIC011</t>
  </si>
  <si>
    <t>Final de carrera</t>
  </si>
  <si>
    <t>I01PIC002</t>
  </si>
  <si>
    <t>Transmisor de presión diferencial 0-500 Pa</t>
  </si>
  <si>
    <t>I01PIC003</t>
  </si>
  <si>
    <t>Transmisor de temperatura y humedad</t>
  </si>
  <si>
    <t>I01PIC005</t>
  </si>
  <si>
    <t>Transmisor de velocidad de aire</t>
  </si>
  <si>
    <t>I01PIC007</t>
  </si>
  <si>
    <t>Acelerómetro</t>
  </si>
  <si>
    <t>I01PIE101</t>
  </si>
  <si>
    <t>Instalación eléctrica de control</t>
  </si>
  <si>
    <t>I01PIC501</t>
  </si>
  <si>
    <t>Integración de Equipos de Presurización de Salida de Emergencia</t>
  </si>
  <si>
    <t>DIKDCX009</t>
  </si>
  <si>
    <t>Conmutador Catalyst WS-C2960-24TC-L (con fibra)</t>
  </si>
  <si>
    <t>DIKCDX015</t>
  </si>
  <si>
    <t>Cable FTP con conectores RJ-45</t>
  </si>
  <si>
    <t>Total AB.SE.3</t>
  </si>
  <si>
    <t>Total AB.PSE</t>
  </si>
  <si>
    <t>AB.COM</t>
  </si>
  <si>
    <t>COMUNICACIONES Y CONTROL</t>
  </si>
  <si>
    <t>AB.COM.1</t>
  </si>
  <si>
    <t>SISTEMA DE CCTV</t>
  </si>
  <si>
    <t>I04COMTV01</t>
  </si>
  <si>
    <t>Cámara IP (Estación)</t>
  </si>
  <si>
    <t>I04COMTV02</t>
  </si>
  <si>
    <t>Cámara IP (ascensores).</t>
  </si>
  <si>
    <t>I04COM110</t>
  </si>
  <si>
    <t>Cable UTP PDS, nocturno.</t>
  </si>
  <si>
    <t>DIKVAX901</t>
  </si>
  <si>
    <t>Ingeniería, pruebas y p.p. TVCC, en estaciones sin correspondencia.</t>
  </si>
  <si>
    <t>I04COM009</t>
  </si>
  <si>
    <t>Desarrollo de planos sinópticos de estación para centralización de CCTV.</t>
  </si>
  <si>
    <t>I04COM010</t>
  </si>
  <si>
    <t>Documentación técnica del Sistema CCTV.</t>
  </si>
  <si>
    <t>Total AB.COM.1</t>
  </si>
  <si>
    <t>AB.COM.3</t>
  </si>
  <si>
    <t>SISTEMA DE INTERFONÍA</t>
  </si>
  <si>
    <t>DIKICZ003</t>
  </si>
  <si>
    <t>Interfono IP (ascensor).</t>
  </si>
  <si>
    <t>DIKICZ001</t>
  </si>
  <si>
    <t>Interfono IP público.</t>
  </si>
  <si>
    <t>DIKICZ005</t>
  </si>
  <si>
    <t>Interfono IP (METTAS).</t>
  </si>
  <si>
    <t>I04LAZ001</t>
  </si>
  <si>
    <t>Lazo inductivo.</t>
  </si>
  <si>
    <t>DIKIBX105</t>
  </si>
  <si>
    <t>Modificación de la base de datos PMT.</t>
  </si>
  <si>
    <t>DIKEBB411</t>
  </si>
  <si>
    <t>Sistema de Centralización de Interfonía.</t>
  </si>
  <si>
    <t>DIKICX900</t>
  </si>
  <si>
    <t>Ingeniería, pruebas y p.p. Sistema de Interfonía.</t>
  </si>
  <si>
    <t>DIKICX950</t>
  </si>
  <si>
    <t>Documentación técnica del Sistema Interfonía.</t>
  </si>
  <si>
    <t>DIKICX850</t>
  </si>
  <si>
    <t>Integración en COMMIT 3.0 de la interfonía de estación.</t>
  </si>
  <si>
    <t>Total AB.COM.3</t>
  </si>
  <si>
    <t>AB.COM.4</t>
  </si>
  <si>
    <t>SISTEMAS DE CONTROL DE INSTALACIONES</t>
  </si>
  <si>
    <t>I04COM100</t>
  </si>
  <si>
    <t>Protocolo de pruebas de los sistemas de control y comunicaciones.</t>
  </si>
  <si>
    <t>DIKPDI001</t>
  </si>
  <si>
    <t>Punto de identificación para S. Emergencia.</t>
  </si>
  <si>
    <t>DIKEAA029</t>
  </si>
  <si>
    <t>U.R. en Salidas de Evacuación (Ethernet 2).</t>
  </si>
  <si>
    <t>DIKSEM400</t>
  </si>
  <si>
    <t>Integración UR S.Emergencia en el SCPCi.</t>
  </si>
  <si>
    <t>I04COM017</t>
  </si>
  <si>
    <t>Integración de ascensor/escalera en Unidad Maestra.</t>
  </si>
  <si>
    <t>I04COM018</t>
  </si>
  <si>
    <t>Integración en UMaestra (TMI) a nivel local.</t>
  </si>
  <si>
    <t>Total AB.COM.4</t>
  </si>
  <si>
    <t>AB.COM.5</t>
  </si>
  <si>
    <t>SISTEMA DE CONTROL DE ACCESOS Y ANTI-INTRUSIÓN</t>
  </si>
  <si>
    <t>A.4.1.</t>
  </si>
  <si>
    <t>Sistema de Control de Acceso.</t>
  </si>
  <si>
    <t>DIKECX002</t>
  </si>
  <si>
    <t>Control de accesos para cuartos técnicos.</t>
  </si>
  <si>
    <t>DIKECX005</t>
  </si>
  <si>
    <t>Cerradura eléctrica tipo maestrable.</t>
  </si>
  <si>
    <t>DIKECX007</t>
  </si>
  <si>
    <t>Material auxiliar para Control de accesos.</t>
  </si>
  <si>
    <t>DIKECX009</t>
  </si>
  <si>
    <t>Conjunto accesorios sistema control de accesos.</t>
  </si>
  <si>
    <t>DIKEVA001</t>
  </si>
  <si>
    <t>Instalación y cableado.</t>
  </si>
  <si>
    <t>DIKECX900</t>
  </si>
  <si>
    <t>Pruebas y Programación.</t>
  </si>
  <si>
    <t>DIKECX850</t>
  </si>
  <si>
    <t>Integración en Control_ID y TCE.</t>
  </si>
  <si>
    <t>Total A.4.1.</t>
  </si>
  <si>
    <t>A.4.2.</t>
  </si>
  <si>
    <t>Sistema de Antiintrusión.</t>
  </si>
  <si>
    <t>DIKEDX010</t>
  </si>
  <si>
    <t>Centralita anti-intrusión Galaxy.</t>
  </si>
  <si>
    <t>DIKEDX003</t>
  </si>
  <si>
    <t>Conjunto de protección de METTA.</t>
  </si>
  <si>
    <t>DIKEDX002</t>
  </si>
  <si>
    <t>Conjunto de accesorios sistema antiintrusión.</t>
  </si>
  <si>
    <t>DIKEDX012</t>
  </si>
  <si>
    <t>Módulo expansor RIO/PSU.</t>
  </si>
  <si>
    <t>DIKEDX070</t>
  </si>
  <si>
    <t>Configuración en SAGE.</t>
  </si>
  <si>
    <t>DIKEDX850</t>
  </si>
  <si>
    <t>Integración en plataforma de monitorización del GIR.</t>
  </si>
  <si>
    <t>DIKEDX900</t>
  </si>
  <si>
    <t>DIKEDX950</t>
  </si>
  <si>
    <t>Documentación técnica del Sistema.</t>
  </si>
  <si>
    <t>Total A.4.2.</t>
  </si>
  <si>
    <t>Total AB.COM.5</t>
  </si>
  <si>
    <t>AB.COM.6</t>
  </si>
  <si>
    <t>SISTEMA DE INFORMACIÓN AL VIAJERO</t>
  </si>
  <si>
    <t>DIKIAX021 B</t>
  </si>
  <si>
    <t>P.I.V. en zona de andenes y vestíbulos (49") con interfaz IP.</t>
  </si>
  <si>
    <t>DIKIAX100</t>
  </si>
  <si>
    <t>Cable para alimentación de 3x2,5</t>
  </si>
  <si>
    <t>DIKIAX105</t>
  </si>
  <si>
    <t>Cable de comunicaciones tipo STP.</t>
  </si>
  <si>
    <t>I04COM014</t>
  </si>
  <si>
    <t>Integración Teleindicadores de ascensores en SIV.</t>
  </si>
  <si>
    <t>Total AB.COM.6</t>
  </si>
  <si>
    <t>AB.COM.7</t>
  </si>
  <si>
    <t>RED ETHERNET ESTACIÓN</t>
  </si>
  <si>
    <t>DIKWXX045</t>
  </si>
  <si>
    <t>Armario de 19" de 9u 600 (a) x 550 (f) x 480 (h)</t>
  </si>
  <si>
    <t>I04COM020</t>
  </si>
  <si>
    <t>Conmutador Catalyst WS-C2960-24TC-L</t>
  </si>
  <si>
    <t>I04COM020 B</t>
  </si>
  <si>
    <t>Conmutador Catalyst WS-C2960-24TC-L PoE</t>
  </si>
  <si>
    <t>I04COM020 C</t>
  </si>
  <si>
    <t>Conmutador Cisco WS-IE-2000-8TC-G-E</t>
  </si>
  <si>
    <t>DIKCDX100</t>
  </si>
  <si>
    <t>Panel modular PATCHMAX de 24 módulos.</t>
  </si>
  <si>
    <t>DIKOBA011E</t>
  </si>
  <si>
    <t>Cable de 8 F.O. multimodo antirroedores, nocturno estación.</t>
  </si>
  <si>
    <t>DIKOBC010</t>
  </si>
  <si>
    <t>Adaptador para conector ST.</t>
  </si>
  <si>
    <t>DIKOBC020</t>
  </si>
  <si>
    <t>Pigtail de 2,5 m con conector ST</t>
  </si>
  <si>
    <t>DIKOBC030</t>
  </si>
  <si>
    <t>Jumper de 1,5 m. de longitud.</t>
  </si>
  <si>
    <t>DIKODA050</t>
  </si>
  <si>
    <t>Bandeja organizadora de empalmes y/o terminación de F.O.</t>
  </si>
  <si>
    <t>DIKOBW900</t>
  </si>
  <si>
    <t>Pruebas y medidas finales hasta 8 F.O. multimodo.</t>
  </si>
  <si>
    <t>DIKEA0005</t>
  </si>
  <si>
    <t>Documentación del Sistema.</t>
  </si>
  <si>
    <t>Total AB.COM.7</t>
  </si>
  <si>
    <t>AB.COM.8</t>
  </si>
  <si>
    <t>SUBSISTEMA RADIANTE DE ESTACIÓN</t>
  </si>
  <si>
    <t>DIKRAX200</t>
  </si>
  <si>
    <t>Cable coaxial de 1/2"</t>
  </si>
  <si>
    <t>DIKRAX900</t>
  </si>
  <si>
    <t>Pruebas Subsistema Radio Estación.</t>
  </si>
  <si>
    <t>DIKRAX950</t>
  </si>
  <si>
    <t>Documentación Sistema de Radio de Estaciones.</t>
  </si>
  <si>
    <t>Total AB.COM.8</t>
  </si>
  <si>
    <t>AB.COM.9</t>
  </si>
  <si>
    <t>RED INALÁMBRICA WIFI</t>
  </si>
  <si>
    <t>WIFI002</t>
  </si>
  <si>
    <t>Cableado de conexión del Sistema WIFI.</t>
  </si>
  <si>
    <t>I24AAA02</t>
  </si>
  <si>
    <t>Estación Base de Red Inalámbrica exterior</t>
  </si>
  <si>
    <t>I24AAA03</t>
  </si>
  <si>
    <t>Estación Base de Red Inalámbrica interior.</t>
  </si>
  <si>
    <t>WIFI003</t>
  </si>
  <si>
    <t>Pruebas y puesta en marcha Sistema WIFI.</t>
  </si>
  <si>
    <t>WIFI004</t>
  </si>
  <si>
    <t>Documentación del Sistema de WIFI.</t>
  </si>
  <si>
    <t>Total AB.COM.9</t>
  </si>
  <si>
    <t>AB.COM.10</t>
  </si>
  <si>
    <t>SISTEMA DE TELEFONÍA MOVIL (METROCALL)</t>
  </si>
  <si>
    <t>MTCALL00</t>
  </si>
  <si>
    <t>Cable coaxial de 7/8"</t>
  </si>
  <si>
    <t>MTCALL02B</t>
  </si>
  <si>
    <t>Ampliación cobertura de Telefonía Móvil.</t>
  </si>
  <si>
    <t>MTCALL03</t>
  </si>
  <si>
    <t>Pruebas Sistema de Telefonía de Metrocall.</t>
  </si>
  <si>
    <t>MTCALL05</t>
  </si>
  <si>
    <t>Documentación Sistema de Metrocall.</t>
  </si>
  <si>
    <t>Total AB.COM.10</t>
  </si>
  <si>
    <t>AB.COM.11</t>
  </si>
  <si>
    <t>POZOS DE ASCENSORES</t>
  </si>
  <si>
    <t>DIKEA0001</t>
  </si>
  <si>
    <t>Bomba sumergible con motor de 2,4 kW/400V 50 Hz.</t>
  </si>
  <si>
    <t>DIKEA0003</t>
  </si>
  <si>
    <t>Elementos de medición de nivel.</t>
  </si>
  <si>
    <t>DIKEA0000</t>
  </si>
  <si>
    <t>Cuadro de control y mando.</t>
  </si>
  <si>
    <t>DIKEA0006</t>
  </si>
  <si>
    <t>Integración del nuevo pozo en los Sistemas de Control de Estación.</t>
  </si>
  <si>
    <t>Total AB.COM.11</t>
  </si>
  <si>
    <t>AB.COM.12</t>
  </si>
  <si>
    <t>TRASLADO DEL CAT</t>
  </si>
  <si>
    <t>DIKODA075</t>
  </si>
  <si>
    <t>Armario repartidor de fibra óptica.</t>
  </si>
  <si>
    <t>DIKODA012</t>
  </si>
  <si>
    <t>Sub-Rack tipo MPS de 9 U de altura para armario de 19"</t>
  </si>
  <si>
    <t>DIKODW033</t>
  </si>
  <si>
    <t>Protector de cable de F.O.  (21 salidas y 21 tubos de 2 m. cada uno).</t>
  </si>
  <si>
    <t>DIKTBB010 BEG</t>
  </si>
  <si>
    <t>Armario repartidor 1200x800x300mm.</t>
  </si>
  <si>
    <t>DIKWXX052 B</t>
  </si>
  <si>
    <t>Armario de 19" de 42 UA (800x800)</t>
  </si>
  <si>
    <t>TRASFOCAT</t>
  </si>
  <si>
    <t>PA Desconexión y conexión de cables de F.O. de Línea.</t>
  </si>
  <si>
    <t>TRASCOMCAT00</t>
  </si>
  <si>
    <t>Desconexión, traslado y conexionado de cables de línea.</t>
  </si>
  <si>
    <t>TRASCOMCAT01</t>
  </si>
  <si>
    <t>Desconexión, traslado y conexionado de planta de energía.</t>
  </si>
  <si>
    <t>TRASCOMCAT02</t>
  </si>
  <si>
    <t>Desconexión, traslado y conexionado de Sistemas de Radio.</t>
  </si>
  <si>
    <t>TRASCOMCAT03</t>
  </si>
  <si>
    <t>Desconexión, traslado y conexionado de Sistemas de TEBATREN.</t>
  </si>
  <si>
    <t>TRASCOMCAT04</t>
  </si>
  <si>
    <t>Desconexión, traslado y conexionado de Sistemas de IPMUS.</t>
  </si>
  <si>
    <t>TRASCOMCAT05</t>
  </si>
  <si>
    <t>Desconexión, traslado y conexionado de equipamiento vario.</t>
  </si>
  <si>
    <t>DESMCAT00</t>
  </si>
  <si>
    <t>Retirada a vertedero material sobrante.</t>
  </si>
  <si>
    <t>Total AB.COM.12</t>
  </si>
  <si>
    <t>AB.COM.13.</t>
  </si>
  <si>
    <t>NUEVO CUARTO DE EQUIPOS Y VARIOS</t>
  </si>
  <si>
    <t>DIKWXX052</t>
  </si>
  <si>
    <t>Armario de 19" de 42 UA (800x600)</t>
  </si>
  <si>
    <t>DIKWXX001</t>
  </si>
  <si>
    <t>Falso suelo de material inerte.</t>
  </si>
  <si>
    <t>DIKWXX122</t>
  </si>
  <si>
    <t>Canaleta de 300x100 mm.</t>
  </si>
  <si>
    <t>DIKSXX101</t>
  </si>
  <si>
    <t>Armario de energía para C.C.I.</t>
  </si>
  <si>
    <t>DIKSXX010</t>
  </si>
  <si>
    <t>SAI de 6000 W.</t>
  </si>
  <si>
    <t>DIKSXX520</t>
  </si>
  <si>
    <t>Integración del SAI y del armario de energía en la plataforma WIPE.</t>
  </si>
  <si>
    <t>DIKSXX900</t>
  </si>
  <si>
    <t>Pruebas p. serv. Sistema alimentación.</t>
  </si>
  <si>
    <t>DIKSXX950</t>
  </si>
  <si>
    <t>Documentación técnica del Sistema de Alimentación.</t>
  </si>
  <si>
    <t>Total AB.COM.13.</t>
  </si>
  <si>
    <t>Total AB.COM</t>
  </si>
  <si>
    <t>AB.DE</t>
  </si>
  <si>
    <t>INSTALACIONES ELÉCTRICAS Y ALUMBRADO</t>
  </si>
  <si>
    <t>AB.DE.1</t>
  </si>
  <si>
    <t>INSTALACIÓN ELÉCTRICA</t>
  </si>
  <si>
    <t>02.00.2</t>
  </si>
  <si>
    <t>I31VDX001E</t>
  </si>
  <si>
    <t>Desmontaje de CT completo (transformadores, celdas, protecc. et</t>
  </si>
  <si>
    <t>I31BDA098X0BEG</t>
  </si>
  <si>
    <t>Traslado circuitos CGBT - Cuadro General Temporal</t>
  </si>
  <si>
    <t>Total 02.00.2</t>
  </si>
  <si>
    <t>02.01.2</t>
  </si>
  <si>
    <t>CENTROS DE TRANSFORMACIÓN</t>
  </si>
  <si>
    <t>I31ACC011X</t>
  </si>
  <si>
    <t>Conjunto de celdas (I. AUTOMÁTICO) motorizada de Media Tensión</t>
  </si>
  <si>
    <t>I31AWR001</t>
  </si>
  <si>
    <t>Rotulos serigrafiados y esquema sinóptico en C.T.</t>
  </si>
  <si>
    <t>I31BAT001X</t>
  </si>
  <si>
    <t>Revisión de Toma de tierra completa</t>
  </si>
  <si>
    <t>I31CAC004X</t>
  </si>
  <si>
    <t>Cable de Al de 1 x 70 mm². 12/20 kV</t>
  </si>
  <si>
    <t>I31ABB011E</t>
  </si>
  <si>
    <t>Transformador trifásico seco 15000/400 V. 630 KVA. (Horario noct</t>
  </si>
  <si>
    <t>I31VDX030E</t>
  </si>
  <si>
    <t>Descarga de material CT</t>
  </si>
  <si>
    <t>I31ADB001E</t>
  </si>
  <si>
    <t>Bastidor metálico protección traformador. (Horario nocturno en estación)</t>
  </si>
  <si>
    <t>I31AEA001</t>
  </si>
  <si>
    <t>Equipo de seguridad.</t>
  </si>
  <si>
    <t>I31AEA005</t>
  </si>
  <si>
    <t>Escalera aislante con soporte de las marcas, modelos y especificaciones según Pliego de Condiciones.</t>
  </si>
  <si>
    <t>I31BFX001E</t>
  </si>
  <si>
    <t>Equipo de ventilador. Trabajo nocturno en estación</t>
  </si>
  <si>
    <t>I31BFX020E</t>
  </si>
  <si>
    <t>Compuerta Cortafuegos motorizada y sensorizada EI120 600x600</t>
  </si>
  <si>
    <t>I31VPGT01</t>
  </si>
  <si>
    <t>Garantía de las instalaciónes de centros de Transformación.</t>
  </si>
  <si>
    <t>I31BFX035</t>
  </si>
  <si>
    <t>Suministro e instalación de saquitos PYRO-plex.</t>
  </si>
  <si>
    <t>I31BFX050E</t>
  </si>
  <si>
    <t>Suministro e instalación de  pasacables para sellado de cables. Trabajo nocturno en estación</t>
  </si>
  <si>
    <t>I30ABD100</t>
  </si>
  <si>
    <t>S/i Kit de terminales contráctiles en frío para cable de hasta 3 x 150 mm² Al,  12/20 kV.</t>
  </si>
  <si>
    <t>I31BCB630EBEG</t>
  </si>
  <si>
    <t>Cuadro interruptores salida de transformador de 630 kVA.</t>
  </si>
  <si>
    <t>I31DAXBEG</t>
  </si>
  <si>
    <t>Cuadro de protección termica transformadores</t>
  </si>
  <si>
    <t>I31BSC001</t>
  </si>
  <si>
    <t>Rectificador - cargador de baterias para armario de control de AT</t>
  </si>
  <si>
    <t>I31DAX001</t>
  </si>
  <si>
    <t>Armario de control para Alta Tensión.</t>
  </si>
  <si>
    <t>I31DAX003</t>
  </si>
  <si>
    <t>Personalización del programa estándar y puesta en servicio para armario de control A.T.</t>
  </si>
  <si>
    <t>I31DAX008BEG</t>
  </si>
  <si>
    <t>Integración de CT en Despacho de Cargas</t>
  </si>
  <si>
    <t>Total 02.01.2</t>
  </si>
  <si>
    <t>02.02.2</t>
  </si>
  <si>
    <t>CUARTO BAJA TENSIÓN</t>
  </si>
  <si>
    <t>I31BBB022EX-630A</t>
  </si>
  <si>
    <t>Cuadro general de B.T. (TRAFO 630 KVA)</t>
  </si>
  <si>
    <t>I31BBB22EMEDBEG</t>
  </si>
  <si>
    <t>Monitorización de parámetros eléctricos en el CGBT</t>
  </si>
  <si>
    <t>I31DBX001</t>
  </si>
  <si>
    <t>Armario de control para Baja Tensión y módulos de entradas/salidas en CGBT.</t>
  </si>
  <si>
    <t>I31DBX0030</t>
  </si>
  <si>
    <t>Personalización del programa estándar y puesta en servicio para armario de control B.T.</t>
  </si>
  <si>
    <t>I31DBX003</t>
  </si>
  <si>
    <t>Integración de CGBT en COMMIT</t>
  </si>
  <si>
    <t>I31DAX110</t>
  </si>
  <si>
    <t>Cable de red Ethernet FTP cat. 6A, libre de halógenos</t>
  </si>
  <si>
    <t>I31AWR002</t>
  </si>
  <si>
    <t>Rotulos serigrafiados y esquema sinóptico en BT</t>
  </si>
  <si>
    <t>Total 02.02.2</t>
  </si>
  <si>
    <t>02.03.2</t>
  </si>
  <si>
    <t>SALIDA DE EMERGENCIA</t>
  </si>
  <si>
    <t>E01BEG</t>
  </si>
  <si>
    <t>Cuadro secundario SE</t>
  </si>
  <si>
    <t>I31ISI090</t>
  </si>
  <si>
    <t>Interruptor detector de presencia</t>
  </si>
  <si>
    <t>I31NWS070</t>
  </si>
  <si>
    <t>PUNTO LUZ SUPERFICIE</t>
  </si>
  <si>
    <t>DIDOEA006XX</t>
  </si>
  <si>
    <t>Luminaria de emergencia LED no permanente</t>
  </si>
  <si>
    <t>I31CBG002</t>
  </si>
  <si>
    <t>Cable de Cu. de 2 x 2,5 mm². + T de 0.6/1 KV.</t>
  </si>
  <si>
    <t>DIDKTA004X</t>
  </si>
  <si>
    <t>Tubo PVC ríg. der.ind. M 20/gp5 libre de halógenos.</t>
  </si>
  <si>
    <t>02.01.04.08</t>
  </si>
  <si>
    <t>Canaleta para cables libre de halógenos 20x50</t>
  </si>
  <si>
    <t>I31EBC015XLH</t>
  </si>
  <si>
    <t>Bandeja aislante perforada de 100x60 mm.</t>
  </si>
  <si>
    <t>I31EST041</t>
  </si>
  <si>
    <t>Luminaria estanca LED. 15-50W 4000K.</t>
  </si>
  <si>
    <t>I31NWS080</t>
  </si>
  <si>
    <t>BASE DE ENCHUFE SUPERFICIE</t>
  </si>
  <si>
    <t>Total 02.03.2</t>
  </si>
  <si>
    <t>02.04.2</t>
  </si>
  <si>
    <t>CANALIZACIONES</t>
  </si>
  <si>
    <t>I31EBC002XLH</t>
  </si>
  <si>
    <t>Bandeja aislante perforada de 300x60 mm.</t>
  </si>
  <si>
    <t>I31EBA002XLH</t>
  </si>
  <si>
    <t>Bandeja aislante perforada en 2 niveles de 400 mm.</t>
  </si>
  <si>
    <t>Total 02.04.2</t>
  </si>
  <si>
    <t>02.05.2</t>
  </si>
  <si>
    <t>CABLEADO</t>
  </si>
  <si>
    <t>I31CBS508X</t>
  </si>
  <si>
    <t>Cable resistente al fuego de Cu. de 5 x 4 mm². (3F+N+T)- SZ1 (AS</t>
  </si>
  <si>
    <t>I31CBS510X</t>
  </si>
  <si>
    <t>Cable resistente al fuego de Cu. de 5 x 10 mm². (3F+N+T)- SZ1 (A</t>
  </si>
  <si>
    <t>I31CBS516X</t>
  </si>
  <si>
    <t>Cable resistente al fuego de Cu. de 5 x 16 mm².  (3F+N+T)- SZ1 (</t>
  </si>
  <si>
    <t>I31CBS525</t>
  </si>
  <si>
    <t>Cable resistente al fuego de Cu. de 5 x 25 mm². (3F+N+T)- SZ1 (A</t>
  </si>
  <si>
    <t>I31CBS509X</t>
  </si>
  <si>
    <t>Cable resistente al fuego de Cu. de 5 x 6 mm². (3F+N+T)- SZ1 (AS</t>
  </si>
  <si>
    <t>Total 02.05.2</t>
  </si>
  <si>
    <t>Total AB.DE.1</t>
  </si>
  <si>
    <t>AB.DE.2</t>
  </si>
  <si>
    <t>LEGALIZACIÓN, PRUEBAS Y DOCUMENTACIÓN FINAL DE OBRA</t>
  </si>
  <si>
    <t>I31VXX001BEG</t>
  </si>
  <si>
    <t>Documentación final de la obra de las instalaciones de distribución de energía</t>
  </si>
  <si>
    <t>I31VMX004BEG</t>
  </si>
  <si>
    <t>Legalización de la totalidad de las instalaciones de A.T. y B.T.</t>
  </si>
  <si>
    <t>I31VMX005XBEG</t>
  </si>
  <si>
    <t>Legalización de instalación de Baja Tensión temporal en estación</t>
  </si>
  <si>
    <t>Total AB.DE.2</t>
  </si>
  <si>
    <t>Total AB.DE</t>
  </si>
  <si>
    <t>Total 01.07BEG</t>
  </si>
  <si>
    <t>01.08BEG</t>
  </si>
  <si>
    <t>URBANIZACIÓN</t>
  </si>
  <si>
    <t>EL1030</t>
  </si>
  <si>
    <t>RELLENO LOCALIZADO DE ZAHORRA ARTIFICIAL EXTENDIDA Y COMPACTADA</t>
  </si>
  <si>
    <t>EOB0100</t>
  </si>
  <si>
    <t>MONTAJE DE BÁCULOS, COLUMNAS Y LUMINARIAS DE ALUMBRADO PÚBLICO</t>
  </si>
  <si>
    <t>EOB0110</t>
  </si>
  <si>
    <t>PAVIMENTO DE TERRAZO PARA EXTERIORES, 40 X 40 CM</t>
  </si>
  <si>
    <t>EOB0130</t>
  </si>
  <si>
    <t>REPOSICION BORDILLO GRANITO</t>
  </si>
  <si>
    <t>EOB0140</t>
  </si>
  <si>
    <t>REPOSICION BORDILLO HORM.</t>
  </si>
  <si>
    <t>EOB0180</t>
  </si>
  <si>
    <t>REPOSICIÓN DE FIRME EN ACERAS CON BALDOSAS DE CEMENTO</t>
  </si>
  <si>
    <t>EOB0210</t>
  </si>
  <si>
    <t>REPOSICION FIRME EN ACERAS CON ADOQUIN DE COLOR ROJO DE 20 X 10</t>
  </si>
  <si>
    <t>EOB0220</t>
  </si>
  <si>
    <t>REPOSICION FIRME EN ACERAS CON BALDOSAS DE TERRAZO</t>
  </si>
  <si>
    <t>EOB0330</t>
  </si>
  <si>
    <t>SUMINISTRO Y COLOCACION DE BOLARDO DE HIERRO FUNDIDO</t>
  </si>
  <si>
    <t>EOB0120</t>
  </si>
  <si>
    <t>REJILLA DE ACERO GALVANIZADO TIPO "TRAMEX" PARA TRÁFICO PESADO</t>
  </si>
  <si>
    <t>2.2</t>
  </si>
  <si>
    <t>SUMINISTRO Y MONTAJE DE MALLA DE METAL ESTIRADO</t>
  </si>
  <si>
    <t>2.4</t>
  </si>
  <si>
    <t>UD</t>
  </si>
  <si>
    <t>CALCULO DEL CONJUNTO ESTRUCTURA+TRAMEX+MALLA METAL ESTIRADO</t>
  </si>
  <si>
    <t>2.3</t>
  </si>
  <si>
    <t>SUMINISTRO Y MONTAJE DE ESTRUCTURA PORTANTE</t>
  </si>
  <si>
    <t>Total 01.08BEG</t>
  </si>
  <si>
    <t>01.09BEG</t>
  </si>
  <si>
    <t>MEDIO AMBIENTE Y GESTIÓN DE RESIDUOS</t>
  </si>
  <si>
    <t>01.09.01</t>
  </si>
  <si>
    <t>GESTIÓN MEDIOAMBIENTAL</t>
  </si>
  <si>
    <t>ADL005.1</t>
  </si>
  <si>
    <t>TALADO DE ARBOLES</t>
  </si>
  <si>
    <t>mU14L180</t>
  </si>
  <si>
    <t>TRASPLANTE DE ARBOL CUALQUIER ESPECIE, FUERA DE OBRA</t>
  </si>
  <si>
    <t>ADL005.3</t>
  </si>
  <si>
    <t>IMPUESTO DE AUTOLIQUIDACIÓN (4% IMPORTE PRESUPUESTO TALA)</t>
  </si>
  <si>
    <t>ADL005.4</t>
  </si>
  <si>
    <t>TASA POR PRESTACION DE SERVICIOS URBANISTICOS</t>
  </si>
  <si>
    <t>mU14N030</t>
  </si>
  <si>
    <t>TRA.Y PLA. ÁRBOL DE VIVERO MUNICIPAL, EJEMP.</t>
  </si>
  <si>
    <t>EX0780</t>
  </si>
  <si>
    <t>ROSAL, PIE BAJO, DE 0.3-0.4 M</t>
  </si>
  <si>
    <t>EX0230</t>
  </si>
  <si>
    <t>CESPED SEMILLADO</t>
  </si>
  <si>
    <t>EX0850</t>
  </si>
  <si>
    <t>SUMINISTRO DE TIERRA VEGETAL, INCLUIDA MEJORA ORGANICA</t>
  </si>
  <si>
    <t>ADL005.4J</t>
  </si>
  <si>
    <t>RECLAMACIONES PATRIMONIALES POR PERDIDA EJEMPLARES</t>
  </si>
  <si>
    <t>mU14H176md</t>
  </si>
  <si>
    <t>ARBUSTO DE HOJA PERENNE DE 0.40-0.70 M CONTENEDOR</t>
  </si>
  <si>
    <t>Total 01.09.01</t>
  </si>
  <si>
    <t>01.09.02</t>
  </si>
  <si>
    <t>GESTIÓN DE RESIDUOS</t>
  </si>
  <si>
    <t>U20CO030</t>
  </si>
  <si>
    <t>mes</t>
  </si>
  <si>
    <t>ALQUILER CONTENEDOR RCD 16m3</t>
  </si>
  <si>
    <t>U20CVC040</t>
  </si>
  <si>
    <t>ALQUILER CONTENEDOR PLÁSTICOS 16m3.</t>
  </si>
  <si>
    <t>U20CVC010</t>
  </si>
  <si>
    <t>ALQUILER CONTENEDOR CHATARRA 16m3.</t>
  </si>
  <si>
    <t>U20CVC100</t>
  </si>
  <si>
    <t>ALQUILER CONTENEDOR MADERA 16m3.</t>
  </si>
  <si>
    <t>U01ZS065</t>
  </si>
  <si>
    <t>CARGA Y TRANSPORTE ESCOMBROS VERTEDERO &gt;10 km</t>
  </si>
  <si>
    <t>U01ZS105</t>
  </si>
  <si>
    <t>CARGA Y TRANSPORTE TIERRAS &gt;10 km</t>
  </si>
  <si>
    <t>U20CT230</t>
  </si>
  <si>
    <t>t</t>
  </si>
  <si>
    <t>CARGA/TRAN.PLANTA RCD&lt;20km.MAQ/CAM.ESC.SUCIO</t>
  </si>
  <si>
    <t>U20CT240</t>
  </si>
  <si>
    <t>CARGA/TRAN.PLANTA RCD&lt;20km.MAQ/CAM.ESC.LIMP.</t>
  </si>
  <si>
    <t>U20TC120</t>
  </si>
  <si>
    <t>TRANSP.PLAN.&lt;20km.CARGA MEC.</t>
  </si>
  <si>
    <t>VG0010</t>
  </si>
  <si>
    <t>CARGA Y TRANSPORTE DE CHATARRA FÉRRICA A GESTOR DE RESIDUOS</t>
  </si>
  <si>
    <t>VG0040</t>
  </si>
  <si>
    <t>COSTE DE GESTIÓN DE CHATARRA FÉRRICA</t>
  </si>
  <si>
    <t>VG0030</t>
  </si>
  <si>
    <t>CONTENEDOR DE 6 M3 Y TRANSPORTE A VERTEDERO PARA RESIDUOS INERTES O NO PELIGROSOS</t>
  </si>
  <si>
    <t>VG0060</t>
  </si>
  <si>
    <t>COSTE DE GESTIÓN DE ESCOMBROS DE CONSTRUCCIÓN INERTE</t>
  </si>
  <si>
    <t>Total 01.09.02</t>
  </si>
  <si>
    <t>Total 01.09BEG</t>
  </si>
  <si>
    <t>01.10BEG</t>
  </si>
  <si>
    <t>CONTROL DE CALIDAD</t>
  </si>
  <si>
    <t>01.10.01</t>
  </si>
  <si>
    <t>CONTROL DE CALIDAD OBRA CIVIL (HORMIGÓN, ACERO...)</t>
  </si>
  <si>
    <t>01.10.02</t>
  </si>
  <si>
    <t>CONTROL DE CALIDAD ESTRUCTURA METÁLICA ASCENSORES</t>
  </si>
  <si>
    <t>01.10.03</t>
  </si>
  <si>
    <t>CONTROL DE CALIDAD ARQUITECTURA</t>
  </si>
  <si>
    <t>Total 01.10BEG</t>
  </si>
  <si>
    <t>01.11BEG</t>
  </si>
  <si>
    <t>SEGURIDAD Y SALUD</t>
  </si>
  <si>
    <t>Total 01BEG</t>
  </si>
  <si>
    <t>02BEG</t>
  </si>
  <si>
    <t>MODERNIZACIÓN DE LA ESTACIÓN</t>
  </si>
  <si>
    <t>02.01BEG</t>
  </si>
  <si>
    <t>ARQUITECTURA</t>
  </si>
  <si>
    <t>02.01.01</t>
  </si>
  <si>
    <t>M-3.1.1</t>
  </si>
  <si>
    <t>ED0310</t>
  </si>
  <si>
    <t>DESMONTAJE DE CUBO INFORMATIVO. (NOCTURNO)</t>
  </si>
  <si>
    <t>ED0330</t>
  </si>
  <si>
    <t>DESMONTAJE DE ESPEJO DE PIÑÓN. (NOCTURNO)</t>
  </si>
  <si>
    <t>NED002</t>
  </si>
  <si>
    <t>DESMONTAJE DE CAJA DE TELEFONO DE PIÑON. (NOCTURNO)</t>
  </si>
  <si>
    <t>ED0910</t>
  </si>
  <si>
    <t>DESMONTAJE DE ROMBO METÁLICO DE PIÑÓN DE ESTACIÓN. (NOCTURNO)</t>
  </si>
  <si>
    <t>E01AQN</t>
  </si>
  <si>
    <t>DESMONTAJE APOYO ISQUIATICO (NOCTURNO)</t>
  </si>
  <si>
    <t>ED0660</t>
  </si>
  <si>
    <t>DESMONTAJE DE PANEL INFORMATIVO I2+I3 INCLUSO MONTAJE PROVISIONAL. (NOCTURNO)</t>
  </si>
  <si>
    <t>ED0662N</t>
  </si>
  <si>
    <t>DESMONTAJE DE PANEL REGLAMENTO VIAJEROS INCLUSO MONTAJE PROVISIONAL. (NOCTURNO)</t>
  </si>
  <si>
    <t>ED664N</t>
  </si>
  <si>
    <t>DESMONTAJE DE PANEL TELEINDICADOR DE INFORMACIÓN AL VIAJERO.(NOCTURNO)</t>
  </si>
  <si>
    <t>ED0260</t>
  </si>
  <si>
    <t>DESMONTAJE DE CARTEL DE SEÑALIZACIÓN FOTOLUMINISCENTE. (NOCTURNO)</t>
  </si>
  <si>
    <t>ED0170</t>
  </si>
  <si>
    <t>DESMONTAJE DE CARTEL DE AVISOS METÁLICO. (NOCTURNO)</t>
  </si>
  <si>
    <t>E01CC</t>
  </si>
  <si>
    <t>DESMONTAJE DE CARTELES RELACIONADOS CON LA CIRCULACIÓN.(NOCTURNO)</t>
  </si>
  <si>
    <t>ED0230</t>
  </si>
  <si>
    <t>DESMONTAJE DE CARTEL DE SEÑALIZACIÓN AL USUARIO (NOCTURNO)</t>
  </si>
  <si>
    <t>ED0610</t>
  </si>
  <si>
    <t>DESMONTAJE DE MUEBLE DE PUBLICIDAD 4,00X3,00 M, DISEÑO ANTIGUO (NOCTURNO)</t>
  </si>
  <si>
    <t>ED0020</t>
  </si>
  <si>
    <t>DESMONTAJE DE  CARTEL DE INFORMACIÓN INTERIOR DE 100X70 CM</t>
  </si>
  <si>
    <t>ED0211N</t>
  </si>
  <si>
    <t>DESMONTAJE DE CARTEL DE PUBLICIDAD LUMINOSO. (NOCTURNO)</t>
  </si>
  <si>
    <t>ED1030</t>
  </si>
  <si>
    <t>DESMONTAJE O RETIRADA PROVISIONAL, REUBICACIÓN DE CAJERO AUTOMÁTICO. (NOCTURNO).</t>
  </si>
  <si>
    <t>ED0480</t>
  </si>
  <si>
    <t>DESMONTAJE DE MÁQUINA BILLETERA. (NOCTURNO)</t>
  </si>
  <si>
    <t>ED0940N</t>
  </si>
  <si>
    <t>DESMONTAJE DE TORNIQUETE (NOCTURNO)</t>
  </si>
  <si>
    <t>ED0750</t>
  </si>
  <si>
    <t>DESMONTAJE DE PASO ENCLAVADO MECÁNICO CON TRANSPORTE. (NOCTURNO)</t>
  </si>
  <si>
    <t>ED0810</t>
  </si>
  <si>
    <t>DESMONTAJE DE PORTÓN DE PASO. (NOCTURNO)</t>
  </si>
  <si>
    <t>ED0700N</t>
  </si>
  <si>
    <t>DESMONTAJE DE PANTALLA DE ENCAUZAMIENTO, PARA REUTILIZACIÓN (NOCTURNO)</t>
  </si>
  <si>
    <t>ED0930</t>
  </si>
  <si>
    <t>DESMONTAJE DE TIRA CONTINUA DE SEÑALIZACIÓN FOTOLUMINISCENTE. (NOCTURNO)</t>
  </si>
  <si>
    <t>ED0120</t>
  </si>
  <si>
    <t>DESMONTAJE DE BARANDILLA. (NOCTURNO)</t>
  </si>
  <si>
    <t>ED0730</t>
  </si>
  <si>
    <t>DESMONTAJE DE PASAMANOS METÁLICO. (NOCTURNO)</t>
  </si>
  <si>
    <t>ED0460</t>
  </si>
  <si>
    <t>DESMONTAJE DE MAMPARA CORTAVIENTOS.  JORNADA 2:00 - 6:00 A.M.</t>
  </si>
  <si>
    <t>NED0150</t>
  </si>
  <si>
    <t>DESMONTAJE DE CARPINTERÍA METÁLICA ACRISTALADA. (NOCTURNO)</t>
  </si>
  <si>
    <t>ED0842N</t>
  </si>
  <si>
    <t>DESMONTAJE DE PUERTA DE ACERO VITRIFICADA. (NOCTURNO)</t>
  </si>
  <si>
    <t>ED0840</t>
  </si>
  <si>
    <t>DESMONTAJE DE PUERTA DE CHAPA LISA DE ACERO. (NOCTURNO)</t>
  </si>
  <si>
    <t>NED004</t>
  </si>
  <si>
    <t>DESMONTAJE DE PUERTA METÁLICA DE FUENTE. (NOCTURNO)</t>
  </si>
  <si>
    <t>NED006</t>
  </si>
  <si>
    <t>DESMONTAJE DE CANALONES A MANO. (NOCTURNO)</t>
  </si>
  <si>
    <t>E17AA060Z</t>
  </si>
  <si>
    <t>DESMONTAJE DE FRONTIS (NOCTURNO)</t>
  </si>
  <si>
    <t>E17AA080Z</t>
  </si>
  <si>
    <t>DESMONTAJE DE PÓRTICO DE TUBO DE ACERO (NOCTURNO)</t>
  </si>
  <si>
    <t>E01ZN</t>
  </si>
  <si>
    <t>DESMONTAJE DE ROMBO Y PLACA CON NOMBRE DE ESTACION  EN PORTICO (NOCTURNO)</t>
  </si>
  <si>
    <t>E01C160</t>
  </si>
  <si>
    <t>RETIRADA E INSTALACIÓN PROVISIONAL DE CARTEL DE SEÑALIZACIÓN. (NOCTURNO)</t>
  </si>
  <si>
    <t>ED0430</t>
  </si>
  <si>
    <t>DESMONTAJE DE INODORO</t>
  </si>
  <si>
    <t>ED0440</t>
  </si>
  <si>
    <t>DESMONTAJE DE LAVABO</t>
  </si>
  <si>
    <t>0401.014N2</t>
  </si>
  <si>
    <t>DESMONTAJE PANELES CHAPA VITRIFICADA CON RECUPERACIÓN (NOCTURNO)</t>
  </si>
  <si>
    <t>0401.015</t>
  </si>
  <si>
    <t>DESMONTAJE DEFINITIVO DE ESTRUCTURA PORTANTE DE PANELES DE REVESTIMIENTO (NOCTURNO)</t>
  </si>
  <si>
    <t>DES_TA</t>
  </si>
  <si>
    <t>DESMONTAJE DE TAPA DE CANALETA VITREX(NOCTURNO)</t>
  </si>
  <si>
    <t>DES_CA</t>
  </si>
  <si>
    <t>DESMONTAJE DE CANALETA METALICA VITREX (NOCTURNO)</t>
  </si>
  <si>
    <t>DES_BANDJ</t>
  </si>
  <si>
    <t>DESMONTAJE DE BANDEJA CANALIZACIÓN CABLES (NOCTURNO)</t>
  </si>
  <si>
    <t>EI0130_D</t>
  </si>
  <si>
    <t>DESMON TAJE MEMBRANA DRENANTE (NOCTURNO)</t>
  </si>
  <si>
    <t>ED0410</t>
  </si>
  <si>
    <t>DESMONTAJE DE IMPERMEABILIZACIÓN DE LAMAS DE FIBRA DE VIDRIO (NOCTURNO)</t>
  </si>
  <si>
    <t>ED0390</t>
  </si>
  <si>
    <t>DESMONTAJE DE FALSO TECHO DE LAMAS METÁLICAS. (NOCTURNO)</t>
  </si>
  <si>
    <t>Total M-3.1.1</t>
  </si>
  <si>
    <t>M-3.1.2</t>
  </si>
  <si>
    <t>EL0290_EM</t>
  </si>
  <si>
    <t>DEMOLICIÓN DE CÁMARA BUFA EN ESCALERAS MECANICAS. (NOCTURNO)</t>
  </si>
  <si>
    <t>EL0530</t>
  </si>
  <si>
    <t>DEMOLICIÓN DE ZANQUIN O RODAPIÉ DE TERRAZO (NOCTURNO)</t>
  </si>
  <si>
    <t>E01DPP</t>
  </si>
  <si>
    <t>DEMOLICIÓN SOLADO BALDOSAS A MANO (NOCTURNO)</t>
  </si>
  <si>
    <t>EL0900</t>
  </si>
  <si>
    <t>LEVANTADO DE PELDAÑO. (NOCTURNO)</t>
  </si>
  <si>
    <t>E17AA040N_D</t>
  </si>
  <si>
    <t>DEMOLICIÓN DE SOLADO DE GRANITO. (NOCTURNO)</t>
  </si>
  <si>
    <t>E01DEA0N</t>
  </si>
  <si>
    <t>DEMOLICIÓN DE APLACADOS A MANO (NOCTURNO)</t>
  </si>
  <si>
    <t>E02A080N</t>
  </si>
  <si>
    <t>DEMOLICIÓN ALICATADOS A MANO (NOCTURNO)</t>
  </si>
  <si>
    <t>EL0490</t>
  </si>
  <si>
    <t>DEMOLICIÓN DE SOLERA PARA FORMALIZACIÓN DE CANALÓN DE 20X20 CM (NOCTURNO)</t>
  </si>
  <si>
    <t>EL0560</t>
  </si>
  <si>
    <t>DEMOLICIÓN FÁB.LADRILLO MACIZO 1/2 PIE A MANO</t>
  </si>
  <si>
    <t>E02C050N</t>
  </si>
  <si>
    <t>DEMOLICIÓN TABICÓN LADRILLO HUECO DOBLE  (NOCTURNO)</t>
  </si>
  <si>
    <t>EL0960</t>
  </si>
  <si>
    <t>RASCADO DE PINTURA Y REGULARIZACIÓN DE SUPERFICIES. (NOCTURNO)</t>
  </si>
  <si>
    <t>EL0930</t>
  </si>
  <si>
    <t>PICADO ENFOSCADOS CEMENTO V/H C/MARTILLO</t>
  </si>
  <si>
    <t>EL0140_D</t>
  </si>
  <si>
    <t>DEMOLICIÓN ARQUETA-SUMIDERO A MANO (NOCTURNO)</t>
  </si>
  <si>
    <t>EL0680</t>
  </si>
  <si>
    <t>DESMONTAJE DE PIEZA PREFABRICADA DE BORDE DE ANDÉN (NOCTURNO)</t>
  </si>
  <si>
    <t>EL0020N</t>
  </si>
  <si>
    <t>APERTURA DE ARQUETA DE PASO EN CANALIZACIÓN DE TORNIQUETES (NOCTURNO)</t>
  </si>
  <si>
    <t>EL0130</t>
  </si>
  <si>
    <t>CORTE DE PAVIMENTO DE TERRAZO O BALDOSA CON RADIAL. (NOCTURNO)</t>
  </si>
  <si>
    <t>EL0470</t>
  </si>
  <si>
    <t>DEMOLICIÓN DE SOLERA DE HORMIGÓN EN MASA DE HASTA 20 CM. (NOCTURNO)</t>
  </si>
  <si>
    <t>Total M-3.1.2</t>
  </si>
  <si>
    <t>Total 02.01.01</t>
  </si>
  <si>
    <t>02.01.02</t>
  </si>
  <si>
    <t>DRENAJE, SANEAMIENTO Y FONTANERIA</t>
  </si>
  <si>
    <t>M-3.2.1</t>
  </si>
  <si>
    <t>ER0040-ro</t>
  </si>
  <si>
    <t>CANAL DE DRENAJE LATERAL  CUNA DE 10 A 30CM. (NOCTURNO)</t>
  </si>
  <si>
    <t>INSPECCIÓN</t>
  </si>
  <si>
    <t>INSPECCIÓN TECNICA DE RED DE SANEAMIENTO</t>
  </si>
  <si>
    <t>LIM_PRESION</t>
  </si>
  <si>
    <t>LIMPIEZA DE LA RED DE SANEAMIENTO ACTUAL. (NOCTURNO)</t>
  </si>
  <si>
    <t>ER0350</t>
  </si>
  <si>
    <t>LIMPIEZA DE SUMIDERO LONGITUDINAL SITUADO EN CAÑÓN DE ACCESO</t>
  </si>
  <si>
    <t>ER0360</t>
  </si>
  <si>
    <t>LIMPIEZA DE SUMIDERO SITUADO EN POZO DE VENTILACIÓN  (NOCTURNO)</t>
  </si>
  <si>
    <t>ES0180N</t>
  </si>
  <si>
    <t>CANALETA HGÓN. POLÍMERO L=1M D=150X180 C/REJILLA F.DÚCTIL(NOCTURNO)</t>
  </si>
  <si>
    <t>ER0400</t>
  </si>
  <si>
    <t>TAPA PARA ARQUETA REGISTRABLE  DE 40X40CM</t>
  </si>
  <si>
    <t>ER0400_D60</t>
  </si>
  <si>
    <t>ER0400_D40E</t>
  </si>
  <si>
    <t>TAPA ESTANCA PARA ARQUETA REGISTRABLE  DE 40X40CM</t>
  </si>
  <si>
    <t>ER0400_D60E</t>
  </si>
  <si>
    <t>TAPA ESTANCA PARA ARQUETA REGISTRABLE  DE 60X60CM</t>
  </si>
  <si>
    <t>ER0090_D</t>
  </si>
  <si>
    <t>RECONSTRUCCIÓN ARQUETA LADRILLO REGISTRABLE 40X40X65 CM</t>
  </si>
  <si>
    <t>ER0130_D</t>
  </si>
  <si>
    <t>ARQUETA LADRILLO SIFÓNICA 51X51X65 CM</t>
  </si>
  <si>
    <t>ER0050_S</t>
  </si>
  <si>
    <t>ARQUETA SECA PARA BOMBA PORTATIL 1X1X2 M.2</t>
  </si>
  <si>
    <t>ER0490</t>
  </si>
  <si>
    <t>TUBO PVC P.COMPACTA JUNTA ELÁSTICA SN2 C.TEJA  160MM</t>
  </si>
  <si>
    <t>ER0440</t>
  </si>
  <si>
    <t>TUBERIA ENTERRADA PVC D=110MM</t>
  </si>
  <si>
    <t>EL0810_D</t>
  </si>
  <si>
    <t>EXCAVACIÓN ZANJA SANEAMIENTO T.DURO A MANO (NOCTURNO)</t>
  </si>
  <si>
    <t>EE0450_D</t>
  </si>
  <si>
    <t>HORMIGÓN EN MASA HM-20/20/B I DE CENTRAL CON BOMBEO</t>
  </si>
  <si>
    <t>ES0010N</t>
  </si>
  <si>
    <t>ACOMETIDA RED SANEAM. SUBTERRANEA.(NOCTURNO)</t>
  </si>
  <si>
    <t>ER0090N</t>
  </si>
  <si>
    <t>CONEXIÓN A FUENTES DE ANDÉN DE RED DE DRENAJE. (NOCTURNO)</t>
  </si>
  <si>
    <t>Total M-3.2.1</t>
  </si>
  <si>
    <t>M-3.2.2</t>
  </si>
  <si>
    <t>INSTALACIÓN DE FONTANERIA.</t>
  </si>
  <si>
    <t>EJA0190_PPR</t>
  </si>
  <si>
    <t>TUBERÍA ALIMENTACIÓN AGUA POTABLE PPR 32mm</t>
  </si>
  <si>
    <t>EJI0010</t>
  </si>
  <si>
    <t>INST. AGUA F.C. ASEOS/VESTUARIOS</t>
  </si>
  <si>
    <t>EJS0230</t>
  </si>
  <si>
    <t>TERMO ELÉCTRICO 15 L.</t>
  </si>
  <si>
    <t>EJS0240</t>
  </si>
  <si>
    <t>TERMO ELÉCTRICO 50 L.</t>
  </si>
  <si>
    <t>EJS0140</t>
  </si>
  <si>
    <t>INODORO TANQUE BAJO VICTORIA BLANCO O EQUIVALENTE</t>
  </si>
  <si>
    <t>EJS0150</t>
  </si>
  <si>
    <t>LAVABO 52X41 C/PEDESTAL VICTORIA BLANCO O EQUIVALENTE</t>
  </si>
  <si>
    <t>EJS0280</t>
  </si>
  <si>
    <t>URINARIO MURAL G.TEMPORIZADOR BLANCO</t>
  </si>
  <si>
    <t>EJS0300</t>
  </si>
  <si>
    <t>VERTEDERO PORC.48X50 G.PARED</t>
  </si>
  <si>
    <t>EJS0080</t>
  </si>
  <si>
    <t>DOSIFICADOR JABÓN LÍQUIDO ANTIGOTEO ABS</t>
  </si>
  <si>
    <t>EJS0090</t>
  </si>
  <si>
    <t>DOSIFICADOR TOALLAS DE PAPEL</t>
  </si>
  <si>
    <t>EJS0110</t>
  </si>
  <si>
    <t>ESPEJO PLATEADO 5MM DE 0,50X1,00M</t>
  </si>
  <si>
    <t>EJI0010_F</t>
  </si>
  <si>
    <t>INST. AGUA F.C. FUENTES</t>
  </si>
  <si>
    <t>EJS0020</t>
  </si>
  <si>
    <t>ACOMETIDA DN75 MM. 2" POLIETIL.</t>
  </si>
  <si>
    <t>EJS0040</t>
  </si>
  <si>
    <t>CONTADOR 2" EN ARMARIO</t>
  </si>
  <si>
    <t>EJS0020_OB</t>
  </si>
  <si>
    <t>OBRA CIVIL RETRANQUEO DE ACOMETIDA</t>
  </si>
  <si>
    <t>EJI0010_SAN</t>
  </si>
  <si>
    <t>INST. SANEAMIENTO ASEOS/VESTUARIOS</t>
  </si>
  <si>
    <t>Total M-3.2.2</t>
  </si>
  <si>
    <t>Total 02.01.02</t>
  </si>
  <si>
    <t>02.01.03</t>
  </si>
  <si>
    <t>IMPERMEABILIZACIÓN Y AISLAMIENTOS</t>
  </si>
  <si>
    <t>EI0187</t>
  </si>
  <si>
    <t xml:space="preserve"> LÁMINA DE POLIETILENO EXPANDIDO, CLASIFICADO A FUEGO B-S1-D0 (NOCTURNO)</t>
  </si>
  <si>
    <t>EI0060</t>
  </si>
  <si>
    <t>IMPERMEABILIZACIÓN CON LAMA FV Y RESINAS DE POLIESTER EN CAÑONES.(NOCTURNO)</t>
  </si>
  <si>
    <t>E20WBJ010N</t>
  </si>
  <si>
    <t>BAJANTE PVC SERIE B JUNTA PEGADA D=75 mm. (NOCTURNO)</t>
  </si>
  <si>
    <t>EI0140</t>
  </si>
  <si>
    <t>IMPERMEABILIZACION IN SITU CON EPOXI SISTEMA TEIMLAM</t>
  </si>
  <si>
    <t>EI0150</t>
  </si>
  <si>
    <t>IMPERMEABILIZACIÓN MURO MORTERO HIDROFUGO</t>
  </si>
  <si>
    <t>MMAI0910 Z</t>
  </si>
  <si>
    <t>PREPARACIÓN DE SUPERFICIE PARA ADHERENCIA DE BLINDAJE CONTINUO COMPOSITE EPOXI Y FIBRA DE VIDRIO (NOCTURNO)</t>
  </si>
  <si>
    <t>EI0270</t>
  </si>
  <si>
    <t>REVESTIMIENTO PROYECTADO DE PROTECCION CONTRA EL FUEGO.</t>
  </si>
  <si>
    <t>Total 02.01.03</t>
  </si>
  <si>
    <t>02.01.04</t>
  </si>
  <si>
    <t>M-3.4.1</t>
  </si>
  <si>
    <t>ALBAÑILERÍA</t>
  </si>
  <si>
    <t>E07LP013</t>
  </si>
  <si>
    <t>FÁBRICA LADRILLO PERFORADO 7 cm 1/2P INTERIOR MORTERO M-5</t>
  </si>
  <si>
    <t>E08PNE160</t>
  </si>
  <si>
    <t>E17AE080</t>
  </si>
  <si>
    <t>ABUJARDADO DE PELDAÑOS DE GRANITO.(NOCTURNO)</t>
  </si>
  <si>
    <t>EAR0020N</t>
  </si>
  <si>
    <t>FORMACION DE FUENTE EN NIVEL ANDEN, DE FABRICA.(NOCTURNO)</t>
  </si>
  <si>
    <t>NEA004</t>
  </si>
  <si>
    <t>CERRAMIENTO DE LOS DOS LATERALES DE PUERTA. (NOCTURNO)</t>
  </si>
  <si>
    <t>Total M-3.4.1</t>
  </si>
  <si>
    <t>M-3.4.2</t>
  </si>
  <si>
    <t>REVESTIMIENTOS, SOLADOS-ALICATADOS</t>
  </si>
  <si>
    <t>EP0120-RON</t>
  </si>
  <si>
    <t>PLASTÓN DE REGULARIZACIÓN ESP &lt; 10CM (NOCTURNO)</t>
  </si>
  <si>
    <t>EVP0350_DN</t>
  </si>
  <si>
    <t>SOLADO DE GRES PORCELÁNICO 40X40 CM (NOCTURNO)</t>
  </si>
  <si>
    <t>EVP0351_DN</t>
  </si>
  <si>
    <t>SOLADO GRES PORCELÁNICO 60X60 CM (NOCTURNO)</t>
  </si>
  <si>
    <t>EVP0205</t>
  </si>
  <si>
    <t>RODAPIÉ DE GRES PORCELÁNICO  30X40 (NOCTURNO)</t>
  </si>
  <si>
    <t>EVP0205_DN60</t>
  </si>
  <si>
    <t>RODAPIÉ DE GRES PORCELÁNICO  30X60 (NOCTURNO)</t>
  </si>
  <si>
    <t>EP0040_D</t>
  </si>
  <si>
    <t>BORDE DE ANDEN DE GRANITO COLOR NEGRO NACIONAL O IMPORTACIÓN. (NOCTURNO)</t>
  </si>
  <si>
    <t>EP0101_D</t>
  </si>
  <si>
    <t>PELDAÑO DE GRANITO COLOR NEGRO NACIONAL O IMPORTACIÓN. (NOCTURNO)</t>
  </si>
  <si>
    <t>EVP0150</t>
  </si>
  <si>
    <t>PULIDO, ABRILLANTADO Y LIMPIEZA DE SOLADO DE TERRAZO. (NOCTURNO)</t>
  </si>
  <si>
    <t>EVA0050</t>
  </si>
  <si>
    <t>CHAPADO GRANITO GRIS NACIONAL ABUJARDADO 3 CM</t>
  </si>
  <si>
    <t>EVP0270</t>
  </si>
  <si>
    <t>SOL.GRANITO GRIS  ESP=3CM ABUJARDADO/FLAMEADO</t>
  </si>
  <si>
    <t>EM0370</t>
  </si>
  <si>
    <t>PELDAÑO MACIZO GRANITO GRIS</t>
  </si>
  <si>
    <t>EM0100N</t>
  </si>
  <si>
    <t>COLOCACIÓN DE BORDILLO (NOCTURNO)</t>
  </si>
  <si>
    <t>EVA0010_D</t>
  </si>
  <si>
    <t>EVA0020_D</t>
  </si>
  <si>
    <t>ALICATADO AZULEJO COLOR 20X20CM REC.MORTERO</t>
  </si>
  <si>
    <t>Total M-3.4.2</t>
  </si>
  <si>
    <t>M-3.4.3</t>
  </si>
  <si>
    <t>REVESTIMIENTOS VITRIFICADOS</t>
  </si>
  <si>
    <t>NEVB0100</t>
  </si>
  <si>
    <t>PANEL VITRIFICADO RECTO TIPO SANDWICH. (NOCTURNO)</t>
  </si>
  <si>
    <t>EVB0230</t>
  </si>
  <si>
    <t>TAPA CANALETA VITRIFICADA DE 2M X 240 MM. (NOCTURNO)</t>
  </si>
  <si>
    <t>EVB0240</t>
  </si>
  <si>
    <t>TAPA CANALETA VITRIFICADA DE 2M X 240 MM. CON NOMBRE DE LA ESTACIÓN (NOCTURNO).</t>
  </si>
  <si>
    <t>NEVB001_D</t>
  </si>
  <si>
    <t>TAPA CANALETA VITRIFICADA DE 2M X 390 MM. CON NOMBRE DE LA ESTACIÓN (NOCTURNO)</t>
  </si>
  <si>
    <t>EVB0180</t>
  </si>
  <si>
    <t>REPOSICIÓN DE PANELES VITRIFICADOS S/MATERIAL. (NOCTURNO)</t>
  </si>
  <si>
    <t>Total M-3.4.3</t>
  </si>
  <si>
    <t>M-3.4.4</t>
  </si>
  <si>
    <t>NEC001N</t>
  </si>
  <si>
    <t>SUMINISTRO Y COLOCACIÓN DE BANDEJA REJIBAND DE 300 MM. (NOCTURNO)</t>
  </si>
  <si>
    <t>NEC200N</t>
  </si>
  <si>
    <t>SUMINISTRO Y COLOCACIÓN DE BANDEJA REJIBAND DE 200 MM. (NOCTURNO)</t>
  </si>
  <si>
    <t>NEC0040N</t>
  </si>
  <si>
    <t>CONJUNTO SEIS TUBOS FLEXIBLES D=50 PASO DE BÓVEDAS.(NOCTURNO)</t>
  </si>
  <si>
    <t>Total M-3.4.4</t>
  </si>
  <si>
    <t>Total 02.01.04</t>
  </si>
  <si>
    <t>02.01.05</t>
  </si>
  <si>
    <t>CARPINTERÍA, CERRAJERÍA Y ESTRUCTURAS METALICAS</t>
  </si>
  <si>
    <t>M-3.5.1</t>
  </si>
  <si>
    <t>CARPINTERÍA</t>
  </si>
  <si>
    <t>EHAP0190</t>
  </si>
  <si>
    <t>PUERTA METÁLICA-VITRIFICADA 1H DE 100X205 CON REJILLAS. (NOCTURNO)</t>
  </si>
  <si>
    <t>EHAP0230</t>
  </si>
  <si>
    <t>PUERTA METÁLICA-VITRIFICADA 2H DE 200 X 205 CON REJILLAS. (NOCTURNO)</t>
  </si>
  <si>
    <t>EHAP0270</t>
  </si>
  <si>
    <t>PUERTA METÁLICA-VITRIFICADA PARA FUENTE DE ANDÉN DE 90X65. (NOCTURNO)</t>
  </si>
  <si>
    <t>EHAP0140</t>
  </si>
  <si>
    <t>PUERTA CORTAFUEGO RF-90 UNA HOJA CHAPA VITRIFICADA.</t>
  </si>
  <si>
    <t>EHAP0080</t>
  </si>
  <si>
    <t>PUERTA CORTAFUEGO RF-120 DOS HOJAS C/OCULO</t>
  </si>
  <si>
    <t>EHAP0010</t>
  </si>
  <si>
    <t>PUERTA ACÚSTICA METÁLICA</t>
  </si>
  <si>
    <t>EHAP0020</t>
  </si>
  <si>
    <t>PUERTA CHAPA DE ACERO GALV. CON 2 REJILLAS 72X200.E=1,5. PARA PINTAR</t>
  </si>
  <si>
    <t>EHI0200_D</t>
  </si>
  <si>
    <t>EHI0170</t>
  </si>
  <si>
    <t>FRENTE DE PUERTAS CORTAVIENTOS DE ACCESOS.</t>
  </si>
  <si>
    <t>Total M-3.5.1</t>
  </si>
  <si>
    <t>M-3.5.2</t>
  </si>
  <si>
    <t>EHI0230</t>
  </si>
  <si>
    <t>REMATE PIÑON DE ACERO INOXIDABLE. JORNADA 2:30 - 5:00 A.M.</t>
  </si>
  <si>
    <t>EHI0160</t>
  </si>
  <si>
    <t>FRENTE DE BORDE DE ANDÉN DE ACERO INOXIDABLE.</t>
  </si>
  <si>
    <t>EHI0140N</t>
  </si>
  <si>
    <t>ENCUENTRO RECTO DE CAÑÓN PERPENDICULAR CON VESTÍBULO O ANDÉN, EN ACERO INOX. (NOCTURNO)</t>
  </si>
  <si>
    <t>EHI0020</t>
  </si>
  <si>
    <t>BANDEJA DE REMATE EN FORMA DE U EN ACERO INOXIDABLE. (NOCTURNO)</t>
  </si>
  <si>
    <t>EHI0091</t>
  </si>
  <si>
    <t>CARPINTERIA FIJA CIEGA DE ACERO INOXIDABLE EN MAMPARAS (NOCTURNO)</t>
  </si>
  <si>
    <t>EHI0031</t>
  </si>
  <si>
    <t>BARANDILLA ESCALERA DOBLE TUBO ACERO INOX (NOCTURNO)</t>
  </si>
  <si>
    <t>EHI0190</t>
  </si>
  <si>
    <t>PASAMANOS DE DOBLE TUBO DE ACERO INOXIDABLE DE 40 MM. (NOCTURNO)</t>
  </si>
  <si>
    <t>EHI0180</t>
  </si>
  <si>
    <t>PASAMANOS ACERO INOXIDABLE 50 MM. DIÁMETRO.</t>
  </si>
  <si>
    <t>NEHA001N</t>
  </si>
  <si>
    <t>SOPORTE EN BANDERA PARA TELEINDICADOR O PROYECTOR. (NOCTURNO)</t>
  </si>
  <si>
    <t>NEHA002N</t>
  </si>
  <si>
    <t>ESTRUCTURA DE CUELGUE DE LUMINARIA TUBO 60X100 MM. (NOCTURNO)</t>
  </si>
  <si>
    <t>EÑ0140</t>
  </si>
  <si>
    <t>MONTAJE CONJUNTO FRONTIS NOCTURNO /FESTIVO</t>
  </si>
  <si>
    <t>EÑ0280</t>
  </si>
  <si>
    <t>MONTAJE PLACA FRONTIS NOCTURNO /FESTIVO</t>
  </si>
  <si>
    <t>Total M-3.5.2</t>
  </si>
  <si>
    <t>Total 02.01.05</t>
  </si>
  <si>
    <t>02.01.06</t>
  </si>
  <si>
    <t>EB0190</t>
  </si>
  <si>
    <t>PINTURA OXIRÓN SOBRE CARPINTERÍA METÁLICA</t>
  </si>
  <si>
    <t>EB0170</t>
  </si>
  <si>
    <t>PINTURA ESMALTE ESTRUCTURA MET.</t>
  </si>
  <si>
    <t>EB0050</t>
  </si>
  <si>
    <t>LAVADO Y RASCADO PINTURAS VIEJAS</t>
  </si>
  <si>
    <t>EE0920</t>
  </si>
  <si>
    <t>PROTECCION AL FUEGO DE PILARES CON IMPRIMACION ST-28.</t>
  </si>
  <si>
    <t>NEB001</t>
  </si>
  <si>
    <t>PINTURA AL ÓLEO SOBRE CAJAS DE TELÉFONOS Y CÁMARAS CCTV. (NOCTURNO)</t>
  </si>
  <si>
    <t>Total 02.01.06</t>
  </si>
  <si>
    <t>02.01.07</t>
  </si>
  <si>
    <t>MONTAJES Y MOBILIARIO</t>
  </si>
  <si>
    <t>EK0370N</t>
  </si>
  <si>
    <t>REPOSICIÓN DE CUBO INFORMATIVO (NOCTURNO)</t>
  </si>
  <si>
    <t>EK0020N</t>
  </si>
  <si>
    <t>ESPEJO DE PIÑÓN TIPO METRO.(NOCTURNO)</t>
  </si>
  <si>
    <t>EK0072</t>
  </si>
  <si>
    <t>MONTAJE DE CAJA DE TELEFONO DE PIÑON. (NOCTURNO)</t>
  </si>
  <si>
    <t>EK0074</t>
  </si>
  <si>
    <t>MONTAJE DE ROMBO METÁLICO DE PIÑÓN DE ESTACIÓN. (NOCTURNO)</t>
  </si>
  <si>
    <t>EK0010</t>
  </si>
  <si>
    <t>BANCO DE ACERO INOXIDABLE</t>
  </si>
  <si>
    <t>EK0050</t>
  </si>
  <si>
    <t>MONTAJE DE BANCO METÁLICO, NOCTURNO</t>
  </si>
  <si>
    <t>EK0214N</t>
  </si>
  <si>
    <t>MONTAJE DE PANEL TELEINDICADOR DE INFORMACIÓN AL VIAJERO.(NOCTURNO)</t>
  </si>
  <si>
    <t>EK0080</t>
  </si>
  <si>
    <t>MONTAJE DE CAJERO AUTOMÁTICO, NOCTURNO</t>
  </si>
  <si>
    <t>EK0160N</t>
  </si>
  <si>
    <t>MONTAJE DE MÁQUINA BILLETERA (NOCTURNO)</t>
  </si>
  <si>
    <t>EK0906N</t>
  </si>
  <si>
    <t>MONTAJE DE TORNIQUETE (NOCTURNO)</t>
  </si>
  <si>
    <t>EK0904N</t>
  </si>
  <si>
    <t>MONTAJE DE PASO ENCLAVADO MECÁNICO CON TRANSPORTE. (NOCTURNO)</t>
  </si>
  <si>
    <t>EK0908N</t>
  </si>
  <si>
    <t>MONTAJE DE PORTÓN DE PASO. (NOCTURNO)</t>
  </si>
  <si>
    <t>EK0200N</t>
  </si>
  <si>
    <t>MONTAJE DE PANTALLA DE ENCAUZAMIENTO (NOCTURNO)</t>
  </si>
  <si>
    <t>EK0300</t>
  </si>
  <si>
    <t>PANEL INFORMATIVO ACERO INOX. RECTO, NOCTURNO</t>
  </si>
  <si>
    <t>EK0210</t>
  </si>
  <si>
    <t>MONTAJE DE PLAFÓN INFORMATIVO I2+I3 CON PATAS DE ACERO INOXIDABLE, NOCTURNO</t>
  </si>
  <si>
    <t>EK0212N</t>
  </si>
  <si>
    <t>MONTAJE DE PANEL REGLAMENTO VIAJEROS INCLUSO MONTAJE PROVISIONAL. (NOCTURNO)</t>
  </si>
  <si>
    <t>EK0112N</t>
  </si>
  <si>
    <t>MONTAJE DE CARTEL DE AVISOS METÁLICO. (NOCTURNO)</t>
  </si>
  <si>
    <t>EK0114N</t>
  </si>
  <si>
    <t>MONTAJE DE CARTELES RELACIONADOS CON LA CIRCULACIÓN.(NOCTURNO)</t>
  </si>
  <si>
    <t>EK0260</t>
  </si>
  <si>
    <t>MONTAJE DE SEÑALIZACIÓN FOTOLUMINISCENTE EN PARAMENTOS VERTICALES.</t>
  </si>
  <si>
    <t>EK0090</t>
  </si>
  <si>
    <t>MONTAJE DE CARTEL DE PEQUEÑO TAMAÑO, NOCTURNO</t>
  </si>
  <si>
    <t>EK0116N</t>
  </si>
  <si>
    <t>MONTAJE DE CARTEL DE PUBLICIDAD INSTITUCIONAL 1.20 X 1.80 M, (NOCTURNO)</t>
  </si>
  <si>
    <t>EK0130</t>
  </si>
  <si>
    <t>MONTAJE DE CARTEL PUBLICIDAD LUMINOSO, NOCTURNO</t>
  </si>
  <si>
    <t>EK0902N</t>
  </si>
  <si>
    <t>MONTAJE DE EXTINTOR. (NOCTURNO)</t>
  </si>
  <si>
    <t>Total 02.01.07</t>
  </si>
  <si>
    <t>02.01.08</t>
  </si>
  <si>
    <t>MURALES</t>
  </si>
  <si>
    <t>3.8.1</t>
  </si>
  <si>
    <t>MURAL VESTÍBULO</t>
  </si>
  <si>
    <t>R0000001</t>
  </si>
  <si>
    <t>LIMPIEZA Y SANEO DE MURAL</t>
  </si>
  <si>
    <t>Total 3.8.1</t>
  </si>
  <si>
    <t>Total 02.01.08</t>
  </si>
  <si>
    <t>02.01.09</t>
  </si>
  <si>
    <t>SENALÉTICA</t>
  </si>
  <si>
    <t>SÑM</t>
  </si>
  <si>
    <t>MATERIALES</t>
  </si>
  <si>
    <t>SÑM.01</t>
  </si>
  <si>
    <t>LAMAS</t>
  </si>
  <si>
    <t>SÑM.01.940_NN.01</t>
  </si>
  <si>
    <t>Lama estratificada de 0 - 70 mm</t>
  </si>
  <si>
    <t>SÑM.01.940_NN.02</t>
  </si>
  <si>
    <t>Lama estratificada de 71 - 140 mm</t>
  </si>
  <si>
    <t>SÑM.01.940_NN.12</t>
  </si>
  <si>
    <t>Lama estratificada de 350 x 250 mm</t>
  </si>
  <si>
    <t>Total SÑM.01</t>
  </si>
  <si>
    <t>SÑM.02</t>
  </si>
  <si>
    <t>VINILOS Y MATERIALES PLÁSTICOS</t>
  </si>
  <si>
    <t>SÑM.02.01</t>
  </si>
  <si>
    <t>Frontis ascensor (vinilo)</t>
  </si>
  <si>
    <t>SÑM.02.02</t>
  </si>
  <si>
    <t>Rombos templetes (vinilo a dos caras)</t>
  </si>
  <si>
    <t>SÑM.02.04</t>
  </si>
  <si>
    <t>Prohibido fumar (vinilo a dos caras)</t>
  </si>
  <si>
    <t>SÑM.02.05</t>
  </si>
  <si>
    <t>Madrid Excelente (vinilo a dos caras)</t>
  </si>
  <si>
    <t>SÑM.02.06</t>
  </si>
  <si>
    <t>Prohibido globos (vinilo a dos caras)</t>
  </si>
  <si>
    <t>SÑM.02.07</t>
  </si>
  <si>
    <t>Entrada(azul)/No pasar (vinilo a dos caras)</t>
  </si>
  <si>
    <t>SÑM.02.08</t>
  </si>
  <si>
    <t>Salida(verde)/No pasar (vinilo a dos caras)</t>
  </si>
  <si>
    <t>SÑM.02.09</t>
  </si>
  <si>
    <t>Cámaras de Vigilancia (vinilo a dos caras)</t>
  </si>
  <si>
    <t>SÑM.02.11</t>
  </si>
  <si>
    <t>Normas EEMM horizontal</t>
  </si>
  <si>
    <t>SÑM.02.13</t>
  </si>
  <si>
    <t>Punto Limpio</t>
  </si>
  <si>
    <t>SÑM.02.14</t>
  </si>
  <si>
    <t>Vinilo decorativo papeleras</t>
  </si>
  <si>
    <t>SÑM.02.17</t>
  </si>
  <si>
    <t>Cartel de poliestireno "PROHIBIDO BAJAR A LA VÍA"</t>
  </si>
  <si>
    <t>SÑM.02.18</t>
  </si>
  <si>
    <t>Desfibrilador (vinilo a dos caras)</t>
  </si>
  <si>
    <t>SÑM.02.19</t>
  </si>
  <si>
    <t>Desfibrilador direccional</t>
  </si>
  <si>
    <t>Total SÑM.02</t>
  </si>
  <si>
    <t>SÑM.03</t>
  </si>
  <si>
    <t>PANELES SANDWICH</t>
  </si>
  <si>
    <t>SÑM.03.01</t>
  </si>
  <si>
    <t>Frontis acceso (1680 x 340 mm)</t>
  </si>
  <si>
    <t>SÑM.03.03</t>
  </si>
  <si>
    <t>Normas de escaleras, horizontal (570 x 280 mm)</t>
  </si>
  <si>
    <t>SÑM.03.05</t>
  </si>
  <si>
    <t>Cartel prohibido fumar de frontis (290 x 340 mm)</t>
  </si>
  <si>
    <t>Total SÑM.03</t>
  </si>
  <si>
    <t>SÑM.04</t>
  </si>
  <si>
    <t>MARCOS</t>
  </si>
  <si>
    <t>SÑM.04.940</t>
  </si>
  <si>
    <t>Marcos aluminio de 940 mm</t>
  </si>
  <si>
    <t>SÑM.04.940.004</t>
  </si>
  <si>
    <t>Marco aluminio de 940 x (201 - 300 mm)</t>
  </si>
  <si>
    <t>SÑM.04.940.005</t>
  </si>
  <si>
    <t>Marco aluminio de 940 x (301 - 400 mm)</t>
  </si>
  <si>
    <t>SÑM.04.940.007</t>
  </si>
  <si>
    <t>Marco aluminio de 940 x (601 - 1500 mm)</t>
  </si>
  <si>
    <t>Total SÑM.04.940</t>
  </si>
  <si>
    <t>SÑM.04.1880</t>
  </si>
  <si>
    <t>Marcos aluminio de 1880 mm</t>
  </si>
  <si>
    <t>SÑM.04.1880.009</t>
  </si>
  <si>
    <t>Marco aluminio de 1880 x (&gt; 800 mm)</t>
  </si>
  <si>
    <t>Total SÑM.04.1880</t>
  </si>
  <si>
    <t>Total SÑM.04</t>
  </si>
  <si>
    <t>SÑM.05</t>
  </si>
  <si>
    <t>FLECHAS EXTERIORES</t>
  </si>
  <si>
    <t>SÑM.05.02</t>
  </si>
  <si>
    <t>Flechas exteriores (con estructura)</t>
  </si>
  <si>
    <t>Total SÑM.05</t>
  </si>
  <si>
    <t>SÑM.06</t>
  </si>
  <si>
    <t>AUXILIAR</t>
  </si>
  <si>
    <t>SÑM.06.01</t>
  </si>
  <si>
    <t>Cartel metálico informativo de obra</t>
  </si>
  <si>
    <t>SÑM.06.02</t>
  </si>
  <si>
    <t>Carteles plásticos auxiliares</t>
  </si>
  <si>
    <t>SÑM.06.03</t>
  </si>
  <si>
    <t>Lona informativa de obra</t>
  </si>
  <si>
    <t>SÑM.06.04</t>
  </si>
  <si>
    <t>Cartel en vinilo informativo de obra</t>
  </si>
  <si>
    <t>SÑM.06.05</t>
  </si>
  <si>
    <t>Cartel en forex informativo de obra</t>
  </si>
  <si>
    <t>SÑM.06.06</t>
  </si>
  <si>
    <t>Cartel "Prohibido cruzar la vías"</t>
  </si>
  <si>
    <t>SÑM.06.08</t>
  </si>
  <si>
    <t>Cartel Plan Remodelación (ocupación)</t>
  </si>
  <si>
    <t>SÑM.06.09</t>
  </si>
  <si>
    <t>Cartel Plan de Accesibilidad-Remodelación</t>
  </si>
  <si>
    <t>SÑM.06.10</t>
  </si>
  <si>
    <t>Cartel presentación</t>
  </si>
  <si>
    <t>SÑM.06.11</t>
  </si>
  <si>
    <t>Cartel FEDER ascensores</t>
  </si>
  <si>
    <t>Total SÑM.06</t>
  </si>
  <si>
    <t>SÑM.09</t>
  </si>
  <si>
    <t>CANALETAS</t>
  </si>
  <si>
    <t>SÑM.09.01</t>
  </si>
  <si>
    <t>Canaletas con nombre de estación</t>
  </si>
  <si>
    <t>Total SÑM.09</t>
  </si>
  <si>
    <t>SÑM.10</t>
  </si>
  <si>
    <t>ARMARIOS INFORMATIVOS</t>
  </si>
  <si>
    <t>SÑM.10.01</t>
  </si>
  <si>
    <t>Trasera de armario informativo</t>
  </si>
  <si>
    <t>SÑM.10.03</t>
  </si>
  <si>
    <t>Plano de la Red</t>
  </si>
  <si>
    <t>SÑM.10.04</t>
  </si>
  <si>
    <t>Plano zonal</t>
  </si>
  <si>
    <t>SÑM.10.05</t>
  </si>
  <si>
    <t>Cartel de horarios</t>
  </si>
  <si>
    <t>SÑM.10.06</t>
  </si>
  <si>
    <t>Reglamento de viajeros</t>
  </si>
  <si>
    <t>SÑM.10.07</t>
  </si>
  <si>
    <t>Cartel de tarifas</t>
  </si>
  <si>
    <t>Total SÑM.10</t>
  </si>
  <si>
    <t>Total SÑM</t>
  </si>
  <si>
    <t>SÑT</t>
  </si>
  <si>
    <t>MONTAJES / DESMONTAJES</t>
  </si>
  <si>
    <t>SÑT.01</t>
  </si>
  <si>
    <t>Sustitución frontis</t>
  </si>
  <si>
    <t>SÑT.02</t>
  </si>
  <si>
    <t>Sustitución frontis ascensor</t>
  </si>
  <si>
    <t>SÑT.03</t>
  </si>
  <si>
    <t>Sustitución de adhesivos puertas mampara</t>
  </si>
  <si>
    <t>SÑT.04</t>
  </si>
  <si>
    <t>Colocación vinilo/panel sándwich/placa metálica en paramento vertical</t>
  </si>
  <si>
    <t>SÑT.06</t>
  </si>
  <si>
    <t>Montaje y colocación cartel de pared simple</t>
  </si>
  <si>
    <t>SÑT.07</t>
  </si>
  <si>
    <t>Montaje y colocación cartel de pared doble</t>
  </si>
  <si>
    <t>SÑT.13</t>
  </si>
  <si>
    <t>Colocación cartel en piñones</t>
  </si>
  <si>
    <t>SÑT.14</t>
  </si>
  <si>
    <t>Montaje y colocación de flechas exteriores</t>
  </si>
  <si>
    <t>SÑT.17</t>
  </si>
  <si>
    <t>Montaje y colocación de vinilos en punto limpio</t>
  </si>
  <si>
    <t>SÑT.18</t>
  </si>
  <si>
    <t>Colocación de carteles de obra</t>
  </si>
  <si>
    <t>SÑT.19</t>
  </si>
  <si>
    <t>Colocación de lona en pórtico</t>
  </si>
  <si>
    <t>SÑT.22</t>
  </si>
  <si>
    <t>Montaje y colocación de trasera en armario informativo</t>
  </si>
  <si>
    <t>SÑT.23</t>
  </si>
  <si>
    <t>Montaje y colocación de canaleta</t>
  </si>
  <si>
    <t>SÑT.24</t>
  </si>
  <si>
    <t>Montaje y colocación de elementos adhesivos de papeleras</t>
  </si>
  <si>
    <t>SÑT.25</t>
  </si>
  <si>
    <t>Montaje y colocación de carteles en voladizos de andén</t>
  </si>
  <si>
    <t>Total SÑT</t>
  </si>
  <si>
    <t>Total 02.01.09</t>
  </si>
  <si>
    <t>02.01.10</t>
  </si>
  <si>
    <t>COLUMNAS SECAS</t>
  </si>
  <si>
    <t>02.01.10.01</t>
  </si>
  <si>
    <t>REPARACIÓN DE TOMA EXTERIOR DE ALIMENTACIÓN DE COLUMNA SECA DE 70mm DE Ø HORARIO DIURNO</t>
  </si>
  <si>
    <t>02.01.10.02</t>
  </si>
  <si>
    <t>COLOCACION DE TAPA Y CERCO DE FUNDICIÓN PARA ARQUETA EXTERIOR.</t>
  </si>
  <si>
    <t>02.01.10.03</t>
  </si>
  <si>
    <t>TUBERÍA DE  ACERO GALVANIZADO DE 3" DESPROTEGIDA HORARIO DIURNO</t>
  </si>
  <si>
    <t>02.01.10.04</t>
  </si>
  <si>
    <t>TUBERÍA DE ACERO GALVANIZADO DE 3" DESPROTEGIDA HORARIO NOCTURNO</t>
  </si>
  <si>
    <t>02.01.10.05</t>
  </si>
  <si>
    <t>SUMINISTRO Y COLOCACIÓN DE BOCA DE COLUMNA SECA EN HORNACINA DE 2 1/2" DIAMETRO HORARIO DIURNO</t>
  </si>
  <si>
    <t>02.01.10.06</t>
  </si>
  <si>
    <t>SUMINISTRO Y COLOCACIÓN DE BOCA DE COLUMNA SECA EN HORNACINA DE 2  1/2"Ø HORARIO NOCTURNO</t>
  </si>
  <si>
    <t>02.01.10.07</t>
  </si>
  <si>
    <t>SUMINISTRO Y COLOCACIÓN DE BOCA DE COLUMNA SECA EN ARMARIO DE 2 1/2" Ø HORARIO DIURNO</t>
  </si>
  <si>
    <t>02.01.10.08</t>
  </si>
  <si>
    <t>VÁLVULA DE VACIADO DE 1" DE  Ø CON CONDUCCIÓN A DESAGÜE HORARIO NOCTURNO</t>
  </si>
  <si>
    <t>02.01.10.09</t>
  </si>
  <si>
    <t>VÁLVULA DE SECCIONAMIENTO DE 3" DE  Ø HORARIO NOCTURNO</t>
  </si>
  <si>
    <t>02.01.10.10</t>
  </si>
  <si>
    <t>REPARACIÓN DE TUBERÍA DE ACERO GALVANIZADO DE 3" PROTEGIDA HORARIO DIURNO</t>
  </si>
  <si>
    <t>02.01.10.11</t>
  </si>
  <si>
    <t>REPARACIÓN DE BOCA DE COLUMNA SECA EN HORNACINA DE 2  1/2"Ø HORARIO NOCTURNO</t>
  </si>
  <si>
    <t>02.01.10.12</t>
  </si>
  <si>
    <t>PRUEBA DE PRESIÓN SIN DRESINA</t>
  </si>
  <si>
    <t>02.01.10.13</t>
  </si>
  <si>
    <t>PRUEBA DE PRESIÓN CON DRESINA</t>
  </si>
  <si>
    <t>02.01.10.14</t>
  </si>
  <si>
    <t>INSPECCIÓN DE INSTALACIÓN DE COLUMNA SECA, POR UNA OCA</t>
  </si>
  <si>
    <t>02.01.10.15</t>
  </si>
  <si>
    <t>DEMOLICIÓN DE SOLERA PARA FORMALIZACIÓN DE CANALIZACION DE 20X20 CM. (NOCTURNO)</t>
  </si>
  <si>
    <t>02.01.10.16</t>
  </si>
  <si>
    <t>SEÑALIZACION de sistema de Columna secas y extinción</t>
  </si>
  <si>
    <t>Total 02.01.10</t>
  </si>
  <si>
    <t>02.01.11</t>
  </si>
  <si>
    <t>CERRAM02</t>
  </si>
  <si>
    <t>CERRAMIENTO PROVISIONAL DE OBRA CON VALLE TRASLADABLE</t>
  </si>
  <si>
    <t>E07SCN</t>
  </si>
  <si>
    <t>SOPORTE PROVISIONAL PARA CABLES (NOCTURNO)</t>
  </si>
  <si>
    <t>BE0020AC_D</t>
  </si>
  <si>
    <t>d</t>
  </si>
  <si>
    <t>AGENTE DE CORTE DE TRACCIÓN EN ESTACIÓN O TÚNEL (NOCTURNO)</t>
  </si>
  <si>
    <t>E01_LIM</t>
  </si>
  <si>
    <t>LIMPIEZA GENERAL DE OBRA</t>
  </si>
  <si>
    <t>Total 02.01.11</t>
  </si>
  <si>
    <t>Total 02.01BEG</t>
  </si>
  <si>
    <t>02.02BEG</t>
  </si>
  <si>
    <t>MB.EEMM</t>
  </si>
  <si>
    <t>Total MB.EEMM</t>
  </si>
  <si>
    <t>MB.PCI</t>
  </si>
  <si>
    <t>PCI_0</t>
  </si>
  <si>
    <t>DESMONTAJES EN NICHOS ASOCIADOS A EE MM</t>
  </si>
  <si>
    <t>ID5XX111</t>
  </si>
  <si>
    <t>Desmontaje en nicho de sistema de PCI asociados a EE MM</t>
  </si>
  <si>
    <t>Total PCI_0</t>
  </si>
  <si>
    <t>PCI_1</t>
  </si>
  <si>
    <t>Total PCI_1</t>
  </si>
  <si>
    <t>PCI_2</t>
  </si>
  <si>
    <t>I05DA#1050111</t>
  </si>
  <si>
    <t>Central Analógica de 4 lazos FX10-4</t>
  </si>
  <si>
    <t>I05DA015</t>
  </si>
  <si>
    <t>Panel Repetidor de Central de Detección</t>
  </si>
  <si>
    <t>I05DAPRLCOM010</t>
  </si>
  <si>
    <t>Tarjeta de Comunicaciones RS232/485</t>
  </si>
  <si>
    <t>I05DA160</t>
  </si>
  <si>
    <t>Detector multisensor óptico-térmico con Voz y Flash</t>
  </si>
  <si>
    <t>I05DA110</t>
  </si>
  <si>
    <t>Pulsador de alarma analógico con cartel de señalización</t>
  </si>
  <si>
    <t>I05DA225#1680053</t>
  </si>
  <si>
    <t>Módulo de Control 240Vca (TAL)</t>
  </si>
  <si>
    <t>I05DA130</t>
  </si>
  <si>
    <t>Sirena roja de lazo + Flash</t>
  </si>
  <si>
    <t>I05DA090</t>
  </si>
  <si>
    <t>Señalizador óptico de alarma con base</t>
  </si>
  <si>
    <t>I05DA#P1050142_1</t>
  </si>
  <si>
    <t>Kit Comunicaciones e Interface Protocolo Red SEI-KIT</t>
  </si>
  <si>
    <t>I05DES010</t>
  </si>
  <si>
    <t>Desmontaje de elementos de detección de incendios</t>
  </si>
  <si>
    <t>I05DA240</t>
  </si>
  <si>
    <t>Programación de la central de detección de incendios</t>
  </si>
  <si>
    <t>Total PCI_2</t>
  </si>
  <si>
    <t>PCI_3</t>
  </si>
  <si>
    <t>I05XN223</t>
  </si>
  <si>
    <t>Grupo de Presión Neumático de Agua Nebulizada + bastidores + cilindros H20/N2</t>
  </si>
  <si>
    <t>I05XN#M002</t>
  </si>
  <si>
    <t>Compresor de aire - 25 Litros.</t>
  </si>
  <si>
    <t>I05XN600</t>
  </si>
  <si>
    <t>Depósito atmosférico de Acero Inoxidable de 1.500 L con tapa dividida abatible</t>
  </si>
  <si>
    <t>I05XN050</t>
  </si>
  <si>
    <t>Sistema indirecto de esterilización de luz ultravioleta</t>
  </si>
  <si>
    <t>I05XN300</t>
  </si>
  <si>
    <t>Estructura de suportación en cuartos</t>
  </si>
  <si>
    <t>I05XN180</t>
  </si>
  <si>
    <t>Tubería de acero inoxidable diámetro 12 y 16 mm</t>
  </si>
  <si>
    <t>I05XN320</t>
  </si>
  <si>
    <t>Detector de flujo modelo SI 5010</t>
  </si>
  <si>
    <t>I05XN141</t>
  </si>
  <si>
    <t>Boquilla nebulizadora cerrada 1N 1MB 6MB 100B (Cerrada No Técnicos h&lt;=3m)</t>
  </si>
  <si>
    <t>I05XN400</t>
  </si>
  <si>
    <t>Válvula de purga y/o vaciado - 16 mm Ø</t>
  </si>
  <si>
    <t>I05DA000</t>
  </si>
  <si>
    <t>Rack Panel Maestro Extinción</t>
  </si>
  <si>
    <t>I05DA001</t>
  </si>
  <si>
    <t>Rack Panel Esclavo Extinción</t>
  </si>
  <si>
    <t>I05DA222</t>
  </si>
  <si>
    <t>Módulo Transponder 12 salidas</t>
  </si>
  <si>
    <t>I31BDA03711X</t>
  </si>
  <si>
    <t>Cuadro secundario equipos PCI</t>
  </si>
  <si>
    <t>I31BDA03712X</t>
  </si>
  <si>
    <t>Cuadro seccionamiento F.Alim y otros</t>
  </si>
  <si>
    <t>I05XN410</t>
  </si>
  <si>
    <t>Vaciado de la instalación y limpieza de depósitos</t>
  </si>
  <si>
    <t>Total PCI_3</t>
  </si>
  <si>
    <t>PCI_4</t>
  </si>
  <si>
    <t>EXTINCIÓN POR GAS</t>
  </si>
  <si>
    <t>I05XGNOVEC</t>
  </si>
  <si>
    <t>Sistema de extinción por Gas Novec1230</t>
  </si>
  <si>
    <t>I05XGCENEX</t>
  </si>
  <si>
    <t>Sistema de deteccion y control en extinción automatica</t>
  </si>
  <si>
    <t>I05XG230</t>
  </si>
  <si>
    <t>Adecuación de la sectorización existente en el cuarto técnico</t>
  </si>
  <si>
    <t>I05XGDFT</t>
  </si>
  <si>
    <t>Realización de Prueba Door Fan Test</t>
  </si>
  <si>
    <t>Total PCI_4</t>
  </si>
  <si>
    <t>PCI_5</t>
  </si>
  <si>
    <t>Total PCI_5</t>
  </si>
  <si>
    <t>PCI_6</t>
  </si>
  <si>
    <t>I05INT_CERBE</t>
  </si>
  <si>
    <t>Configuración Unidad Maestra - Eliminación de Central Cerberus</t>
  </si>
  <si>
    <t>I05INT_CZ10</t>
  </si>
  <si>
    <t>Adecuación Sistema de Detección Pre-Existente CZ-10</t>
  </si>
  <si>
    <t>Total PCI_6</t>
  </si>
  <si>
    <t>PCI_7</t>
  </si>
  <si>
    <t>I31VXX001</t>
  </si>
  <si>
    <t>Documentación final de la obra de las instalaciones de distribución</t>
  </si>
  <si>
    <t>I31VMX005X</t>
  </si>
  <si>
    <t>Total PCI_7</t>
  </si>
  <si>
    <t>Total MB.PCI</t>
  </si>
  <si>
    <t>MB.CLI</t>
  </si>
  <si>
    <t>CLIMATIZACIÓN Y VENTILACIÓN</t>
  </si>
  <si>
    <t>MB.CLI.1</t>
  </si>
  <si>
    <t>REFRIGERACIÓN DEL C.A.T.</t>
  </si>
  <si>
    <t>I02MPE028</t>
  </si>
  <si>
    <t>Unidad exterior mini-VRF B/C estándar, con tecnología Inverter, de potencia frigorifica/calorifica nominal de 12,1 kW/12,1 kW</t>
  </si>
  <si>
    <t>I02MDC024</t>
  </si>
  <si>
    <t>Unidad interior de pared VRF, de potencia frigorifica/calorifica nominal de 5,6 kW/6,3 kW</t>
  </si>
  <si>
    <t>I02MDT001</t>
  </si>
  <si>
    <t>Lineas frigoríficas (líquido-gas) en cobre deshidratado, sin soldadura, de Ø3/8"-3/4" y 0,8/1,0 mm de espesor</t>
  </si>
  <si>
    <t>I02EG001</t>
  </si>
  <si>
    <t>Bandeja metálica de rejilla de acero galv. en caliente, tipo Rejiband, de 300x100 mm, para soporte de líneas frigoríficas y cabl</t>
  </si>
  <si>
    <t>I02OE005</t>
  </si>
  <si>
    <t>Canaleta de aluminio lacado de e=2,0 mm</t>
  </si>
  <si>
    <t>I02MDV001</t>
  </si>
  <si>
    <t>Tuberías de desagüe de condensados fabricadas en PVC rígido Ø32mm</t>
  </si>
  <si>
    <t>I02EG002</t>
  </si>
  <si>
    <t>Cuadro eléctrico secundario de mando y protección, con protecciones automáticas necesarias</t>
  </si>
  <si>
    <t>I02ER003</t>
  </si>
  <si>
    <t>Canalización y cableado eléctrico de alimentación (fuerza) realizado en Cu. de 2 x 6 mm²+T, tipo RZ1-K (AS)- 0,6/1 kV</t>
  </si>
  <si>
    <t>I02ECE001</t>
  </si>
  <si>
    <t>Canalización y cableado eléctrico de alimentación (fuerza) realizado en Cu. de 2 x 2,5 mm2+T, tipo RZ1-K(AS)- 0,6/1 kV</t>
  </si>
  <si>
    <t>I02ECE0035</t>
  </si>
  <si>
    <t>Manguera de interconexión de control realizada en Cu. de 2 x 1,5 mm², tipo RZ1-K (AS)- 0,6/1 kV</t>
  </si>
  <si>
    <t>I02CS002</t>
  </si>
  <si>
    <t>Mando de control remoto de temperatura ambiente, cableado, con sonda de temperatura integrada y programador horario-semanal</t>
  </si>
  <si>
    <t>I02ECE003</t>
  </si>
  <si>
    <t>Canalización y cableado eléctrico de control de Cu. de 2 x 1 mm², tipo RZ1-K (AS)- 0,6/1 kV</t>
  </si>
  <si>
    <t>I02CS001</t>
  </si>
  <si>
    <t>Sonda de temperatura de ambiente para interior</t>
  </si>
  <si>
    <t>Total MB.CLI.1</t>
  </si>
  <si>
    <t>MB.CLI.2</t>
  </si>
  <si>
    <t>REFRIGERACIÓN DEL CUARTO DE EQUIPOS Y PAV</t>
  </si>
  <si>
    <t>I02MPE030</t>
  </si>
  <si>
    <t>Unidad exterior VRF B/C con recuperación de calor, Inverter, de potencia frigorifica/calorifica nominal de 22,4 kW/25,0 kW</t>
  </si>
  <si>
    <t>I02MDC021</t>
  </si>
  <si>
    <t>Unidad interior de conductos VRF de media presión, de potencia frigorifica/calorifica nominal de 1,7 kW/1,9 kW</t>
  </si>
  <si>
    <t>IO2MDC227</t>
  </si>
  <si>
    <t>Conducto circular de chapa ac.galv. Ø700 mm; e=1,0 mm</t>
  </si>
  <si>
    <t>I02MDT003</t>
  </si>
  <si>
    <t>Lineas frigoríficas (líquido-gas-descarga) en cobre deshidratado, sin soldadura, de Ø3/8"-3/4"-5/8" y 0,8/1,0/1,0 mm de espesor</t>
  </si>
  <si>
    <t>I02MDT009</t>
  </si>
  <si>
    <t>Junta VRF a 3 tubos</t>
  </si>
  <si>
    <t>I02MDT004</t>
  </si>
  <si>
    <t>Lineas frigoríficas (líquido-gas-descarga) en cobre deshidratado, sin soldadura, de Ø3/8"-5/8"-1/2" y 0,8/1,0/1,0 mm de espesor</t>
  </si>
  <si>
    <t>I02MTV031</t>
  </si>
  <si>
    <t>Caja de recuperación de calor individual de 1 salida</t>
  </si>
  <si>
    <t>I02MDT005</t>
  </si>
  <si>
    <t>Lineas frigoríficas (líquido-gas) en cobre deshidratado, sin soldadura, de Ø3/8"-5/8" y 0,8/1,0 mm de espesor</t>
  </si>
  <si>
    <t>I02MDT008</t>
  </si>
  <si>
    <t>Junta VRF a 2 tubos</t>
  </si>
  <si>
    <t>I02MDT002</t>
  </si>
  <si>
    <t>Lineas frigoríficas (líquido-gas) en cobre deshidratado, sin soldadura, de Ø1/4"-1/2" y 0,8/0,8 mm de espesor</t>
  </si>
  <si>
    <t>IO2MDC210</t>
  </si>
  <si>
    <t>Conducto rectangular de aire secundario, de 250x200 mm, fabricado en lana mineral de alta densidad e=25 mm</t>
  </si>
  <si>
    <t>I02ECE008</t>
  </si>
  <si>
    <t>Canalización y cableado eléctrico de alimentación (fuerza) realizado en Cu. de 4 x 4 mm²+T, tipo RZ1-K (AS)- 0,6/1 kV</t>
  </si>
  <si>
    <t>Total MB.CLI.2</t>
  </si>
  <si>
    <t>MB.CLI.3</t>
  </si>
  <si>
    <t>REFRIGERACIÓN REDUNDANTE PARA CUARTO DE EQUIPOS</t>
  </si>
  <si>
    <t>I02MPD015</t>
  </si>
  <si>
    <t>Equipo autónomo partido 1x1 de expansión directa, B/C Inverter, de potencia frigorífica/calorifica nominal de 5,0 kW/6,0 kW</t>
  </si>
  <si>
    <t>I02ECE0015</t>
  </si>
  <si>
    <t>I02ECE006</t>
  </si>
  <si>
    <t>Manguera de interconexión (fuerza y control) de Cu. de 3 x 2,5 mm²+T, tipo RZ1-K (AS)- 0,6/1 kV</t>
  </si>
  <si>
    <t>Total MB.CLI.3</t>
  </si>
  <si>
    <t>MB.CLI.4</t>
  </si>
  <si>
    <t>CONTROL CENTRALIZADO DE CLIMATIZACIÓN</t>
  </si>
  <si>
    <t>I02CC100</t>
  </si>
  <si>
    <t>Control centralizado de climatizacion</t>
  </si>
  <si>
    <t>IO2ECE001</t>
  </si>
  <si>
    <t>Canalización y cableado eléctrico de alimentación (fuerza) realizado en Cu. de 2 x 2,5 mm²+T, tipo RZ1-K (AS) - 0,6/1 kV</t>
  </si>
  <si>
    <t>I02CC201</t>
  </si>
  <si>
    <t>Placa para control centralizado</t>
  </si>
  <si>
    <t>IO2CCS010</t>
  </si>
  <si>
    <t>Cable de red Ethernet (datos) realizado en cobre UTP, categoría 6, con p.p. de conectores RJ-45</t>
  </si>
  <si>
    <t>Total MB.CLI.4</t>
  </si>
  <si>
    <t>MB.CLI.5</t>
  </si>
  <si>
    <t>VENTILACIÓN FORZADA DEL C.A.T.</t>
  </si>
  <si>
    <t>I02VV011</t>
  </si>
  <si>
    <t>Extractor helicocentrífugo "in-line", de bajo nivel sonoro, con motor EC, de 440 m3/h - 65 Pa - 30 W</t>
  </si>
  <si>
    <t>I02MDC311</t>
  </si>
  <si>
    <t>Conducto circular de chapa ac.galv. Ø200 mm; e=0,6 mm</t>
  </si>
  <si>
    <t>I02MDR017</t>
  </si>
  <si>
    <t>Rejilla de retorno/extracción de 400x200 mm, con compuerta de regulación</t>
  </si>
  <si>
    <t>I02MDR0120</t>
  </si>
  <si>
    <t>Rejilla de expulsión de aire viciado de 400x400 mm</t>
  </si>
  <si>
    <t>I02MDR226</t>
  </si>
  <si>
    <t>Rejilla de paso de aire, de 500x300 mm, para montaje empotrado en puerta</t>
  </si>
  <si>
    <t>I02MCS011</t>
  </si>
  <si>
    <t>Compuerta antirretorno/sobrepresión circular de Ø200mm</t>
  </si>
  <si>
    <t>I02ECE002</t>
  </si>
  <si>
    <t>I02CS011</t>
  </si>
  <si>
    <t>Sonda de Tª ambiente, enchufable, para control de temperatura</t>
  </si>
  <si>
    <t>I02CC29</t>
  </si>
  <si>
    <t>Interruptor programador digital horario-semanal para control automático de extractor de renovación de aire</t>
  </si>
  <si>
    <t>Total MB.CLI.5</t>
  </si>
  <si>
    <t>MB.CLI.6</t>
  </si>
  <si>
    <t>VENTILACIÓN FORZADA DEL CUARTO DE OPERADOR</t>
  </si>
  <si>
    <t>I02VV013</t>
  </si>
  <si>
    <t>Extractor helicocentrífugo "in-line", de bajo nivel sonoro, con motor EC, de 750 m3/h - 140 Pa - 90 W</t>
  </si>
  <si>
    <t>I02MDC321</t>
  </si>
  <si>
    <t>Conducto rectangular fabricado en chapa de ac.galv. e=0,8 mm, de 300x200 mm</t>
  </si>
  <si>
    <t>I02MDR0121</t>
  </si>
  <si>
    <t>Rejilla de retorno de aire, de 400x300 mm, con compuerta de regulación</t>
  </si>
  <si>
    <t>I02CCF05</t>
  </si>
  <si>
    <t>Compuerta cortafuegos rectangular EIS-120, de 300x200 mm, con servomotor eléctrico, con contactos de inicio y final de carrera</t>
  </si>
  <si>
    <t>I02MDC006</t>
  </si>
  <si>
    <t>Compuerta antirretorno/sobrepresión rectangular de 300 x 200 mm</t>
  </si>
  <si>
    <t>I02MDR0132</t>
  </si>
  <si>
    <t>Rejilla de toma de aire "exterior" con lamas horizontales inclinadas a 45º, de 750x400 mm, con malla de protección antipájaros</t>
  </si>
  <si>
    <t>I02MDR228</t>
  </si>
  <si>
    <t>Rejilla de paso de aire, de 700x400 mm, para montaje empotrado en puerta</t>
  </si>
  <si>
    <t>Total MB.CLI.6</t>
  </si>
  <si>
    <t>MB.CLI.7</t>
  </si>
  <si>
    <t>VENTILACIÓN FORZADA DEL CUARTO DE EQUIPOS (lado Hospital)</t>
  </si>
  <si>
    <t>I02VV014</t>
  </si>
  <si>
    <t>Extractor helicocentrífugo "in-line", de bajo nivel sonoro, con motor EC, de 850 m3/h - 140 Pa - 100 W</t>
  </si>
  <si>
    <t>I02MDR0122</t>
  </si>
  <si>
    <t>Rejilla de retorno de aire, de 500x300 mm, con compuerta de regulación</t>
  </si>
  <si>
    <t>I02CCF06</t>
  </si>
  <si>
    <t>I02MDC007</t>
  </si>
  <si>
    <t>I02MDR0133</t>
  </si>
  <si>
    <t>Rejilla de toma de aire "exterior" con lamas horizontales inclinadas a 45º, de 900x400 mm, con malla de protección antipájaros</t>
  </si>
  <si>
    <t>I02MDR229</t>
  </si>
  <si>
    <t>Total MB.CLI.7</t>
  </si>
  <si>
    <t>MB.CLI.8</t>
  </si>
  <si>
    <t>VENTILACION APOYO PARA CONDENSADORAS A/A</t>
  </si>
  <si>
    <t>I02VV008</t>
  </si>
  <si>
    <t>Caja de ventilación centrífuga, para apoyo de condensadoras A/A, de 14.000 m3/h - 90 Pa - 3 kW</t>
  </si>
  <si>
    <t>I02ER001</t>
  </si>
  <si>
    <t>Variador de frecuencia para regulación de caudal del ventilador de apoyo</t>
  </si>
  <si>
    <t>I01PIMCD024</t>
  </si>
  <si>
    <t>Conducto rectangular de acero inoxidable tipo AISI 316L, de 800 x 800 mm; e=0,8 mm, con acabado 2B</t>
  </si>
  <si>
    <t>I01PIMCD069</t>
  </si>
  <si>
    <t>Soportación para conductos de aire en acero inox. AISI 316L con fijación mediante anclaje químico</t>
  </si>
  <si>
    <t>I02ECE005</t>
  </si>
  <si>
    <t>Canalización y cableado eléctrico de alimentación (fuerza) realizado en Cu. de 4 x 2,5 mm²+T, tipo RZ1-K (AS) - 0,6/1 kV</t>
  </si>
  <si>
    <t>Total MB.CLI.8</t>
  </si>
  <si>
    <t>MB.CLI.9</t>
  </si>
  <si>
    <t>VENTILACION FORZADA DEL CUARTO DE EQUIPOS (lado Barrio)</t>
  </si>
  <si>
    <t>I02VV012</t>
  </si>
  <si>
    <t>Extractor helicocentrífugo "in-line", de bajo nivel sonoro, con motor EC, de 700 m3/h - 80 Pa - 60 W</t>
  </si>
  <si>
    <t>I02MDR0123</t>
  </si>
  <si>
    <t>I02CCF04</t>
  </si>
  <si>
    <t>I02MDC005</t>
  </si>
  <si>
    <t>I02MDR227</t>
  </si>
  <si>
    <t>Total MB.CLI.9</t>
  </si>
  <si>
    <t>MB.CLI.10</t>
  </si>
  <si>
    <t>SISTEMA DE DIFUSIÓN DE AIRE EN ANDENES</t>
  </si>
  <si>
    <t>I01AUX001</t>
  </si>
  <si>
    <t>Desmontaje y retirada de rejillas lineales existentes</t>
  </si>
  <si>
    <t>I01MDB001</t>
  </si>
  <si>
    <t>Tobera de largo alcance de Ø200 mm, con ángulo de impulsión ajustable manualmente</t>
  </si>
  <si>
    <t>I01MDO005</t>
  </si>
  <si>
    <t>Conducto circular flexible de aluminio de Ø200 mm</t>
  </si>
  <si>
    <t>I01OC003</t>
  </si>
  <si>
    <t>Plenum rectangular de chapa de ac.galv., de 820 x 250 x 270 mm, para conexión de toberas con compuerta de regulación</t>
  </si>
  <si>
    <t>I01OC002</t>
  </si>
  <si>
    <t>Estructura de soportacion del plenum</t>
  </si>
  <si>
    <t>I01MC001</t>
  </si>
  <si>
    <t>Compuerta de regulación de caudal de aire, de 800 x 250 mm, con accionamiento manual</t>
  </si>
  <si>
    <t>I01MDA300</t>
  </si>
  <si>
    <t>Tubería de PVC rígido de presión Ø160 mm; e=6,2 mm</t>
  </si>
  <si>
    <t>I01OC004</t>
  </si>
  <si>
    <t>Chapa lisa de ac.galv. de 870 x 320 mm</t>
  </si>
  <si>
    <t>I01OC005</t>
  </si>
  <si>
    <t>Chapa lisa de ac.galv. de 1.340 x 390 mm</t>
  </si>
  <si>
    <t>I01OC001</t>
  </si>
  <si>
    <t>Zócalo de apoyo</t>
  </si>
  <si>
    <t>I01OA002</t>
  </si>
  <si>
    <t>Cerramiento de troneras de cuartos técnicos</t>
  </si>
  <si>
    <t>I01MDA321</t>
  </si>
  <si>
    <t>Conducto rectangular de chapa de acero galvanizado e=0,8 mm, para conexión de toberas con compuerta de regulación</t>
  </si>
  <si>
    <t>I01MDA322</t>
  </si>
  <si>
    <t>Conducto rectangular de chapa de acero galvanizado e=0,8 mm, para transición entre bajo andén y compuerta de regulación</t>
  </si>
  <si>
    <t>Total MB.CLI.10</t>
  </si>
  <si>
    <t>MB.CLI.11</t>
  </si>
  <si>
    <t>ADECUACIÓN POZO VENTILACIÓN HÍBRIDO EXISTENTE</t>
  </si>
  <si>
    <t>I02MPV004</t>
  </si>
  <si>
    <t>Desmontaje y traslado a punto limpio de silenciador existente</t>
  </si>
  <si>
    <t>I01D501</t>
  </si>
  <si>
    <t>DEMOLICIÓN Y POSTERIOR REPOSICIÓN DE TABIQUERÍAS INTERIORES DE FÁBRICA LADRILLO PERFORADO 1/2 PIE</t>
  </si>
  <si>
    <t>I01D502</t>
  </si>
  <si>
    <t>Demolición y posterior reposición de tímpano de fábrica de ladrillo perforado de 1 pie de espesor</t>
  </si>
  <si>
    <t>I01D500</t>
  </si>
  <si>
    <t>DEMOLICIÓN Y POSTERIOR REPOSICIÓN DE FORJADOS EN SALAS DE VENTILACIÓN</t>
  </si>
  <si>
    <t>I01S025</t>
  </si>
  <si>
    <t>DESMONTAJE DE VENTILADOR Y ELEMENTOS ASOCIADOS EXISTENTES, CON POSTERIOR MONTAJE</t>
  </si>
  <si>
    <t>I01D020</t>
  </si>
  <si>
    <t>DESMONTAJE DE INSTALACIÓN DE ALUMBRADO EXISTENTE, CON POSTERIOR MONTAJE Y REPOSICIÓN</t>
  </si>
  <si>
    <t>I01MD090</t>
  </si>
  <si>
    <t>REVISIÓN, LIMPIEZA, ENGRASE Y PUESTA A PUNTO DE EQUIPOS DE VENTILACIÓN Y ELEMENTOS AUXILIARES</t>
  </si>
  <si>
    <t>I01MVA90M</t>
  </si>
  <si>
    <t>Silenciador rectangular disipativo para un caudal de 52.000 m³/h</t>
  </si>
  <si>
    <t>I01MVA91M</t>
  </si>
  <si>
    <t>Puerta acústica estanca al aire, de una hoja abatible, de 900x2100 mm</t>
  </si>
  <si>
    <t>I01D600</t>
  </si>
  <si>
    <t>DEMOLICIÓN Y POSTERIOR REPOSICIÓN DE TÍMPANO DE FÁBRICA DE LADRILLO PERFORADO DE 1 PIE</t>
  </si>
  <si>
    <t>I01D602</t>
  </si>
  <si>
    <t>REPOSICIÓN DE SOLERAS EN SALAS DE VENTILACIÓN</t>
  </si>
  <si>
    <t>I01OV126</t>
  </si>
  <si>
    <t>IMPERMEABILIZACIÓN CON LÁMINA ANTIHUMEDAD</t>
  </si>
  <si>
    <t>Total MB.CLI.11</t>
  </si>
  <si>
    <t>MB.CLI.12</t>
  </si>
  <si>
    <t>OBRA CIVIL AUXILIAR</t>
  </si>
  <si>
    <t>IO2ESTR091</t>
  </si>
  <si>
    <t>Estructura metálica portante de soportación para apoyo de máquinas de climatización</t>
  </si>
  <si>
    <t>IO2ESTR092</t>
  </si>
  <si>
    <t>Entramado metálico de tramex para mantenimiento de máquinas de climatización</t>
  </si>
  <si>
    <t>IO2ESTR093</t>
  </si>
  <si>
    <t>Barandilla metálica de protección, de 1,60 m de altura</t>
  </si>
  <si>
    <t>IO2ESTR094</t>
  </si>
  <si>
    <t>Peldaño de escalera metálico, de 800x300x30 mm, para acceso a plataforma de mantenimiento de máquinas de climatización</t>
  </si>
  <si>
    <t>I02AUX001</t>
  </si>
  <si>
    <t>Trabajos de Obra Civil auxiliar y ayudas de albañilería</t>
  </si>
  <si>
    <t>Total MB.CLI.12</t>
  </si>
  <si>
    <t>MB.CLI.13</t>
  </si>
  <si>
    <t>I02MPV010</t>
  </si>
  <si>
    <t>Desmontaje y posterior traslado a almacén de Metro de equipo de aire acondicionado existente, de 5,23 kW de potencia frigorifica</t>
  </si>
  <si>
    <t>I02MPV011</t>
  </si>
  <si>
    <t>Desmontaje y posterior traslado a almacén de Metro de equipo de aire acondicionado existente, de 6,8 kW de potencia frigorifica</t>
  </si>
  <si>
    <t>I02MPV002</t>
  </si>
  <si>
    <t>Desmontaje y posterior traslado a almacén de Metro de equipo de refrigeración de precisión existente, de 10 kW de potencia frig.</t>
  </si>
  <si>
    <t>I02MPV003</t>
  </si>
  <si>
    <t>Desmontaje, traslado a nueva ubicación y posterior montaje de equipo de confort existente</t>
  </si>
  <si>
    <t>I02MTF21</t>
  </si>
  <si>
    <t>Revisión y limpieza de filtros de aire de equipo de climatización existente</t>
  </si>
  <si>
    <t>I02MTF25</t>
  </si>
  <si>
    <t>Revisión y limpieza de baterías de intercambio térmico de equipo de aire acondicionado existente</t>
  </si>
  <si>
    <t>I02MTF29</t>
  </si>
  <si>
    <t>Revisión y limpieza de ventilador de renovación de aire de equipo de aire acondicionado existente</t>
  </si>
  <si>
    <t>I02W010</t>
  </si>
  <si>
    <t>Legalización de la instalación de climatización</t>
  </si>
  <si>
    <t>Total MB.CLI.13</t>
  </si>
  <si>
    <t>Total MB.CLI</t>
  </si>
  <si>
    <t>MB.COM</t>
  </si>
  <si>
    <t>MB.COM.1</t>
  </si>
  <si>
    <t>MB.COM.1.1</t>
  </si>
  <si>
    <t>EQUIPAMIENTO DE ESTACIÓN</t>
  </si>
  <si>
    <t>CCTV001 B2</t>
  </si>
  <si>
    <t>Desmontaje y reinstalación de cámara del Sistema de CCTV.</t>
  </si>
  <si>
    <t>I04COMTV03</t>
  </si>
  <si>
    <t>Cámara IP (cuartos técnicos).</t>
  </si>
  <si>
    <t>I04COM110N</t>
  </si>
  <si>
    <t>I04COM120</t>
  </si>
  <si>
    <t>Licencia de analítica de vídeo.</t>
  </si>
  <si>
    <t>DIKVBX002</t>
  </si>
  <si>
    <t>Equipo de gestión de visualización de CCI.</t>
  </si>
  <si>
    <t>DIKVAX010</t>
  </si>
  <si>
    <t>Monitor de 22" para rack de 220 Vca.</t>
  </si>
  <si>
    <t>Total MB.COM.1.1</t>
  </si>
  <si>
    <t>MB.COM.1.2.</t>
  </si>
  <si>
    <t>EQUIPAMIENTO DE GRABACIÓN</t>
  </si>
  <si>
    <t>I04GRAB001</t>
  </si>
  <si>
    <t>Equipo Videograbador IP (Hasta 128 cámaras)</t>
  </si>
  <si>
    <t>I04GRAB002</t>
  </si>
  <si>
    <t>Conexionado de Videograbador IP.</t>
  </si>
  <si>
    <t>DIKVBX900</t>
  </si>
  <si>
    <t>Ingeniería, pruebas y puesta en marcha.</t>
  </si>
  <si>
    <t>Total MB.COM.1.2.</t>
  </si>
  <si>
    <t>MB.COM.1.3.</t>
  </si>
  <si>
    <t>EQUIPAMIENTO VIDEOVIGILANCIA EN VESTÍBULO</t>
  </si>
  <si>
    <t>DIKVDX010</t>
  </si>
  <si>
    <t>Pantalla de LED formato 16:9 de 42"</t>
  </si>
  <si>
    <t>DIKVDX050</t>
  </si>
  <si>
    <t>Mando a distancia para pantalla de vigilancia.</t>
  </si>
  <si>
    <t>DIKVDX055</t>
  </si>
  <si>
    <t>Equipo de visualización con receptor de mando a distancia.</t>
  </si>
  <si>
    <t>DIKVDX060</t>
  </si>
  <si>
    <t>Interconexión Sistema de Vídeovigilancia con el TCE-M.</t>
  </si>
  <si>
    <t>DIKVDX065</t>
  </si>
  <si>
    <t>Difusión de información sobre la pantalla de vídeovigilancia vestíbulo.</t>
  </si>
  <si>
    <t>DIKVDX900</t>
  </si>
  <si>
    <t>Configuración del Sistema de Vídeovigilancia de Estación.</t>
  </si>
  <si>
    <t>Total MB.COM.1.3.</t>
  </si>
  <si>
    <t>MB.COM.1.4.</t>
  </si>
  <si>
    <t>EQUIPAMIENTO DE PUESTO CENTRAL</t>
  </si>
  <si>
    <t>DIKVCX001</t>
  </si>
  <si>
    <t>Configuración y alta en la red de los nuevos equipos de centralización.</t>
  </si>
  <si>
    <t>DIKVCX003</t>
  </si>
  <si>
    <t>Configuración de las aplicaciones de centralización de vídeo.</t>
  </si>
  <si>
    <t>DIKVCX850</t>
  </si>
  <si>
    <t>Integración en plataforma de monitorización de sistema centralización.</t>
  </si>
  <si>
    <t>Total MB.COM.1.4.</t>
  </si>
  <si>
    <t>Total MB.COM.1</t>
  </si>
  <si>
    <t>MB.COM.2</t>
  </si>
  <si>
    <t>SISTEMA DE MEGAFONÍA</t>
  </si>
  <si>
    <t>I04COM105 N</t>
  </si>
  <si>
    <t>Desmontaje y retirada del Sistema de Megafonía, en nocturno.</t>
  </si>
  <si>
    <t>I04CEMEG80</t>
  </si>
  <si>
    <t>Estudio de simulación acústica de la estación</t>
  </si>
  <si>
    <t>I04CEMEG001</t>
  </si>
  <si>
    <t>Unidad de adaptación funcional</t>
  </si>
  <si>
    <t>I04CEMEG020</t>
  </si>
  <si>
    <t>Pupitre de micrófono de CCI.</t>
  </si>
  <si>
    <t>I04CEMEG002</t>
  </si>
  <si>
    <t>Sistema de megafonía EN-54-16 (8 Amplificadores)</t>
  </si>
  <si>
    <t>I04CEMEG005</t>
  </si>
  <si>
    <t>Extensión de amplificadores 4x500 W</t>
  </si>
  <si>
    <t>I04CEMEG006</t>
  </si>
  <si>
    <t>Extensión de amplificadores 8x250 W</t>
  </si>
  <si>
    <t>I04CEMEG010</t>
  </si>
  <si>
    <t>Altavoz 20 W unidireccional (andenes)</t>
  </si>
  <si>
    <t>I04CEMEG011</t>
  </si>
  <si>
    <t>Altavoz 6 W bidireccional (escaleras)</t>
  </si>
  <si>
    <t>I04CEMEG012</t>
  </si>
  <si>
    <t>Altavoz 6 W unidireccional (embarque escaleras)</t>
  </si>
  <si>
    <t>I04CEMEG015</t>
  </si>
  <si>
    <t>Columna sonora 20 W (Vestíbulo)</t>
  </si>
  <si>
    <t>I04CEMEG060</t>
  </si>
  <si>
    <t>Sonda para captación de ruido ambiente.</t>
  </si>
  <si>
    <t>I04CEMEG061</t>
  </si>
  <si>
    <t>Concentrador, transmisor de medida de sondas.</t>
  </si>
  <si>
    <t>I04CEMEG065</t>
  </si>
  <si>
    <t>Conexión a Ethernet con codificador/decodificador de audio.</t>
  </si>
  <si>
    <t>I04CEMEG070</t>
  </si>
  <si>
    <t>Cable de megafonía 2x1,5 mm (AS+)</t>
  </si>
  <si>
    <t>I04CEMEG080</t>
  </si>
  <si>
    <t>Configuración y puesta en servicio en Puesto Central.</t>
  </si>
  <si>
    <t>I04CEMEG081</t>
  </si>
  <si>
    <t>Sw de monitorización para Mantenimiento.</t>
  </si>
  <si>
    <t>I04CEMEG082</t>
  </si>
  <si>
    <t>Emisión automática de mensajes pregrabados.</t>
  </si>
  <si>
    <t>I04CEMEG083</t>
  </si>
  <si>
    <t>Ingeniería de sonorización para la interrelación del Sistema de Megafonía con SIV.</t>
  </si>
  <si>
    <t>I04CEMEG090</t>
  </si>
  <si>
    <t>Ingeniería, pruebas y p.p. Sistema de Megafonía.</t>
  </si>
  <si>
    <t>I04CEMEG095</t>
  </si>
  <si>
    <t>Documentación técnica del Sistema Megafonía.</t>
  </si>
  <si>
    <t>Total MB.COM.2</t>
  </si>
  <si>
    <t>MB.COM.3</t>
  </si>
  <si>
    <t>INT001 N</t>
  </si>
  <si>
    <t>Situación provisional y desmontaje de Sistema Interfonía.</t>
  </si>
  <si>
    <t>VAR000X</t>
  </si>
  <si>
    <t>Desmontaje y reinstalación de Teleportón.</t>
  </si>
  <si>
    <t>DIKICX005 V2</t>
  </si>
  <si>
    <t>Poste para interfono público.</t>
  </si>
  <si>
    <t>Total MB.COM.3</t>
  </si>
  <si>
    <t>MB.COM.4</t>
  </si>
  <si>
    <t>SISTEMA DE CANCELAS</t>
  </si>
  <si>
    <t>I04DES001 B</t>
  </si>
  <si>
    <t>Situación provisional Sistema de Cancelas.</t>
  </si>
  <si>
    <t>I04DES001</t>
  </si>
  <si>
    <t>Desmontaje de cuadro de control existente.</t>
  </si>
  <si>
    <t>I04DES002</t>
  </si>
  <si>
    <t>Desmontaje de cableado existente.</t>
  </si>
  <si>
    <t>I04DES003</t>
  </si>
  <si>
    <t>Desmontaje de UMaestra y TO actual.</t>
  </si>
  <si>
    <t>I04OCV002</t>
  </si>
  <si>
    <t>Puertas del cuadro mando y control.</t>
  </si>
  <si>
    <t>I04CAN001</t>
  </si>
  <si>
    <t>Cuadro de mando y control (Ethernet 2).</t>
  </si>
  <si>
    <t>I04CAN002</t>
  </si>
  <si>
    <t>Conexión de cuadro de mando.</t>
  </si>
  <si>
    <t>I04CAN003</t>
  </si>
  <si>
    <t>Pulsador de emergencia.</t>
  </si>
  <si>
    <t>I04CAN004</t>
  </si>
  <si>
    <t>Teleindicadores de cancelas.</t>
  </si>
  <si>
    <t>I04CAN006</t>
  </si>
  <si>
    <t>Adecuación del Sistema de identificación existente.</t>
  </si>
  <si>
    <t>I04CAN007</t>
  </si>
  <si>
    <t>Integración de UR Cancelas en TCE.</t>
  </si>
  <si>
    <t>I04CAN008</t>
  </si>
  <si>
    <t>Interrelación del Sistema Cancelas con GIR.</t>
  </si>
  <si>
    <t>I04CAN009</t>
  </si>
  <si>
    <t>Cable FTP PDS, nocturno.</t>
  </si>
  <si>
    <t>I04CAN010</t>
  </si>
  <si>
    <t>Ingeniería, pruebas y puesta a punto del Sistema Cancelas.</t>
  </si>
  <si>
    <t>I04CAN100</t>
  </si>
  <si>
    <t>Integración de cancelas en COMMIT 3.0</t>
  </si>
  <si>
    <t>I04CAN200</t>
  </si>
  <si>
    <t>Documentación técnica del Sistema Cancelas.</t>
  </si>
  <si>
    <t>Total MB.COM.4</t>
  </si>
  <si>
    <t>MB.COM.5</t>
  </si>
  <si>
    <t>NUEVA0015</t>
  </si>
  <si>
    <t>Situación provisional y reinstalación de Bus de Unitelway.</t>
  </si>
  <si>
    <t>URRENOV 1</t>
  </si>
  <si>
    <t>Renovación de autómatas de escaleras/ascensores y/o cuartos técnicos.</t>
  </si>
  <si>
    <t>Total MB.COM.5</t>
  </si>
  <si>
    <t>MB.COM.5.1</t>
  </si>
  <si>
    <t>SISTEMA DE TELECONTROL MÓVIL (TCE-M)</t>
  </si>
  <si>
    <t>DIKWXX053 B</t>
  </si>
  <si>
    <t>Armario de 19" de 42 UA para Puesto de operador.</t>
  </si>
  <si>
    <t>DIKEBC010 B</t>
  </si>
  <si>
    <t>Sistema de TCE-M.</t>
  </si>
  <si>
    <t>DIKEBC014</t>
  </si>
  <si>
    <t>SW de aplicación TCE-M.</t>
  </si>
  <si>
    <t>DIKEBC080</t>
  </si>
  <si>
    <t>Puesto de Operador TCE-M.</t>
  </si>
  <si>
    <t>DIKEBC050</t>
  </si>
  <si>
    <t>Configuración del Sistema TCE-M.</t>
  </si>
  <si>
    <t>DIKEBB920</t>
  </si>
  <si>
    <t>Ingeniería de las instalaciones asociadas a TCE-M.</t>
  </si>
  <si>
    <t>DIKEAB000</t>
  </si>
  <si>
    <t>Operación automática de escaleras mecáncias.</t>
  </si>
  <si>
    <t>DIKEBB400</t>
  </si>
  <si>
    <t>Interconexión Sistema de Megafonía de Estación con el TCE-M.</t>
  </si>
  <si>
    <t>DIKEBB405 B</t>
  </si>
  <si>
    <t>Interconexión del TCE-M con Sistema de CCTV local, incluyendo visualización de imágenes.</t>
  </si>
  <si>
    <t>DIKEBB410</t>
  </si>
  <si>
    <t>Interconexión del TCE-M con el Sistema de Interfonía local.</t>
  </si>
  <si>
    <t>DIKEBB415</t>
  </si>
  <si>
    <t>Integración del TCE-M con el Sistema de TeleIndicadores.</t>
  </si>
  <si>
    <t>DIKEBB418</t>
  </si>
  <si>
    <t>Telecontrol de escaleras desde el Puesto Central.</t>
  </si>
  <si>
    <t>DIKEBB911</t>
  </si>
  <si>
    <t>Integración al nivel de Puesto Central con Sistema de CCTV Centralizado., incluyendo visualización de imágenes.</t>
  </si>
  <si>
    <t>DIKEBB910 B</t>
  </si>
  <si>
    <t>Ingeniería en Puesto Central para configurar una estación.</t>
  </si>
  <si>
    <t>DIKEBB950</t>
  </si>
  <si>
    <t>Documentación técnica del Sistema TCE-M.</t>
  </si>
  <si>
    <t>Total MB.COM.5.1</t>
  </si>
  <si>
    <t>MB.COM.6</t>
  </si>
  <si>
    <t>M.4.1.</t>
  </si>
  <si>
    <t>CCAA001</t>
  </si>
  <si>
    <t>Desmontaje y reinstalación de elementos del Sistema de CCAA.</t>
  </si>
  <si>
    <t>DIKECX950</t>
  </si>
  <si>
    <t>Total M.4.1.</t>
  </si>
  <si>
    <t>M.4.2.</t>
  </si>
  <si>
    <t>DIKANT001</t>
  </si>
  <si>
    <t>Mejoras en el Sistema de antiíntrusion.</t>
  </si>
  <si>
    <t>Total M.4.2.</t>
  </si>
  <si>
    <t>M.4.3.</t>
  </si>
  <si>
    <t>Seguridad de la Subestación Eléctrica</t>
  </si>
  <si>
    <t>SEGSSEE00</t>
  </si>
  <si>
    <t>Integración cámaras en Sistema de Gestión de Seguridad de Subestaciones</t>
  </si>
  <si>
    <t>Total M.4.3.</t>
  </si>
  <si>
    <t>Total MB.COM.6</t>
  </si>
  <si>
    <t>MB.COM.7</t>
  </si>
  <si>
    <t>DIKSIV001 B</t>
  </si>
  <si>
    <t>Situación provisional y Desmontaje de carteles teleindicadores.</t>
  </si>
  <si>
    <t>DIKIAX045</t>
  </si>
  <si>
    <t>P.I.V. para PAV</t>
  </si>
  <si>
    <t>DIKIAX060 B</t>
  </si>
  <si>
    <t>Pintura Soportes "Tipo banderín"</t>
  </si>
  <si>
    <t>I23AAA015</t>
  </si>
  <si>
    <t>Pruebas y puesta en servicio del S. Información al Viajero.</t>
  </si>
  <si>
    <t>I23AAA014</t>
  </si>
  <si>
    <t>Documentación técnica del Sistema de Teleindicadores.</t>
  </si>
  <si>
    <t>Total MB.COM.7</t>
  </si>
  <si>
    <t>MB.COM.8</t>
  </si>
  <si>
    <t>DIKOCA011E</t>
  </si>
  <si>
    <t>Cable de 8+8 F.O. mixto, nocturno.</t>
  </si>
  <si>
    <t>DIKOAC010</t>
  </si>
  <si>
    <t>Adaptador para conector FC/PC.</t>
  </si>
  <si>
    <t>DIKOAC020</t>
  </si>
  <si>
    <t>"Pigtail" de 2,5 m con conector FC/PC</t>
  </si>
  <si>
    <t>DIKOCW900</t>
  </si>
  <si>
    <t>Pruebas y medidas cable mixto.</t>
  </si>
  <si>
    <t>Total MB.COM.8</t>
  </si>
  <si>
    <t>MB.COM.9</t>
  </si>
  <si>
    <t>I04RAD001</t>
  </si>
  <si>
    <t>Adecuación Sistema de Radiotelefonía.</t>
  </si>
  <si>
    <t>FSHJDFHSKD</t>
  </si>
  <si>
    <t>Subsistema remoto GPS.</t>
  </si>
  <si>
    <t>Total MB.COM.9</t>
  </si>
  <si>
    <t>MB.COM.10</t>
  </si>
  <si>
    <t>WIFI001</t>
  </si>
  <si>
    <t>Desmontaje, inst. provisional y posterior reinstalación de equipamiento WiFi .</t>
  </si>
  <si>
    <t>Total MB.COM.10</t>
  </si>
  <si>
    <t>MB.COM.11</t>
  </si>
  <si>
    <t>MTCALL01</t>
  </si>
  <si>
    <t>Desmontaje, inst. provisional y reinstalación del Sistema MetroCall</t>
  </si>
  <si>
    <t>MTCALL02</t>
  </si>
  <si>
    <t>Cableado de comunicaciones y alimentación.</t>
  </si>
  <si>
    <t>Total MB.COM.11</t>
  </si>
  <si>
    <t>MB.COM.12</t>
  </si>
  <si>
    <t>ADECUACIÓN DE CABLEADO DE COMUNICACIONES Y CONTROL DE LA ESTACIÓN</t>
  </si>
  <si>
    <t>I04COM103</t>
  </si>
  <si>
    <t>Situación provisional elementos de comunicaciones y control de la estación, en nocturno.</t>
  </si>
  <si>
    <t>I04COM104</t>
  </si>
  <si>
    <t>Reinstalación del cableado de comunicaciones y control, en nocturno.</t>
  </si>
  <si>
    <t>DIKWXX101</t>
  </si>
  <si>
    <t>Tubo de acero traqueal o rígido.</t>
  </si>
  <si>
    <t>DIKCAX025</t>
  </si>
  <si>
    <t>Cable telefónico de 10x2x0.64, nocturno estación.</t>
  </si>
  <si>
    <t>DIKCAX030</t>
  </si>
  <si>
    <t>Cable telefónico 25x2x0.64, nocturno estación.</t>
  </si>
  <si>
    <t>DIKCAX040E</t>
  </si>
  <si>
    <t>Cable telefónico 50x2x0.64, nocturno estación.</t>
  </si>
  <si>
    <t>DIKOAA010E</t>
  </si>
  <si>
    <t>Cable de 32 fibras monomodo, nocturno estación.</t>
  </si>
  <si>
    <t>DIKOAA015E</t>
  </si>
  <si>
    <t>Cable de 64 fibras monomodo, nocturno estación.</t>
  </si>
  <si>
    <t>DIKOAA025T</t>
  </si>
  <si>
    <t>Cable de 168 fibras monomodo, nocturno túnel.</t>
  </si>
  <si>
    <t>Total MB.COM.12</t>
  </si>
  <si>
    <t>MB.COM.13</t>
  </si>
  <si>
    <t>ADECUACIÓN DE CABINA DE ANDÉN</t>
  </si>
  <si>
    <t>I04COM150</t>
  </si>
  <si>
    <t>Adecuación equipamiento de cabina de andén.</t>
  </si>
  <si>
    <t>Total MB.COM.13</t>
  </si>
  <si>
    <t>MB.COM.14</t>
  </si>
  <si>
    <t>ADECUACIÓN DEL PUESTO DE CONTROL LOCAL (PCL) Y TAQUILLAL</t>
  </si>
  <si>
    <t>I04COM000</t>
  </si>
  <si>
    <t>Protocolo de pruebas de los sistemas de comunicaciones y control de estación con anterioridad al comienzo de los trabajos de des</t>
  </si>
  <si>
    <t>ACOND.01</t>
  </si>
  <si>
    <t>Acondicionamiento del cableado y equipos del PCL/Taquilla.</t>
  </si>
  <si>
    <t>ACOND.02</t>
  </si>
  <si>
    <t>Situación provisional durante la obra para funcionamiento de Venta y Peaje.</t>
  </si>
  <si>
    <t>ACOND.03</t>
  </si>
  <si>
    <t>Reinstalación de equipos en nuevos armarios técnicos.</t>
  </si>
  <si>
    <t>I04COPE001</t>
  </si>
  <si>
    <t>Desmontaje y reinstalación equipamiento Puesto de Operador.</t>
  </si>
  <si>
    <t>DIKWXX053</t>
  </si>
  <si>
    <t>CCAA00PCL</t>
  </si>
  <si>
    <t>Reacondicionamiento de CCAA de PCL/Taquilla.</t>
  </si>
  <si>
    <t>Total MB.COM.14</t>
  </si>
  <si>
    <t>MB.COM.16</t>
  </si>
  <si>
    <t>DIKTBA053</t>
  </si>
  <si>
    <t>Teléfono piñón.</t>
  </si>
  <si>
    <t>Total MB.COM.16</t>
  </si>
  <si>
    <t>Total MB.COM</t>
  </si>
  <si>
    <t>MB.VP</t>
  </si>
  <si>
    <t>VENTA Y PEAJE</t>
  </si>
  <si>
    <t>MV.V</t>
  </si>
  <si>
    <t>VENTA</t>
  </si>
  <si>
    <t>DIPBBB102</t>
  </si>
  <si>
    <t>Reubicación, Instalación y Conexionado.</t>
  </si>
  <si>
    <t>I05VXH002</t>
  </si>
  <si>
    <t>Conexión o Desconexión cableado Antiintrusión METTA.</t>
  </si>
  <si>
    <t>Total MV.V</t>
  </si>
  <si>
    <t>MV.P</t>
  </si>
  <si>
    <t>PEAJE</t>
  </si>
  <si>
    <t>I05PXH002</t>
  </si>
  <si>
    <t>Desmontaje equipo de peaje (torniquete, portón, paso enclavado) con transporte y retirada del cableado.</t>
  </si>
  <si>
    <t>I05PXH001</t>
  </si>
  <si>
    <t>Desmontaje equipo de peaje (torniquete, portón, paso enclavado) sin transporte.</t>
  </si>
  <si>
    <t>I05PTH002</t>
  </si>
  <si>
    <t>Instalación y anclaje de un Trípode en nueva ubicación (con cableado nuevo).</t>
  </si>
  <si>
    <t>I05PEH002</t>
  </si>
  <si>
    <t>Instalación y anclaje de un Paso Enclavado en nueva ubicación (con cableado nuevo).</t>
  </si>
  <si>
    <t>I05POH002</t>
  </si>
  <si>
    <t>Instalación y anclaje de un Portón en nueva ubicación (con cableado nuevo).</t>
  </si>
  <si>
    <t>DIPCPX001</t>
  </si>
  <si>
    <t>Suministro y montaje de módulo de pantalla de encauzamiento</t>
  </si>
  <si>
    <t>I05PVH001</t>
  </si>
  <si>
    <t>Movimiento provisional de equipos de peaje.</t>
  </si>
  <si>
    <t>DIOC00001</t>
  </si>
  <si>
    <t>Obra civil canalización y saneamiento del solado</t>
  </si>
  <si>
    <t>Total MV.P</t>
  </si>
  <si>
    <t>Total MB.VP</t>
  </si>
  <si>
    <t>MB.DE</t>
  </si>
  <si>
    <t>MB.DE.1</t>
  </si>
  <si>
    <t>INSTALACIONES TEMPORALES DE OBRA</t>
  </si>
  <si>
    <t>I31BDA098BEG</t>
  </si>
  <si>
    <t>Instalación Temporal de Obra</t>
  </si>
  <si>
    <t>I31BDA098X5BEG</t>
  </si>
  <si>
    <t>Cuadro General Temporal</t>
  </si>
  <si>
    <t>Total MB.DE.1</t>
  </si>
  <si>
    <t>MB.DE.2</t>
  </si>
  <si>
    <t>02.00</t>
  </si>
  <si>
    <t>I31OBV001X1BEG</t>
  </si>
  <si>
    <t>Identificación y Desconexión de circuitos</t>
  </si>
  <si>
    <t>I31OBV001XX</t>
  </si>
  <si>
    <t>Desmontaje de elementos eléctricos de estación</t>
  </si>
  <si>
    <t>02.01.02.1. BEG</t>
  </si>
  <si>
    <t>Desmontaje y montaje de desfibrilador existente</t>
  </si>
  <si>
    <t>Total 02.00</t>
  </si>
  <si>
    <t>02.02</t>
  </si>
  <si>
    <t>CUADROS SECUNDARIOS</t>
  </si>
  <si>
    <t>I31BJW020BEG</t>
  </si>
  <si>
    <t>Toma de datos y estudios de instalación eléctrica e iluminación</t>
  </si>
  <si>
    <t>I31BDA003X1BEG</t>
  </si>
  <si>
    <t>Cuadro secundario EVA</t>
  </si>
  <si>
    <t>I31BDA003X2BEG</t>
  </si>
  <si>
    <t>Cuadro secundario CAT/CAE</t>
  </si>
  <si>
    <t>I31BDA009X2BEG</t>
  </si>
  <si>
    <t>Cuadro secundario ASEOS</t>
  </si>
  <si>
    <t>I31BDA013X5BEG</t>
  </si>
  <si>
    <t>Cuadro secundario de alumbrado y fuerza para cuartos técnicos</t>
  </si>
  <si>
    <t>I31BDA013X6BEG</t>
  </si>
  <si>
    <t>Cuadro secundario de alumbrado y fuerza para cuartos no técnicos</t>
  </si>
  <si>
    <t>I31BDA013X8</t>
  </si>
  <si>
    <t>Cuadro secundario cancelas</t>
  </si>
  <si>
    <t>PN1308ESPX2</t>
  </si>
  <si>
    <t>Cuadro auxiliar/frontera tunel</t>
  </si>
  <si>
    <t>Total 02.02</t>
  </si>
  <si>
    <t>02.03</t>
  </si>
  <si>
    <t>ACOMETIDA DE SOCORRO</t>
  </si>
  <si>
    <t>I31FSX060X2BEG</t>
  </si>
  <si>
    <t>Cuadro de socorro en estación</t>
  </si>
  <si>
    <t>I31FSX060X2X</t>
  </si>
  <si>
    <t>Modificación acometida de socorro</t>
  </si>
  <si>
    <t>I31FSX050X</t>
  </si>
  <si>
    <t>Suministro e instalación de acometida de Socorro.</t>
  </si>
  <si>
    <t>PN1238ESPX</t>
  </si>
  <si>
    <t>Gestión con Compañía realización/modificación acometida de socorro</t>
  </si>
  <si>
    <t>Total 02.03</t>
  </si>
  <si>
    <t>02.04</t>
  </si>
  <si>
    <t>DIDKTA004XA1</t>
  </si>
  <si>
    <t>Tubo acero M 25</t>
  </si>
  <si>
    <t>PN4500IBIX</t>
  </si>
  <si>
    <t>Bandeja plástico LH de 200x60 mm perforada con tapa</t>
  </si>
  <si>
    <t>PN1000ESPX</t>
  </si>
  <si>
    <t>Bandeja plástico LH de 300x60 mm perforada con tapa</t>
  </si>
  <si>
    <t>PN1001ESPX</t>
  </si>
  <si>
    <t>Bandeja plástico LH de 400x100 mm perforada con tapa</t>
  </si>
  <si>
    <t>PN2000PSMX</t>
  </si>
  <si>
    <t>Bandeja plástico LH de 600x100 mm perforada con tapa</t>
  </si>
  <si>
    <t>I31EBA002T</t>
  </si>
  <si>
    <t>Bandeja metálica de 400 mm. 2 niveles. (Estación) Horario nocturno en túnel.</t>
  </si>
  <si>
    <t>PN1007ESP</t>
  </si>
  <si>
    <t>Tubo PVC ríg. der.ind. M 25/gp5 libre de halógenos.</t>
  </si>
  <si>
    <t>PN1012NBAX</t>
  </si>
  <si>
    <t>Tubo PVC ríg. der.ind. M 40/gp5 libre de halógenos.</t>
  </si>
  <si>
    <t>PN1012NBAXX</t>
  </si>
  <si>
    <t>Tubo PVC flexible M 90 libre de halógenos.</t>
  </si>
  <si>
    <t>PN1004ESP</t>
  </si>
  <si>
    <t>Tubo plast. flexible corrugado M20  libre de halógenos.</t>
  </si>
  <si>
    <t>PN1008ESP</t>
  </si>
  <si>
    <t>Tubo plast. flexible corrugado M25  libre de halógenos.</t>
  </si>
  <si>
    <t>PN1005ESP</t>
  </si>
  <si>
    <t>Tubo plast. flexible corrugado M32  libre de halógenos.</t>
  </si>
  <si>
    <t>PN1014NBA</t>
  </si>
  <si>
    <t>Tubo plast. flexible corrugado M40  libre de halógenos.</t>
  </si>
  <si>
    <t>02.04X</t>
  </si>
  <si>
    <t>Puestas a tierra de canaletas perimetrales</t>
  </si>
  <si>
    <t>Total 02.04</t>
  </si>
  <si>
    <t>02.05</t>
  </si>
  <si>
    <t>I31CBA015E</t>
  </si>
  <si>
    <t>Cable de Cu. de 1 x 240 mm². RZ1 (AS)- 0.6/1KV. (Horario nocturn</t>
  </si>
  <si>
    <t>I31CBA013E</t>
  </si>
  <si>
    <t>Cable de Cu. de 1 x 150 mm². RZ1 (AS)-0.6/1KV.</t>
  </si>
  <si>
    <t>I31CBA012E</t>
  </si>
  <si>
    <t>Cable de Cu. de 1 x 120 mm². RZ1 (AS)-0.6/1KV.</t>
  </si>
  <si>
    <t>I31CBA011</t>
  </si>
  <si>
    <t>Cable de Cu. de 1 x 95 mm². RZ1 (AS)-0.6/1KV.</t>
  </si>
  <si>
    <t>I31CBA010</t>
  </si>
  <si>
    <t>Cable de Cu. de 1 x 70 mm². RZ1 (AS)-0.6/1KV.</t>
  </si>
  <si>
    <t>I31CBA009</t>
  </si>
  <si>
    <t>Cable de Cu. de 1 x 50 mm². RZ1 (AS)-0.6/1KV.</t>
  </si>
  <si>
    <t>I31CBA008</t>
  </si>
  <si>
    <t>Cable de Cu. de 1 x 35 mm². RZ1 (AS)-0.6/1KV.</t>
  </si>
  <si>
    <t>I31CBA007</t>
  </si>
  <si>
    <t>Cable de Cu. de 1 x 25 mm². RZ1 (AS)-0.6/1KV.</t>
  </si>
  <si>
    <t>I31CBA006E</t>
  </si>
  <si>
    <t>Cable de Cu. de 1 x 16 mm². RZ1 (AS)-0.6/1KV.</t>
  </si>
  <si>
    <t>02.02.1</t>
  </si>
  <si>
    <t>Cable desnudo de Cu. de 1 x 35 mm².</t>
  </si>
  <si>
    <t>I31CBG001</t>
  </si>
  <si>
    <t>Cable de Cu. de 2 x 1,5 mm². + T de 0.6/1 KV.</t>
  </si>
  <si>
    <t>I31CBG003</t>
  </si>
  <si>
    <t>Cable de Cu. de 2 x 4 mm². + T de 0.6/1 KV.</t>
  </si>
  <si>
    <t>I31CBG004</t>
  </si>
  <si>
    <t>Cable de Cu. de 2 x 6 mm². + T de 0.6/1 KV.</t>
  </si>
  <si>
    <t>I31CBG005</t>
  </si>
  <si>
    <t>Cable de Cu. de 2 x 10 mm². + T de 0.6/1 KV.</t>
  </si>
  <si>
    <t>I31CBG006</t>
  </si>
  <si>
    <t>Cable de Cu. de 2 x 16 mm². + T de 0.6/1 KV.</t>
  </si>
  <si>
    <t>I31CBF001</t>
  </si>
  <si>
    <t>Cable de Cu. de 4 x 1,5 mm². + T,  RZ1 (AS)- 0.6/1 KV.</t>
  </si>
  <si>
    <t>I31CBF002X</t>
  </si>
  <si>
    <t>Cable de Cu. de 4 x 2,5 mm². + T, RZ1 (AS)- 0.6/1 KV.</t>
  </si>
  <si>
    <t>I31CBF003</t>
  </si>
  <si>
    <t>Cable de Cu. de 4 x 4 mm². + T, RZ1 (AS)- 0.6/1 KV.</t>
  </si>
  <si>
    <t>I31CBF004E</t>
  </si>
  <si>
    <t>Cable de Cu. de 4 x 6 mm². + T, RZ1 (AS)- 0.6/1 KV.</t>
  </si>
  <si>
    <t>I31CBF005E</t>
  </si>
  <si>
    <t>Cable de Cu. de 4 x 10 mm². + T, RZ1 (AS)- 0.6/1 KV.</t>
  </si>
  <si>
    <t>I31CBF006E</t>
  </si>
  <si>
    <t>Cable de Cu. de 4 x 16 mm². + T, RZ1 (AS)- 0.6/1 KV. (Horario no</t>
  </si>
  <si>
    <t>I31CBF007E</t>
  </si>
  <si>
    <t>Cable de Cu. de 4 x 25 mm². + T, RZ1 (AS)- 0.6/1 KV. (Horario no</t>
  </si>
  <si>
    <t>I31CBS201X</t>
  </si>
  <si>
    <t>Cable resistente al fuego de Cu. de 3 x 2,5 mm².  (F+N+T)- SZ1 (AS+)-0.6/1 KV.</t>
  </si>
  <si>
    <t>I31CBS202E</t>
  </si>
  <si>
    <t>Cable resistente al fuego de Cu. de 3 x 4 mm². (F+N+T)- SZ1 (AS+)-0.6/1 KV. Horario nocturno en túnel.</t>
  </si>
  <si>
    <t>PN1500SLOXX</t>
  </si>
  <si>
    <t>Cable resistente al fuego de Cu. de 3 x 10 mm².  (F+N+T)- SZ1 (AS+)-0.6/1 KV.</t>
  </si>
  <si>
    <t>I31CBS535</t>
  </si>
  <si>
    <t>Cable resistente al fuego de Cu. de 5 x 35 mm².  (3F+N+T)- SZ1 (AS+)-0.6/1 KV.</t>
  </si>
  <si>
    <t>I31CBS050X</t>
  </si>
  <si>
    <t>Cable resistente al fuego de Cu. de 1 x 35 mm². SZ1 (AS+)-0.6/1KV.</t>
  </si>
  <si>
    <t>I31CBS050</t>
  </si>
  <si>
    <t>Cable resistente al fuego de Cu. de 1 x 50 mm². SZ1 (AS+)-0.6/1KV.</t>
  </si>
  <si>
    <t>I31CBS070</t>
  </si>
  <si>
    <t>Cable resistente al fuego de Cu. de 1 x 70 mm². SZ1 (AS+)-0.6/1KV.</t>
  </si>
  <si>
    <t>I31CBS095</t>
  </si>
  <si>
    <t>Cable resistente al fuego de Cu. de 1 x 95 mm². SZ1 (AS+)-0.6/1KV.</t>
  </si>
  <si>
    <t>PN1000ASOX</t>
  </si>
  <si>
    <t>Cable resistente al fuego de Cu. de 1 x 120 mm². SZ1 (AS+)-0.6/1KV.</t>
  </si>
  <si>
    <t>Total 02.05</t>
  </si>
  <si>
    <t>02.06</t>
  </si>
  <si>
    <t>LUMINARIAS</t>
  </si>
  <si>
    <t>I31SOP01BEG</t>
  </si>
  <si>
    <t>Estructura portante modular para luminarias</t>
  </si>
  <si>
    <t>I31LUM01BEG</t>
  </si>
  <si>
    <t>Luminaria LED para estructura portante</t>
  </si>
  <si>
    <t>PN8795ESPX</t>
  </si>
  <si>
    <t>Aprovechamiento iluminación existente</t>
  </si>
  <si>
    <t>I31VXX010E</t>
  </si>
  <si>
    <t>Conector estanco de 3 polos (L,N,TT) para lineas de alumbrado.</t>
  </si>
  <si>
    <t>I31DEC01</t>
  </si>
  <si>
    <t>Sistema de iluminación ornamental y decorativa</t>
  </si>
  <si>
    <t>Total 02.06</t>
  </si>
  <si>
    <t>02.07</t>
  </si>
  <si>
    <t>INSTALACIÓN DE FUERZA</t>
  </si>
  <si>
    <t>I31BJD010X</t>
  </si>
  <si>
    <t>Caja con dos bases de enchufe industrial, 16A/230 V y 16A/400V</t>
  </si>
  <si>
    <t>Total 02.07</t>
  </si>
  <si>
    <t>02.08</t>
  </si>
  <si>
    <t>ADECUACIÓN NICHO SOCORRO</t>
  </si>
  <si>
    <t>ED0850_D</t>
  </si>
  <si>
    <t>DESMONTAJE DE PUERTA METÁLICA</t>
  </si>
  <si>
    <t>EL0040_D</t>
  </si>
  <si>
    <t>APERTURA DE HUECO EN HASTIAL DE 1730X795X395 MM PARA INSTALACIONES. (NOCTURNO)</t>
  </si>
  <si>
    <t>EI0210_D</t>
  </si>
  <si>
    <t>MEMBRANA DRENANTE P.E.A.D. VERT.H-25 PLUS,  MALLA METÁLICA (NOCTURNO)</t>
  </si>
  <si>
    <t>EI0150_D</t>
  </si>
  <si>
    <t>IMPERMEABILIZACIÓN MURO MORTERO HIDROFUGO (NOCTURNO)</t>
  </si>
  <si>
    <t>EI0140_D</t>
  </si>
  <si>
    <t>EHAD0115D</t>
  </si>
  <si>
    <t>ANCLAJES Y ESTRUCTURA AUXILIAR CON PERFIL PERFORADO</t>
  </si>
  <si>
    <t>ER0230_D</t>
  </si>
  <si>
    <t>RECTIFICACIÓN CANAL DE DRENAJE Y SANEAMIENTO</t>
  </si>
  <si>
    <t>Total 02.08</t>
  </si>
  <si>
    <t>02.09</t>
  </si>
  <si>
    <t>INTEGRACIONES CUADRO EVA</t>
  </si>
  <si>
    <t>I31DAX050</t>
  </si>
  <si>
    <t>Módulos de entradas/salidas en cuadro EVA</t>
  </si>
  <si>
    <t>DIDOTX024X1</t>
  </si>
  <si>
    <t>Integración cuadro EVA en COMMIT</t>
  </si>
  <si>
    <t>DIDOTX025</t>
  </si>
  <si>
    <t>Modificación del sistema de Telecontrol Centralizado de Estación</t>
  </si>
  <si>
    <t>Total 02.09</t>
  </si>
  <si>
    <t>02.10</t>
  </si>
  <si>
    <t>0.2.08.1XBEG</t>
  </si>
  <si>
    <t>Ayudas de Obra civil</t>
  </si>
  <si>
    <t>I31VXX000XBEG</t>
  </si>
  <si>
    <t>Soporte personal de mantenimiento metro</t>
  </si>
  <si>
    <t>0.2.08.0X</t>
  </si>
  <si>
    <t>Saneamiento de instalación eléctrica PCL</t>
  </si>
  <si>
    <t>Total 02.10</t>
  </si>
  <si>
    <t>Total MB.DE.2</t>
  </si>
  <si>
    <t>Total MB.DE</t>
  </si>
  <si>
    <t>Total 02.02BEG</t>
  </si>
  <si>
    <t>02.03BEG</t>
  </si>
  <si>
    <t>U20CVC111</t>
  </si>
  <si>
    <t>ALQUILER CONTENEDOR TIERRA 16m3.</t>
  </si>
  <si>
    <t>0000420</t>
  </si>
  <si>
    <t>TRATAMIENTO DE RESIDUOS PELIGROSOS DE ENVASES</t>
  </si>
  <si>
    <t>0001245</t>
  </si>
  <si>
    <t>CAMBIO DE BIG BAG DE 1m3</t>
  </si>
  <si>
    <t>Total 02.03BEG</t>
  </si>
  <si>
    <t>02.04BEG</t>
  </si>
  <si>
    <t>GESTIÓN Y RETIRADA DE MCA</t>
  </si>
  <si>
    <t>ED_MCA</t>
  </si>
  <si>
    <t>RETIRADA DE AMIANTO EN  ESTACIÓN (NOCTURNO)</t>
  </si>
  <si>
    <t>Total 02.04BEG</t>
  </si>
  <si>
    <t>02.05BEG</t>
  </si>
  <si>
    <t>CNTCAL03</t>
  </si>
  <si>
    <t>Total 02.05BEG</t>
  </si>
  <si>
    <t>02.06BEG</t>
  </si>
  <si>
    <t>Total 02BEG</t>
  </si>
  <si>
    <t>Total 0</t>
  </si>
  <si>
    <t>TOTAL PRESUP. EJECUCIÓN MATERIAL</t>
  </si>
  <si>
    <t>GASTOS GENERALES Y BENEFICIO INDUSTRIAL</t>
  </si>
  <si>
    <t>BASE IMPONIBLE</t>
  </si>
  <si>
    <t>IMPORTE IVA</t>
  </si>
  <si>
    <t>PRESUPUESTO BASE DE LICITACIÓN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</si>
</sst>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0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00FF"/>
      <name val="Calibri"/>
      <family val="2"/>
      <scheme val="minor"/>
    </font>
    <font>
      <sz val="9"/>
      <color indexed="81"/>
      <name val="Tahoma"/>
      <family val="2"/>
    </font>
    <font>
      <sz val="8"/>
      <color rgb="FFFF0000"/>
      <name val="Calibri"/>
      <family val="2"/>
      <scheme val="minor"/>
    </font>
    <font>
      <b/>
      <sz val="8"/>
      <name val="Calibri"/>
      <family val="2"/>
      <scheme val="minor"/>
    </font>
    <font>
      <b/>
      <sz val="8"/>
      <color rgb="FFFF000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D1E1ED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E2E9F1"/>
        <bgColor indexed="64"/>
      </patternFill>
    </fill>
    <fill>
      <patternFill patternType="solid">
        <fgColor rgb="FFF0F4F9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3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49" fontId="5" fillId="3" borderId="0" xfId="0" applyNumberFormat="1" applyFont="1" applyFill="1" applyAlignment="1">
      <alignment vertical="top"/>
    </xf>
    <xf numFmtId="4" fontId="6" fillId="3" borderId="0" xfId="0" applyNumberFormat="1" applyFont="1" applyFill="1" applyAlignment="1">
      <alignment vertical="top"/>
    </xf>
    <xf numFmtId="49" fontId="5" fillId="4" borderId="0" xfId="0" applyNumberFormat="1" applyFont="1" applyFill="1" applyAlignment="1">
      <alignment vertical="top"/>
    </xf>
    <xf numFmtId="4" fontId="6" fillId="4" borderId="0" xfId="0" applyNumberFormat="1" applyFont="1" applyFill="1" applyAlignment="1">
      <alignment vertical="top"/>
    </xf>
    <xf numFmtId="49" fontId="7" fillId="5" borderId="0" xfId="0" applyNumberFormat="1" applyFont="1" applyFill="1" applyAlignment="1">
      <alignment vertical="top"/>
    </xf>
    <xf numFmtId="49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0" fontId="7" fillId="6" borderId="0" xfId="0" applyFont="1" applyFill="1" applyAlignment="1">
      <alignment vertical="top"/>
    </xf>
    <xf numFmtId="49" fontId="5" fillId="7" borderId="0" xfId="0" applyNumberFormat="1" applyFont="1" applyFill="1" applyAlignment="1">
      <alignment vertical="top"/>
    </xf>
    <xf numFmtId="4" fontId="6" fillId="7" borderId="0" xfId="0" applyNumberFormat="1" applyFont="1" applyFill="1" applyAlignment="1">
      <alignment vertical="top"/>
    </xf>
    <xf numFmtId="49" fontId="5" fillId="8" borderId="0" xfId="0" applyNumberFormat="1" applyFont="1" applyFill="1" applyAlignment="1">
      <alignment vertical="top"/>
    </xf>
    <xf numFmtId="4" fontId="6" fillId="8" borderId="0" xfId="0" applyNumberFormat="1" applyFont="1" applyFill="1" applyAlignment="1">
      <alignment vertical="top"/>
    </xf>
    <xf numFmtId="4" fontId="5" fillId="3" borderId="0" xfId="0" applyNumberFormat="1" applyFont="1" applyFill="1" applyAlignment="1">
      <alignment vertical="top"/>
    </xf>
    <xf numFmtId="3" fontId="7" fillId="0" borderId="0" xfId="0" applyNumberFormat="1" applyFont="1" applyAlignment="1">
      <alignment vertical="top"/>
    </xf>
    <xf numFmtId="49" fontId="5" fillId="9" borderId="0" xfId="0" applyNumberFormat="1" applyFont="1" applyFill="1" applyAlignment="1">
      <alignment vertical="top"/>
    </xf>
    <xf numFmtId="4" fontId="6" fillId="9" borderId="0" xfId="0" applyNumberFormat="1" applyFont="1" applyFill="1" applyAlignment="1">
      <alignment vertical="top"/>
    </xf>
    <xf numFmtId="0" fontId="4" fillId="0" borderId="0" xfId="0" applyFont="1" applyAlignment="1">
      <alignment vertical="top" wrapText="1"/>
    </xf>
    <xf numFmtId="49" fontId="5" fillId="2" borderId="0" xfId="0" applyNumberFormat="1" applyFont="1" applyFill="1" applyAlignment="1">
      <alignment vertical="top" wrapText="1"/>
    </xf>
    <xf numFmtId="49" fontId="5" fillId="3" borderId="0" xfId="0" applyNumberFormat="1" applyFont="1" applyFill="1" applyAlignment="1">
      <alignment vertical="top" wrapText="1"/>
    </xf>
    <xf numFmtId="49" fontId="5" fillId="4" borderId="0" xfId="0" applyNumberFormat="1" applyFont="1" applyFill="1" applyAlignment="1">
      <alignment vertical="top" wrapText="1"/>
    </xf>
    <xf numFmtId="49" fontId="7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vertical="top" wrapText="1"/>
    </xf>
    <xf numFmtId="0" fontId="7" fillId="6" borderId="0" xfId="0" applyFont="1" applyFill="1" applyAlignment="1">
      <alignment vertical="top" wrapText="1"/>
    </xf>
    <xf numFmtId="49" fontId="5" fillId="7" borderId="0" xfId="0" applyNumberFormat="1" applyFont="1" applyFill="1" applyAlignment="1">
      <alignment vertical="top" wrapText="1"/>
    </xf>
    <xf numFmtId="49" fontId="5" fillId="8" borderId="0" xfId="0" applyNumberFormat="1" applyFont="1" applyFill="1" applyAlignment="1">
      <alignment vertical="top" wrapText="1"/>
    </xf>
    <xf numFmtId="49" fontId="5" fillId="9" borderId="0" xfId="0" applyNumberFormat="1" applyFont="1" applyFill="1" applyAlignment="1">
      <alignment vertical="top" wrapText="1"/>
    </xf>
    <xf numFmtId="4" fontId="7" fillId="10" borderId="0" xfId="0" applyNumberFormat="1" applyFont="1" applyFill="1" applyAlignment="1" applyProtection="1">
      <alignment vertical="top"/>
      <protection locked="0"/>
    </xf>
    <xf numFmtId="49" fontId="5" fillId="2" borderId="1" xfId="0" applyNumberFormat="1" applyFont="1" applyFill="1" applyBorder="1" applyAlignment="1">
      <alignment vertical="top" wrapText="1"/>
    </xf>
    <xf numFmtId="49" fontId="5" fillId="2" borderId="2" xfId="0" applyNumberFormat="1" applyFont="1" applyFill="1" applyBorder="1" applyAlignment="1">
      <alignment vertical="top" wrapText="1"/>
    </xf>
    <xf numFmtId="0" fontId="0" fillId="2" borderId="1" xfId="0" applyFill="1" applyBorder="1"/>
    <xf numFmtId="0" fontId="0" fillId="2" borderId="2" xfId="0" applyFill="1" applyBorder="1"/>
    <xf numFmtId="4" fontId="6" fillId="2" borderId="3" xfId="0" applyNumberFormat="1" applyFont="1" applyFill="1" applyBorder="1" applyAlignment="1">
      <alignment vertical="top"/>
    </xf>
    <xf numFmtId="49" fontId="5" fillId="2" borderId="4" xfId="0" applyNumberFormat="1" applyFont="1" applyFill="1" applyBorder="1" applyAlignment="1">
      <alignment vertical="top" wrapText="1"/>
    </xf>
    <xf numFmtId="49" fontId="5" fillId="2" borderId="0" xfId="0" applyNumberFormat="1" applyFont="1" applyFill="1" applyBorder="1" applyAlignment="1">
      <alignment vertical="top" wrapText="1"/>
    </xf>
    <xf numFmtId="9" fontId="7" fillId="2" borderId="4" xfId="0" applyNumberFormat="1" applyFont="1" applyFill="1" applyBorder="1" applyAlignment="1">
      <alignment vertical="top"/>
    </xf>
    <xf numFmtId="0" fontId="0" fillId="2" borderId="0" xfId="0" applyFill="1" applyBorder="1"/>
    <xf numFmtId="4" fontId="6" fillId="2" borderId="5" xfId="0" applyNumberFormat="1" applyFont="1" applyFill="1" applyBorder="1" applyAlignment="1">
      <alignment vertical="top"/>
    </xf>
    <xf numFmtId="4" fontId="7" fillId="2" borderId="0" xfId="0" applyNumberFormat="1" applyFont="1" applyFill="1" applyBorder="1" applyAlignment="1" applyProtection="1">
      <alignment vertical="top"/>
      <protection locked="0"/>
    </xf>
    <xf numFmtId="9" fontId="7" fillId="2" borderId="4" xfId="0" applyNumberFormat="1" applyFont="1" applyFill="1" applyBorder="1" applyAlignment="1" applyProtection="1">
      <alignment vertical="top"/>
      <protection locked="0"/>
    </xf>
    <xf numFmtId="0" fontId="0" fillId="2" borderId="4" xfId="0" applyFill="1" applyBorder="1"/>
    <xf numFmtId="49" fontId="5" fillId="2" borderId="6" xfId="0" applyNumberFormat="1" applyFont="1" applyFill="1" applyBorder="1" applyAlignment="1">
      <alignment vertical="top" wrapText="1"/>
    </xf>
    <xf numFmtId="49" fontId="5" fillId="2" borderId="7" xfId="0" applyNumberFormat="1" applyFont="1" applyFill="1" applyBorder="1" applyAlignment="1">
      <alignment vertical="top" wrapText="1"/>
    </xf>
    <xf numFmtId="0" fontId="0" fillId="2" borderId="6" xfId="0" applyFill="1" applyBorder="1"/>
    <xf numFmtId="0" fontId="0" fillId="2" borderId="7" xfId="0" applyFill="1" applyBorder="1"/>
    <xf numFmtId="4" fontId="6" fillId="2" borderId="8" xfId="0" applyNumberFormat="1" applyFont="1" applyFill="1" applyBorder="1" applyAlignment="1">
      <alignment vertical="top"/>
    </xf>
    <xf numFmtId="4" fontId="10" fillId="0" borderId="0" xfId="0" applyNumberFormat="1" applyFont="1" applyFill="1" applyAlignment="1" applyProtection="1">
      <alignment vertical="top"/>
    </xf>
    <xf numFmtId="4" fontId="7" fillId="11" borderId="0" xfId="0" applyNumberFormat="1" applyFont="1" applyFill="1" applyAlignment="1" applyProtection="1">
      <alignment vertical="top"/>
      <protection locked="0"/>
    </xf>
    <xf numFmtId="4" fontId="11" fillId="0" borderId="0" xfId="0" applyNumberFormat="1" applyFont="1" applyFill="1" applyAlignment="1" applyProtection="1">
      <alignment vertical="top"/>
    </xf>
    <xf numFmtId="4" fontId="12" fillId="3" borderId="0" xfId="0" applyNumberFormat="1" applyFont="1" applyFill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171451</xdr:colOff>
      <xdr:row>2047</xdr:row>
      <xdr:rowOff>57150</xdr:rowOff>
    </xdr:from>
    <xdr:to>
      <xdr:col>9</xdr:col>
      <xdr:colOff>466726</xdr:colOff>
      <xdr:row>2055</xdr:row>
      <xdr:rowOff>38100</xdr:rowOff>
    </xdr:to>
    <xdr:sp macro="" textlink="" fLocksText="0">
      <xdr:nvSpPr>
        <xdr:cNvPr id="2" name="CuadroTexto 1">
          <a:extLst>
            <a:ext uri="{FF2B5EF4-FFF2-40B4-BE49-F238E27FC236}">
              <a16:creationId xmlns:a16="http://schemas.microsoft.com/office/drawing/2014/main" id="{F1A2775A-DC6A-4F6B-AECF-360F2680D2A0}"/>
            </a:ext>
          </a:extLst>
        </xdr:cNvPr>
        <xdr:cNvSpPr txBox="1"/>
      </xdr:nvSpPr>
      <xdr:spPr>
        <a:xfrm>
          <a:off x="171451" y="2533650"/>
          <a:ext cx="6496050" cy="15049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" sz="1800" b="1"/>
            <a:t>OBSERVACIONES</a:t>
          </a:r>
        </a:p>
        <a:p>
          <a:r>
            <a:rPr lang="es-ES" sz="1050"/>
            <a:t>La</a:t>
          </a:r>
          <a:r>
            <a:rPr lang="es-ES" sz="1050" baseline="0"/>
            <a:t> oferta sin IVA no podrá superar la base imponible</a:t>
          </a:r>
        </a:p>
        <a:p>
          <a:r>
            <a:rPr lang="es-ES" sz="1050" baseline="0"/>
            <a:t>La oferta con IVA no podrá superar el presupuesto base de licitación.</a:t>
          </a:r>
        </a:p>
        <a:p>
          <a:r>
            <a:rPr lang="es-ES" sz="1050" baseline="0"/>
            <a:t>Los precios por partida no podrán ser superiores a los presupuestados.</a:t>
          </a:r>
        </a:p>
        <a:p>
          <a:r>
            <a:rPr lang="es-ES" sz="1050" baseline="0"/>
            <a:t>Los precios unitarios de las partidas no se podrán modificar.</a:t>
          </a:r>
        </a:p>
        <a:p>
          <a:r>
            <a:rPr lang="es-ES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 deberán tener en cuenta las Notas del apartado “27. Evaluación de las ofertas” del cuadro resumen del Pliego de Condiciones Particulares.</a:t>
          </a:r>
          <a:endParaRPr lang="es-ES" sz="105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8D6824-A386-4709-9E18-5B5B12C1B0B5}">
  <sheetPr codeName="Hoja1"/>
  <dimension ref="A1:J2046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I956" sqref="I956"/>
    </sheetView>
  </sheetViews>
  <sheetFormatPr baseColWidth="10" defaultRowHeight="14.4" x14ac:dyDescent="0.3"/>
  <cols>
    <col min="1" max="1" width="11.88671875" bestFit="1" customWidth="1"/>
    <col min="2" max="2" width="5.33203125" bestFit="1" customWidth="1"/>
    <col min="3" max="3" width="3.33203125" bestFit="1" customWidth="1"/>
    <col min="4" max="4" width="33.109375" customWidth="1"/>
    <col min="5" max="5" width="8.6640625" bestFit="1" customWidth="1"/>
    <col min="6" max="6" width="12.6640625" customWidth="1"/>
    <col min="7" max="7" width="13.33203125" customWidth="1"/>
    <col min="8" max="8" width="6.6640625" hidden="1" customWidth="1"/>
    <col min="9" max="9" width="11" customWidth="1"/>
    <col min="10" max="10" width="12.88671875" customWidth="1"/>
  </cols>
  <sheetData>
    <row r="1" spans="1:10" x14ac:dyDescent="0.3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spans="1:10" ht="18" x14ac:dyDescent="0.3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</row>
    <row r="3" spans="1:10" x14ac:dyDescent="0.3">
      <c r="A3" s="4" t="s">
        <v>2</v>
      </c>
      <c r="B3" s="4" t="s">
        <v>3</v>
      </c>
      <c r="C3" s="4" t="s">
        <v>4</v>
      </c>
      <c r="D3" s="27" t="s">
        <v>5</v>
      </c>
      <c r="E3" s="4" t="s">
        <v>6</v>
      </c>
      <c r="F3" s="4" t="s">
        <v>7</v>
      </c>
      <c r="G3" s="4" t="s">
        <v>8</v>
      </c>
      <c r="H3" s="4" t="s">
        <v>6</v>
      </c>
      <c r="I3" s="4" t="s">
        <v>7</v>
      </c>
      <c r="J3" s="4" t="s">
        <v>8</v>
      </c>
    </row>
    <row r="4" spans="1:10" x14ac:dyDescent="0.3">
      <c r="A4" s="5" t="s">
        <v>9</v>
      </c>
      <c r="B4" s="5" t="s">
        <v>10</v>
      </c>
      <c r="C4" s="5" t="s">
        <v>11</v>
      </c>
      <c r="D4" s="28" t="s">
        <v>12</v>
      </c>
      <c r="E4" s="6">
        <f t="shared" ref="E4:J4" si="0">E968</f>
        <v>1</v>
      </c>
      <c r="F4" s="7">
        <f t="shared" si="0"/>
        <v>11653484.23</v>
      </c>
      <c r="G4" s="7">
        <f t="shared" si="0"/>
        <v>11653484.23</v>
      </c>
      <c r="H4" s="6">
        <f t="shared" si="0"/>
        <v>1</v>
      </c>
      <c r="I4" s="7">
        <f t="shared" si="0"/>
        <v>300895.34999999998</v>
      </c>
      <c r="J4" s="7">
        <f t="shared" si="0"/>
        <v>300895.34999999998</v>
      </c>
    </row>
    <row r="5" spans="1:10" x14ac:dyDescent="0.3">
      <c r="A5" s="8" t="s">
        <v>13</v>
      </c>
      <c r="B5" s="8" t="s">
        <v>10</v>
      </c>
      <c r="C5" s="8" t="s">
        <v>11</v>
      </c>
      <c r="D5" s="29" t="s">
        <v>14</v>
      </c>
      <c r="E5" s="9">
        <f t="shared" ref="E5:J5" si="1">E55</f>
        <v>1</v>
      </c>
      <c r="F5" s="9">
        <f t="shared" si="1"/>
        <v>237488.02</v>
      </c>
      <c r="G5" s="9">
        <f t="shared" si="1"/>
        <v>237488.02</v>
      </c>
      <c r="H5" s="9">
        <f t="shared" si="1"/>
        <v>1</v>
      </c>
      <c r="I5" s="9">
        <f t="shared" si="1"/>
        <v>11340</v>
      </c>
      <c r="J5" s="9">
        <f t="shared" si="1"/>
        <v>11340</v>
      </c>
    </row>
    <row r="6" spans="1:10" x14ac:dyDescent="0.3">
      <c r="A6" s="10" t="s">
        <v>15</v>
      </c>
      <c r="B6" s="10" t="s">
        <v>10</v>
      </c>
      <c r="C6" s="10" t="s">
        <v>11</v>
      </c>
      <c r="D6" s="30" t="s">
        <v>16</v>
      </c>
      <c r="E6" s="11">
        <f t="shared" ref="E6:J6" si="2">E9</f>
        <v>1</v>
      </c>
      <c r="F6" s="11">
        <f t="shared" si="2"/>
        <v>2471.2399999999998</v>
      </c>
      <c r="G6" s="11">
        <f t="shared" si="2"/>
        <v>2471.2399999999998</v>
      </c>
      <c r="H6" s="11">
        <f t="shared" si="2"/>
        <v>1</v>
      </c>
      <c r="I6" s="11">
        <f t="shared" si="2"/>
        <v>0</v>
      </c>
      <c r="J6" s="11">
        <f t="shared" si="2"/>
        <v>0</v>
      </c>
    </row>
    <row r="7" spans="1:10" ht="20.399999999999999" x14ac:dyDescent="0.3">
      <c r="A7" s="12" t="s">
        <v>17</v>
      </c>
      <c r="B7" s="13" t="s">
        <v>18</v>
      </c>
      <c r="C7" s="13" t="s">
        <v>19</v>
      </c>
      <c r="D7" s="31" t="s">
        <v>20</v>
      </c>
      <c r="E7" s="14">
        <v>1</v>
      </c>
      <c r="F7" s="14">
        <v>869.02</v>
      </c>
      <c r="G7" s="15">
        <f>ROUND(E7*F7,2)</f>
        <v>869.02</v>
      </c>
      <c r="H7" s="14">
        <v>1</v>
      </c>
      <c r="I7" s="37">
        <v>0</v>
      </c>
      <c r="J7" s="15">
        <f>ROUND(H7*I7,2)</f>
        <v>0</v>
      </c>
    </row>
    <row r="8" spans="1:10" ht="20.399999999999999" x14ac:dyDescent="0.3">
      <c r="A8" s="12" t="s">
        <v>21</v>
      </c>
      <c r="B8" s="13" t="s">
        <v>18</v>
      </c>
      <c r="C8" s="13" t="s">
        <v>19</v>
      </c>
      <c r="D8" s="31" t="s">
        <v>22</v>
      </c>
      <c r="E8" s="14">
        <v>1</v>
      </c>
      <c r="F8" s="14">
        <v>1602.22</v>
      </c>
      <c r="G8" s="15">
        <f>ROUND(E8*F8,2)</f>
        <v>1602.22</v>
      </c>
      <c r="H8" s="14">
        <v>1</v>
      </c>
      <c r="I8" s="37">
        <v>0</v>
      </c>
      <c r="J8" s="15">
        <f>ROUND(H8*I8,2)</f>
        <v>0</v>
      </c>
    </row>
    <row r="9" spans="1:10" x14ac:dyDescent="0.3">
      <c r="A9" s="16"/>
      <c r="B9" s="16"/>
      <c r="C9" s="16"/>
      <c r="D9" s="32" t="s">
        <v>23</v>
      </c>
      <c r="E9" s="14">
        <v>1</v>
      </c>
      <c r="F9" s="17">
        <f>SUM(G7:G8)</f>
        <v>2471.2399999999998</v>
      </c>
      <c r="G9" s="17">
        <f>ROUND(E9*F9,2)</f>
        <v>2471.2399999999998</v>
      </c>
      <c r="H9" s="14">
        <v>1</v>
      </c>
      <c r="I9" s="17">
        <f>SUM(J7:J8)</f>
        <v>0</v>
      </c>
      <c r="J9" s="17">
        <f>ROUND(H9*I9,2)</f>
        <v>0</v>
      </c>
    </row>
    <row r="10" spans="1:10" ht="0.9" customHeight="1" x14ac:dyDescent="0.3">
      <c r="A10" s="18"/>
      <c r="B10" s="18"/>
      <c r="C10" s="18"/>
      <c r="D10" s="33"/>
      <c r="E10" s="18"/>
      <c r="F10" s="18"/>
      <c r="G10" s="18"/>
      <c r="H10" s="18"/>
      <c r="I10" s="18"/>
      <c r="J10" s="18"/>
    </row>
    <row r="11" spans="1:10" x14ac:dyDescent="0.3">
      <c r="A11" s="10" t="s">
        <v>24</v>
      </c>
      <c r="B11" s="10" t="s">
        <v>10</v>
      </c>
      <c r="C11" s="10" t="s">
        <v>11</v>
      </c>
      <c r="D11" s="30" t="s">
        <v>25</v>
      </c>
      <c r="E11" s="11">
        <f t="shared" ref="E11:J11" si="3">E16</f>
        <v>1</v>
      </c>
      <c r="F11" s="11">
        <f t="shared" si="3"/>
        <v>81132.289999999994</v>
      </c>
      <c r="G11" s="11">
        <f t="shared" si="3"/>
        <v>81132.289999999994</v>
      </c>
      <c r="H11" s="11">
        <f t="shared" si="3"/>
        <v>1</v>
      </c>
      <c r="I11" s="11">
        <f t="shared" si="3"/>
        <v>0</v>
      </c>
      <c r="J11" s="11">
        <f t="shared" si="3"/>
        <v>0</v>
      </c>
    </row>
    <row r="12" spans="1:10" ht="20.399999999999999" x14ac:dyDescent="0.3">
      <c r="A12" s="12" t="s">
        <v>26</v>
      </c>
      <c r="B12" s="13" t="s">
        <v>18</v>
      </c>
      <c r="C12" s="13" t="s">
        <v>27</v>
      </c>
      <c r="D12" s="31" t="s">
        <v>28</v>
      </c>
      <c r="E12" s="14">
        <v>764</v>
      </c>
      <c r="F12" s="14">
        <v>72.48</v>
      </c>
      <c r="G12" s="15">
        <f>ROUND(E12*F12,2)</f>
        <v>55374.720000000001</v>
      </c>
      <c r="H12" s="14">
        <v>764</v>
      </c>
      <c r="I12" s="37">
        <v>0</v>
      </c>
      <c r="J12" s="15">
        <f>ROUND(H12*I12,2)</f>
        <v>0</v>
      </c>
    </row>
    <row r="13" spans="1:10" ht="30.6" x14ac:dyDescent="0.3">
      <c r="A13" s="12" t="s">
        <v>29</v>
      </c>
      <c r="B13" s="13" t="s">
        <v>18</v>
      </c>
      <c r="C13" s="13" t="s">
        <v>30</v>
      </c>
      <c r="D13" s="31" t="s">
        <v>31</v>
      </c>
      <c r="E13" s="14">
        <v>392</v>
      </c>
      <c r="F13" s="14">
        <v>41.28</v>
      </c>
      <c r="G13" s="15">
        <f>ROUND(E13*F13,2)</f>
        <v>16181.76</v>
      </c>
      <c r="H13" s="14">
        <v>392</v>
      </c>
      <c r="I13" s="37">
        <v>0</v>
      </c>
      <c r="J13" s="15">
        <f>ROUND(H13*I13,2)</f>
        <v>0</v>
      </c>
    </row>
    <row r="14" spans="1:10" ht="20.399999999999999" x14ac:dyDescent="0.3">
      <c r="A14" s="12" t="s">
        <v>32</v>
      </c>
      <c r="B14" s="13" t="s">
        <v>18</v>
      </c>
      <c r="C14" s="13" t="s">
        <v>19</v>
      </c>
      <c r="D14" s="31" t="s">
        <v>33</v>
      </c>
      <c r="E14" s="14">
        <v>2</v>
      </c>
      <c r="F14" s="14">
        <v>514.34</v>
      </c>
      <c r="G14" s="15">
        <f>ROUND(E14*F14,2)</f>
        <v>1028.68</v>
      </c>
      <c r="H14" s="14">
        <v>2</v>
      </c>
      <c r="I14" s="37">
        <v>0</v>
      </c>
      <c r="J14" s="15">
        <f>ROUND(H14*I14,2)</f>
        <v>0</v>
      </c>
    </row>
    <row r="15" spans="1:10" ht="20.399999999999999" x14ac:dyDescent="0.3">
      <c r="A15" s="12" t="s">
        <v>34</v>
      </c>
      <c r="B15" s="13" t="s">
        <v>18</v>
      </c>
      <c r="C15" s="13" t="s">
        <v>19</v>
      </c>
      <c r="D15" s="31" t="s">
        <v>35</v>
      </c>
      <c r="E15" s="14">
        <v>1</v>
      </c>
      <c r="F15" s="14">
        <v>8547.1299999999992</v>
      </c>
      <c r="G15" s="15">
        <f>ROUND(E15*F15,2)</f>
        <v>8547.1299999999992</v>
      </c>
      <c r="H15" s="14">
        <v>1</v>
      </c>
      <c r="I15" s="37">
        <v>0</v>
      </c>
      <c r="J15" s="15">
        <f>ROUND(H15*I15,2)</f>
        <v>0</v>
      </c>
    </row>
    <row r="16" spans="1:10" x14ac:dyDescent="0.3">
      <c r="A16" s="16"/>
      <c r="B16" s="16"/>
      <c r="C16" s="16"/>
      <c r="D16" s="32" t="s">
        <v>36</v>
      </c>
      <c r="E16" s="14">
        <v>1</v>
      </c>
      <c r="F16" s="17">
        <f>SUM(G12:G15)</f>
        <v>81132.289999999994</v>
      </c>
      <c r="G16" s="17">
        <f>ROUND(E16*F16,2)</f>
        <v>81132.289999999994</v>
      </c>
      <c r="H16" s="14">
        <v>1</v>
      </c>
      <c r="I16" s="17">
        <f>SUM(J12:J15)</f>
        <v>0</v>
      </c>
      <c r="J16" s="17">
        <f>ROUND(H16*I16,2)</f>
        <v>0</v>
      </c>
    </row>
    <row r="17" spans="1:10" ht="0.9" customHeight="1" x14ac:dyDescent="0.3">
      <c r="A17" s="18"/>
      <c r="B17" s="18"/>
      <c r="C17" s="18"/>
      <c r="D17" s="33"/>
      <c r="E17" s="18"/>
      <c r="F17" s="18"/>
      <c r="G17" s="18"/>
      <c r="H17" s="18"/>
      <c r="I17" s="18"/>
      <c r="J17" s="18"/>
    </row>
    <row r="18" spans="1:10" x14ac:dyDescent="0.3">
      <c r="A18" s="10" t="s">
        <v>37</v>
      </c>
      <c r="B18" s="10" t="s">
        <v>10</v>
      </c>
      <c r="C18" s="10" t="s">
        <v>11</v>
      </c>
      <c r="D18" s="30" t="s">
        <v>38</v>
      </c>
      <c r="E18" s="11">
        <f t="shared" ref="E18:J18" si="4">E32</f>
        <v>1</v>
      </c>
      <c r="F18" s="11">
        <f t="shared" si="4"/>
        <v>43130.6</v>
      </c>
      <c r="G18" s="11">
        <f t="shared" si="4"/>
        <v>43130.6</v>
      </c>
      <c r="H18" s="11">
        <f t="shared" si="4"/>
        <v>1</v>
      </c>
      <c r="I18" s="11">
        <f t="shared" si="4"/>
        <v>0</v>
      </c>
      <c r="J18" s="11">
        <f t="shared" si="4"/>
        <v>0</v>
      </c>
    </row>
    <row r="19" spans="1:10" ht="20.399999999999999" x14ac:dyDescent="0.3">
      <c r="A19" s="12" t="s">
        <v>39</v>
      </c>
      <c r="B19" s="13" t="s">
        <v>18</v>
      </c>
      <c r="C19" s="13" t="s">
        <v>19</v>
      </c>
      <c r="D19" s="31" t="s">
        <v>40</v>
      </c>
      <c r="E19" s="14">
        <v>10</v>
      </c>
      <c r="F19" s="14">
        <v>148.86000000000001</v>
      </c>
      <c r="G19" s="15">
        <f t="shared" ref="G19:G32" si="5">ROUND(E19*F19,2)</f>
        <v>1488.6</v>
      </c>
      <c r="H19" s="14">
        <v>10</v>
      </c>
      <c r="I19" s="37">
        <v>0</v>
      </c>
      <c r="J19" s="15">
        <f t="shared" ref="J19:J32" si="6">ROUND(H19*I19,2)</f>
        <v>0</v>
      </c>
    </row>
    <row r="20" spans="1:10" ht="20.399999999999999" x14ac:dyDescent="0.3">
      <c r="A20" s="12" t="s">
        <v>41</v>
      </c>
      <c r="B20" s="13" t="s">
        <v>18</v>
      </c>
      <c r="C20" s="13" t="s">
        <v>19</v>
      </c>
      <c r="D20" s="31" t="s">
        <v>42</v>
      </c>
      <c r="E20" s="14">
        <v>2</v>
      </c>
      <c r="F20" s="14">
        <v>3362.49</v>
      </c>
      <c r="G20" s="15">
        <f t="shared" si="5"/>
        <v>6724.98</v>
      </c>
      <c r="H20" s="14">
        <v>2</v>
      </c>
      <c r="I20" s="37">
        <v>0</v>
      </c>
      <c r="J20" s="15">
        <f t="shared" si="6"/>
        <v>0</v>
      </c>
    </row>
    <row r="21" spans="1:10" ht="20.399999999999999" x14ac:dyDescent="0.3">
      <c r="A21" s="12" t="s">
        <v>43</v>
      </c>
      <c r="B21" s="13" t="s">
        <v>18</v>
      </c>
      <c r="C21" s="13" t="s">
        <v>19</v>
      </c>
      <c r="D21" s="31" t="s">
        <v>44</v>
      </c>
      <c r="E21" s="14">
        <v>18</v>
      </c>
      <c r="F21" s="14">
        <v>106.45</v>
      </c>
      <c r="G21" s="15">
        <f t="shared" si="5"/>
        <v>1916.1</v>
      </c>
      <c r="H21" s="14">
        <v>18</v>
      </c>
      <c r="I21" s="37">
        <v>0</v>
      </c>
      <c r="J21" s="15">
        <f t="shared" si="6"/>
        <v>0</v>
      </c>
    </row>
    <row r="22" spans="1:10" x14ac:dyDescent="0.3">
      <c r="A22" s="12" t="s">
        <v>45</v>
      </c>
      <c r="B22" s="13" t="s">
        <v>18</v>
      </c>
      <c r="C22" s="13" t="s">
        <v>19</v>
      </c>
      <c r="D22" s="31" t="s">
        <v>46</v>
      </c>
      <c r="E22" s="14">
        <v>40</v>
      </c>
      <c r="F22" s="14">
        <v>95.62</v>
      </c>
      <c r="G22" s="15">
        <f t="shared" si="5"/>
        <v>3824.8</v>
      </c>
      <c r="H22" s="14">
        <v>40</v>
      </c>
      <c r="I22" s="37">
        <v>0</v>
      </c>
      <c r="J22" s="15">
        <f t="shared" si="6"/>
        <v>0</v>
      </c>
    </row>
    <row r="23" spans="1:10" ht="20.399999999999999" x14ac:dyDescent="0.3">
      <c r="A23" s="12" t="s">
        <v>47</v>
      </c>
      <c r="B23" s="13" t="s">
        <v>18</v>
      </c>
      <c r="C23" s="13" t="s">
        <v>19</v>
      </c>
      <c r="D23" s="31" t="s">
        <v>48</v>
      </c>
      <c r="E23" s="14">
        <v>31</v>
      </c>
      <c r="F23" s="14">
        <v>170.32</v>
      </c>
      <c r="G23" s="15">
        <f t="shared" si="5"/>
        <v>5279.92</v>
      </c>
      <c r="H23" s="14">
        <v>31</v>
      </c>
      <c r="I23" s="37">
        <v>0</v>
      </c>
      <c r="J23" s="15">
        <f t="shared" si="6"/>
        <v>0</v>
      </c>
    </row>
    <row r="24" spans="1:10" ht="20.399999999999999" x14ac:dyDescent="0.3">
      <c r="A24" s="12" t="s">
        <v>49</v>
      </c>
      <c r="B24" s="13" t="s">
        <v>18</v>
      </c>
      <c r="C24" s="13" t="s">
        <v>19</v>
      </c>
      <c r="D24" s="31" t="s">
        <v>50</v>
      </c>
      <c r="E24" s="14">
        <v>1</v>
      </c>
      <c r="F24" s="14">
        <v>4651.45</v>
      </c>
      <c r="G24" s="15">
        <f t="shared" si="5"/>
        <v>4651.45</v>
      </c>
      <c r="H24" s="14">
        <v>1</v>
      </c>
      <c r="I24" s="37">
        <v>0</v>
      </c>
      <c r="J24" s="15">
        <f t="shared" si="6"/>
        <v>0</v>
      </c>
    </row>
    <row r="25" spans="1:10" x14ac:dyDescent="0.3">
      <c r="A25" s="12" t="s">
        <v>51</v>
      </c>
      <c r="B25" s="13" t="s">
        <v>18</v>
      </c>
      <c r="C25" s="13" t="s">
        <v>30</v>
      </c>
      <c r="D25" s="31" t="s">
        <v>52</v>
      </c>
      <c r="E25" s="14">
        <v>390</v>
      </c>
      <c r="F25" s="14">
        <v>0.53</v>
      </c>
      <c r="G25" s="15">
        <f t="shared" si="5"/>
        <v>206.7</v>
      </c>
      <c r="H25" s="14">
        <v>390</v>
      </c>
      <c r="I25" s="37">
        <v>0</v>
      </c>
      <c r="J25" s="15">
        <f t="shared" si="6"/>
        <v>0</v>
      </c>
    </row>
    <row r="26" spans="1:10" ht="20.399999999999999" x14ac:dyDescent="0.3">
      <c r="A26" s="12" t="s">
        <v>53</v>
      </c>
      <c r="B26" s="13" t="s">
        <v>18</v>
      </c>
      <c r="C26" s="13" t="s">
        <v>54</v>
      </c>
      <c r="D26" s="31" t="s">
        <v>55</v>
      </c>
      <c r="E26" s="14">
        <v>22.4</v>
      </c>
      <c r="F26" s="14">
        <v>41.93</v>
      </c>
      <c r="G26" s="15">
        <f t="shared" si="5"/>
        <v>939.23</v>
      </c>
      <c r="H26" s="14">
        <v>22.4</v>
      </c>
      <c r="I26" s="37">
        <v>0</v>
      </c>
      <c r="J26" s="15">
        <f t="shared" si="6"/>
        <v>0</v>
      </c>
    </row>
    <row r="27" spans="1:10" x14ac:dyDescent="0.3">
      <c r="A27" s="12" t="s">
        <v>56</v>
      </c>
      <c r="B27" s="13" t="s">
        <v>18</v>
      </c>
      <c r="C27" s="13" t="s">
        <v>30</v>
      </c>
      <c r="D27" s="31" t="s">
        <v>57</v>
      </c>
      <c r="E27" s="14">
        <v>450</v>
      </c>
      <c r="F27" s="14">
        <v>4.2699999999999996</v>
      </c>
      <c r="G27" s="15">
        <f t="shared" si="5"/>
        <v>1921.5</v>
      </c>
      <c r="H27" s="14">
        <v>450</v>
      </c>
      <c r="I27" s="37">
        <v>0</v>
      </c>
      <c r="J27" s="15">
        <f t="shared" si="6"/>
        <v>0</v>
      </c>
    </row>
    <row r="28" spans="1:10" x14ac:dyDescent="0.3">
      <c r="A28" s="12" t="s">
        <v>58</v>
      </c>
      <c r="B28" s="13" t="s">
        <v>18</v>
      </c>
      <c r="C28" s="13" t="s">
        <v>27</v>
      </c>
      <c r="D28" s="31" t="s">
        <v>59</v>
      </c>
      <c r="E28" s="14">
        <v>403</v>
      </c>
      <c r="F28" s="14">
        <v>2.54</v>
      </c>
      <c r="G28" s="15">
        <f t="shared" si="5"/>
        <v>1023.62</v>
      </c>
      <c r="H28" s="14">
        <v>403</v>
      </c>
      <c r="I28" s="37">
        <v>0</v>
      </c>
      <c r="J28" s="15">
        <f t="shared" si="6"/>
        <v>0</v>
      </c>
    </row>
    <row r="29" spans="1:10" x14ac:dyDescent="0.3">
      <c r="A29" s="12" t="s">
        <v>60</v>
      </c>
      <c r="B29" s="13" t="s">
        <v>18</v>
      </c>
      <c r="C29" s="13" t="s">
        <v>30</v>
      </c>
      <c r="D29" s="31" t="s">
        <v>61</v>
      </c>
      <c r="E29" s="14">
        <v>1465</v>
      </c>
      <c r="F29" s="14">
        <v>9.5399999999999991</v>
      </c>
      <c r="G29" s="15">
        <f t="shared" si="5"/>
        <v>13976.1</v>
      </c>
      <c r="H29" s="14">
        <v>1465</v>
      </c>
      <c r="I29" s="37">
        <v>0</v>
      </c>
      <c r="J29" s="15">
        <f t="shared" si="6"/>
        <v>0</v>
      </c>
    </row>
    <row r="30" spans="1:10" ht="20.399999999999999" x14ac:dyDescent="0.3">
      <c r="A30" s="12" t="s">
        <v>62</v>
      </c>
      <c r="B30" s="13" t="s">
        <v>18</v>
      </c>
      <c r="C30" s="13" t="s">
        <v>27</v>
      </c>
      <c r="D30" s="31" t="s">
        <v>63</v>
      </c>
      <c r="E30" s="14">
        <v>35</v>
      </c>
      <c r="F30" s="14">
        <v>13.25</v>
      </c>
      <c r="G30" s="15">
        <f t="shared" si="5"/>
        <v>463.75</v>
      </c>
      <c r="H30" s="14">
        <v>35</v>
      </c>
      <c r="I30" s="37">
        <v>0</v>
      </c>
      <c r="J30" s="15">
        <f t="shared" si="6"/>
        <v>0</v>
      </c>
    </row>
    <row r="31" spans="1:10" ht="20.399999999999999" x14ac:dyDescent="0.3">
      <c r="A31" s="12" t="s">
        <v>64</v>
      </c>
      <c r="B31" s="13" t="s">
        <v>18</v>
      </c>
      <c r="C31" s="13" t="s">
        <v>19</v>
      </c>
      <c r="D31" s="31" t="s">
        <v>65</v>
      </c>
      <c r="E31" s="14">
        <v>15</v>
      </c>
      <c r="F31" s="14">
        <v>47.59</v>
      </c>
      <c r="G31" s="15">
        <f t="shared" si="5"/>
        <v>713.85</v>
      </c>
      <c r="H31" s="14">
        <v>15</v>
      </c>
      <c r="I31" s="37">
        <v>0</v>
      </c>
      <c r="J31" s="15">
        <f t="shared" si="6"/>
        <v>0</v>
      </c>
    </row>
    <row r="32" spans="1:10" x14ac:dyDescent="0.3">
      <c r="A32" s="16"/>
      <c r="B32" s="16"/>
      <c r="C32" s="16"/>
      <c r="D32" s="32" t="s">
        <v>66</v>
      </c>
      <c r="E32" s="14">
        <v>1</v>
      </c>
      <c r="F32" s="17">
        <f>SUM(G19:G31)</f>
        <v>43130.6</v>
      </c>
      <c r="G32" s="17">
        <f t="shared" si="5"/>
        <v>43130.6</v>
      </c>
      <c r="H32" s="14">
        <v>1</v>
      </c>
      <c r="I32" s="17">
        <f>SUM(J19:J31)</f>
        <v>0</v>
      </c>
      <c r="J32" s="17">
        <f t="shared" si="6"/>
        <v>0</v>
      </c>
    </row>
    <row r="33" spans="1:10" ht="0.9" customHeight="1" x14ac:dyDescent="0.3">
      <c r="A33" s="18"/>
      <c r="B33" s="18"/>
      <c r="C33" s="18"/>
      <c r="D33" s="33"/>
      <c r="E33" s="18"/>
      <c r="F33" s="18"/>
      <c r="G33" s="18"/>
      <c r="H33" s="18"/>
      <c r="I33" s="18"/>
      <c r="J33" s="18"/>
    </row>
    <row r="34" spans="1:10" x14ac:dyDescent="0.3">
      <c r="A34" s="10" t="s">
        <v>67</v>
      </c>
      <c r="B34" s="10" t="s">
        <v>10</v>
      </c>
      <c r="C34" s="10" t="s">
        <v>11</v>
      </c>
      <c r="D34" s="30" t="s">
        <v>68</v>
      </c>
      <c r="E34" s="11">
        <f t="shared" ref="E34:J34" si="7">E36</f>
        <v>1</v>
      </c>
      <c r="F34" s="11">
        <f t="shared" si="7"/>
        <v>11340</v>
      </c>
      <c r="G34" s="11">
        <f t="shared" si="7"/>
        <v>11340</v>
      </c>
      <c r="H34" s="11">
        <f t="shared" si="7"/>
        <v>1</v>
      </c>
      <c r="I34" s="11">
        <f t="shared" si="7"/>
        <v>11340</v>
      </c>
      <c r="J34" s="11">
        <f t="shared" si="7"/>
        <v>11340</v>
      </c>
    </row>
    <row r="35" spans="1:10" x14ac:dyDescent="0.3">
      <c r="A35" s="12" t="s">
        <v>69</v>
      </c>
      <c r="B35" s="13" t="s">
        <v>18</v>
      </c>
      <c r="C35" s="13" t="s">
        <v>70</v>
      </c>
      <c r="D35" s="31" t="s">
        <v>71</v>
      </c>
      <c r="E35" s="14">
        <v>1</v>
      </c>
      <c r="F35" s="14">
        <v>11340</v>
      </c>
      <c r="G35" s="15">
        <f>ROUND(E35*F35,2)</f>
        <v>11340</v>
      </c>
      <c r="H35" s="14">
        <v>1</v>
      </c>
      <c r="I35" s="56">
        <f>+F35</f>
        <v>11340</v>
      </c>
      <c r="J35" s="15">
        <f>ROUND(H35*I35,2)</f>
        <v>11340</v>
      </c>
    </row>
    <row r="36" spans="1:10" x14ac:dyDescent="0.3">
      <c r="A36" s="16"/>
      <c r="B36" s="16"/>
      <c r="C36" s="16"/>
      <c r="D36" s="32" t="s">
        <v>72</v>
      </c>
      <c r="E36" s="14">
        <v>1</v>
      </c>
      <c r="F36" s="17">
        <f>G35</f>
        <v>11340</v>
      </c>
      <c r="G36" s="17">
        <f>ROUND(E36*F36,2)</f>
        <v>11340</v>
      </c>
      <c r="H36" s="14">
        <v>1</v>
      </c>
      <c r="I36" s="17">
        <f>J35</f>
        <v>11340</v>
      </c>
      <c r="J36" s="17">
        <f>ROUND(H36*I36,2)</f>
        <v>11340</v>
      </c>
    </row>
    <row r="37" spans="1:10" ht="0.9" customHeight="1" x14ac:dyDescent="0.3">
      <c r="A37" s="18"/>
      <c r="B37" s="18"/>
      <c r="C37" s="18"/>
      <c r="D37" s="33"/>
      <c r="E37" s="18"/>
      <c r="F37" s="18"/>
      <c r="G37" s="18"/>
      <c r="H37" s="18"/>
      <c r="I37" s="18"/>
      <c r="J37" s="18"/>
    </row>
    <row r="38" spans="1:10" x14ac:dyDescent="0.3">
      <c r="A38" s="10" t="s">
        <v>73</v>
      </c>
      <c r="B38" s="10" t="s">
        <v>10</v>
      </c>
      <c r="C38" s="10" t="s">
        <v>11</v>
      </c>
      <c r="D38" s="30" t="s">
        <v>74</v>
      </c>
      <c r="E38" s="11">
        <f t="shared" ref="E38:J38" si="8">E53</f>
        <v>1</v>
      </c>
      <c r="F38" s="11">
        <f t="shared" si="8"/>
        <v>99413.89</v>
      </c>
      <c r="G38" s="11">
        <f t="shared" si="8"/>
        <v>99413.89</v>
      </c>
      <c r="H38" s="11">
        <f t="shared" si="8"/>
        <v>1</v>
      </c>
      <c r="I38" s="11">
        <f t="shared" si="8"/>
        <v>0</v>
      </c>
      <c r="J38" s="11">
        <f t="shared" si="8"/>
        <v>0</v>
      </c>
    </row>
    <row r="39" spans="1:10" x14ac:dyDescent="0.3">
      <c r="A39" s="12" t="s">
        <v>75</v>
      </c>
      <c r="B39" s="13" t="s">
        <v>18</v>
      </c>
      <c r="C39" s="13" t="s">
        <v>19</v>
      </c>
      <c r="D39" s="31" t="s">
        <v>76</v>
      </c>
      <c r="E39" s="14">
        <v>235</v>
      </c>
      <c r="F39" s="14">
        <v>123.76</v>
      </c>
      <c r="G39" s="15">
        <f t="shared" ref="G39:G53" si="9">ROUND(E39*F39,2)</f>
        <v>29083.599999999999</v>
      </c>
      <c r="H39" s="14">
        <v>235</v>
      </c>
      <c r="I39" s="37">
        <v>0</v>
      </c>
      <c r="J39" s="15">
        <f t="shared" ref="J39:J53" si="10">ROUND(H39*I39,2)</f>
        <v>0</v>
      </c>
    </row>
    <row r="40" spans="1:10" x14ac:dyDescent="0.3">
      <c r="A40" s="12" t="s">
        <v>77</v>
      </c>
      <c r="B40" s="13" t="s">
        <v>18</v>
      </c>
      <c r="C40" s="13" t="s">
        <v>19</v>
      </c>
      <c r="D40" s="31" t="s">
        <v>78</v>
      </c>
      <c r="E40" s="14">
        <v>5</v>
      </c>
      <c r="F40" s="14">
        <v>419.19</v>
      </c>
      <c r="G40" s="15">
        <f t="shared" si="9"/>
        <v>2095.9499999999998</v>
      </c>
      <c r="H40" s="14">
        <v>5</v>
      </c>
      <c r="I40" s="37">
        <v>0</v>
      </c>
      <c r="J40" s="15">
        <f t="shared" si="10"/>
        <v>0</v>
      </c>
    </row>
    <row r="41" spans="1:10" ht="20.399999999999999" x14ac:dyDescent="0.3">
      <c r="A41" s="12" t="s">
        <v>79</v>
      </c>
      <c r="B41" s="13" t="s">
        <v>18</v>
      </c>
      <c r="C41" s="13" t="s">
        <v>19</v>
      </c>
      <c r="D41" s="31" t="s">
        <v>80</v>
      </c>
      <c r="E41" s="14">
        <v>20</v>
      </c>
      <c r="F41" s="14">
        <v>416.72</v>
      </c>
      <c r="G41" s="15">
        <f t="shared" si="9"/>
        <v>8334.4</v>
      </c>
      <c r="H41" s="14">
        <v>20</v>
      </c>
      <c r="I41" s="37">
        <v>0</v>
      </c>
      <c r="J41" s="15">
        <f t="shared" si="10"/>
        <v>0</v>
      </c>
    </row>
    <row r="42" spans="1:10" x14ac:dyDescent="0.3">
      <c r="A42" s="12" t="s">
        <v>81</v>
      </c>
      <c r="B42" s="13" t="s">
        <v>18</v>
      </c>
      <c r="C42" s="13" t="s">
        <v>19</v>
      </c>
      <c r="D42" s="31" t="s">
        <v>82</v>
      </c>
      <c r="E42" s="14">
        <v>50</v>
      </c>
      <c r="F42" s="14">
        <v>50.41</v>
      </c>
      <c r="G42" s="15">
        <f t="shared" si="9"/>
        <v>2520.5</v>
      </c>
      <c r="H42" s="14">
        <v>50</v>
      </c>
      <c r="I42" s="37">
        <v>0</v>
      </c>
      <c r="J42" s="15">
        <f t="shared" si="10"/>
        <v>0</v>
      </c>
    </row>
    <row r="43" spans="1:10" ht="20.399999999999999" x14ac:dyDescent="0.3">
      <c r="A43" s="12" t="s">
        <v>83</v>
      </c>
      <c r="B43" s="13" t="s">
        <v>18</v>
      </c>
      <c r="C43" s="13" t="s">
        <v>19</v>
      </c>
      <c r="D43" s="31" t="s">
        <v>84</v>
      </c>
      <c r="E43" s="14">
        <v>35</v>
      </c>
      <c r="F43" s="14">
        <v>31.56</v>
      </c>
      <c r="G43" s="15">
        <f t="shared" si="9"/>
        <v>1104.5999999999999</v>
      </c>
      <c r="H43" s="14">
        <v>35</v>
      </c>
      <c r="I43" s="37">
        <v>0</v>
      </c>
      <c r="J43" s="15">
        <f t="shared" si="10"/>
        <v>0</v>
      </c>
    </row>
    <row r="44" spans="1:10" ht="20.399999999999999" x14ac:dyDescent="0.3">
      <c r="A44" s="12" t="s">
        <v>85</v>
      </c>
      <c r="B44" s="13" t="s">
        <v>18</v>
      </c>
      <c r="C44" s="13" t="s">
        <v>30</v>
      </c>
      <c r="D44" s="31" t="s">
        <v>86</v>
      </c>
      <c r="E44" s="14">
        <v>50</v>
      </c>
      <c r="F44" s="14">
        <v>18.14</v>
      </c>
      <c r="G44" s="15">
        <f t="shared" si="9"/>
        <v>907</v>
      </c>
      <c r="H44" s="14">
        <v>50</v>
      </c>
      <c r="I44" s="37">
        <v>0</v>
      </c>
      <c r="J44" s="15">
        <f t="shared" si="10"/>
        <v>0</v>
      </c>
    </row>
    <row r="45" spans="1:10" x14ac:dyDescent="0.3">
      <c r="A45" s="12" t="s">
        <v>87</v>
      </c>
      <c r="B45" s="13" t="s">
        <v>18</v>
      </c>
      <c r="C45" s="13" t="s">
        <v>30</v>
      </c>
      <c r="D45" s="31" t="s">
        <v>88</v>
      </c>
      <c r="E45" s="14">
        <v>70</v>
      </c>
      <c r="F45" s="14">
        <v>323.74</v>
      </c>
      <c r="G45" s="15">
        <f t="shared" si="9"/>
        <v>22661.8</v>
      </c>
      <c r="H45" s="14">
        <v>70</v>
      </c>
      <c r="I45" s="37">
        <v>0</v>
      </c>
      <c r="J45" s="15">
        <f t="shared" si="10"/>
        <v>0</v>
      </c>
    </row>
    <row r="46" spans="1:10" ht="20.399999999999999" x14ac:dyDescent="0.3">
      <c r="A46" s="12" t="s">
        <v>89</v>
      </c>
      <c r="B46" s="13" t="s">
        <v>18</v>
      </c>
      <c r="C46" s="13" t="s">
        <v>30</v>
      </c>
      <c r="D46" s="31" t="s">
        <v>90</v>
      </c>
      <c r="E46" s="14">
        <v>140</v>
      </c>
      <c r="F46" s="14">
        <v>17.29</v>
      </c>
      <c r="G46" s="15">
        <f t="shared" si="9"/>
        <v>2420.6</v>
      </c>
      <c r="H46" s="14">
        <v>140</v>
      </c>
      <c r="I46" s="37">
        <v>0</v>
      </c>
      <c r="J46" s="15">
        <f t="shared" si="10"/>
        <v>0</v>
      </c>
    </row>
    <row r="47" spans="1:10" x14ac:dyDescent="0.3">
      <c r="A47" s="12" t="s">
        <v>91</v>
      </c>
      <c r="B47" s="13" t="s">
        <v>18</v>
      </c>
      <c r="C47" s="13" t="s">
        <v>27</v>
      </c>
      <c r="D47" s="31" t="s">
        <v>92</v>
      </c>
      <c r="E47" s="14">
        <v>2000</v>
      </c>
      <c r="F47" s="14">
        <v>0.38</v>
      </c>
      <c r="G47" s="15">
        <f t="shared" si="9"/>
        <v>760</v>
      </c>
      <c r="H47" s="14">
        <v>2000</v>
      </c>
      <c r="I47" s="37">
        <v>0</v>
      </c>
      <c r="J47" s="15">
        <f t="shared" si="10"/>
        <v>0</v>
      </c>
    </row>
    <row r="48" spans="1:10" x14ac:dyDescent="0.3">
      <c r="A48" s="12" t="s">
        <v>93</v>
      </c>
      <c r="B48" s="13" t="s">
        <v>18</v>
      </c>
      <c r="C48" s="13" t="s">
        <v>27</v>
      </c>
      <c r="D48" s="31" t="s">
        <v>94</v>
      </c>
      <c r="E48" s="14">
        <v>2000</v>
      </c>
      <c r="F48" s="14">
        <v>0.41</v>
      </c>
      <c r="G48" s="15">
        <f t="shared" si="9"/>
        <v>820</v>
      </c>
      <c r="H48" s="14">
        <v>2000</v>
      </c>
      <c r="I48" s="37">
        <v>0</v>
      </c>
      <c r="J48" s="15">
        <f t="shared" si="10"/>
        <v>0</v>
      </c>
    </row>
    <row r="49" spans="1:10" ht="20.399999999999999" x14ac:dyDescent="0.3">
      <c r="A49" s="12" t="s">
        <v>95</v>
      </c>
      <c r="B49" s="13" t="s">
        <v>18</v>
      </c>
      <c r="C49" s="13" t="s">
        <v>30</v>
      </c>
      <c r="D49" s="31" t="s">
        <v>96</v>
      </c>
      <c r="E49" s="14">
        <v>250</v>
      </c>
      <c r="F49" s="14">
        <v>38.799999999999997</v>
      </c>
      <c r="G49" s="15">
        <f t="shared" si="9"/>
        <v>9700</v>
      </c>
      <c r="H49" s="14">
        <v>250</v>
      </c>
      <c r="I49" s="37">
        <v>0</v>
      </c>
      <c r="J49" s="15">
        <f t="shared" si="10"/>
        <v>0</v>
      </c>
    </row>
    <row r="50" spans="1:10" x14ac:dyDescent="0.3">
      <c r="A50" s="12" t="s">
        <v>97</v>
      </c>
      <c r="B50" s="13" t="s">
        <v>18</v>
      </c>
      <c r="C50" s="13" t="s">
        <v>19</v>
      </c>
      <c r="D50" s="31" t="s">
        <v>98</v>
      </c>
      <c r="E50" s="14">
        <v>1</v>
      </c>
      <c r="F50" s="14">
        <v>9818.93</v>
      </c>
      <c r="G50" s="15">
        <f t="shared" si="9"/>
        <v>9818.93</v>
      </c>
      <c r="H50" s="14">
        <v>1</v>
      </c>
      <c r="I50" s="37">
        <v>0</v>
      </c>
      <c r="J50" s="15">
        <f t="shared" si="10"/>
        <v>0</v>
      </c>
    </row>
    <row r="51" spans="1:10" ht="20.399999999999999" x14ac:dyDescent="0.3">
      <c r="A51" s="12" t="s">
        <v>99</v>
      </c>
      <c r="B51" s="13" t="s">
        <v>18</v>
      </c>
      <c r="C51" s="13" t="s">
        <v>19</v>
      </c>
      <c r="D51" s="31" t="s">
        <v>100</v>
      </c>
      <c r="E51" s="14">
        <v>3</v>
      </c>
      <c r="F51" s="14">
        <v>1641.32</v>
      </c>
      <c r="G51" s="15">
        <f t="shared" si="9"/>
        <v>4923.96</v>
      </c>
      <c r="H51" s="14">
        <v>3</v>
      </c>
      <c r="I51" s="37">
        <v>0</v>
      </c>
      <c r="J51" s="15">
        <f t="shared" si="10"/>
        <v>0</v>
      </c>
    </row>
    <row r="52" spans="1:10" x14ac:dyDescent="0.3">
      <c r="A52" s="12" t="s">
        <v>101</v>
      </c>
      <c r="B52" s="13" t="s">
        <v>18</v>
      </c>
      <c r="C52" s="13" t="s">
        <v>19</v>
      </c>
      <c r="D52" s="31" t="s">
        <v>102</v>
      </c>
      <c r="E52" s="14">
        <v>15</v>
      </c>
      <c r="F52" s="14">
        <v>284.17</v>
      </c>
      <c r="G52" s="15">
        <f t="shared" si="9"/>
        <v>4262.55</v>
      </c>
      <c r="H52" s="14">
        <v>15</v>
      </c>
      <c r="I52" s="37">
        <v>0</v>
      </c>
      <c r="J52" s="15">
        <f t="shared" si="10"/>
        <v>0</v>
      </c>
    </row>
    <row r="53" spans="1:10" x14ac:dyDescent="0.3">
      <c r="A53" s="16"/>
      <c r="B53" s="16"/>
      <c r="C53" s="16"/>
      <c r="D53" s="32" t="s">
        <v>103</v>
      </c>
      <c r="E53" s="14">
        <v>1</v>
      </c>
      <c r="F53" s="17">
        <f>SUM(G39:G52)</f>
        <v>99413.89</v>
      </c>
      <c r="G53" s="17">
        <f t="shared" si="9"/>
        <v>99413.89</v>
      </c>
      <c r="H53" s="14">
        <v>1</v>
      </c>
      <c r="I53" s="17">
        <f>SUM(J39:J52)</f>
        <v>0</v>
      </c>
      <c r="J53" s="17">
        <f t="shared" si="10"/>
        <v>0</v>
      </c>
    </row>
    <row r="54" spans="1:10" ht="0.9" customHeight="1" x14ac:dyDescent="0.3">
      <c r="A54" s="18"/>
      <c r="B54" s="18"/>
      <c r="C54" s="18"/>
      <c r="D54" s="33"/>
      <c r="E54" s="18"/>
      <c r="F54" s="18"/>
      <c r="G54" s="18"/>
      <c r="H54" s="18"/>
      <c r="I54" s="18"/>
      <c r="J54" s="18"/>
    </row>
    <row r="55" spans="1:10" x14ac:dyDescent="0.3">
      <c r="A55" s="16"/>
      <c r="B55" s="16"/>
      <c r="C55" s="16"/>
      <c r="D55" s="32" t="s">
        <v>104</v>
      </c>
      <c r="E55" s="14">
        <v>1</v>
      </c>
      <c r="F55" s="17">
        <f>G6+G11+G18+G34+G38</f>
        <v>237488.02</v>
      </c>
      <c r="G55" s="17">
        <f>ROUND(E55*F55,2)</f>
        <v>237488.02</v>
      </c>
      <c r="H55" s="14">
        <v>1</v>
      </c>
      <c r="I55" s="17">
        <f>J6+J11+J18+J34+J38</f>
        <v>11340</v>
      </c>
      <c r="J55" s="17">
        <f>ROUND(H55*I55,2)</f>
        <v>11340</v>
      </c>
    </row>
    <row r="56" spans="1:10" ht="0.9" customHeight="1" x14ac:dyDescent="0.3">
      <c r="A56" s="18"/>
      <c r="B56" s="18"/>
      <c r="C56" s="18"/>
      <c r="D56" s="33"/>
      <c r="E56" s="18"/>
      <c r="F56" s="18"/>
      <c r="G56" s="18"/>
      <c r="H56" s="18"/>
      <c r="I56" s="18"/>
      <c r="J56" s="18"/>
    </row>
    <row r="57" spans="1:10" x14ac:dyDescent="0.3">
      <c r="A57" s="8" t="s">
        <v>105</v>
      </c>
      <c r="B57" s="8" t="s">
        <v>10</v>
      </c>
      <c r="C57" s="8" t="s">
        <v>11</v>
      </c>
      <c r="D57" s="29" t="s">
        <v>106</v>
      </c>
      <c r="E57" s="9">
        <f t="shared" ref="E57:J57" si="11">E86</f>
        <v>1</v>
      </c>
      <c r="F57" s="9">
        <f t="shared" si="11"/>
        <v>260768.86</v>
      </c>
      <c r="G57" s="9">
        <f t="shared" si="11"/>
        <v>260768.86</v>
      </c>
      <c r="H57" s="9">
        <f t="shared" si="11"/>
        <v>1</v>
      </c>
      <c r="I57" s="9">
        <f t="shared" si="11"/>
        <v>94500</v>
      </c>
      <c r="J57" s="9">
        <f t="shared" si="11"/>
        <v>94500</v>
      </c>
    </row>
    <row r="58" spans="1:10" x14ac:dyDescent="0.3">
      <c r="A58" s="10" t="s">
        <v>107</v>
      </c>
      <c r="B58" s="10" t="s">
        <v>10</v>
      </c>
      <c r="C58" s="10" t="s">
        <v>11</v>
      </c>
      <c r="D58" s="30" t="s">
        <v>108</v>
      </c>
      <c r="E58" s="11">
        <f t="shared" ref="E58:J58" si="12">E61</f>
        <v>1</v>
      </c>
      <c r="F58" s="11">
        <f t="shared" si="12"/>
        <v>86984.8</v>
      </c>
      <c r="G58" s="11">
        <f t="shared" si="12"/>
        <v>86984.8</v>
      </c>
      <c r="H58" s="11">
        <f t="shared" si="12"/>
        <v>1</v>
      </c>
      <c r="I58" s="11">
        <f t="shared" si="12"/>
        <v>0</v>
      </c>
      <c r="J58" s="11">
        <f t="shared" si="12"/>
        <v>0</v>
      </c>
    </row>
    <row r="59" spans="1:10" x14ac:dyDescent="0.3">
      <c r="A59" s="12" t="s">
        <v>109</v>
      </c>
      <c r="B59" s="13" t="s">
        <v>18</v>
      </c>
      <c r="C59" s="13" t="s">
        <v>27</v>
      </c>
      <c r="D59" s="31" t="s">
        <v>110</v>
      </c>
      <c r="E59" s="14">
        <v>120</v>
      </c>
      <c r="F59" s="14">
        <v>95.74</v>
      </c>
      <c r="G59" s="15">
        <f>ROUND(E59*F59,2)</f>
        <v>11488.8</v>
      </c>
      <c r="H59" s="14">
        <v>120</v>
      </c>
      <c r="I59" s="37">
        <v>0</v>
      </c>
      <c r="J59" s="15">
        <f>ROUND(H59*I59,2)</f>
        <v>0</v>
      </c>
    </row>
    <row r="60" spans="1:10" ht="20.399999999999999" x14ac:dyDescent="0.3">
      <c r="A60" s="12" t="s">
        <v>111</v>
      </c>
      <c r="B60" s="13" t="s">
        <v>18</v>
      </c>
      <c r="C60" s="13" t="s">
        <v>27</v>
      </c>
      <c r="D60" s="31" t="s">
        <v>112</v>
      </c>
      <c r="E60" s="14">
        <v>143.78</v>
      </c>
      <c r="F60" s="14">
        <v>525.08000000000004</v>
      </c>
      <c r="G60" s="15">
        <f>ROUND(E60*F60,2)</f>
        <v>75496</v>
      </c>
      <c r="H60" s="14">
        <v>143.78</v>
      </c>
      <c r="I60" s="37">
        <v>0</v>
      </c>
      <c r="J60" s="15">
        <f>ROUND(H60*I60,2)</f>
        <v>0</v>
      </c>
    </row>
    <row r="61" spans="1:10" x14ac:dyDescent="0.3">
      <c r="A61" s="16"/>
      <c r="B61" s="16"/>
      <c r="C61" s="16"/>
      <c r="D61" s="32" t="s">
        <v>113</v>
      </c>
      <c r="E61" s="14">
        <v>1</v>
      </c>
      <c r="F61" s="17">
        <f>SUM(G59:G60)</f>
        <v>86984.8</v>
      </c>
      <c r="G61" s="17">
        <f>ROUND(E61*F61,2)</f>
        <v>86984.8</v>
      </c>
      <c r="H61" s="14">
        <v>1</v>
      </c>
      <c r="I61" s="17">
        <f>SUM(J59:J60)</f>
        <v>0</v>
      </c>
      <c r="J61" s="17">
        <f>ROUND(H61*I61,2)</f>
        <v>0</v>
      </c>
    </row>
    <row r="62" spans="1:10" ht="0.9" customHeight="1" x14ac:dyDescent="0.3">
      <c r="A62" s="18"/>
      <c r="B62" s="18"/>
      <c r="C62" s="18"/>
      <c r="D62" s="33"/>
      <c r="E62" s="18"/>
      <c r="F62" s="18"/>
      <c r="G62" s="18"/>
      <c r="H62" s="18"/>
      <c r="I62" s="18"/>
      <c r="J62" s="18"/>
    </row>
    <row r="63" spans="1:10" x14ac:dyDescent="0.3">
      <c r="A63" s="10" t="s">
        <v>114</v>
      </c>
      <c r="B63" s="10" t="s">
        <v>10</v>
      </c>
      <c r="C63" s="10" t="s">
        <v>11</v>
      </c>
      <c r="D63" s="30" t="s">
        <v>115</v>
      </c>
      <c r="E63" s="11">
        <f t="shared" ref="E63:J63" si="13">E72</f>
        <v>1</v>
      </c>
      <c r="F63" s="11">
        <f t="shared" si="13"/>
        <v>70567.710000000006</v>
      </c>
      <c r="G63" s="11">
        <f t="shared" si="13"/>
        <v>70567.710000000006</v>
      </c>
      <c r="H63" s="11">
        <f t="shared" si="13"/>
        <v>1</v>
      </c>
      <c r="I63" s="11">
        <f t="shared" si="13"/>
        <v>0</v>
      </c>
      <c r="J63" s="11">
        <f t="shared" si="13"/>
        <v>0</v>
      </c>
    </row>
    <row r="64" spans="1:10" ht="20.399999999999999" x14ac:dyDescent="0.3">
      <c r="A64" s="12" t="s">
        <v>116</v>
      </c>
      <c r="B64" s="13" t="s">
        <v>18</v>
      </c>
      <c r="C64" s="13" t="s">
        <v>27</v>
      </c>
      <c r="D64" s="31" t="s">
        <v>117</v>
      </c>
      <c r="E64" s="14">
        <v>1000</v>
      </c>
      <c r="F64" s="14">
        <v>7.92</v>
      </c>
      <c r="G64" s="15">
        <f t="shared" ref="G64:G72" si="14">ROUND(E64*F64,2)</f>
        <v>7920</v>
      </c>
      <c r="H64" s="14">
        <v>1000</v>
      </c>
      <c r="I64" s="37">
        <v>0</v>
      </c>
      <c r="J64" s="15">
        <f t="shared" ref="J64:J72" si="15">ROUND(H64*I64,2)</f>
        <v>0</v>
      </c>
    </row>
    <row r="65" spans="1:10" ht="20.399999999999999" x14ac:dyDescent="0.3">
      <c r="A65" s="12" t="s">
        <v>118</v>
      </c>
      <c r="B65" s="13" t="s">
        <v>18</v>
      </c>
      <c r="C65" s="13" t="s">
        <v>19</v>
      </c>
      <c r="D65" s="31" t="s">
        <v>119</v>
      </c>
      <c r="E65" s="14">
        <v>19</v>
      </c>
      <c r="F65" s="14">
        <v>225.37</v>
      </c>
      <c r="G65" s="15">
        <f t="shared" si="14"/>
        <v>4282.03</v>
      </c>
      <c r="H65" s="14">
        <v>19</v>
      </c>
      <c r="I65" s="37">
        <v>0</v>
      </c>
      <c r="J65" s="15">
        <f t="shared" si="15"/>
        <v>0</v>
      </c>
    </row>
    <row r="66" spans="1:10" x14ac:dyDescent="0.3">
      <c r="A66" s="12" t="s">
        <v>120</v>
      </c>
      <c r="B66" s="13" t="s">
        <v>18</v>
      </c>
      <c r="C66" s="13" t="s">
        <v>19</v>
      </c>
      <c r="D66" s="31" t="s">
        <v>121</v>
      </c>
      <c r="E66" s="14">
        <v>19</v>
      </c>
      <c r="F66" s="14">
        <v>770.06</v>
      </c>
      <c r="G66" s="15">
        <f t="shared" si="14"/>
        <v>14631.14</v>
      </c>
      <c r="H66" s="14">
        <v>19</v>
      </c>
      <c r="I66" s="37">
        <v>0</v>
      </c>
      <c r="J66" s="15">
        <f t="shared" si="15"/>
        <v>0</v>
      </c>
    </row>
    <row r="67" spans="1:10" ht="20.399999999999999" x14ac:dyDescent="0.3">
      <c r="A67" s="12" t="s">
        <v>122</v>
      </c>
      <c r="B67" s="13" t="s">
        <v>18</v>
      </c>
      <c r="C67" s="13" t="s">
        <v>19</v>
      </c>
      <c r="D67" s="31" t="s">
        <v>123</v>
      </c>
      <c r="E67" s="14">
        <v>19</v>
      </c>
      <c r="F67" s="14">
        <v>1692.69</v>
      </c>
      <c r="G67" s="15">
        <f t="shared" si="14"/>
        <v>32161.11</v>
      </c>
      <c r="H67" s="14">
        <v>19</v>
      </c>
      <c r="I67" s="37">
        <v>0</v>
      </c>
      <c r="J67" s="15">
        <f t="shared" si="15"/>
        <v>0</v>
      </c>
    </row>
    <row r="68" spans="1:10" ht="20.399999999999999" x14ac:dyDescent="0.3">
      <c r="A68" s="12" t="s">
        <v>124</v>
      </c>
      <c r="B68" s="13" t="s">
        <v>18</v>
      </c>
      <c r="C68" s="13" t="s">
        <v>19</v>
      </c>
      <c r="D68" s="31" t="s">
        <v>125</v>
      </c>
      <c r="E68" s="14">
        <v>9</v>
      </c>
      <c r="F68" s="14">
        <v>569.86</v>
      </c>
      <c r="G68" s="15">
        <f t="shared" si="14"/>
        <v>5128.74</v>
      </c>
      <c r="H68" s="14">
        <v>9</v>
      </c>
      <c r="I68" s="37">
        <v>0</v>
      </c>
      <c r="J68" s="15">
        <f t="shared" si="15"/>
        <v>0</v>
      </c>
    </row>
    <row r="69" spans="1:10" x14ac:dyDescent="0.3">
      <c r="A69" s="12" t="s">
        <v>126</v>
      </c>
      <c r="B69" s="13" t="s">
        <v>18</v>
      </c>
      <c r="C69" s="13" t="s">
        <v>19</v>
      </c>
      <c r="D69" s="31" t="s">
        <v>127</v>
      </c>
      <c r="E69" s="14">
        <v>16</v>
      </c>
      <c r="F69" s="14">
        <v>171.87</v>
      </c>
      <c r="G69" s="15">
        <f t="shared" si="14"/>
        <v>2749.92</v>
      </c>
      <c r="H69" s="14">
        <v>16</v>
      </c>
      <c r="I69" s="37">
        <v>0</v>
      </c>
      <c r="J69" s="15">
        <f t="shared" si="15"/>
        <v>0</v>
      </c>
    </row>
    <row r="70" spans="1:10" ht="20.399999999999999" x14ac:dyDescent="0.3">
      <c r="A70" s="12" t="s">
        <v>128</v>
      </c>
      <c r="B70" s="13" t="s">
        <v>18</v>
      </c>
      <c r="C70" s="13" t="s">
        <v>19</v>
      </c>
      <c r="D70" s="31" t="s">
        <v>129</v>
      </c>
      <c r="E70" s="14">
        <v>16</v>
      </c>
      <c r="F70" s="14">
        <v>154.15</v>
      </c>
      <c r="G70" s="15">
        <f t="shared" si="14"/>
        <v>2466.4</v>
      </c>
      <c r="H70" s="14">
        <v>16</v>
      </c>
      <c r="I70" s="37">
        <v>0</v>
      </c>
      <c r="J70" s="15">
        <f t="shared" si="15"/>
        <v>0</v>
      </c>
    </row>
    <row r="71" spans="1:10" x14ac:dyDescent="0.3">
      <c r="A71" s="12" t="s">
        <v>130</v>
      </c>
      <c r="B71" s="13" t="s">
        <v>18</v>
      </c>
      <c r="C71" s="13" t="s">
        <v>19</v>
      </c>
      <c r="D71" s="31" t="s">
        <v>131</v>
      </c>
      <c r="E71" s="14">
        <v>1</v>
      </c>
      <c r="F71" s="14">
        <v>1228.3699999999999</v>
      </c>
      <c r="G71" s="15">
        <f t="shared" si="14"/>
        <v>1228.3699999999999</v>
      </c>
      <c r="H71" s="14">
        <v>1</v>
      </c>
      <c r="I71" s="37">
        <v>0</v>
      </c>
      <c r="J71" s="15">
        <f t="shared" si="15"/>
        <v>0</v>
      </c>
    </row>
    <row r="72" spans="1:10" x14ac:dyDescent="0.3">
      <c r="A72" s="16"/>
      <c r="B72" s="16"/>
      <c r="C72" s="16"/>
      <c r="D72" s="32" t="s">
        <v>132</v>
      </c>
      <c r="E72" s="14">
        <v>1</v>
      </c>
      <c r="F72" s="17">
        <f>SUM(G64:G71)</f>
        <v>70567.710000000006</v>
      </c>
      <c r="G72" s="17">
        <f t="shared" si="14"/>
        <v>70567.710000000006</v>
      </c>
      <c r="H72" s="14">
        <v>1</v>
      </c>
      <c r="I72" s="17">
        <f>SUM(J64:J71)</f>
        <v>0</v>
      </c>
      <c r="J72" s="17">
        <f t="shared" si="15"/>
        <v>0</v>
      </c>
    </row>
    <row r="73" spans="1:10" ht="0.9" customHeight="1" x14ac:dyDescent="0.3">
      <c r="A73" s="18"/>
      <c r="B73" s="18"/>
      <c r="C73" s="18"/>
      <c r="D73" s="33"/>
      <c r="E73" s="18"/>
      <c r="F73" s="18"/>
      <c r="G73" s="18"/>
      <c r="H73" s="18"/>
      <c r="I73" s="18"/>
      <c r="J73" s="18"/>
    </row>
    <row r="74" spans="1:10" x14ac:dyDescent="0.3">
      <c r="A74" s="10" t="s">
        <v>133</v>
      </c>
      <c r="B74" s="10" t="s">
        <v>10</v>
      </c>
      <c r="C74" s="10" t="s">
        <v>11</v>
      </c>
      <c r="D74" s="30" t="s">
        <v>134</v>
      </c>
      <c r="E74" s="11">
        <f t="shared" ref="E74:J74" si="16">E79</f>
        <v>1</v>
      </c>
      <c r="F74" s="11">
        <f t="shared" si="16"/>
        <v>7414.05</v>
      </c>
      <c r="G74" s="11">
        <f t="shared" si="16"/>
        <v>7414.05</v>
      </c>
      <c r="H74" s="11">
        <f t="shared" si="16"/>
        <v>1</v>
      </c>
      <c r="I74" s="11">
        <f t="shared" si="16"/>
        <v>0</v>
      </c>
      <c r="J74" s="11">
        <f t="shared" si="16"/>
        <v>0</v>
      </c>
    </row>
    <row r="75" spans="1:10" x14ac:dyDescent="0.3">
      <c r="A75" s="12" t="s">
        <v>135</v>
      </c>
      <c r="B75" s="13" t="s">
        <v>18</v>
      </c>
      <c r="C75" s="13" t="s">
        <v>19</v>
      </c>
      <c r="D75" s="31" t="s">
        <v>136</v>
      </c>
      <c r="E75" s="14">
        <v>10</v>
      </c>
      <c r="F75" s="14">
        <v>123.43</v>
      </c>
      <c r="G75" s="15">
        <f>ROUND(E75*F75,2)</f>
        <v>1234.3</v>
      </c>
      <c r="H75" s="14">
        <v>10</v>
      </c>
      <c r="I75" s="37">
        <v>0</v>
      </c>
      <c r="J75" s="15">
        <f>ROUND(H75*I75,2)</f>
        <v>0</v>
      </c>
    </row>
    <row r="76" spans="1:10" x14ac:dyDescent="0.3">
      <c r="A76" s="12" t="s">
        <v>137</v>
      </c>
      <c r="B76" s="13" t="s">
        <v>18</v>
      </c>
      <c r="C76" s="13" t="s">
        <v>19</v>
      </c>
      <c r="D76" s="31" t="s">
        <v>138</v>
      </c>
      <c r="E76" s="14">
        <v>10</v>
      </c>
      <c r="F76" s="14">
        <v>178.67</v>
      </c>
      <c r="G76" s="15">
        <f>ROUND(E76*F76,2)</f>
        <v>1786.7</v>
      </c>
      <c r="H76" s="14">
        <v>10</v>
      </c>
      <c r="I76" s="37">
        <v>0</v>
      </c>
      <c r="J76" s="15">
        <f>ROUND(H76*I76,2)</f>
        <v>0</v>
      </c>
    </row>
    <row r="77" spans="1:10" ht="20.399999999999999" x14ac:dyDescent="0.3">
      <c r="A77" s="12" t="s">
        <v>139</v>
      </c>
      <c r="B77" s="13" t="s">
        <v>18</v>
      </c>
      <c r="C77" s="13" t="s">
        <v>19</v>
      </c>
      <c r="D77" s="31" t="s">
        <v>140</v>
      </c>
      <c r="E77" s="14">
        <v>5</v>
      </c>
      <c r="F77" s="14">
        <v>357.21</v>
      </c>
      <c r="G77" s="15">
        <f>ROUND(E77*F77,2)</f>
        <v>1786.05</v>
      </c>
      <c r="H77" s="14">
        <v>5</v>
      </c>
      <c r="I77" s="37">
        <v>0</v>
      </c>
      <c r="J77" s="15">
        <f>ROUND(H77*I77,2)</f>
        <v>0</v>
      </c>
    </row>
    <row r="78" spans="1:10" ht="20.399999999999999" x14ac:dyDescent="0.3">
      <c r="A78" s="12" t="s">
        <v>141</v>
      </c>
      <c r="B78" s="13" t="s">
        <v>18</v>
      </c>
      <c r="C78" s="13" t="s">
        <v>27</v>
      </c>
      <c r="D78" s="31" t="s">
        <v>142</v>
      </c>
      <c r="E78" s="14">
        <v>300</v>
      </c>
      <c r="F78" s="14">
        <v>8.69</v>
      </c>
      <c r="G78" s="15">
        <f>ROUND(E78*F78,2)</f>
        <v>2607</v>
      </c>
      <c r="H78" s="14">
        <v>300</v>
      </c>
      <c r="I78" s="37">
        <v>0</v>
      </c>
      <c r="J78" s="15">
        <f>ROUND(H78*I78,2)</f>
        <v>0</v>
      </c>
    </row>
    <row r="79" spans="1:10" x14ac:dyDescent="0.3">
      <c r="A79" s="16"/>
      <c r="B79" s="16"/>
      <c r="C79" s="16"/>
      <c r="D79" s="32" t="s">
        <v>143</v>
      </c>
      <c r="E79" s="14">
        <v>1</v>
      </c>
      <c r="F79" s="17">
        <f>SUM(G75:G78)</f>
        <v>7414.05</v>
      </c>
      <c r="G79" s="17">
        <f>ROUND(E79*F79,2)</f>
        <v>7414.05</v>
      </c>
      <c r="H79" s="14">
        <v>1</v>
      </c>
      <c r="I79" s="17">
        <f>SUM(J75:J78)</f>
        <v>0</v>
      </c>
      <c r="J79" s="17">
        <f>ROUND(H79*I79,2)</f>
        <v>0</v>
      </c>
    </row>
    <row r="80" spans="1:10" ht="0.9" customHeight="1" x14ac:dyDescent="0.3">
      <c r="A80" s="18"/>
      <c r="B80" s="18"/>
      <c r="C80" s="18"/>
      <c r="D80" s="33"/>
      <c r="E80" s="18"/>
      <c r="F80" s="18"/>
      <c r="G80" s="18"/>
      <c r="H80" s="18"/>
      <c r="I80" s="18"/>
      <c r="J80" s="18"/>
    </row>
    <row r="81" spans="1:10" x14ac:dyDescent="0.3">
      <c r="A81" s="10" t="s">
        <v>144</v>
      </c>
      <c r="B81" s="10" t="s">
        <v>10</v>
      </c>
      <c r="C81" s="10" t="s">
        <v>11</v>
      </c>
      <c r="D81" s="30" t="s">
        <v>145</v>
      </c>
      <c r="E81" s="11">
        <f t="shared" ref="E81:J81" si="17">E84</f>
        <v>1</v>
      </c>
      <c r="F81" s="11">
        <f t="shared" si="17"/>
        <v>95802.3</v>
      </c>
      <c r="G81" s="11">
        <f t="shared" si="17"/>
        <v>95802.3</v>
      </c>
      <c r="H81" s="11">
        <f t="shared" si="17"/>
        <v>1</v>
      </c>
      <c r="I81" s="11">
        <f t="shared" si="17"/>
        <v>94500</v>
      </c>
      <c r="J81" s="11">
        <f t="shared" si="17"/>
        <v>94500</v>
      </c>
    </row>
    <row r="82" spans="1:10" ht="20.399999999999999" x14ac:dyDescent="0.3">
      <c r="A82" s="12" t="s">
        <v>146</v>
      </c>
      <c r="B82" s="13" t="s">
        <v>18</v>
      </c>
      <c r="C82" s="13" t="s">
        <v>70</v>
      </c>
      <c r="D82" s="31" t="s">
        <v>147</v>
      </c>
      <c r="E82" s="14">
        <v>1</v>
      </c>
      <c r="F82" s="14">
        <v>94500</v>
      </c>
      <c r="G82" s="15">
        <f>ROUND(E82*F82,2)</f>
        <v>94500</v>
      </c>
      <c r="H82" s="14">
        <v>1</v>
      </c>
      <c r="I82" s="56">
        <f>+F82</f>
        <v>94500</v>
      </c>
      <c r="J82" s="15">
        <f>ROUND(H82*I82,2)</f>
        <v>94500</v>
      </c>
    </row>
    <row r="83" spans="1:10" x14ac:dyDescent="0.3">
      <c r="A83" s="12" t="s">
        <v>148</v>
      </c>
      <c r="B83" s="13" t="s">
        <v>18</v>
      </c>
      <c r="C83" s="13" t="s">
        <v>19</v>
      </c>
      <c r="D83" s="31" t="s">
        <v>149</v>
      </c>
      <c r="E83" s="14">
        <v>15</v>
      </c>
      <c r="F83" s="14">
        <v>86.82</v>
      </c>
      <c r="G83" s="15">
        <f>ROUND(E83*F83,2)</f>
        <v>1302.3</v>
      </c>
      <c r="H83" s="14">
        <v>15</v>
      </c>
      <c r="I83" s="37">
        <v>0</v>
      </c>
      <c r="J83" s="15">
        <f>ROUND(H83*I83,2)</f>
        <v>0</v>
      </c>
    </row>
    <row r="84" spans="1:10" x14ac:dyDescent="0.3">
      <c r="A84" s="16"/>
      <c r="B84" s="16"/>
      <c r="C84" s="16"/>
      <c r="D84" s="32" t="s">
        <v>150</v>
      </c>
      <c r="E84" s="14">
        <v>1</v>
      </c>
      <c r="F84" s="17">
        <f>SUM(G82:G83)</f>
        <v>95802.3</v>
      </c>
      <c r="G84" s="17">
        <f>ROUND(E84*F84,2)</f>
        <v>95802.3</v>
      </c>
      <c r="H84" s="14">
        <v>1</v>
      </c>
      <c r="I84" s="17">
        <f>SUM(J82:J83)</f>
        <v>94500</v>
      </c>
      <c r="J84" s="17">
        <f>ROUND(H84*I84,2)</f>
        <v>94500</v>
      </c>
    </row>
    <row r="85" spans="1:10" ht="0.9" customHeight="1" x14ac:dyDescent="0.3">
      <c r="A85" s="18"/>
      <c r="B85" s="18"/>
      <c r="C85" s="18"/>
      <c r="D85" s="33"/>
      <c r="E85" s="18"/>
      <c r="F85" s="18"/>
      <c r="G85" s="18"/>
      <c r="H85" s="18"/>
      <c r="I85" s="18"/>
      <c r="J85" s="18"/>
    </row>
    <row r="86" spans="1:10" x14ac:dyDescent="0.3">
      <c r="A86" s="16"/>
      <c r="B86" s="16"/>
      <c r="C86" s="16"/>
      <c r="D86" s="32" t="s">
        <v>151</v>
      </c>
      <c r="E86" s="14">
        <v>1</v>
      </c>
      <c r="F86" s="17">
        <f>G58+G63+G74+G81</f>
        <v>260768.86</v>
      </c>
      <c r="G86" s="17">
        <f>ROUND(E86*F86,2)</f>
        <v>260768.86</v>
      </c>
      <c r="H86" s="14">
        <v>1</v>
      </c>
      <c r="I86" s="17">
        <f>J58+J63+J74+J81</f>
        <v>94500</v>
      </c>
      <c r="J86" s="17">
        <f>ROUND(H86*I86,2)</f>
        <v>94500</v>
      </c>
    </row>
    <row r="87" spans="1:10" ht="0.9" customHeight="1" x14ac:dyDescent="0.3">
      <c r="A87" s="18"/>
      <c r="B87" s="18"/>
      <c r="C87" s="18"/>
      <c r="D87" s="33"/>
      <c r="E87" s="18"/>
      <c r="F87" s="18"/>
      <c r="G87" s="18"/>
      <c r="H87" s="18"/>
      <c r="I87" s="18"/>
      <c r="J87" s="18"/>
    </row>
    <row r="88" spans="1:10" x14ac:dyDescent="0.3">
      <c r="A88" s="8" t="s">
        <v>152</v>
      </c>
      <c r="B88" s="8" t="s">
        <v>10</v>
      </c>
      <c r="C88" s="8" t="s">
        <v>11</v>
      </c>
      <c r="D88" s="29" t="s">
        <v>153</v>
      </c>
      <c r="E88" s="9">
        <f t="shared" ref="E88:J88" si="18">E127</f>
        <v>1</v>
      </c>
      <c r="F88" s="9">
        <f t="shared" si="18"/>
        <v>416157.57</v>
      </c>
      <c r="G88" s="9">
        <f t="shared" si="18"/>
        <v>416157.57</v>
      </c>
      <c r="H88" s="9">
        <f t="shared" si="18"/>
        <v>1</v>
      </c>
      <c r="I88" s="9">
        <f t="shared" si="18"/>
        <v>0</v>
      </c>
      <c r="J88" s="9">
        <f t="shared" si="18"/>
        <v>0</v>
      </c>
    </row>
    <row r="89" spans="1:10" x14ac:dyDescent="0.3">
      <c r="A89" s="10" t="s">
        <v>154</v>
      </c>
      <c r="B89" s="10" t="s">
        <v>10</v>
      </c>
      <c r="C89" s="10" t="s">
        <v>11</v>
      </c>
      <c r="D89" s="30" t="s">
        <v>155</v>
      </c>
      <c r="E89" s="11">
        <f t="shared" ref="E89:J89" si="19">E93</f>
        <v>1</v>
      </c>
      <c r="F89" s="11">
        <f t="shared" si="19"/>
        <v>54632.67</v>
      </c>
      <c r="G89" s="11">
        <f t="shared" si="19"/>
        <v>54632.67</v>
      </c>
      <c r="H89" s="11">
        <f t="shared" si="19"/>
        <v>1</v>
      </c>
      <c r="I89" s="11">
        <f t="shared" si="19"/>
        <v>0</v>
      </c>
      <c r="J89" s="11">
        <f t="shared" si="19"/>
        <v>0</v>
      </c>
    </row>
    <row r="90" spans="1:10" ht="20.399999999999999" x14ac:dyDescent="0.3">
      <c r="A90" s="12" t="s">
        <v>156</v>
      </c>
      <c r="B90" s="13" t="s">
        <v>18</v>
      </c>
      <c r="C90" s="13" t="s">
        <v>19</v>
      </c>
      <c r="D90" s="31" t="s">
        <v>157</v>
      </c>
      <c r="E90" s="14">
        <v>4</v>
      </c>
      <c r="F90" s="14">
        <v>4471.8</v>
      </c>
      <c r="G90" s="15">
        <f>ROUND(E90*F90,2)</f>
        <v>17887.2</v>
      </c>
      <c r="H90" s="14">
        <v>4</v>
      </c>
      <c r="I90" s="37">
        <v>0</v>
      </c>
      <c r="J90" s="15">
        <f>ROUND(H90*I90,2)</f>
        <v>0</v>
      </c>
    </row>
    <row r="91" spans="1:10" ht="20.399999999999999" x14ac:dyDescent="0.3">
      <c r="A91" s="12" t="s">
        <v>158</v>
      </c>
      <c r="B91" s="13" t="s">
        <v>18</v>
      </c>
      <c r="C91" s="13" t="s">
        <v>19</v>
      </c>
      <c r="D91" s="31" t="s">
        <v>159</v>
      </c>
      <c r="E91" s="14">
        <v>2</v>
      </c>
      <c r="F91" s="14">
        <v>3516.3</v>
      </c>
      <c r="G91" s="15">
        <f>ROUND(E91*F91,2)</f>
        <v>7032.6</v>
      </c>
      <c r="H91" s="14">
        <v>2</v>
      </c>
      <c r="I91" s="37">
        <v>0</v>
      </c>
      <c r="J91" s="15">
        <f>ROUND(H91*I91,2)</f>
        <v>0</v>
      </c>
    </row>
    <row r="92" spans="1:10" ht="20.399999999999999" x14ac:dyDescent="0.3">
      <c r="A92" s="12" t="s">
        <v>160</v>
      </c>
      <c r="B92" s="13" t="s">
        <v>18</v>
      </c>
      <c r="C92" s="13" t="s">
        <v>19</v>
      </c>
      <c r="D92" s="31" t="s">
        <v>161</v>
      </c>
      <c r="E92" s="14">
        <v>9</v>
      </c>
      <c r="F92" s="14">
        <v>3301.43</v>
      </c>
      <c r="G92" s="15">
        <f>ROUND(E92*F92,2)</f>
        <v>29712.87</v>
      </c>
      <c r="H92" s="14">
        <v>9</v>
      </c>
      <c r="I92" s="37">
        <v>0</v>
      </c>
      <c r="J92" s="15">
        <f>ROUND(H92*I92,2)</f>
        <v>0</v>
      </c>
    </row>
    <row r="93" spans="1:10" x14ac:dyDescent="0.3">
      <c r="A93" s="16"/>
      <c r="B93" s="16"/>
      <c r="C93" s="16"/>
      <c r="D93" s="32" t="s">
        <v>162</v>
      </c>
      <c r="E93" s="14">
        <v>1</v>
      </c>
      <c r="F93" s="17">
        <f>SUM(G90:G92)</f>
        <v>54632.67</v>
      </c>
      <c r="G93" s="17">
        <f>ROUND(E93*F93,2)</f>
        <v>54632.67</v>
      </c>
      <c r="H93" s="14">
        <v>1</v>
      </c>
      <c r="I93" s="17">
        <f>SUM(J90:J92)</f>
        <v>0</v>
      </c>
      <c r="J93" s="17">
        <f>ROUND(H93*I93,2)</f>
        <v>0</v>
      </c>
    </row>
    <row r="94" spans="1:10" ht="0.9" customHeight="1" x14ac:dyDescent="0.3">
      <c r="A94" s="18"/>
      <c r="B94" s="18"/>
      <c r="C94" s="18"/>
      <c r="D94" s="33"/>
      <c r="E94" s="18"/>
      <c r="F94" s="18"/>
      <c r="G94" s="18"/>
      <c r="H94" s="18"/>
      <c r="I94" s="18"/>
      <c r="J94" s="18"/>
    </row>
    <row r="95" spans="1:10" x14ac:dyDescent="0.3">
      <c r="A95" s="10" t="s">
        <v>163</v>
      </c>
      <c r="B95" s="10" t="s">
        <v>10</v>
      </c>
      <c r="C95" s="10" t="s">
        <v>11</v>
      </c>
      <c r="D95" s="30" t="s">
        <v>164</v>
      </c>
      <c r="E95" s="11">
        <f t="shared" ref="E95:J95" si="20">E101</f>
        <v>1</v>
      </c>
      <c r="F95" s="11">
        <f t="shared" si="20"/>
        <v>72697.23</v>
      </c>
      <c r="G95" s="11">
        <f t="shared" si="20"/>
        <v>72697.23</v>
      </c>
      <c r="H95" s="11">
        <f t="shared" si="20"/>
        <v>1</v>
      </c>
      <c r="I95" s="11">
        <f t="shared" si="20"/>
        <v>0</v>
      </c>
      <c r="J95" s="11">
        <f t="shared" si="20"/>
        <v>0</v>
      </c>
    </row>
    <row r="96" spans="1:10" ht="20.399999999999999" x14ac:dyDescent="0.3">
      <c r="A96" s="12" t="s">
        <v>156</v>
      </c>
      <c r="B96" s="13" t="s">
        <v>18</v>
      </c>
      <c r="C96" s="13" t="s">
        <v>19</v>
      </c>
      <c r="D96" s="31" t="s">
        <v>157</v>
      </c>
      <c r="E96" s="14">
        <v>7</v>
      </c>
      <c r="F96" s="14">
        <v>4471.8</v>
      </c>
      <c r="G96" s="15">
        <f t="shared" ref="G96:G101" si="21">ROUND(E96*F96,2)</f>
        <v>31302.6</v>
      </c>
      <c r="H96" s="14">
        <v>7</v>
      </c>
      <c r="I96" s="37">
        <v>0</v>
      </c>
      <c r="J96" s="15">
        <f t="shared" ref="J96:J101" si="22">ROUND(H96*I96,2)</f>
        <v>0</v>
      </c>
    </row>
    <row r="97" spans="1:10" ht="20.399999999999999" x14ac:dyDescent="0.3">
      <c r="A97" s="12" t="s">
        <v>165</v>
      </c>
      <c r="B97" s="13" t="s">
        <v>18</v>
      </c>
      <c r="C97" s="13" t="s">
        <v>19</v>
      </c>
      <c r="D97" s="31" t="s">
        <v>166</v>
      </c>
      <c r="E97" s="14">
        <v>4</v>
      </c>
      <c r="F97" s="14">
        <v>716.61</v>
      </c>
      <c r="G97" s="15">
        <f t="shared" si="21"/>
        <v>2866.44</v>
      </c>
      <c r="H97" s="14">
        <v>4</v>
      </c>
      <c r="I97" s="37">
        <v>0</v>
      </c>
      <c r="J97" s="15">
        <f t="shared" si="22"/>
        <v>0</v>
      </c>
    </row>
    <row r="98" spans="1:10" ht="20.399999999999999" x14ac:dyDescent="0.3">
      <c r="A98" s="12" t="s">
        <v>167</v>
      </c>
      <c r="B98" s="13" t="s">
        <v>18</v>
      </c>
      <c r="C98" s="13" t="s">
        <v>19</v>
      </c>
      <c r="D98" s="31" t="s">
        <v>168</v>
      </c>
      <c r="E98" s="14">
        <v>4</v>
      </c>
      <c r="F98" s="14">
        <v>445.68</v>
      </c>
      <c r="G98" s="15">
        <f t="shared" si="21"/>
        <v>1782.72</v>
      </c>
      <c r="H98" s="14">
        <v>4</v>
      </c>
      <c r="I98" s="37">
        <v>0</v>
      </c>
      <c r="J98" s="15">
        <f t="shared" si="22"/>
        <v>0</v>
      </c>
    </row>
    <row r="99" spans="1:10" ht="20.399999999999999" x14ac:dyDescent="0.3">
      <c r="A99" s="12" t="s">
        <v>158</v>
      </c>
      <c r="B99" s="13" t="s">
        <v>18</v>
      </c>
      <c r="C99" s="13" t="s">
        <v>19</v>
      </c>
      <c r="D99" s="31" t="s">
        <v>159</v>
      </c>
      <c r="E99" s="14">
        <v>2</v>
      </c>
      <c r="F99" s="14">
        <v>3516.3</v>
      </c>
      <c r="G99" s="15">
        <f t="shared" si="21"/>
        <v>7032.6</v>
      </c>
      <c r="H99" s="14">
        <v>2</v>
      </c>
      <c r="I99" s="37">
        <v>0</v>
      </c>
      <c r="J99" s="15">
        <f t="shared" si="22"/>
        <v>0</v>
      </c>
    </row>
    <row r="100" spans="1:10" ht="20.399999999999999" x14ac:dyDescent="0.3">
      <c r="A100" s="12" t="s">
        <v>160</v>
      </c>
      <c r="B100" s="13" t="s">
        <v>18</v>
      </c>
      <c r="C100" s="13" t="s">
        <v>19</v>
      </c>
      <c r="D100" s="31" t="s">
        <v>161</v>
      </c>
      <c r="E100" s="14">
        <v>9</v>
      </c>
      <c r="F100" s="14">
        <v>3301.43</v>
      </c>
      <c r="G100" s="15">
        <f t="shared" si="21"/>
        <v>29712.87</v>
      </c>
      <c r="H100" s="14">
        <v>9</v>
      </c>
      <c r="I100" s="37">
        <v>0</v>
      </c>
      <c r="J100" s="15">
        <f t="shared" si="22"/>
        <v>0</v>
      </c>
    </row>
    <row r="101" spans="1:10" x14ac:dyDescent="0.3">
      <c r="A101" s="16"/>
      <c r="B101" s="16"/>
      <c r="C101" s="16"/>
      <c r="D101" s="32" t="s">
        <v>169</v>
      </c>
      <c r="E101" s="14">
        <v>1</v>
      </c>
      <c r="F101" s="17">
        <f>SUM(G96:G100)</f>
        <v>72697.23</v>
      </c>
      <c r="G101" s="17">
        <f t="shared" si="21"/>
        <v>72697.23</v>
      </c>
      <c r="H101" s="14">
        <v>1</v>
      </c>
      <c r="I101" s="17">
        <f>SUM(J96:J100)</f>
        <v>0</v>
      </c>
      <c r="J101" s="17">
        <f t="shared" si="22"/>
        <v>0</v>
      </c>
    </row>
    <row r="102" spans="1:10" ht="0.9" customHeight="1" x14ac:dyDescent="0.3">
      <c r="A102" s="18"/>
      <c r="B102" s="18"/>
      <c r="C102" s="18"/>
      <c r="D102" s="33"/>
      <c r="E102" s="18"/>
      <c r="F102" s="18"/>
      <c r="G102" s="18"/>
      <c r="H102" s="18"/>
      <c r="I102" s="18"/>
      <c r="J102" s="18"/>
    </row>
    <row r="103" spans="1:10" x14ac:dyDescent="0.3">
      <c r="A103" s="10" t="s">
        <v>170</v>
      </c>
      <c r="B103" s="10" t="s">
        <v>10</v>
      </c>
      <c r="C103" s="10" t="s">
        <v>11</v>
      </c>
      <c r="D103" s="30" t="s">
        <v>171</v>
      </c>
      <c r="E103" s="11">
        <f t="shared" ref="E103:J103" si="23">E106</f>
        <v>1</v>
      </c>
      <c r="F103" s="11">
        <f t="shared" si="23"/>
        <v>20238.32</v>
      </c>
      <c r="G103" s="11">
        <f t="shared" si="23"/>
        <v>20238.32</v>
      </c>
      <c r="H103" s="11">
        <f t="shared" si="23"/>
        <v>1</v>
      </c>
      <c r="I103" s="11">
        <f t="shared" si="23"/>
        <v>0</v>
      </c>
      <c r="J103" s="11">
        <f t="shared" si="23"/>
        <v>0</v>
      </c>
    </row>
    <row r="104" spans="1:10" ht="20.399999999999999" x14ac:dyDescent="0.3">
      <c r="A104" s="12" t="s">
        <v>158</v>
      </c>
      <c r="B104" s="13" t="s">
        <v>18</v>
      </c>
      <c r="C104" s="13" t="s">
        <v>19</v>
      </c>
      <c r="D104" s="31" t="s">
        <v>159</v>
      </c>
      <c r="E104" s="14">
        <v>2</v>
      </c>
      <c r="F104" s="14">
        <v>3516.3</v>
      </c>
      <c r="G104" s="15">
        <f>ROUND(E104*F104,2)</f>
        <v>7032.6</v>
      </c>
      <c r="H104" s="14">
        <v>2</v>
      </c>
      <c r="I104" s="37">
        <v>0</v>
      </c>
      <c r="J104" s="15">
        <f>ROUND(H104*I104,2)</f>
        <v>0</v>
      </c>
    </row>
    <row r="105" spans="1:10" ht="20.399999999999999" x14ac:dyDescent="0.3">
      <c r="A105" s="12" t="s">
        <v>160</v>
      </c>
      <c r="B105" s="13" t="s">
        <v>18</v>
      </c>
      <c r="C105" s="13" t="s">
        <v>19</v>
      </c>
      <c r="D105" s="31" t="s">
        <v>161</v>
      </c>
      <c r="E105" s="14">
        <v>4</v>
      </c>
      <c r="F105" s="14">
        <v>3301.43</v>
      </c>
      <c r="G105" s="15">
        <f>ROUND(E105*F105,2)</f>
        <v>13205.72</v>
      </c>
      <c r="H105" s="14">
        <v>4</v>
      </c>
      <c r="I105" s="37">
        <v>0</v>
      </c>
      <c r="J105" s="15">
        <f>ROUND(H105*I105,2)</f>
        <v>0</v>
      </c>
    </row>
    <row r="106" spans="1:10" x14ac:dyDescent="0.3">
      <c r="A106" s="16"/>
      <c r="B106" s="16"/>
      <c r="C106" s="16"/>
      <c r="D106" s="32" t="s">
        <v>172</v>
      </c>
      <c r="E106" s="14">
        <v>1</v>
      </c>
      <c r="F106" s="17">
        <f>SUM(G104:G105)</f>
        <v>20238.32</v>
      </c>
      <c r="G106" s="17">
        <f>ROUND(E106*F106,2)</f>
        <v>20238.32</v>
      </c>
      <c r="H106" s="14">
        <v>1</v>
      </c>
      <c r="I106" s="17">
        <f>SUM(J104:J105)</f>
        <v>0</v>
      </c>
      <c r="J106" s="17">
        <f>ROUND(H106*I106,2)</f>
        <v>0</v>
      </c>
    </row>
    <row r="107" spans="1:10" ht="0.9" customHeight="1" x14ac:dyDescent="0.3">
      <c r="A107" s="18"/>
      <c r="B107" s="18"/>
      <c r="C107" s="18"/>
      <c r="D107" s="33"/>
      <c r="E107" s="18"/>
      <c r="F107" s="18"/>
      <c r="G107" s="18"/>
      <c r="H107" s="18"/>
      <c r="I107" s="18"/>
      <c r="J107" s="18"/>
    </row>
    <row r="108" spans="1:10" x14ac:dyDescent="0.3">
      <c r="A108" s="10" t="s">
        <v>173</v>
      </c>
      <c r="B108" s="10" t="s">
        <v>10</v>
      </c>
      <c r="C108" s="10" t="s">
        <v>11</v>
      </c>
      <c r="D108" s="30" t="s">
        <v>174</v>
      </c>
      <c r="E108" s="11">
        <f t="shared" ref="E108:J108" si="24">E112</f>
        <v>1</v>
      </c>
      <c r="F108" s="11">
        <f t="shared" si="24"/>
        <v>21193.82</v>
      </c>
      <c r="G108" s="11">
        <f t="shared" si="24"/>
        <v>21193.82</v>
      </c>
      <c r="H108" s="11">
        <f t="shared" si="24"/>
        <v>1</v>
      </c>
      <c r="I108" s="11">
        <f t="shared" si="24"/>
        <v>0</v>
      </c>
      <c r="J108" s="11">
        <f t="shared" si="24"/>
        <v>0</v>
      </c>
    </row>
    <row r="109" spans="1:10" ht="20.399999999999999" x14ac:dyDescent="0.3">
      <c r="A109" s="12" t="s">
        <v>156</v>
      </c>
      <c r="B109" s="13" t="s">
        <v>18</v>
      </c>
      <c r="C109" s="13" t="s">
        <v>19</v>
      </c>
      <c r="D109" s="31" t="s">
        <v>157</v>
      </c>
      <c r="E109" s="14">
        <v>1</v>
      </c>
      <c r="F109" s="14">
        <v>4471.8</v>
      </c>
      <c r="G109" s="15">
        <f>ROUND(E109*F109,2)</f>
        <v>4471.8</v>
      </c>
      <c r="H109" s="14">
        <v>1</v>
      </c>
      <c r="I109" s="37">
        <v>0</v>
      </c>
      <c r="J109" s="15">
        <f>ROUND(H109*I109,2)</f>
        <v>0</v>
      </c>
    </row>
    <row r="110" spans="1:10" ht="20.399999999999999" x14ac:dyDescent="0.3">
      <c r="A110" s="12" t="s">
        <v>158</v>
      </c>
      <c r="B110" s="13" t="s">
        <v>18</v>
      </c>
      <c r="C110" s="13" t="s">
        <v>19</v>
      </c>
      <c r="D110" s="31" t="s">
        <v>159</v>
      </c>
      <c r="E110" s="14">
        <v>1</v>
      </c>
      <c r="F110" s="14">
        <v>3516.3</v>
      </c>
      <c r="G110" s="15">
        <f>ROUND(E110*F110,2)</f>
        <v>3516.3</v>
      </c>
      <c r="H110" s="14">
        <v>1</v>
      </c>
      <c r="I110" s="37">
        <v>0</v>
      </c>
      <c r="J110" s="15">
        <f>ROUND(H110*I110,2)</f>
        <v>0</v>
      </c>
    </row>
    <row r="111" spans="1:10" ht="20.399999999999999" x14ac:dyDescent="0.3">
      <c r="A111" s="12" t="s">
        <v>160</v>
      </c>
      <c r="B111" s="13" t="s">
        <v>18</v>
      </c>
      <c r="C111" s="13" t="s">
        <v>19</v>
      </c>
      <c r="D111" s="31" t="s">
        <v>161</v>
      </c>
      <c r="E111" s="14">
        <v>4</v>
      </c>
      <c r="F111" s="14">
        <v>3301.43</v>
      </c>
      <c r="G111" s="15">
        <f>ROUND(E111*F111,2)</f>
        <v>13205.72</v>
      </c>
      <c r="H111" s="14">
        <v>4</v>
      </c>
      <c r="I111" s="37">
        <v>0</v>
      </c>
      <c r="J111" s="15">
        <f>ROUND(H111*I111,2)</f>
        <v>0</v>
      </c>
    </row>
    <row r="112" spans="1:10" x14ac:dyDescent="0.3">
      <c r="A112" s="16"/>
      <c r="B112" s="16"/>
      <c r="C112" s="16"/>
      <c r="D112" s="32" t="s">
        <v>175</v>
      </c>
      <c r="E112" s="14">
        <v>1</v>
      </c>
      <c r="F112" s="17">
        <f>SUM(G109:G111)</f>
        <v>21193.82</v>
      </c>
      <c r="G112" s="17">
        <f>ROUND(E112*F112,2)</f>
        <v>21193.82</v>
      </c>
      <c r="H112" s="14">
        <v>1</v>
      </c>
      <c r="I112" s="17">
        <f>SUM(J109:J111)</f>
        <v>0</v>
      </c>
      <c r="J112" s="17">
        <f>ROUND(H112*I112,2)</f>
        <v>0</v>
      </c>
    </row>
    <row r="113" spans="1:10" ht="0.9" customHeight="1" x14ac:dyDescent="0.3">
      <c r="A113" s="18"/>
      <c r="B113" s="18"/>
      <c r="C113" s="18"/>
      <c r="D113" s="33"/>
      <c r="E113" s="18"/>
      <c r="F113" s="18"/>
      <c r="G113" s="18"/>
      <c r="H113" s="18"/>
      <c r="I113" s="18"/>
      <c r="J113" s="18"/>
    </row>
    <row r="114" spans="1:10" x14ac:dyDescent="0.3">
      <c r="A114" s="10" t="s">
        <v>176</v>
      </c>
      <c r="B114" s="10" t="s">
        <v>10</v>
      </c>
      <c r="C114" s="10" t="s">
        <v>11</v>
      </c>
      <c r="D114" s="30" t="s">
        <v>177</v>
      </c>
      <c r="E114" s="11">
        <f t="shared" ref="E114:J114" si="25">E119</f>
        <v>1</v>
      </c>
      <c r="F114" s="11">
        <f t="shared" si="25"/>
        <v>142301.9</v>
      </c>
      <c r="G114" s="11">
        <f t="shared" si="25"/>
        <v>142301.9</v>
      </c>
      <c r="H114" s="11">
        <f t="shared" si="25"/>
        <v>1</v>
      </c>
      <c r="I114" s="11">
        <f t="shared" si="25"/>
        <v>0</v>
      </c>
      <c r="J114" s="11">
        <f t="shared" si="25"/>
        <v>0</v>
      </c>
    </row>
    <row r="115" spans="1:10" ht="20.399999999999999" x14ac:dyDescent="0.3">
      <c r="A115" s="12" t="s">
        <v>178</v>
      </c>
      <c r="B115" s="13" t="s">
        <v>18</v>
      </c>
      <c r="C115" s="13" t="s">
        <v>19</v>
      </c>
      <c r="D115" s="31" t="s">
        <v>179</v>
      </c>
      <c r="E115" s="14">
        <v>17</v>
      </c>
      <c r="F115" s="14">
        <v>3057.81</v>
      </c>
      <c r="G115" s="15">
        <f>ROUND(E115*F115,2)</f>
        <v>51982.77</v>
      </c>
      <c r="H115" s="14">
        <v>17</v>
      </c>
      <c r="I115" s="37">
        <v>0</v>
      </c>
      <c r="J115" s="15">
        <f>ROUND(H115*I115,2)</f>
        <v>0</v>
      </c>
    </row>
    <row r="116" spans="1:10" ht="20.399999999999999" x14ac:dyDescent="0.3">
      <c r="A116" s="12" t="s">
        <v>180</v>
      </c>
      <c r="B116" s="13" t="s">
        <v>18</v>
      </c>
      <c r="C116" s="13" t="s">
        <v>19</v>
      </c>
      <c r="D116" s="31" t="s">
        <v>181</v>
      </c>
      <c r="E116" s="14">
        <v>32</v>
      </c>
      <c r="F116" s="14">
        <v>642.48</v>
      </c>
      <c r="G116" s="15">
        <f>ROUND(E116*F116,2)</f>
        <v>20559.36</v>
      </c>
      <c r="H116" s="14">
        <v>32</v>
      </c>
      <c r="I116" s="37">
        <v>0</v>
      </c>
      <c r="J116" s="15">
        <f>ROUND(H116*I116,2)</f>
        <v>0</v>
      </c>
    </row>
    <row r="117" spans="1:10" ht="20.399999999999999" x14ac:dyDescent="0.3">
      <c r="A117" s="12" t="s">
        <v>158</v>
      </c>
      <c r="B117" s="13" t="s">
        <v>18</v>
      </c>
      <c r="C117" s="13" t="s">
        <v>19</v>
      </c>
      <c r="D117" s="31" t="s">
        <v>159</v>
      </c>
      <c r="E117" s="14">
        <v>2</v>
      </c>
      <c r="F117" s="14">
        <v>3516.3</v>
      </c>
      <c r="G117" s="15">
        <f>ROUND(E117*F117,2)</f>
        <v>7032.6</v>
      </c>
      <c r="H117" s="14">
        <v>2</v>
      </c>
      <c r="I117" s="37">
        <v>0</v>
      </c>
      <c r="J117" s="15">
        <f>ROUND(H117*I117,2)</f>
        <v>0</v>
      </c>
    </row>
    <row r="118" spans="1:10" ht="20.399999999999999" x14ac:dyDescent="0.3">
      <c r="A118" s="12" t="s">
        <v>160</v>
      </c>
      <c r="B118" s="13" t="s">
        <v>18</v>
      </c>
      <c r="C118" s="13" t="s">
        <v>19</v>
      </c>
      <c r="D118" s="31" t="s">
        <v>161</v>
      </c>
      <c r="E118" s="14">
        <v>19</v>
      </c>
      <c r="F118" s="14">
        <v>3301.43</v>
      </c>
      <c r="G118" s="15">
        <f>ROUND(E118*F118,2)</f>
        <v>62727.17</v>
      </c>
      <c r="H118" s="14">
        <v>19</v>
      </c>
      <c r="I118" s="37">
        <v>0</v>
      </c>
      <c r="J118" s="15">
        <f>ROUND(H118*I118,2)</f>
        <v>0</v>
      </c>
    </row>
    <row r="119" spans="1:10" x14ac:dyDescent="0.3">
      <c r="A119" s="16"/>
      <c r="B119" s="16"/>
      <c r="C119" s="16"/>
      <c r="D119" s="32" t="s">
        <v>182</v>
      </c>
      <c r="E119" s="14">
        <v>1</v>
      </c>
      <c r="F119" s="17">
        <f>SUM(G115:G118)</f>
        <v>142301.9</v>
      </c>
      <c r="G119" s="17">
        <f>ROUND(E119*F119,2)</f>
        <v>142301.9</v>
      </c>
      <c r="H119" s="14">
        <v>1</v>
      </c>
      <c r="I119" s="17">
        <f>SUM(J115:J118)</f>
        <v>0</v>
      </c>
      <c r="J119" s="17">
        <f>ROUND(H119*I119,2)</f>
        <v>0</v>
      </c>
    </row>
    <row r="120" spans="1:10" ht="0.9" customHeight="1" x14ac:dyDescent="0.3">
      <c r="A120" s="18"/>
      <c r="B120" s="18"/>
      <c r="C120" s="18"/>
      <c r="D120" s="33"/>
      <c r="E120" s="18"/>
      <c r="F120" s="18"/>
      <c r="G120" s="18"/>
      <c r="H120" s="18"/>
      <c r="I120" s="18"/>
      <c r="J120" s="18"/>
    </row>
    <row r="121" spans="1:10" ht="20.399999999999999" x14ac:dyDescent="0.3">
      <c r="A121" s="10" t="s">
        <v>183</v>
      </c>
      <c r="B121" s="10" t="s">
        <v>10</v>
      </c>
      <c r="C121" s="10" t="s">
        <v>11</v>
      </c>
      <c r="D121" s="30" t="s">
        <v>184</v>
      </c>
      <c r="E121" s="11">
        <f t="shared" ref="E121:J121" si="26">E125</f>
        <v>1</v>
      </c>
      <c r="F121" s="11">
        <f t="shared" si="26"/>
        <v>105093.63</v>
      </c>
      <c r="G121" s="11">
        <f t="shared" si="26"/>
        <v>105093.63</v>
      </c>
      <c r="H121" s="11">
        <f t="shared" si="26"/>
        <v>1</v>
      </c>
      <c r="I121" s="11">
        <f t="shared" si="26"/>
        <v>0</v>
      </c>
      <c r="J121" s="11">
        <f t="shared" si="26"/>
        <v>0</v>
      </c>
    </row>
    <row r="122" spans="1:10" ht="20.399999999999999" x14ac:dyDescent="0.3">
      <c r="A122" s="12" t="s">
        <v>160</v>
      </c>
      <c r="B122" s="13" t="s">
        <v>18</v>
      </c>
      <c r="C122" s="13" t="s">
        <v>19</v>
      </c>
      <c r="D122" s="31" t="s">
        <v>161</v>
      </c>
      <c r="E122" s="14">
        <v>18</v>
      </c>
      <c r="F122" s="14">
        <v>3301.43</v>
      </c>
      <c r="G122" s="15">
        <f>ROUND(E122*F122,2)</f>
        <v>59425.74</v>
      </c>
      <c r="H122" s="14">
        <v>18</v>
      </c>
      <c r="I122" s="37">
        <v>0</v>
      </c>
      <c r="J122" s="15">
        <f>ROUND(H122*I122,2)</f>
        <v>0</v>
      </c>
    </row>
    <row r="123" spans="1:10" ht="20.399999999999999" x14ac:dyDescent="0.3">
      <c r="A123" s="12" t="s">
        <v>185</v>
      </c>
      <c r="B123" s="13" t="s">
        <v>18</v>
      </c>
      <c r="C123" s="13" t="s">
        <v>19</v>
      </c>
      <c r="D123" s="31" t="s">
        <v>186</v>
      </c>
      <c r="E123" s="14">
        <v>12</v>
      </c>
      <c r="F123" s="14">
        <v>2877</v>
      </c>
      <c r="G123" s="15">
        <f>ROUND(E123*F123,2)</f>
        <v>34524</v>
      </c>
      <c r="H123" s="14">
        <v>12</v>
      </c>
      <c r="I123" s="37">
        <v>0</v>
      </c>
      <c r="J123" s="15">
        <f>ROUND(H123*I123,2)</f>
        <v>0</v>
      </c>
    </row>
    <row r="124" spans="1:10" ht="20.399999999999999" x14ac:dyDescent="0.3">
      <c r="A124" s="12" t="s">
        <v>187</v>
      </c>
      <c r="B124" s="13" t="s">
        <v>18</v>
      </c>
      <c r="C124" s="13" t="s">
        <v>19</v>
      </c>
      <c r="D124" s="31" t="s">
        <v>188</v>
      </c>
      <c r="E124" s="14">
        <v>9</v>
      </c>
      <c r="F124" s="14">
        <v>1238.21</v>
      </c>
      <c r="G124" s="15">
        <f>ROUND(E124*F124,2)</f>
        <v>11143.89</v>
      </c>
      <c r="H124" s="14">
        <v>9</v>
      </c>
      <c r="I124" s="37">
        <v>0</v>
      </c>
      <c r="J124" s="15">
        <f>ROUND(H124*I124,2)</f>
        <v>0</v>
      </c>
    </row>
    <row r="125" spans="1:10" x14ac:dyDescent="0.3">
      <c r="A125" s="16"/>
      <c r="B125" s="16"/>
      <c r="C125" s="16"/>
      <c r="D125" s="32" t="s">
        <v>189</v>
      </c>
      <c r="E125" s="14">
        <v>1</v>
      </c>
      <c r="F125" s="17">
        <f>SUM(G122:G124)</f>
        <v>105093.63</v>
      </c>
      <c r="G125" s="17">
        <f>ROUND(E125*F125,2)</f>
        <v>105093.63</v>
      </c>
      <c r="H125" s="14">
        <v>1</v>
      </c>
      <c r="I125" s="17">
        <f>SUM(J122:J124)</f>
        <v>0</v>
      </c>
      <c r="J125" s="17">
        <f>ROUND(H125*I125,2)</f>
        <v>0</v>
      </c>
    </row>
    <row r="126" spans="1:10" ht="0.9" customHeight="1" x14ac:dyDescent="0.3">
      <c r="A126" s="18"/>
      <c r="B126" s="18"/>
      <c r="C126" s="18"/>
      <c r="D126" s="33"/>
      <c r="E126" s="18"/>
      <c r="F126" s="18"/>
      <c r="G126" s="18"/>
      <c r="H126" s="18"/>
      <c r="I126" s="18"/>
      <c r="J126" s="18"/>
    </row>
    <row r="127" spans="1:10" x14ac:dyDescent="0.3">
      <c r="A127" s="16"/>
      <c r="B127" s="16"/>
      <c r="C127" s="16"/>
      <c r="D127" s="32" t="s">
        <v>190</v>
      </c>
      <c r="E127" s="14">
        <v>1</v>
      </c>
      <c r="F127" s="17">
        <f>G89+G95+G103+G108+G114+G121</f>
        <v>416157.57</v>
      </c>
      <c r="G127" s="17">
        <f>ROUND(E127*F127,2)</f>
        <v>416157.57</v>
      </c>
      <c r="H127" s="14">
        <v>1</v>
      </c>
      <c r="I127" s="17">
        <f>J89+J95+J103+J108+J114+J121</f>
        <v>0</v>
      </c>
      <c r="J127" s="17">
        <f>ROUND(H127*I127,2)</f>
        <v>0</v>
      </c>
    </row>
    <row r="128" spans="1:10" ht="0.9" customHeight="1" x14ac:dyDescent="0.3">
      <c r="A128" s="18"/>
      <c r="B128" s="18"/>
      <c r="C128" s="18"/>
      <c r="D128" s="33"/>
      <c r="E128" s="18"/>
      <c r="F128" s="18"/>
      <c r="G128" s="18"/>
      <c r="H128" s="18"/>
      <c r="I128" s="18"/>
      <c r="J128" s="18"/>
    </row>
    <row r="129" spans="1:10" x14ac:dyDescent="0.3">
      <c r="A129" s="8" t="s">
        <v>191</v>
      </c>
      <c r="B129" s="8" t="s">
        <v>10</v>
      </c>
      <c r="C129" s="8" t="s">
        <v>11</v>
      </c>
      <c r="D129" s="29" t="s">
        <v>192</v>
      </c>
      <c r="E129" s="9">
        <f t="shared" ref="E129:J129" si="27">E292</f>
        <v>1</v>
      </c>
      <c r="F129" s="9">
        <f t="shared" si="27"/>
        <v>5853450.7800000003</v>
      </c>
      <c r="G129" s="9">
        <f t="shared" si="27"/>
        <v>5853450.7800000003</v>
      </c>
      <c r="H129" s="9">
        <f t="shared" si="27"/>
        <v>1</v>
      </c>
      <c r="I129" s="9">
        <f t="shared" si="27"/>
        <v>0</v>
      </c>
      <c r="J129" s="9">
        <f t="shared" si="27"/>
        <v>0</v>
      </c>
    </row>
    <row r="130" spans="1:10" x14ac:dyDescent="0.3">
      <c r="A130" s="10" t="s">
        <v>193</v>
      </c>
      <c r="B130" s="10" t="s">
        <v>10</v>
      </c>
      <c r="C130" s="10" t="s">
        <v>11</v>
      </c>
      <c r="D130" s="30" t="s">
        <v>194</v>
      </c>
      <c r="E130" s="11">
        <f t="shared" ref="E130:J130" si="28">E160</f>
        <v>1</v>
      </c>
      <c r="F130" s="11">
        <f t="shared" si="28"/>
        <v>87703.79</v>
      </c>
      <c r="G130" s="11">
        <f t="shared" si="28"/>
        <v>87703.79</v>
      </c>
      <c r="H130" s="11">
        <f t="shared" si="28"/>
        <v>1</v>
      </c>
      <c r="I130" s="11">
        <f t="shared" si="28"/>
        <v>0</v>
      </c>
      <c r="J130" s="11">
        <f t="shared" si="28"/>
        <v>0</v>
      </c>
    </row>
    <row r="131" spans="1:10" x14ac:dyDescent="0.3">
      <c r="A131" s="19" t="s">
        <v>195</v>
      </c>
      <c r="B131" s="19" t="s">
        <v>10</v>
      </c>
      <c r="C131" s="19" t="s">
        <v>11</v>
      </c>
      <c r="D131" s="34" t="s">
        <v>155</v>
      </c>
      <c r="E131" s="20">
        <f t="shared" ref="E131:J131" si="29">E134</f>
        <v>1</v>
      </c>
      <c r="F131" s="20">
        <f t="shared" si="29"/>
        <v>7059.29</v>
      </c>
      <c r="G131" s="20">
        <f t="shared" si="29"/>
        <v>7059.29</v>
      </c>
      <c r="H131" s="20">
        <f t="shared" si="29"/>
        <v>1</v>
      </c>
      <c r="I131" s="20">
        <f t="shared" si="29"/>
        <v>0</v>
      </c>
      <c r="J131" s="20">
        <f t="shared" si="29"/>
        <v>0</v>
      </c>
    </row>
    <row r="132" spans="1:10" ht="20.399999999999999" x14ac:dyDescent="0.3">
      <c r="A132" s="12" t="s">
        <v>196</v>
      </c>
      <c r="B132" s="13" t="s">
        <v>18</v>
      </c>
      <c r="C132" s="13" t="s">
        <v>197</v>
      </c>
      <c r="D132" s="31" t="s">
        <v>198</v>
      </c>
      <c r="E132" s="14">
        <v>36.479999999999997</v>
      </c>
      <c r="F132" s="14">
        <v>19.559999999999999</v>
      </c>
      <c r="G132" s="15">
        <f>ROUND(E132*F132,2)</f>
        <v>713.55</v>
      </c>
      <c r="H132" s="14">
        <v>36.479999999999997</v>
      </c>
      <c r="I132" s="37">
        <v>0</v>
      </c>
      <c r="J132" s="15">
        <f>ROUND(H132*I132,2)</f>
        <v>0</v>
      </c>
    </row>
    <row r="133" spans="1:10" ht="20.399999999999999" x14ac:dyDescent="0.3">
      <c r="A133" s="12" t="s">
        <v>199</v>
      </c>
      <c r="B133" s="13" t="s">
        <v>18</v>
      </c>
      <c r="C133" s="13" t="s">
        <v>197</v>
      </c>
      <c r="D133" s="31" t="s">
        <v>200</v>
      </c>
      <c r="E133" s="14">
        <v>3172.87</v>
      </c>
      <c r="F133" s="14">
        <v>2</v>
      </c>
      <c r="G133" s="15">
        <f>ROUND(E133*F133,2)</f>
        <v>6345.74</v>
      </c>
      <c r="H133" s="14">
        <v>3172.87</v>
      </c>
      <c r="I133" s="37">
        <v>0</v>
      </c>
      <c r="J133" s="15">
        <f>ROUND(H133*I133,2)</f>
        <v>0</v>
      </c>
    </row>
    <row r="134" spans="1:10" x14ac:dyDescent="0.3">
      <c r="A134" s="16"/>
      <c r="B134" s="16"/>
      <c r="C134" s="16"/>
      <c r="D134" s="32" t="s">
        <v>201</v>
      </c>
      <c r="E134" s="14">
        <v>1</v>
      </c>
      <c r="F134" s="17">
        <f>SUM(G132:G133)</f>
        <v>7059.29</v>
      </c>
      <c r="G134" s="17">
        <f>ROUND(E134*F134,2)</f>
        <v>7059.29</v>
      </c>
      <c r="H134" s="14">
        <v>1</v>
      </c>
      <c r="I134" s="17">
        <f>SUM(J132:J133)</f>
        <v>0</v>
      </c>
      <c r="J134" s="17">
        <f>ROUND(H134*I134,2)</f>
        <v>0</v>
      </c>
    </row>
    <row r="135" spans="1:10" ht="0.9" customHeight="1" x14ac:dyDescent="0.3">
      <c r="A135" s="18"/>
      <c r="B135" s="18"/>
      <c r="C135" s="18"/>
      <c r="D135" s="33"/>
      <c r="E135" s="18"/>
      <c r="F135" s="18"/>
      <c r="G135" s="18"/>
      <c r="H135" s="18"/>
      <c r="I135" s="18"/>
      <c r="J135" s="18"/>
    </row>
    <row r="136" spans="1:10" x14ac:dyDescent="0.3">
      <c r="A136" s="19" t="s">
        <v>202</v>
      </c>
      <c r="B136" s="19" t="s">
        <v>10</v>
      </c>
      <c r="C136" s="19" t="s">
        <v>11</v>
      </c>
      <c r="D136" s="34" t="s">
        <v>164</v>
      </c>
      <c r="E136" s="20">
        <f t="shared" ref="E136:J136" si="30">E146</f>
        <v>1</v>
      </c>
      <c r="F136" s="20">
        <f t="shared" si="30"/>
        <v>75912.95</v>
      </c>
      <c r="G136" s="20">
        <f t="shared" si="30"/>
        <v>75912.95</v>
      </c>
      <c r="H136" s="20">
        <f t="shared" si="30"/>
        <v>1</v>
      </c>
      <c r="I136" s="20">
        <f t="shared" si="30"/>
        <v>0</v>
      </c>
      <c r="J136" s="20">
        <f t="shared" si="30"/>
        <v>0</v>
      </c>
    </row>
    <row r="137" spans="1:10" ht="20.399999999999999" x14ac:dyDescent="0.3">
      <c r="A137" s="12" t="s">
        <v>196</v>
      </c>
      <c r="B137" s="13" t="s">
        <v>18</v>
      </c>
      <c r="C137" s="13" t="s">
        <v>197</v>
      </c>
      <c r="D137" s="31" t="s">
        <v>198</v>
      </c>
      <c r="E137" s="14">
        <v>72.959999999999994</v>
      </c>
      <c r="F137" s="14">
        <v>19.559999999999999</v>
      </c>
      <c r="G137" s="15">
        <f t="shared" ref="G137:G146" si="31">ROUND(E137*F137,2)</f>
        <v>1427.1</v>
      </c>
      <c r="H137" s="14">
        <v>72.959999999999994</v>
      </c>
      <c r="I137" s="37">
        <v>0</v>
      </c>
      <c r="J137" s="15">
        <f t="shared" ref="J137:J146" si="32">ROUND(H137*I137,2)</f>
        <v>0</v>
      </c>
    </row>
    <row r="138" spans="1:10" ht="30.6" x14ac:dyDescent="0.3">
      <c r="A138" s="12" t="s">
        <v>203</v>
      </c>
      <c r="B138" s="13" t="s">
        <v>18</v>
      </c>
      <c r="C138" s="13" t="s">
        <v>19</v>
      </c>
      <c r="D138" s="31" t="s">
        <v>204</v>
      </c>
      <c r="E138" s="14">
        <v>1</v>
      </c>
      <c r="F138" s="14">
        <v>8400</v>
      </c>
      <c r="G138" s="15">
        <f t="shared" si="31"/>
        <v>8400</v>
      </c>
      <c r="H138" s="14">
        <v>1</v>
      </c>
      <c r="I138" s="37">
        <v>0</v>
      </c>
      <c r="J138" s="15">
        <f t="shared" si="32"/>
        <v>0</v>
      </c>
    </row>
    <row r="139" spans="1:10" ht="30.6" x14ac:dyDescent="0.3">
      <c r="A139" s="12" t="s">
        <v>205</v>
      </c>
      <c r="B139" s="13" t="s">
        <v>18</v>
      </c>
      <c r="C139" s="13" t="s">
        <v>19</v>
      </c>
      <c r="D139" s="31" t="s">
        <v>206</v>
      </c>
      <c r="E139" s="14">
        <v>1</v>
      </c>
      <c r="F139" s="14">
        <v>12600</v>
      </c>
      <c r="G139" s="15">
        <f t="shared" si="31"/>
        <v>12600</v>
      </c>
      <c r="H139" s="14">
        <v>1</v>
      </c>
      <c r="I139" s="37">
        <v>0</v>
      </c>
      <c r="J139" s="15">
        <f t="shared" si="32"/>
        <v>0</v>
      </c>
    </row>
    <row r="140" spans="1:10" ht="20.399999999999999" x14ac:dyDescent="0.3">
      <c r="A140" s="12" t="s">
        <v>207</v>
      </c>
      <c r="B140" s="13" t="s">
        <v>18</v>
      </c>
      <c r="C140" s="13" t="s">
        <v>27</v>
      </c>
      <c r="D140" s="31" t="s">
        <v>208</v>
      </c>
      <c r="E140" s="14">
        <v>10</v>
      </c>
      <c r="F140" s="14">
        <v>57.14</v>
      </c>
      <c r="G140" s="15">
        <f t="shared" si="31"/>
        <v>571.4</v>
      </c>
      <c r="H140" s="14">
        <v>10</v>
      </c>
      <c r="I140" s="37">
        <v>0</v>
      </c>
      <c r="J140" s="15">
        <f t="shared" si="32"/>
        <v>0</v>
      </c>
    </row>
    <row r="141" spans="1:10" x14ac:dyDescent="0.3">
      <c r="A141" s="12" t="s">
        <v>209</v>
      </c>
      <c r="B141" s="13" t="s">
        <v>18</v>
      </c>
      <c r="C141" s="13" t="s">
        <v>27</v>
      </c>
      <c r="D141" s="31" t="s">
        <v>210</v>
      </c>
      <c r="E141" s="14">
        <v>120</v>
      </c>
      <c r="F141" s="14">
        <v>130.05000000000001</v>
      </c>
      <c r="G141" s="15">
        <f t="shared" si="31"/>
        <v>15606</v>
      </c>
      <c r="H141" s="14">
        <v>120</v>
      </c>
      <c r="I141" s="37">
        <v>0</v>
      </c>
      <c r="J141" s="15">
        <f t="shared" si="32"/>
        <v>0</v>
      </c>
    </row>
    <row r="142" spans="1:10" ht="20.399999999999999" x14ac:dyDescent="0.3">
      <c r="A142" s="12" t="s">
        <v>211</v>
      </c>
      <c r="B142" s="13" t="s">
        <v>18</v>
      </c>
      <c r="C142" s="13" t="s">
        <v>197</v>
      </c>
      <c r="D142" s="31" t="s">
        <v>212</v>
      </c>
      <c r="E142" s="14">
        <v>151.19999999999999</v>
      </c>
      <c r="F142" s="14">
        <v>16.91</v>
      </c>
      <c r="G142" s="15">
        <f t="shared" si="31"/>
        <v>2556.79</v>
      </c>
      <c r="H142" s="14">
        <v>151.19999999999999</v>
      </c>
      <c r="I142" s="37">
        <v>0</v>
      </c>
      <c r="J142" s="15">
        <f t="shared" si="32"/>
        <v>0</v>
      </c>
    </row>
    <row r="143" spans="1:10" ht="20.399999999999999" x14ac:dyDescent="0.3">
      <c r="A143" s="12" t="s">
        <v>199</v>
      </c>
      <c r="B143" s="13" t="s">
        <v>18</v>
      </c>
      <c r="C143" s="13" t="s">
        <v>197</v>
      </c>
      <c r="D143" s="31" t="s">
        <v>200</v>
      </c>
      <c r="E143" s="14">
        <v>8750.14</v>
      </c>
      <c r="F143" s="14">
        <v>2</v>
      </c>
      <c r="G143" s="15">
        <f t="shared" si="31"/>
        <v>17500.28</v>
      </c>
      <c r="H143" s="14">
        <v>8750.14</v>
      </c>
      <c r="I143" s="37">
        <v>0</v>
      </c>
      <c r="J143" s="15">
        <f t="shared" si="32"/>
        <v>0</v>
      </c>
    </row>
    <row r="144" spans="1:10" x14ac:dyDescent="0.3">
      <c r="A144" s="12" t="s">
        <v>213</v>
      </c>
      <c r="B144" s="13" t="s">
        <v>18</v>
      </c>
      <c r="C144" s="13" t="s">
        <v>197</v>
      </c>
      <c r="D144" s="31" t="s">
        <v>214</v>
      </c>
      <c r="E144" s="14">
        <v>9.89</v>
      </c>
      <c r="F144" s="14">
        <v>223.08</v>
      </c>
      <c r="G144" s="15">
        <f t="shared" si="31"/>
        <v>2206.2600000000002</v>
      </c>
      <c r="H144" s="14">
        <v>9.89</v>
      </c>
      <c r="I144" s="37">
        <v>0</v>
      </c>
      <c r="J144" s="15">
        <f t="shared" si="32"/>
        <v>0</v>
      </c>
    </row>
    <row r="145" spans="1:10" ht="20.399999999999999" x14ac:dyDescent="0.3">
      <c r="A145" s="12" t="s">
        <v>215</v>
      </c>
      <c r="B145" s="13" t="s">
        <v>18</v>
      </c>
      <c r="C145" s="13" t="s">
        <v>27</v>
      </c>
      <c r="D145" s="31" t="s">
        <v>216</v>
      </c>
      <c r="E145" s="14">
        <v>768</v>
      </c>
      <c r="F145" s="14">
        <v>19.59</v>
      </c>
      <c r="G145" s="15">
        <f t="shared" si="31"/>
        <v>15045.12</v>
      </c>
      <c r="H145" s="14">
        <v>768</v>
      </c>
      <c r="I145" s="37">
        <v>0</v>
      </c>
      <c r="J145" s="15">
        <f t="shared" si="32"/>
        <v>0</v>
      </c>
    </row>
    <row r="146" spans="1:10" x14ac:dyDescent="0.3">
      <c r="A146" s="16"/>
      <c r="B146" s="16"/>
      <c r="C146" s="16"/>
      <c r="D146" s="32" t="s">
        <v>217</v>
      </c>
      <c r="E146" s="14">
        <v>1</v>
      </c>
      <c r="F146" s="17">
        <f>SUM(G137:G145)</f>
        <v>75912.95</v>
      </c>
      <c r="G146" s="17">
        <f t="shared" si="31"/>
        <v>75912.95</v>
      </c>
      <c r="H146" s="14">
        <v>1</v>
      </c>
      <c r="I146" s="17">
        <f>SUM(J137:J145)</f>
        <v>0</v>
      </c>
      <c r="J146" s="17">
        <f t="shared" si="32"/>
        <v>0</v>
      </c>
    </row>
    <row r="147" spans="1:10" ht="0.9" customHeight="1" x14ac:dyDescent="0.3">
      <c r="A147" s="18"/>
      <c r="B147" s="18"/>
      <c r="C147" s="18"/>
      <c r="D147" s="33"/>
      <c r="E147" s="18"/>
      <c r="F147" s="18"/>
      <c r="G147" s="18"/>
      <c r="H147" s="18"/>
      <c r="I147" s="18"/>
      <c r="J147" s="18"/>
    </row>
    <row r="148" spans="1:10" x14ac:dyDescent="0.3">
      <c r="A148" s="19" t="s">
        <v>218</v>
      </c>
      <c r="B148" s="19" t="s">
        <v>10</v>
      </c>
      <c r="C148" s="19" t="s">
        <v>11</v>
      </c>
      <c r="D148" s="34" t="s">
        <v>174</v>
      </c>
      <c r="E148" s="20">
        <f t="shared" ref="E148:J148" si="33">E152</f>
        <v>1</v>
      </c>
      <c r="F148" s="20">
        <f t="shared" si="33"/>
        <v>3104.91</v>
      </c>
      <c r="G148" s="20">
        <f t="shared" si="33"/>
        <v>3104.91</v>
      </c>
      <c r="H148" s="20">
        <f t="shared" si="33"/>
        <v>1</v>
      </c>
      <c r="I148" s="20">
        <f t="shared" si="33"/>
        <v>0</v>
      </c>
      <c r="J148" s="20">
        <f t="shared" si="33"/>
        <v>0</v>
      </c>
    </row>
    <row r="149" spans="1:10" ht="20.399999999999999" x14ac:dyDescent="0.3">
      <c r="A149" s="12" t="s">
        <v>219</v>
      </c>
      <c r="B149" s="13" t="s">
        <v>18</v>
      </c>
      <c r="C149" s="13" t="s">
        <v>197</v>
      </c>
      <c r="D149" s="31" t="s">
        <v>220</v>
      </c>
      <c r="E149" s="14">
        <v>50.14</v>
      </c>
      <c r="F149" s="14">
        <v>10.26</v>
      </c>
      <c r="G149" s="15">
        <f>ROUND(E149*F149,2)</f>
        <v>514.44000000000005</v>
      </c>
      <c r="H149" s="14">
        <v>50.14</v>
      </c>
      <c r="I149" s="37">
        <v>0</v>
      </c>
      <c r="J149" s="15">
        <f>ROUND(H149*I149,2)</f>
        <v>0</v>
      </c>
    </row>
    <row r="150" spans="1:10" ht="20.399999999999999" x14ac:dyDescent="0.3">
      <c r="A150" s="12" t="s">
        <v>221</v>
      </c>
      <c r="B150" s="13" t="s">
        <v>18</v>
      </c>
      <c r="C150" s="13" t="s">
        <v>197</v>
      </c>
      <c r="D150" s="31" t="s">
        <v>222</v>
      </c>
      <c r="E150" s="14">
        <v>63.52</v>
      </c>
      <c r="F150" s="14">
        <v>23.16</v>
      </c>
      <c r="G150" s="15">
        <f>ROUND(E150*F150,2)</f>
        <v>1471.12</v>
      </c>
      <c r="H150" s="14">
        <v>63.52</v>
      </c>
      <c r="I150" s="37">
        <v>0</v>
      </c>
      <c r="J150" s="15">
        <f>ROUND(H150*I150,2)</f>
        <v>0</v>
      </c>
    </row>
    <row r="151" spans="1:10" ht="20.399999999999999" x14ac:dyDescent="0.3">
      <c r="A151" s="12" t="s">
        <v>223</v>
      </c>
      <c r="B151" s="13" t="s">
        <v>18</v>
      </c>
      <c r="C151" s="13" t="s">
        <v>197</v>
      </c>
      <c r="D151" s="31" t="s">
        <v>224</v>
      </c>
      <c r="E151" s="14">
        <v>654.59</v>
      </c>
      <c r="F151" s="14">
        <v>1.71</v>
      </c>
      <c r="G151" s="15">
        <f>ROUND(E151*F151,2)</f>
        <v>1119.3499999999999</v>
      </c>
      <c r="H151" s="14">
        <v>654.59</v>
      </c>
      <c r="I151" s="37">
        <v>0</v>
      </c>
      <c r="J151" s="15">
        <f>ROUND(H151*I151,2)</f>
        <v>0</v>
      </c>
    </row>
    <row r="152" spans="1:10" x14ac:dyDescent="0.3">
      <c r="A152" s="16"/>
      <c r="B152" s="16"/>
      <c r="C152" s="16"/>
      <c r="D152" s="32" t="s">
        <v>225</v>
      </c>
      <c r="E152" s="14">
        <v>1</v>
      </c>
      <c r="F152" s="17">
        <f>SUM(G149:G151)</f>
        <v>3104.91</v>
      </c>
      <c r="G152" s="17">
        <f>ROUND(E152*F152,2)</f>
        <v>3104.91</v>
      </c>
      <c r="H152" s="14">
        <v>1</v>
      </c>
      <c r="I152" s="17">
        <f>SUM(J149:J151)</f>
        <v>0</v>
      </c>
      <c r="J152" s="17">
        <f>ROUND(H152*I152,2)</f>
        <v>0</v>
      </c>
    </row>
    <row r="153" spans="1:10" ht="0.9" customHeight="1" x14ac:dyDescent="0.3">
      <c r="A153" s="18"/>
      <c r="B153" s="18"/>
      <c r="C153" s="18"/>
      <c r="D153" s="33"/>
      <c r="E153" s="18"/>
      <c r="F153" s="18"/>
      <c r="G153" s="18"/>
      <c r="H153" s="18"/>
      <c r="I153" s="18"/>
      <c r="J153" s="18"/>
    </row>
    <row r="154" spans="1:10" x14ac:dyDescent="0.3">
      <c r="A154" s="19" t="s">
        <v>226</v>
      </c>
      <c r="B154" s="19" t="s">
        <v>10</v>
      </c>
      <c r="C154" s="19" t="s">
        <v>11</v>
      </c>
      <c r="D154" s="34" t="s">
        <v>227</v>
      </c>
      <c r="E154" s="20">
        <f t="shared" ref="E154:J154" si="34">E158</f>
        <v>1</v>
      </c>
      <c r="F154" s="20">
        <f t="shared" si="34"/>
        <v>1626.64</v>
      </c>
      <c r="G154" s="20">
        <f t="shared" si="34"/>
        <v>1626.64</v>
      </c>
      <c r="H154" s="20">
        <f t="shared" si="34"/>
        <v>1</v>
      </c>
      <c r="I154" s="20">
        <f t="shared" si="34"/>
        <v>0</v>
      </c>
      <c r="J154" s="20">
        <f t="shared" si="34"/>
        <v>0</v>
      </c>
    </row>
    <row r="155" spans="1:10" ht="20.399999999999999" x14ac:dyDescent="0.3">
      <c r="A155" s="12" t="s">
        <v>221</v>
      </c>
      <c r="B155" s="13" t="s">
        <v>18</v>
      </c>
      <c r="C155" s="13" t="s">
        <v>197</v>
      </c>
      <c r="D155" s="31" t="s">
        <v>222</v>
      </c>
      <c r="E155" s="14">
        <v>3.28</v>
      </c>
      <c r="F155" s="14">
        <v>23.16</v>
      </c>
      <c r="G155" s="15">
        <f>ROUND(E155*F155,2)</f>
        <v>75.959999999999994</v>
      </c>
      <c r="H155" s="14">
        <v>3.28</v>
      </c>
      <c r="I155" s="37">
        <v>0</v>
      </c>
      <c r="J155" s="15">
        <f>ROUND(H155*I155,2)</f>
        <v>0</v>
      </c>
    </row>
    <row r="156" spans="1:10" ht="20.399999999999999" x14ac:dyDescent="0.3">
      <c r="A156" s="12" t="s">
        <v>228</v>
      </c>
      <c r="B156" s="13" t="s">
        <v>18</v>
      </c>
      <c r="C156" s="13" t="s">
        <v>197</v>
      </c>
      <c r="D156" s="31" t="s">
        <v>229</v>
      </c>
      <c r="E156" s="14">
        <v>44.3</v>
      </c>
      <c r="F156" s="14">
        <v>27.57</v>
      </c>
      <c r="G156" s="15">
        <f>ROUND(E156*F156,2)</f>
        <v>1221.3499999999999</v>
      </c>
      <c r="H156" s="14">
        <v>44.3</v>
      </c>
      <c r="I156" s="37">
        <v>0</v>
      </c>
      <c r="J156" s="15">
        <f>ROUND(H156*I156,2)</f>
        <v>0</v>
      </c>
    </row>
    <row r="157" spans="1:10" ht="20.399999999999999" x14ac:dyDescent="0.3">
      <c r="A157" s="12" t="s">
        <v>230</v>
      </c>
      <c r="B157" s="13" t="s">
        <v>18</v>
      </c>
      <c r="C157" s="13" t="s">
        <v>197</v>
      </c>
      <c r="D157" s="31" t="s">
        <v>231</v>
      </c>
      <c r="E157" s="14">
        <v>140.13999999999999</v>
      </c>
      <c r="F157" s="14">
        <v>2.35</v>
      </c>
      <c r="G157" s="15">
        <f>ROUND(E157*F157,2)</f>
        <v>329.33</v>
      </c>
      <c r="H157" s="14">
        <v>140.13999999999999</v>
      </c>
      <c r="I157" s="37">
        <v>0</v>
      </c>
      <c r="J157" s="15">
        <f>ROUND(H157*I157,2)</f>
        <v>0</v>
      </c>
    </row>
    <row r="158" spans="1:10" x14ac:dyDescent="0.3">
      <c r="A158" s="16"/>
      <c r="B158" s="16"/>
      <c r="C158" s="16"/>
      <c r="D158" s="32" t="s">
        <v>232</v>
      </c>
      <c r="E158" s="14">
        <v>1</v>
      </c>
      <c r="F158" s="17">
        <f>SUM(G155:G157)</f>
        <v>1626.64</v>
      </c>
      <c r="G158" s="17">
        <f>ROUND(E158*F158,2)</f>
        <v>1626.64</v>
      </c>
      <c r="H158" s="14">
        <v>1</v>
      </c>
      <c r="I158" s="17">
        <f>SUM(J155:J157)</f>
        <v>0</v>
      </c>
      <c r="J158" s="17">
        <f>ROUND(H158*I158,2)</f>
        <v>0</v>
      </c>
    </row>
    <row r="159" spans="1:10" ht="0.9" customHeight="1" x14ac:dyDescent="0.3">
      <c r="A159" s="18"/>
      <c r="B159" s="18"/>
      <c r="C159" s="18"/>
      <c r="D159" s="33"/>
      <c r="E159" s="18"/>
      <c r="F159" s="18"/>
      <c r="G159" s="18"/>
      <c r="H159" s="18"/>
      <c r="I159" s="18"/>
      <c r="J159" s="18"/>
    </row>
    <row r="160" spans="1:10" x14ac:dyDescent="0.3">
      <c r="A160" s="16"/>
      <c r="B160" s="16"/>
      <c r="C160" s="16"/>
      <c r="D160" s="32" t="s">
        <v>233</v>
      </c>
      <c r="E160" s="14">
        <v>1</v>
      </c>
      <c r="F160" s="17">
        <f>G131+G136+G148+G154</f>
        <v>87703.79</v>
      </c>
      <c r="G160" s="17">
        <f>ROUND(E160*F160,2)</f>
        <v>87703.79</v>
      </c>
      <c r="H160" s="14">
        <v>1</v>
      </c>
      <c r="I160" s="17">
        <f>J131+J136+J148+J154</f>
        <v>0</v>
      </c>
      <c r="J160" s="17">
        <f>ROUND(H160*I160,2)</f>
        <v>0</v>
      </c>
    </row>
    <row r="161" spans="1:10" ht="0.9" customHeight="1" x14ac:dyDescent="0.3">
      <c r="A161" s="18"/>
      <c r="B161" s="18"/>
      <c r="C161" s="18"/>
      <c r="D161" s="33"/>
      <c r="E161" s="18"/>
      <c r="F161" s="18"/>
      <c r="G161" s="18"/>
      <c r="H161" s="18"/>
      <c r="I161" s="18"/>
      <c r="J161" s="18"/>
    </row>
    <row r="162" spans="1:10" x14ac:dyDescent="0.3">
      <c r="A162" s="10" t="s">
        <v>234</v>
      </c>
      <c r="B162" s="10" t="s">
        <v>10</v>
      </c>
      <c r="C162" s="10" t="s">
        <v>11</v>
      </c>
      <c r="D162" s="30" t="s">
        <v>235</v>
      </c>
      <c r="E162" s="11">
        <f t="shared" ref="E162:J162" si="35">E203</f>
        <v>1</v>
      </c>
      <c r="F162" s="11">
        <f t="shared" si="35"/>
        <v>2733022.38</v>
      </c>
      <c r="G162" s="11">
        <f t="shared" si="35"/>
        <v>2733022.38</v>
      </c>
      <c r="H162" s="11">
        <f t="shared" si="35"/>
        <v>1</v>
      </c>
      <c r="I162" s="11">
        <f t="shared" si="35"/>
        <v>0</v>
      </c>
      <c r="J162" s="11">
        <f t="shared" si="35"/>
        <v>0</v>
      </c>
    </row>
    <row r="163" spans="1:10" ht="20.399999999999999" x14ac:dyDescent="0.3">
      <c r="A163" s="19" t="s">
        <v>236</v>
      </c>
      <c r="B163" s="19" t="s">
        <v>10</v>
      </c>
      <c r="C163" s="19" t="s">
        <v>11</v>
      </c>
      <c r="D163" s="34" t="s">
        <v>237</v>
      </c>
      <c r="E163" s="20">
        <f t="shared" ref="E163:J163" si="36">E167</f>
        <v>1</v>
      </c>
      <c r="F163" s="20">
        <f t="shared" si="36"/>
        <v>806384.98</v>
      </c>
      <c r="G163" s="20">
        <f t="shared" si="36"/>
        <v>806384.98</v>
      </c>
      <c r="H163" s="20">
        <f t="shared" si="36"/>
        <v>1</v>
      </c>
      <c r="I163" s="20">
        <f t="shared" si="36"/>
        <v>0</v>
      </c>
      <c r="J163" s="20">
        <f t="shared" si="36"/>
        <v>0</v>
      </c>
    </row>
    <row r="164" spans="1:10" x14ac:dyDescent="0.3">
      <c r="A164" s="12" t="s">
        <v>238</v>
      </c>
      <c r="B164" s="13" t="s">
        <v>18</v>
      </c>
      <c r="C164" s="13" t="s">
        <v>30</v>
      </c>
      <c r="D164" s="31" t="s">
        <v>239</v>
      </c>
      <c r="E164" s="14">
        <v>2254.5</v>
      </c>
      <c r="F164" s="14">
        <v>19.36</v>
      </c>
      <c r="G164" s="15">
        <f>ROUND(E164*F164,2)</f>
        <v>43647.12</v>
      </c>
      <c r="H164" s="14">
        <v>2254.5</v>
      </c>
      <c r="I164" s="37">
        <v>0</v>
      </c>
      <c r="J164" s="15">
        <f>ROUND(H164*I164,2)</f>
        <v>0</v>
      </c>
    </row>
    <row r="165" spans="1:10" ht="20.399999999999999" x14ac:dyDescent="0.3">
      <c r="A165" s="12" t="s">
        <v>240</v>
      </c>
      <c r="B165" s="13" t="s">
        <v>18</v>
      </c>
      <c r="C165" s="13" t="s">
        <v>241</v>
      </c>
      <c r="D165" s="31" t="s">
        <v>242</v>
      </c>
      <c r="E165" s="14">
        <v>155534.31</v>
      </c>
      <c r="F165" s="14">
        <v>1.37</v>
      </c>
      <c r="G165" s="15">
        <f>ROUND(E165*F165,2)</f>
        <v>213082</v>
      </c>
      <c r="H165" s="14">
        <v>155534.31</v>
      </c>
      <c r="I165" s="37">
        <v>0</v>
      </c>
      <c r="J165" s="15">
        <f>ROUND(H165*I165,2)</f>
        <v>0</v>
      </c>
    </row>
    <row r="166" spans="1:10" x14ac:dyDescent="0.3">
      <c r="A166" s="12" t="s">
        <v>243</v>
      </c>
      <c r="B166" s="13" t="s">
        <v>18</v>
      </c>
      <c r="C166" s="13" t="s">
        <v>30</v>
      </c>
      <c r="D166" s="31" t="s">
        <v>244</v>
      </c>
      <c r="E166" s="14">
        <v>1776.12</v>
      </c>
      <c r="F166" s="14">
        <v>309.47000000000003</v>
      </c>
      <c r="G166" s="15">
        <f>ROUND(E166*F166,2)</f>
        <v>549655.86</v>
      </c>
      <c r="H166" s="14">
        <v>1776.12</v>
      </c>
      <c r="I166" s="37">
        <v>0</v>
      </c>
      <c r="J166" s="15">
        <f>ROUND(H166*I166,2)</f>
        <v>0</v>
      </c>
    </row>
    <row r="167" spans="1:10" x14ac:dyDescent="0.3">
      <c r="A167" s="16"/>
      <c r="B167" s="16"/>
      <c r="C167" s="16"/>
      <c r="D167" s="32" t="s">
        <v>245</v>
      </c>
      <c r="E167" s="14">
        <v>1</v>
      </c>
      <c r="F167" s="17">
        <f>SUM(G164:G166)</f>
        <v>806384.98</v>
      </c>
      <c r="G167" s="17">
        <f>ROUND(E167*F167,2)</f>
        <v>806384.98</v>
      </c>
      <c r="H167" s="14">
        <v>1</v>
      </c>
      <c r="I167" s="17">
        <f>SUM(J164:J166)</f>
        <v>0</v>
      </c>
      <c r="J167" s="17">
        <f>ROUND(H167*I167,2)</f>
        <v>0</v>
      </c>
    </row>
    <row r="168" spans="1:10" ht="0.9" customHeight="1" x14ac:dyDescent="0.3">
      <c r="A168" s="18"/>
      <c r="B168" s="18"/>
      <c r="C168" s="18"/>
      <c r="D168" s="33"/>
      <c r="E168" s="18"/>
      <c r="F168" s="18"/>
      <c r="G168" s="18"/>
      <c r="H168" s="18"/>
      <c r="I168" s="18"/>
      <c r="J168" s="18"/>
    </row>
    <row r="169" spans="1:10" ht="20.399999999999999" x14ac:dyDescent="0.3">
      <c r="A169" s="19" t="s">
        <v>246</v>
      </c>
      <c r="B169" s="19" t="s">
        <v>10</v>
      </c>
      <c r="C169" s="19" t="s">
        <v>11</v>
      </c>
      <c r="D169" s="34" t="s">
        <v>247</v>
      </c>
      <c r="E169" s="20">
        <f t="shared" ref="E169:J169" si="37">E173</f>
        <v>1</v>
      </c>
      <c r="F169" s="20">
        <f t="shared" si="37"/>
        <v>1067733.02</v>
      </c>
      <c r="G169" s="20">
        <f t="shared" si="37"/>
        <v>1067733.02</v>
      </c>
      <c r="H169" s="20">
        <f t="shared" si="37"/>
        <v>1</v>
      </c>
      <c r="I169" s="20">
        <f t="shared" si="37"/>
        <v>0</v>
      </c>
      <c r="J169" s="20">
        <f t="shared" si="37"/>
        <v>0</v>
      </c>
    </row>
    <row r="170" spans="1:10" x14ac:dyDescent="0.3">
      <c r="A170" s="12" t="s">
        <v>238</v>
      </c>
      <c r="B170" s="13" t="s">
        <v>18</v>
      </c>
      <c r="C170" s="13" t="s">
        <v>30</v>
      </c>
      <c r="D170" s="31" t="s">
        <v>239</v>
      </c>
      <c r="E170" s="14">
        <v>2045.99</v>
      </c>
      <c r="F170" s="14">
        <v>19.36</v>
      </c>
      <c r="G170" s="15">
        <f>ROUND(E170*F170,2)</f>
        <v>39610.370000000003</v>
      </c>
      <c r="H170" s="14">
        <v>2045.99</v>
      </c>
      <c r="I170" s="37">
        <v>0</v>
      </c>
      <c r="J170" s="15">
        <f>ROUND(H170*I170,2)</f>
        <v>0</v>
      </c>
    </row>
    <row r="171" spans="1:10" ht="20.399999999999999" x14ac:dyDescent="0.3">
      <c r="A171" s="12" t="s">
        <v>240</v>
      </c>
      <c r="B171" s="13" t="s">
        <v>18</v>
      </c>
      <c r="C171" s="13" t="s">
        <v>241</v>
      </c>
      <c r="D171" s="31" t="s">
        <v>242</v>
      </c>
      <c r="E171" s="14">
        <v>288284.76</v>
      </c>
      <c r="F171" s="14">
        <v>1.37</v>
      </c>
      <c r="G171" s="15">
        <f>ROUND(E171*F171,2)</f>
        <v>394950.12</v>
      </c>
      <c r="H171" s="14">
        <v>288284.76</v>
      </c>
      <c r="I171" s="37">
        <v>0</v>
      </c>
      <c r="J171" s="15">
        <f>ROUND(H171*I171,2)</f>
        <v>0</v>
      </c>
    </row>
    <row r="172" spans="1:10" x14ac:dyDescent="0.3">
      <c r="A172" s="12" t="s">
        <v>243</v>
      </c>
      <c r="B172" s="13" t="s">
        <v>18</v>
      </c>
      <c r="C172" s="13" t="s">
        <v>30</v>
      </c>
      <c r="D172" s="31" t="s">
        <v>244</v>
      </c>
      <c r="E172" s="14">
        <v>2045.99</v>
      </c>
      <c r="F172" s="14">
        <v>309.47000000000003</v>
      </c>
      <c r="G172" s="15">
        <f>ROUND(E172*F172,2)</f>
        <v>633172.53</v>
      </c>
      <c r="H172" s="14">
        <v>2045.99</v>
      </c>
      <c r="I172" s="37">
        <v>0</v>
      </c>
      <c r="J172" s="15">
        <f>ROUND(H172*I172,2)</f>
        <v>0</v>
      </c>
    </row>
    <row r="173" spans="1:10" x14ac:dyDescent="0.3">
      <c r="A173" s="16"/>
      <c r="B173" s="16"/>
      <c r="C173" s="16"/>
      <c r="D173" s="32" t="s">
        <v>248</v>
      </c>
      <c r="E173" s="14">
        <v>1</v>
      </c>
      <c r="F173" s="17">
        <f>SUM(G170:G172)</f>
        <v>1067733.02</v>
      </c>
      <c r="G173" s="17">
        <f>ROUND(E173*F173,2)</f>
        <v>1067733.02</v>
      </c>
      <c r="H173" s="14">
        <v>1</v>
      </c>
      <c r="I173" s="17">
        <f>SUM(J170:J172)</f>
        <v>0</v>
      </c>
      <c r="J173" s="17">
        <f>ROUND(H173*I173,2)</f>
        <v>0</v>
      </c>
    </row>
    <row r="174" spans="1:10" ht="0.9" customHeight="1" x14ac:dyDescent="0.3">
      <c r="A174" s="18"/>
      <c r="B174" s="18"/>
      <c r="C174" s="18"/>
      <c r="D174" s="33"/>
      <c r="E174" s="18"/>
      <c r="F174" s="18"/>
      <c r="G174" s="18"/>
      <c r="H174" s="18"/>
      <c r="I174" s="18"/>
      <c r="J174" s="18"/>
    </row>
    <row r="175" spans="1:10" ht="20.399999999999999" x14ac:dyDescent="0.3">
      <c r="A175" s="19" t="s">
        <v>249</v>
      </c>
      <c r="B175" s="19" t="s">
        <v>10</v>
      </c>
      <c r="C175" s="19" t="s">
        <v>11</v>
      </c>
      <c r="D175" s="34" t="s">
        <v>250</v>
      </c>
      <c r="E175" s="20">
        <f t="shared" ref="E175:J175" si="38">E177</f>
        <v>1</v>
      </c>
      <c r="F175" s="20">
        <f t="shared" si="38"/>
        <v>46564.95</v>
      </c>
      <c r="G175" s="20">
        <f t="shared" si="38"/>
        <v>46564.95</v>
      </c>
      <c r="H175" s="20">
        <f t="shared" si="38"/>
        <v>1</v>
      </c>
      <c r="I175" s="20">
        <f t="shared" si="38"/>
        <v>0</v>
      </c>
      <c r="J175" s="20">
        <f t="shared" si="38"/>
        <v>0</v>
      </c>
    </row>
    <row r="176" spans="1:10" x14ac:dyDescent="0.3">
      <c r="A176" s="12" t="s">
        <v>251</v>
      </c>
      <c r="B176" s="13" t="s">
        <v>18</v>
      </c>
      <c r="C176" s="13" t="s">
        <v>252</v>
      </c>
      <c r="D176" s="31" t="s">
        <v>253</v>
      </c>
      <c r="E176" s="14">
        <v>614.79999999999995</v>
      </c>
      <c r="F176" s="14">
        <v>75.739999999999995</v>
      </c>
      <c r="G176" s="15">
        <f>ROUND(E176*F176,2)</f>
        <v>46564.95</v>
      </c>
      <c r="H176" s="14">
        <v>614.79999999999995</v>
      </c>
      <c r="I176" s="37">
        <v>0</v>
      </c>
      <c r="J176" s="15">
        <f>ROUND(H176*I176,2)</f>
        <v>0</v>
      </c>
    </row>
    <row r="177" spans="1:10" x14ac:dyDescent="0.3">
      <c r="A177" s="16"/>
      <c r="B177" s="16"/>
      <c r="C177" s="16"/>
      <c r="D177" s="32" t="s">
        <v>254</v>
      </c>
      <c r="E177" s="14">
        <v>1</v>
      </c>
      <c r="F177" s="17">
        <f>G176</f>
        <v>46564.95</v>
      </c>
      <c r="G177" s="17">
        <f>ROUND(E177*F177,2)</f>
        <v>46564.95</v>
      </c>
      <c r="H177" s="14">
        <v>1</v>
      </c>
      <c r="I177" s="17">
        <f>J176</f>
        <v>0</v>
      </c>
      <c r="J177" s="17">
        <f>ROUND(H177*I177,2)</f>
        <v>0</v>
      </c>
    </row>
    <row r="178" spans="1:10" ht="0.9" customHeight="1" x14ac:dyDescent="0.3">
      <c r="A178" s="18"/>
      <c r="B178" s="18"/>
      <c r="C178" s="18"/>
      <c r="D178" s="33"/>
      <c r="E178" s="18"/>
      <c r="F178" s="18"/>
      <c r="G178" s="18"/>
      <c r="H178" s="18"/>
      <c r="I178" s="18"/>
      <c r="J178" s="18"/>
    </row>
    <row r="179" spans="1:10" x14ac:dyDescent="0.3">
      <c r="A179" s="19" t="s">
        <v>255</v>
      </c>
      <c r="B179" s="19" t="s">
        <v>10</v>
      </c>
      <c r="C179" s="19" t="s">
        <v>11</v>
      </c>
      <c r="D179" s="34" t="s">
        <v>256</v>
      </c>
      <c r="E179" s="20">
        <f t="shared" ref="E179:J179" si="39">E181</f>
        <v>1</v>
      </c>
      <c r="F179" s="20">
        <f t="shared" si="39"/>
        <v>115908.9</v>
      </c>
      <c r="G179" s="20">
        <f t="shared" si="39"/>
        <v>115908.9</v>
      </c>
      <c r="H179" s="20">
        <f t="shared" si="39"/>
        <v>1</v>
      </c>
      <c r="I179" s="20">
        <f t="shared" si="39"/>
        <v>0</v>
      </c>
      <c r="J179" s="20">
        <f t="shared" si="39"/>
        <v>0</v>
      </c>
    </row>
    <row r="180" spans="1:10" ht="20.399999999999999" x14ac:dyDescent="0.3">
      <c r="A180" s="12" t="s">
        <v>257</v>
      </c>
      <c r="B180" s="13" t="s">
        <v>18</v>
      </c>
      <c r="C180" s="13" t="s">
        <v>30</v>
      </c>
      <c r="D180" s="31" t="s">
        <v>258</v>
      </c>
      <c r="E180" s="14">
        <v>619.37</v>
      </c>
      <c r="F180" s="14">
        <v>187.14</v>
      </c>
      <c r="G180" s="15">
        <f>ROUND(E180*F180,2)</f>
        <v>115908.9</v>
      </c>
      <c r="H180" s="14">
        <v>619.37</v>
      </c>
      <c r="I180" s="37">
        <v>0</v>
      </c>
      <c r="J180" s="15">
        <f>ROUND(H180*I180,2)</f>
        <v>0</v>
      </c>
    </row>
    <row r="181" spans="1:10" x14ac:dyDescent="0.3">
      <c r="A181" s="16"/>
      <c r="B181" s="16"/>
      <c r="C181" s="16"/>
      <c r="D181" s="32" t="s">
        <v>259</v>
      </c>
      <c r="E181" s="14">
        <v>1</v>
      </c>
      <c r="F181" s="17">
        <f>G180</f>
        <v>115908.9</v>
      </c>
      <c r="G181" s="17">
        <f>ROUND(E181*F181,2)</f>
        <v>115908.9</v>
      </c>
      <c r="H181" s="14">
        <v>1</v>
      </c>
      <c r="I181" s="17">
        <f>J180</f>
        <v>0</v>
      </c>
      <c r="J181" s="17">
        <f>ROUND(H181*I181,2)</f>
        <v>0</v>
      </c>
    </row>
    <row r="182" spans="1:10" ht="0.9" customHeight="1" x14ac:dyDescent="0.3">
      <c r="A182" s="18"/>
      <c r="B182" s="18"/>
      <c r="C182" s="18"/>
      <c r="D182" s="33"/>
      <c r="E182" s="18"/>
      <c r="F182" s="18"/>
      <c r="G182" s="18"/>
      <c r="H182" s="18"/>
      <c r="I182" s="18"/>
      <c r="J182" s="18"/>
    </row>
    <row r="183" spans="1:10" ht="20.399999999999999" x14ac:dyDescent="0.3">
      <c r="A183" s="19" t="s">
        <v>260</v>
      </c>
      <c r="B183" s="19" t="s">
        <v>10</v>
      </c>
      <c r="C183" s="19" t="s">
        <v>11</v>
      </c>
      <c r="D183" s="34" t="s">
        <v>261</v>
      </c>
      <c r="E183" s="20">
        <f t="shared" ref="E183:J183" si="40">E186</f>
        <v>1</v>
      </c>
      <c r="F183" s="20">
        <f t="shared" si="40"/>
        <v>43408.86</v>
      </c>
      <c r="G183" s="20">
        <f t="shared" si="40"/>
        <v>43408.86</v>
      </c>
      <c r="H183" s="20">
        <f t="shared" si="40"/>
        <v>1</v>
      </c>
      <c r="I183" s="20">
        <f t="shared" si="40"/>
        <v>0</v>
      </c>
      <c r="J183" s="20">
        <f t="shared" si="40"/>
        <v>0</v>
      </c>
    </row>
    <row r="184" spans="1:10" x14ac:dyDescent="0.3">
      <c r="A184" s="12" t="s">
        <v>251</v>
      </c>
      <c r="B184" s="13" t="s">
        <v>18</v>
      </c>
      <c r="C184" s="13" t="s">
        <v>252</v>
      </c>
      <c r="D184" s="31" t="s">
        <v>253</v>
      </c>
      <c r="E184" s="14">
        <v>512.4</v>
      </c>
      <c r="F184" s="14">
        <v>75.739999999999995</v>
      </c>
      <c r="G184" s="15">
        <f>ROUND(E184*F184,2)</f>
        <v>38809.18</v>
      </c>
      <c r="H184" s="14">
        <v>512.4</v>
      </c>
      <c r="I184" s="37">
        <v>0</v>
      </c>
      <c r="J184" s="15">
        <f>ROUND(H184*I184,2)</f>
        <v>0</v>
      </c>
    </row>
    <row r="185" spans="1:10" x14ac:dyDescent="0.3">
      <c r="A185" s="12" t="s">
        <v>262</v>
      </c>
      <c r="B185" s="13" t="s">
        <v>18</v>
      </c>
      <c r="C185" s="13" t="s">
        <v>197</v>
      </c>
      <c r="D185" s="31" t="s">
        <v>263</v>
      </c>
      <c r="E185" s="14">
        <v>15.14</v>
      </c>
      <c r="F185" s="14">
        <v>303.81</v>
      </c>
      <c r="G185" s="15">
        <f>ROUND(E185*F185,2)</f>
        <v>4599.68</v>
      </c>
      <c r="H185" s="14">
        <v>15.14</v>
      </c>
      <c r="I185" s="37">
        <v>0</v>
      </c>
      <c r="J185" s="15">
        <f>ROUND(H185*I185,2)</f>
        <v>0</v>
      </c>
    </row>
    <row r="186" spans="1:10" x14ac:dyDescent="0.3">
      <c r="A186" s="16"/>
      <c r="B186" s="16"/>
      <c r="C186" s="16"/>
      <c r="D186" s="32" t="s">
        <v>264</v>
      </c>
      <c r="E186" s="14">
        <v>1</v>
      </c>
      <c r="F186" s="17">
        <f>SUM(G184:G185)</f>
        <v>43408.86</v>
      </c>
      <c r="G186" s="17">
        <f>ROUND(E186*F186,2)</f>
        <v>43408.86</v>
      </c>
      <c r="H186" s="14">
        <v>1</v>
      </c>
      <c r="I186" s="17">
        <f>SUM(J184:J185)</f>
        <v>0</v>
      </c>
      <c r="J186" s="17">
        <f>ROUND(H186*I186,2)</f>
        <v>0</v>
      </c>
    </row>
    <row r="187" spans="1:10" ht="0.9" customHeight="1" x14ac:dyDescent="0.3">
      <c r="A187" s="18"/>
      <c r="B187" s="18"/>
      <c r="C187" s="18"/>
      <c r="D187" s="33"/>
      <c r="E187" s="18"/>
      <c r="F187" s="18"/>
      <c r="G187" s="18"/>
      <c r="H187" s="18"/>
      <c r="I187" s="18"/>
      <c r="J187" s="18"/>
    </row>
    <row r="188" spans="1:10" ht="20.399999999999999" x14ac:dyDescent="0.3">
      <c r="A188" s="19" t="s">
        <v>265</v>
      </c>
      <c r="B188" s="19" t="s">
        <v>10</v>
      </c>
      <c r="C188" s="19" t="s">
        <v>11</v>
      </c>
      <c r="D188" s="34" t="s">
        <v>266</v>
      </c>
      <c r="E188" s="20">
        <f t="shared" ref="E188:J188" si="41">E191</f>
        <v>1</v>
      </c>
      <c r="F188" s="20">
        <f t="shared" si="41"/>
        <v>555950.57999999996</v>
      </c>
      <c r="G188" s="20">
        <f t="shared" si="41"/>
        <v>555950.57999999996</v>
      </c>
      <c r="H188" s="20">
        <f t="shared" si="41"/>
        <v>1</v>
      </c>
      <c r="I188" s="20">
        <f t="shared" si="41"/>
        <v>0</v>
      </c>
      <c r="J188" s="20">
        <f t="shared" si="41"/>
        <v>0</v>
      </c>
    </row>
    <row r="189" spans="1:10" x14ac:dyDescent="0.3">
      <c r="A189" s="12" t="s">
        <v>251</v>
      </c>
      <c r="B189" s="13" t="s">
        <v>18</v>
      </c>
      <c r="C189" s="13" t="s">
        <v>252</v>
      </c>
      <c r="D189" s="31" t="s">
        <v>253</v>
      </c>
      <c r="E189" s="14">
        <v>7272.1</v>
      </c>
      <c r="F189" s="14">
        <v>75.739999999999995</v>
      </c>
      <c r="G189" s="15">
        <f>ROUND(E189*F189,2)</f>
        <v>550788.85</v>
      </c>
      <c r="H189" s="14">
        <v>7272.1</v>
      </c>
      <c r="I189" s="37">
        <v>0</v>
      </c>
      <c r="J189" s="15">
        <f>ROUND(H189*I189,2)</f>
        <v>0</v>
      </c>
    </row>
    <row r="190" spans="1:10" x14ac:dyDescent="0.3">
      <c r="A190" s="12" t="s">
        <v>262</v>
      </c>
      <c r="B190" s="13" t="s">
        <v>18</v>
      </c>
      <c r="C190" s="13" t="s">
        <v>197</v>
      </c>
      <c r="D190" s="31" t="s">
        <v>263</v>
      </c>
      <c r="E190" s="14">
        <v>16.989999999999998</v>
      </c>
      <c r="F190" s="14">
        <v>303.81</v>
      </c>
      <c r="G190" s="15">
        <f>ROUND(E190*F190,2)</f>
        <v>5161.7299999999996</v>
      </c>
      <c r="H190" s="14">
        <v>16.989999999999998</v>
      </c>
      <c r="I190" s="37">
        <v>0</v>
      </c>
      <c r="J190" s="15">
        <f>ROUND(H190*I190,2)</f>
        <v>0</v>
      </c>
    </row>
    <row r="191" spans="1:10" x14ac:dyDescent="0.3">
      <c r="A191" s="16"/>
      <c r="B191" s="16"/>
      <c r="C191" s="16"/>
      <c r="D191" s="32" t="s">
        <v>267</v>
      </c>
      <c r="E191" s="14">
        <v>1</v>
      </c>
      <c r="F191" s="17">
        <f>SUM(G189:G190)</f>
        <v>555950.57999999996</v>
      </c>
      <c r="G191" s="17">
        <f>ROUND(E191*F191,2)</f>
        <v>555950.57999999996</v>
      </c>
      <c r="H191" s="14">
        <v>1</v>
      </c>
      <c r="I191" s="17">
        <f>SUM(J189:J190)</f>
        <v>0</v>
      </c>
      <c r="J191" s="17">
        <f>ROUND(H191*I191,2)</f>
        <v>0</v>
      </c>
    </row>
    <row r="192" spans="1:10" ht="0.9" customHeight="1" x14ac:dyDescent="0.3">
      <c r="A192" s="18"/>
      <c r="B192" s="18"/>
      <c r="C192" s="18"/>
      <c r="D192" s="33"/>
      <c r="E192" s="18"/>
      <c r="F192" s="18"/>
      <c r="G192" s="18"/>
      <c r="H192" s="18"/>
      <c r="I192" s="18"/>
      <c r="J192" s="18"/>
    </row>
    <row r="193" spans="1:10" ht="20.399999999999999" x14ac:dyDescent="0.3">
      <c r="A193" s="19" t="s">
        <v>268</v>
      </c>
      <c r="B193" s="19" t="s">
        <v>10</v>
      </c>
      <c r="C193" s="19" t="s">
        <v>11</v>
      </c>
      <c r="D193" s="34" t="s">
        <v>269</v>
      </c>
      <c r="E193" s="20">
        <f t="shared" ref="E193:J193" si="42">E196</f>
        <v>1</v>
      </c>
      <c r="F193" s="20">
        <f t="shared" si="42"/>
        <v>42239.26</v>
      </c>
      <c r="G193" s="20">
        <f t="shared" si="42"/>
        <v>42239.26</v>
      </c>
      <c r="H193" s="20">
        <f t="shared" si="42"/>
        <v>1</v>
      </c>
      <c r="I193" s="20">
        <f t="shared" si="42"/>
        <v>0</v>
      </c>
      <c r="J193" s="20">
        <f t="shared" si="42"/>
        <v>0</v>
      </c>
    </row>
    <row r="194" spans="1:10" x14ac:dyDescent="0.3">
      <c r="A194" s="12" t="s">
        <v>251</v>
      </c>
      <c r="B194" s="13" t="s">
        <v>18</v>
      </c>
      <c r="C194" s="13" t="s">
        <v>252</v>
      </c>
      <c r="D194" s="31" t="s">
        <v>253</v>
      </c>
      <c r="E194" s="14">
        <v>383.4</v>
      </c>
      <c r="F194" s="14">
        <v>75.739999999999995</v>
      </c>
      <c r="G194" s="15">
        <f>ROUND(E194*F194,2)</f>
        <v>29038.720000000001</v>
      </c>
      <c r="H194" s="14">
        <v>383.4</v>
      </c>
      <c r="I194" s="37">
        <v>0</v>
      </c>
      <c r="J194" s="15">
        <f>ROUND(H194*I194,2)</f>
        <v>0</v>
      </c>
    </row>
    <row r="195" spans="1:10" x14ac:dyDescent="0.3">
      <c r="A195" s="12" t="s">
        <v>262</v>
      </c>
      <c r="B195" s="13" t="s">
        <v>18</v>
      </c>
      <c r="C195" s="13" t="s">
        <v>197</v>
      </c>
      <c r="D195" s="31" t="s">
        <v>263</v>
      </c>
      <c r="E195" s="14">
        <v>43.45</v>
      </c>
      <c r="F195" s="14">
        <v>303.81</v>
      </c>
      <c r="G195" s="15">
        <f>ROUND(E195*F195,2)</f>
        <v>13200.54</v>
      </c>
      <c r="H195" s="14">
        <v>43.45</v>
      </c>
      <c r="I195" s="37">
        <v>0</v>
      </c>
      <c r="J195" s="15">
        <f>ROUND(H195*I195,2)</f>
        <v>0</v>
      </c>
    </row>
    <row r="196" spans="1:10" x14ac:dyDescent="0.3">
      <c r="A196" s="16"/>
      <c r="B196" s="16"/>
      <c r="C196" s="16"/>
      <c r="D196" s="32" t="s">
        <v>270</v>
      </c>
      <c r="E196" s="14">
        <v>1</v>
      </c>
      <c r="F196" s="17">
        <f>SUM(G194:G195)</f>
        <v>42239.26</v>
      </c>
      <c r="G196" s="17">
        <f>ROUND(E196*F196,2)</f>
        <v>42239.26</v>
      </c>
      <c r="H196" s="14">
        <v>1</v>
      </c>
      <c r="I196" s="17">
        <f>SUM(J194:J195)</f>
        <v>0</v>
      </c>
      <c r="J196" s="17">
        <f>ROUND(H196*I196,2)</f>
        <v>0</v>
      </c>
    </row>
    <row r="197" spans="1:10" ht="0.9" customHeight="1" x14ac:dyDescent="0.3">
      <c r="A197" s="18"/>
      <c r="B197" s="18"/>
      <c r="C197" s="18"/>
      <c r="D197" s="33"/>
      <c r="E197" s="18"/>
      <c r="F197" s="18"/>
      <c r="G197" s="18"/>
      <c r="H197" s="18"/>
      <c r="I197" s="18"/>
      <c r="J197" s="18"/>
    </row>
    <row r="198" spans="1:10" ht="20.399999999999999" x14ac:dyDescent="0.3">
      <c r="A198" s="19" t="s">
        <v>271</v>
      </c>
      <c r="B198" s="19" t="s">
        <v>10</v>
      </c>
      <c r="C198" s="19" t="s">
        <v>11</v>
      </c>
      <c r="D198" s="34" t="s">
        <v>272</v>
      </c>
      <c r="E198" s="20">
        <f t="shared" ref="E198:J198" si="43">E201</f>
        <v>1</v>
      </c>
      <c r="F198" s="20">
        <f t="shared" si="43"/>
        <v>54831.83</v>
      </c>
      <c r="G198" s="20">
        <f t="shared" si="43"/>
        <v>54831.83</v>
      </c>
      <c r="H198" s="20">
        <f t="shared" si="43"/>
        <v>1</v>
      </c>
      <c r="I198" s="20">
        <f t="shared" si="43"/>
        <v>0</v>
      </c>
      <c r="J198" s="20">
        <f t="shared" si="43"/>
        <v>0</v>
      </c>
    </row>
    <row r="199" spans="1:10" x14ac:dyDescent="0.3">
      <c r="A199" s="12" t="s">
        <v>251</v>
      </c>
      <c r="B199" s="13" t="s">
        <v>18</v>
      </c>
      <c r="C199" s="13" t="s">
        <v>252</v>
      </c>
      <c r="D199" s="31" t="s">
        <v>253</v>
      </c>
      <c r="E199" s="14">
        <v>671</v>
      </c>
      <c r="F199" s="14">
        <v>75.739999999999995</v>
      </c>
      <c r="G199" s="15">
        <f>ROUND(E199*F199,2)</f>
        <v>50821.54</v>
      </c>
      <c r="H199" s="14">
        <v>671</v>
      </c>
      <c r="I199" s="37">
        <v>0</v>
      </c>
      <c r="J199" s="15">
        <f>ROUND(H199*I199,2)</f>
        <v>0</v>
      </c>
    </row>
    <row r="200" spans="1:10" x14ac:dyDescent="0.3">
      <c r="A200" s="12" t="s">
        <v>262</v>
      </c>
      <c r="B200" s="13" t="s">
        <v>18</v>
      </c>
      <c r="C200" s="13" t="s">
        <v>197</v>
      </c>
      <c r="D200" s="31" t="s">
        <v>263</v>
      </c>
      <c r="E200" s="14">
        <v>13.2</v>
      </c>
      <c r="F200" s="14">
        <v>303.81</v>
      </c>
      <c r="G200" s="15">
        <f>ROUND(E200*F200,2)</f>
        <v>4010.29</v>
      </c>
      <c r="H200" s="14">
        <v>13.2</v>
      </c>
      <c r="I200" s="37">
        <v>0</v>
      </c>
      <c r="J200" s="15">
        <f>ROUND(H200*I200,2)</f>
        <v>0</v>
      </c>
    </row>
    <row r="201" spans="1:10" x14ac:dyDescent="0.3">
      <c r="A201" s="16"/>
      <c r="B201" s="16"/>
      <c r="C201" s="16"/>
      <c r="D201" s="32" t="s">
        <v>273</v>
      </c>
      <c r="E201" s="14">
        <v>1</v>
      </c>
      <c r="F201" s="17">
        <f>SUM(G199:G200)</f>
        <v>54831.83</v>
      </c>
      <c r="G201" s="17">
        <f>ROUND(E201*F201,2)</f>
        <v>54831.83</v>
      </c>
      <c r="H201" s="14">
        <v>1</v>
      </c>
      <c r="I201" s="17">
        <f>SUM(J199:J200)</f>
        <v>0</v>
      </c>
      <c r="J201" s="17">
        <f>ROUND(H201*I201,2)</f>
        <v>0</v>
      </c>
    </row>
    <row r="202" spans="1:10" ht="0.9" customHeight="1" x14ac:dyDescent="0.3">
      <c r="A202" s="18"/>
      <c r="B202" s="18"/>
      <c r="C202" s="18"/>
      <c r="D202" s="33"/>
      <c r="E202" s="18"/>
      <c r="F202" s="18"/>
      <c r="G202" s="18"/>
      <c r="H202" s="18"/>
      <c r="I202" s="18"/>
      <c r="J202" s="18"/>
    </row>
    <row r="203" spans="1:10" x14ac:dyDescent="0.3">
      <c r="A203" s="16"/>
      <c r="B203" s="16"/>
      <c r="C203" s="16"/>
      <c r="D203" s="32" t="s">
        <v>274</v>
      </c>
      <c r="E203" s="14">
        <v>1</v>
      </c>
      <c r="F203" s="17">
        <f>G163+G169+G175+G179+G183+G188+G193+G198</f>
        <v>2733022.38</v>
      </c>
      <c r="G203" s="17">
        <f>ROUND(E203*F203,2)</f>
        <v>2733022.38</v>
      </c>
      <c r="H203" s="14">
        <v>1</v>
      </c>
      <c r="I203" s="17">
        <f>J163+J169+J175+J179+J183+J188+J193+J198</f>
        <v>0</v>
      </c>
      <c r="J203" s="17">
        <f>ROUND(H203*I203,2)</f>
        <v>0</v>
      </c>
    </row>
    <row r="204" spans="1:10" ht="0.9" customHeight="1" x14ac:dyDescent="0.3">
      <c r="A204" s="18"/>
      <c r="B204" s="18"/>
      <c r="C204" s="18"/>
      <c r="D204" s="33"/>
      <c r="E204" s="18"/>
      <c r="F204" s="18"/>
      <c r="G204" s="18"/>
      <c r="H204" s="18"/>
      <c r="I204" s="18"/>
      <c r="J204" s="18"/>
    </row>
    <row r="205" spans="1:10" x14ac:dyDescent="0.3">
      <c r="A205" s="10" t="s">
        <v>275</v>
      </c>
      <c r="B205" s="10" t="s">
        <v>10</v>
      </c>
      <c r="C205" s="10" t="s">
        <v>11</v>
      </c>
      <c r="D205" s="30" t="s">
        <v>276</v>
      </c>
      <c r="E205" s="11">
        <f t="shared" ref="E205:J205" si="44">E265</f>
        <v>1</v>
      </c>
      <c r="F205" s="11">
        <f t="shared" si="44"/>
        <v>1597676.69</v>
      </c>
      <c r="G205" s="11">
        <f t="shared" si="44"/>
        <v>1597676.69</v>
      </c>
      <c r="H205" s="11">
        <f t="shared" si="44"/>
        <v>1</v>
      </c>
      <c r="I205" s="11">
        <f t="shared" si="44"/>
        <v>0</v>
      </c>
      <c r="J205" s="11">
        <f t="shared" si="44"/>
        <v>0</v>
      </c>
    </row>
    <row r="206" spans="1:10" x14ac:dyDescent="0.3">
      <c r="A206" s="19" t="s">
        <v>277</v>
      </c>
      <c r="B206" s="19" t="s">
        <v>10</v>
      </c>
      <c r="C206" s="19" t="s">
        <v>11</v>
      </c>
      <c r="D206" s="34" t="s">
        <v>155</v>
      </c>
      <c r="E206" s="20">
        <f t="shared" ref="E206:J206" si="45">E222</f>
        <v>1</v>
      </c>
      <c r="F206" s="20">
        <f t="shared" si="45"/>
        <v>713920.56</v>
      </c>
      <c r="G206" s="20">
        <f t="shared" si="45"/>
        <v>713920.56</v>
      </c>
      <c r="H206" s="20">
        <f t="shared" si="45"/>
        <v>1</v>
      </c>
      <c r="I206" s="20">
        <f t="shared" si="45"/>
        <v>0</v>
      </c>
      <c r="J206" s="20">
        <f t="shared" si="45"/>
        <v>0</v>
      </c>
    </row>
    <row r="207" spans="1:10" x14ac:dyDescent="0.3">
      <c r="A207" s="12" t="s">
        <v>278</v>
      </c>
      <c r="B207" s="13" t="s">
        <v>18</v>
      </c>
      <c r="C207" s="13" t="s">
        <v>241</v>
      </c>
      <c r="D207" s="31" t="s">
        <v>279</v>
      </c>
      <c r="E207" s="14">
        <v>13144.24</v>
      </c>
      <c r="F207" s="14">
        <v>1.86</v>
      </c>
      <c r="G207" s="15">
        <f t="shared" ref="G207:G222" si="46">ROUND(E207*F207,2)</f>
        <v>24448.29</v>
      </c>
      <c r="H207" s="14">
        <v>13144.24</v>
      </c>
      <c r="I207" s="37">
        <v>0</v>
      </c>
      <c r="J207" s="15">
        <f t="shared" ref="J207:J222" si="47">ROUND(H207*I207,2)</f>
        <v>0</v>
      </c>
    </row>
    <row r="208" spans="1:10" ht="20.399999999999999" x14ac:dyDescent="0.3">
      <c r="A208" s="12" t="s">
        <v>280</v>
      </c>
      <c r="B208" s="13" t="s">
        <v>18</v>
      </c>
      <c r="C208" s="13" t="s">
        <v>30</v>
      </c>
      <c r="D208" s="31" t="s">
        <v>281</v>
      </c>
      <c r="E208" s="14">
        <v>491.43</v>
      </c>
      <c r="F208" s="14">
        <v>18.89</v>
      </c>
      <c r="G208" s="15">
        <f t="shared" si="46"/>
        <v>9283.11</v>
      </c>
      <c r="H208" s="14">
        <v>491.43</v>
      </c>
      <c r="I208" s="37">
        <v>0</v>
      </c>
      <c r="J208" s="15">
        <f t="shared" si="47"/>
        <v>0</v>
      </c>
    </row>
    <row r="209" spans="1:10" x14ac:dyDescent="0.3">
      <c r="A209" s="12" t="s">
        <v>282</v>
      </c>
      <c r="B209" s="13" t="s">
        <v>18</v>
      </c>
      <c r="C209" s="13" t="s">
        <v>30</v>
      </c>
      <c r="D209" s="31" t="s">
        <v>283</v>
      </c>
      <c r="E209" s="14">
        <v>1245.6300000000001</v>
      </c>
      <c r="F209" s="14">
        <v>40.61</v>
      </c>
      <c r="G209" s="15">
        <f t="shared" si="46"/>
        <v>50585.03</v>
      </c>
      <c r="H209" s="14">
        <v>1245.6300000000001</v>
      </c>
      <c r="I209" s="37">
        <v>0</v>
      </c>
      <c r="J209" s="15">
        <f t="shared" si="47"/>
        <v>0</v>
      </c>
    </row>
    <row r="210" spans="1:10" ht="20.399999999999999" x14ac:dyDescent="0.3">
      <c r="A210" s="12" t="s">
        <v>284</v>
      </c>
      <c r="B210" s="13" t="s">
        <v>18</v>
      </c>
      <c r="C210" s="13" t="s">
        <v>30</v>
      </c>
      <c r="D210" s="31" t="s">
        <v>285</v>
      </c>
      <c r="E210" s="14">
        <v>86.2</v>
      </c>
      <c r="F210" s="14">
        <v>27.33</v>
      </c>
      <c r="G210" s="15">
        <f t="shared" si="46"/>
        <v>2355.85</v>
      </c>
      <c r="H210" s="14">
        <v>86.2</v>
      </c>
      <c r="I210" s="37">
        <v>0</v>
      </c>
      <c r="J210" s="15">
        <f t="shared" si="47"/>
        <v>0</v>
      </c>
    </row>
    <row r="211" spans="1:10" x14ac:dyDescent="0.3">
      <c r="A211" s="12" t="s">
        <v>286</v>
      </c>
      <c r="B211" s="13" t="s">
        <v>18</v>
      </c>
      <c r="C211" s="13" t="s">
        <v>30</v>
      </c>
      <c r="D211" s="31" t="s">
        <v>287</v>
      </c>
      <c r="E211" s="14">
        <v>24.69</v>
      </c>
      <c r="F211" s="14">
        <v>9.82</v>
      </c>
      <c r="G211" s="15">
        <f t="shared" si="46"/>
        <v>242.46</v>
      </c>
      <c r="H211" s="14">
        <v>24.69</v>
      </c>
      <c r="I211" s="37">
        <v>0</v>
      </c>
      <c r="J211" s="15">
        <f t="shared" si="47"/>
        <v>0</v>
      </c>
    </row>
    <row r="212" spans="1:10" x14ac:dyDescent="0.3">
      <c r="A212" s="12" t="s">
        <v>288</v>
      </c>
      <c r="B212" s="13" t="s">
        <v>18</v>
      </c>
      <c r="C212" s="13" t="s">
        <v>197</v>
      </c>
      <c r="D212" s="31" t="s">
        <v>289</v>
      </c>
      <c r="E212" s="14">
        <v>904.55</v>
      </c>
      <c r="F212" s="14">
        <v>104.19</v>
      </c>
      <c r="G212" s="15">
        <f t="shared" si="46"/>
        <v>94245.06</v>
      </c>
      <c r="H212" s="14">
        <v>904.55</v>
      </c>
      <c r="I212" s="37">
        <v>0</v>
      </c>
      <c r="J212" s="15">
        <f t="shared" si="47"/>
        <v>0</v>
      </c>
    </row>
    <row r="213" spans="1:10" x14ac:dyDescent="0.3">
      <c r="A213" s="12" t="s">
        <v>290</v>
      </c>
      <c r="B213" s="13" t="s">
        <v>18</v>
      </c>
      <c r="C213" s="13" t="s">
        <v>197</v>
      </c>
      <c r="D213" s="31" t="s">
        <v>291</v>
      </c>
      <c r="E213" s="14">
        <v>14.69</v>
      </c>
      <c r="F213" s="14">
        <v>100.37</v>
      </c>
      <c r="G213" s="15">
        <f t="shared" si="46"/>
        <v>1474.44</v>
      </c>
      <c r="H213" s="14">
        <v>14.69</v>
      </c>
      <c r="I213" s="37">
        <v>0</v>
      </c>
      <c r="J213" s="15">
        <f t="shared" si="47"/>
        <v>0</v>
      </c>
    </row>
    <row r="214" spans="1:10" x14ac:dyDescent="0.3">
      <c r="A214" s="12" t="s">
        <v>292</v>
      </c>
      <c r="B214" s="13" t="s">
        <v>18</v>
      </c>
      <c r="C214" s="13" t="s">
        <v>197</v>
      </c>
      <c r="D214" s="31" t="s">
        <v>293</v>
      </c>
      <c r="E214" s="14">
        <v>97.13</v>
      </c>
      <c r="F214" s="14">
        <v>85.14</v>
      </c>
      <c r="G214" s="15">
        <f t="shared" si="46"/>
        <v>8269.65</v>
      </c>
      <c r="H214" s="14">
        <v>97.13</v>
      </c>
      <c r="I214" s="37">
        <v>0</v>
      </c>
      <c r="J214" s="15">
        <f t="shared" si="47"/>
        <v>0</v>
      </c>
    </row>
    <row r="215" spans="1:10" ht="20.399999999999999" x14ac:dyDescent="0.3">
      <c r="A215" s="12" t="s">
        <v>294</v>
      </c>
      <c r="B215" s="13" t="s">
        <v>18</v>
      </c>
      <c r="C215" s="13" t="s">
        <v>197</v>
      </c>
      <c r="D215" s="31" t="s">
        <v>295</v>
      </c>
      <c r="E215" s="14">
        <v>35</v>
      </c>
      <c r="F215" s="14">
        <v>97.94</v>
      </c>
      <c r="G215" s="15">
        <f t="shared" si="46"/>
        <v>3427.9</v>
      </c>
      <c r="H215" s="14">
        <v>35</v>
      </c>
      <c r="I215" s="37">
        <v>0</v>
      </c>
      <c r="J215" s="15">
        <f t="shared" si="47"/>
        <v>0</v>
      </c>
    </row>
    <row r="216" spans="1:10" x14ac:dyDescent="0.3">
      <c r="A216" s="12" t="s">
        <v>296</v>
      </c>
      <c r="B216" s="13" t="s">
        <v>18</v>
      </c>
      <c r="C216" s="13" t="s">
        <v>197</v>
      </c>
      <c r="D216" s="31" t="s">
        <v>297</v>
      </c>
      <c r="E216" s="14">
        <v>6202.59</v>
      </c>
      <c r="F216" s="14">
        <v>45.57</v>
      </c>
      <c r="G216" s="15">
        <f t="shared" si="46"/>
        <v>282652.03000000003</v>
      </c>
      <c r="H216" s="14">
        <v>6202.59</v>
      </c>
      <c r="I216" s="37">
        <v>0</v>
      </c>
      <c r="J216" s="15">
        <f t="shared" si="47"/>
        <v>0</v>
      </c>
    </row>
    <row r="217" spans="1:10" x14ac:dyDescent="0.3">
      <c r="A217" s="12" t="s">
        <v>298</v>
      </c>
      <c r="B217" s="13" t="s">
        <v>18</v>
      </c>
      <c r="C217" s="13" t="s">
        <v>30</v>
      </c>
      <c r="D217" s="31" t="s">
        <v>299</v>
      </c>
      <c r="E217" s="14">
        <v>22.58</v>
      </c>
      <c r="F217" s="14">
        <v>110.67</v>
      </c>
      <c r="G217" s="15">
        <f t="shared" si="46"/>
        <v>2498.9299999999998</v>
      </c>
      <c r="H217" s="14">
        <v>22.58</v>
      </c>
      <c r="I217" s="37">
        <v>0</v>
      </c>
      <c r="J217" s="15">
        <f t="shared" si="47"/>
        <v>0</v>
      </c>
    </row>
    <row r="218" spans="1:10" x14ac:dyDescent="0.3">
      <c r="A218" s="12" t="s">
        <v>300</v>
      </c>
      <c r="B218" s="13" t="s">
        <v>18</v>
      </c>
      <c r="C218" s="13" t="s">
        <v>30</v>
      </c>
      <c r="D218" s="31" t="s">
        <v>301</v>
      </c>
      <c r="E218" s="14">
        <v>1595.62</v>
      </c>
      <c r="F218" s="14">
        <v>19.36</v>
      </c>
      <c r="G218" s="15">
        <f t="shared" si="46"/>
        <v>30891.200000000001</v>
      </c>
      <c r="H218" s="14">
        <v>1595.62</v>
      </c>
      <c r="I218" s="37">
        <v>0</v>
      </c>
      <c r="J218" s="15">
        <f t="shared" si="47"/>
        <v>0</v>
      </c>
    </row>
    <row r="219" spans="1:10" ht="20.399999999999999" x14ac:dyDescent="0.3">
      <c r="A219" s="12" t="s">
        <v>302</v>
      </c>
      <c r="B219" s="13" t="s">
        <v>18</v>
      </c>
      <c r="C219" s="13" t="s">
        <v>30</v>
      </c>
      <c r="D219" s="31" t="s">
        <v>303</v>
      </c>
      <c r="E219" s="14">
        <v>48.95</v>
      </c>
      <c r="F219" s="14">
        <v>36.020000000000003</v>
      </c>
      <c r="G219" s="15">
        <f t="shared" si="46"/>
        <v>1763.18</v>
      </c>
      <c r="H219" s="14">
        <v>48.95</v>
      </c>
      <c r="I219" s="37">
        <v>0</v>
      </c>
      <c r="J219" s="15">
        <f t="shared" si="47"/>
        <v>0</v>
      </c>
    </row>
    <row r="220" spans="1:10" ht="20.399999999999999" x14ac:dyDescent="0.3">
      <c r="A220" s="12" t="s">
        <v>240</v>
      </c>
      <c r="B220" s="13" t="s">
        <v>18</v>
      </c>
      <c r="C220" s="13" t="s">
        <v>241</v>
      </c>
      <c r="D220" s="31" t="s">
        <v>242</v>
      </c>
      <c r="E220" s="14">
        <v>142189.79999999999</v>
      </c>
      <c r="F220" s="14">
        <v>1.37</v>
      </c>
      <c r="G220" s="15">
        <f t="shared" si="46"/>
        <v>194800.03</v>
      </c>
      <c r="H220" s="14">
        <v>142189.79999999999</v>
      </c>
      <c r="I220" s="37">
        <v>0</v>
      </c>
      <c r="J220" s="15">
        <f t="shared" si="47"/>
        <v>0</v>
      </c>
    </row>
    <row r="221" spans="1:10" ht="20.399999999999999" x14ac:dyDescent="0.3">
      <c r="A221" s="12" t="s">
        <v>304</v>
      </c>
      <c r="B221" s="13" t="s">
        <v>18</v>
      </c>
      <c r="C221" s="13" t="s">
        <v>27</v>
      </c>
      <c r="D221" s="31" t="s">
        <v>305</v>
      </c>
      <c r="E221" s="14">
        <v>15</v>
      </c>
      <c r="F221" s="14">
        <v>465.56</v>
      </c>
      <c r="G221" s="15">
        <f t="shared" si="46"/>
        <v>6983.4</v>
      </c>
      <c r="H221" s="14">
        <v>15</v>
      </c>
      <c r="I221" s="37">
        <v>0</v>
      </c>
      <c r="J221" s="15">
        <f t="shared" si="47"/>
        <v>0</v>
      </c>
    </row>
    <row r="222" spans="1:10" x14ac:dyDescent="0.3">
      <c r="A222" s="16"/>
      <c r="B222" s="16"/>
      <c r="C222" s="16"/>
      <c r="D222" s="32" t="s">
        <v>306</v>
      </c>
      <c r="E222" s="14">
        <v>1</v>
      </c>
      <c r="F222" s="17">
        <f>SUM(G207:G221)</f>
        <v>713920.56</v>
      </c>
      <c r="G222" s="17">
        <f t="shared" si="46"/>
        <v>713920.56</v>
      </c>
      <c r="H222" s="14">
        <v>1</v>
      </c>
      <c r="I222" s="17">
        <f>SUM(J207:J221)</f>
        <v>0</v>
      </c>
      <c r="J222" s="17">
        <f t="shared" si="47"/>
        <v>0</v>
      </c>
    </row>
    <row r="223" spans="1:10" ht="0.9" customHeight="1" x14ac:dyDescent="0.3">
      <c r="A223" s="18"/>
      <c r="B223" s="18"/>
      <c r="C223" s="18"/>
      <c r="D223" s="33"/>
      <c r="E223" s="18"/>
      <c r="F223" s="18"/>
      <c r="G223" s="18"/>
      <c r="H223" s="18"/>
      <c r="I223" s="18"/>
      <c r="J223" s="18"/>
    </row>
    <row r="224" spans="1:10" x14ac:dyDescent="0.3">
      <c r="A224" s="19" t="s">
        <v>307</v>
      </c>
      <c r="B224" s="19" t="s">
        <v>10</v>
      </c>
      <c r="C224" s="19" t="s">
        <v>11</v>
      </c>
      <c r="D224" s="34" t="s">
        <v>164</v>
      </c>
      <c r="E224" s="20">
        <f t="shared" ref="E224:J224" si="48">E242</f>
        <v>1</v>
      </c>
      <c r="F224" s="20">
        <f t="shared" si="48"/>
        <v>840164.28</v>
      </c>
      <c r="G224" s="20">
        <f t="shared" si="48"/>
        <v>840164.28</v>
      </c>
      <c r="H224" s="20">
        <f t="shared" si="48"/>
        <v>1</v>
      </c>
      <c r="I224" s="20">
        <f t="shared" si="48"/>
        <v>0</v>
      </c>
      <c r="J224" s="20">
        <f t="shared" si="48"/>
        <v>0</v>
      </c>
    </row>
    <row r="225" spans="1:10" x14ac:dyDescent="0.3">
      <c r="A225" s="12" t="s">
        <v>278</v>
      </c>
      <c r="B225" s="13" t="s">
        <v>18</v>
      </c>
      <c r="C225" s="13" t="s">
        <v>241</v>
      </c>
      <c r="D225" s="31" t="s">
        <v>279</v>
      </c>
      <c r="E225" s="14">
        <v>34569.64</v>
      </c>
      <c r="F225" s="14">
        <v>1.86</v>
      </c>
      <c r="G225" s="15">
        <f t="shared" ref="G225:G242" si="49">ROUND(E225*F225,2)</f>
        <v>64299.53</v>
      </c>
      <c r="H225" s="14">
        <v>34569.64</v>
      </c>
      <c r="I225" s="37">
        <v>0</v>
      </c>
      <c r="J225" s="15">
        <f t="shared" ref="J225:J242" si="50">ROUND(H225*I225,2)</f>
        <v>0</v>
      </c>
    </row>
    <row r="226" spans="1:10" x14ac:dyDescent="0.3">
      <c r="A226" s="12" t="s">
        <v>286</v>
      </c>
      <c r="B226" s="13" t="s">
        <v>18</v>
      </c>
      <c r="C226" s="13" t="s">
        <v>30</v>
      </c>
      <c r="D226" s="31" t="s">
        <v>287</v>
      </c>
      <c r="E226" s="14">
        <v>643.55999999999995</v>
      </c>
      <c r="F226" s="14">
        <v>9.82</v>
      </c>
      <c r="G226" s="15">
        <f t="shared" si="49"/>
        <v>6319.76</v>
      </c>
      <c r="H226" s="14">
        <v>643.55999999999995</v>
      </c>
      <c r="I226" s="37">
        <v>0</v>
      </c>
      <c r="J226" s="15">
        <f t="shared" si="50"/>
        <v>0</v>
      </c>
    </row>
    <row r="227" spans="1:10" ht="20.399999999999999" x14ac:dyDescent="0.3">
      <c r="A227" s="12" t="s">
        <v>280</v>
      </c>
      <c r="B227" s="13" t="s">
        <v>18</v>
      </c>
      <c r="C227" s="13" t="s">
        <v>30</v>
      </c>
      <c r="D227" s="31" t="s">
        <v>281</v>
      </c>
      <c r="E227" s="14">
        <v>1696.36</v>
      </c>
      <c r="F227" s="14">
        <v>18.89</v>
      </c>
      <c r="G227" s="15">
        <f t="shared" si="49"/>
        <v>32044.240000000002</v>
      </c>
      <c r="H227" s="14">
        <v>1696.36</v>
      </c>
      <c r="I227" s="37">
        <v>0</v>
      </c>
      <c r="J227" s="15">
        <f t="shared" si="50"/>
        <v>0</v>
      </c>
    </row>
    <row r="228" spans="1:10" x14ac:dyDescent="0.3">
      <c r="A228" s="12" t="s">
        <v>282</v>
      </c>
      <c r="B228" s="13" t="s">
        <v>18</v>
      </c>
      <c r="C228" s="13" t="s">
        <v>30</v>
      </c>
      <c r="D228" s="31" t="s">
        <v>283</v>
      </c>
      <c r="E228" s="14">
        <v>1202.3699999999999</v>
      </c>
      <c r="F228" s="14">
        <v>40.61</v>
      </c>
      <c r="G228" s="15">
        <f t="shared" si="49"/>
        <v>48828.25</v>
      </c>
      <c r="H228" s="14">
        <v>1202.3699999999999</v>
      </c>
      <c r="I228" s="37">
        <v>0</v>
      </c>
      <c r="J228" s="15">
        <f t="shared" si="50"/>
        <v>0</v>
      </c>
    </row>
    <row r="229" spans="1:10" ht="20.399999999999999" x14ac:dyDescent="0.3">
      <c r="A229" s="12" t="s">
        <v>284</v>
      </c>
      <c r="B229" s="13" t="s">
        <v>18</v>
      </c>
      <c r="C229" s="13" t="s">
        <v>30</v>
      </c>
      <c r="D229" s="31" t="s">
        <v>285</v>
      </c>
      <c r="E229" s="14">
        <v>101.9</v>
      </c>
      <c r="F229" s="14">
        <v>27.33</v>
      </c>
      <c r="G229" s="15">
        <f t="shared" si="49"/>
        <v>2784.93</v>
      </c>
      <c r="H229" s="14">
        <v>101.9</v>
      </c>
      <c r="I229" s="37">
        <v>0</v>
      </c>
      <c r="J229" s="15">
        <f t="shared" si="50"/>
        <v>0</v>
      </c>
    </row>
    <row r="230" spans="1:10" x14ac:dyDescent="0.3">
      <c r="A230" s="12" t="s">
        <v>308</v>
      </c>
      <c r="B230" s="13" t="s">
        <v>18</v>
      </c>
      <c r="C230" s="13" t="s">
        <v>197</v>
      </c>
      <c r="D230" s="31" t="s">
        <v>309</v>
      </c>
      <c r="E230" s="14">
        <v>226.8</v>
      </c>
      <c r="F230" s="14">
        <v>105.62</v>
      </c>
      <c r="G230" s="15">
        <f t="shared" si="49"/>
        <v>23954.62</v>
      </c>
      <c r="H230" s="14">
        <v>226.8</v>
      </c>
      <c r="I230" s="37">
        <v>0</v>
      </c>
      <c r="J230" s="15">
        <f t="shared" si="50"/>
        <v>0</v>
      </c>
    </row>
    <row r="231" spans="1:10" x14ac:dyDescent="0.3">
      <c r="A231" s="12" t="s">
        <v>288</v>
      </c>
      <c r="B231" s="13" t="s">
        <v>18</v>
      </c>
      <c r="C231" s="13" t="s">
        <v>197</v>
      </c>
      <c r="D231" s="31" t="s">
        <v>289</v>
      </c>
      <c r="E231" s="14">
        <v>1001.14</v>
      </c>
      <c r="F231" s="14">
        <v>104.19</v>
      </c>
      <c r="G231" s="15">
        <f t="shared" si="49"/>
        <v>104308.78</v>
      </c>
      <c r="H231" s="14">
        <v>1001.14</v>
      </c>
      <c r="I231" s="37">
        <v>0</v>
      </c>
      <c r="J231" s="15">
        <f t="shared" si="50"/>
        <v>0</v>
      </c>
    </row>
    <row r="232" spans="1:10" x14ac:dyDescent="0.3">
      <c r="A232" s="12" t="s">
        <v>290</v>
      </c>
      <c r="B232" s="13" t="s">
        <v>18</v>
      </c>
      <c r="C232" s="13" t="s">
        <v>197</v>
      </c>
      <c r="D232" s="31" t="s">
        <v>291</v>
      </c>
      <c r="E232" s="14">
        <v>47.98</v>
      </c>
      <c r="F232" s="14">
        <v>100.37</v>
      </c>
      <c r="G232" s="15">
        <f t="shared" si="49"/>
        <v>4815.75</v>
      </c>
      <c r="H232" s="14">
        <v>47.98</v>
      </c>
      <c r="I232" s="37">
        <v>0</v>
      </c>
      <c r="J232" s="15">
        <f t="shared" si="50"/>
        <v>0</v>
      </c>
    </row>
    <row r="233" spans="1:10" x14ac:dyDescent="0.3">
      <c r="A233" s="12" t="s">
        <v>292</v>
      </c>
      <c r="B233" s="13" t="s">
        <v>18</v>
      </c>
      <c r="C233" s="13" t="s">
        <v>197</v>
      </c>
      <c r="D233" s="31" t="s">
        <v>293</v>
      </c>
      <c r="E233" s="14">
        <v>373.47</v>
      </c>
      <c r="F233" s="14">
        <v>85.14</v>
      </c>
      <c r="G233" s="15">
        <f t="shared" si="49"/>
        <v>31797.24</v>
      </c>
      <c r="H233" s="14">
        <v>373.47</v>
      </c>
      <c r="I233" s="37">
        <v>0</v>
      </c>
      <c r="J233" s="15">
        <f t="shared" si="50"/>
        <v>0</v>
      </c>
    </row>
    <row r="234" spans="1:10" ht="20.399999999999999" x14ac:dyDescent="0.3">
      <c r="A234" s="12" t="s">
        <v>310</v>
      </c>
      <c r="B234" s="13" t="s">
        <v>18</v>
      </c>
      <c r="C234" s="13" t="s">
        <v>197</v>
      </c>
      <c r="D234" s="31" t="s">
        <v>311</v>
      </c>
      <c r="E234" s="14">
        <v>1.38</v>
      </c>
      <c r="F234" s="14">
        <v>105.68</v>
      </c>
      <c r="G234" s="15">
        <f t="shared" si="49"/>
        <v>145.84</v>
      </c>
      <c r="H234" s="14">
        <v>1.38</v>
      </c>
      <c r="I234" s="37">
        <v>0</v>
      </c>
      <c r="J234" s="15">
        <f t="shared" si="50"/>
        <v>0</v>
      </c>
    </row>
    <row r="235" spans="1:10" ht="20.399999999999999" x14ac:dyDescent="0.3">
      <c r="A235" s="12" t="s">
        <v>294</v>
      </c>
      <c r="B235" s="13" t="s">
        <v>18</v>
      </c>
      <c r="C235" s="13" t="s">
        <v>197</v>
      </c>
      <c r="D235" s="31" t="s">
        <v>295</v>
      </c>
      <c r="E235" s="14">
        <v>17.89</v>
      </c>
      <c r="F235" s="14">
        <v>97.94</v>
      </c>
      <c r="G235" s="15">
        <f t="shared" si="49"/>
        <v>1752.15</v>
      </c>
      <c r="H235" s="14">
        <v>17.89</v>
      </c>
      <c r="I235" s="37">
        <v>0</v>
      </c>
      <c r="J235" s="15">
        <f t="shared" si="50"/>
        <v>0</v>
      </c>
    </row>
    <row r="236" spans="1:10" x14ac:dyDescent="0.3">
      <c r="A236" s="12" t="s">
        <v>296</v>
      </c>
      <c r="B236" s="13" t="s">
        <v>18</v>
      </c>
      <c r="C236" s="13" t="s">
        <v>197</v>
      </c>
      <c r="D236" s="31" t="s">
        <v>297</v>
      </c>
      <c r="E236" s="14">
        <v>3154.68</v>
      </c>
      <c r="F236" s="14">
        <v>45.57</v>
      </c>
      <c r="G236" s="15">
        <f t="shared" si="49"/>
        <v>143758.76999999999</v>
      </c>
      <c r="H236" s="14">
        <v>3154.68</v>
      </c>
      <c r="I236" s="37">
        <v>0</v>
      </c>
      <c r="J236" s="15">
        <f t="shared" si="50"/>
        <v>0</v>
      </c>
    </row>
    <row r="237" spans="1:10" x14ac:dyDescent="0.3">
      <c r="A237" s="12" t="s">
        <v>298</v>
      </c>
      <c r="B237" s="13" t="s">
        <v>18</v>
      </c>
      <c r="C237" s="13" t="s">
        <v>30</v>
      </c>
      <c r="D237" s="31" t="s">
        <v>299</v>
      </c>
      <c r="E237" s="14">
        <v>43.86</v>
      </c>
      <c r="F237" s="14">
        <v>110.67</v>
      </c>
      <c r="G237" s="15">
        <f t="shared" si="49"/>
        <v>4853.99</v>
      </c>
      <c r="H237" s="14">
        <v>43.86</v>
      </c>
      <c r="I237" s="37">
        <v>0</v>
      </c>
      <c r="J237" s="15">
        <f t="shared" si="50"/>
        <v>0</v>
      </c>
    </row>
    <row r="238" spans="1:10" x14ac:dyDescent="0.3">
      <c r="A238" s="12" t="s">
        <v>238</v>
      </c>
      <c r="B238" s="13" t="s">
        <v>18</v>
      </c>
      <c r="C238" s="13" t="s">
        <v>30</v>
      </c>
      <c r="D238" s="31" t="s">
        <v>239</v>
      </c>
      <c r="E238" s="14">
        <v>281.04000000000002</v>
      </c>
      <c r="F238" s="14">
        <v>19.36</v>
      </c>
      <c r="G238" s="15">
        <f t="shared" si="49"/>
        <v>5440.93</v>
      </c>
      <c r="H238" s="14">
        <v>281.04000000000002</v>
      </c>
      <c r="I238" s="37">
        <v>0</v>
      </c>
      <c r="J238" s="15">
        <f t="shared" si="50"/>
        <v>0</v>
      </c>
    </row>
    <row r="239" spans="1:10" x14ac:dyDescent="0.3">
      <c r="A239" s="12" t="s">
        <v>300</v>
      </c>
      <c r="B239" s="13" t="s">
        <v>18</v>
      </c>
      <c r="C239" s="13" t="s">
        <v>30</v>
      </c>
      <c r="D239" s="31" t="s">
        <v>301</v>
      </c>
      <c r="E239" s="14">
        <v>1745.59</v>
      </c>
      <c r="F239" s="14">
        <v>19.36</v>
      </c>
      <c r="G239" s="15">
        <f t="shared" si="49"/>
        <v>33794.620000000003</v>
      </c>
      <c r="H239" s="14">
        <v>1745.59</v>
      </c>
      <c r="I239" s="37">
        <v>0</v>
      </c>
      <c r="J239" s="15">
        <f t="shared" si="50"/>
        <v>0</v>
      </c>
    </row>
    <row r="240" spans="1:10" ht="20.399999999999999" x14ac:dyDescent="0.3">
      <c r="A240" s="12" t="s">
        <v>302</v>
      </c>
      <c r="B240" s="13" t="s">
        <v>18</v>
      </c>
      <c r="C240" s="13" t="s">
        <v>30</v>
      </c>
      <c r="D240" s="31" t="s">
        <v>303</v>
      </c>
      <c r="E240" s="14">
        <v>216.47</v>
      </c>
      <c r="F240" s="14">
        <v>36.020000000000003</v>
      </c>
      <c r="G240" s="15">
        <f t="shared" si="49"/>
        <v>7797.25</v>
      </c>
      <c r="H240" s="14">
        <v>216.47</v>
      </c>
      <c r="I240" s="37">
        <v>0</v>
      </c>
      <c r="J240" s="15">
        <f t="shared" si="50"/>
        <v>0</v>
      </c>
    </row>
    <row r="241" spans="1:10" ht="20.399999999999999" x14ac:dyDescent="0.3">
      <c r="A241" s="12" t="s">
        <v>240</v>
      </c>
      <c r="B241" s="13" t="s">
        <v>18</v>
      </c>
      <c r="C241" s="13" t="s">
        <v>241</v>
      </c>
      <c r="D241" s="31" t="s">
        <v>242</v>
      </c>
      <c r="E241" s="14">
        <v>236107.76</v>
      </c>
      <c r="F241" s="14">
        <v>1.37</v>
      </c>
      <c r="G241" s="15">
        <f t="shared" si="49"/>
        <v>323467.63</v>
      </c>
      <c r="H241" s="14">
        <v>236107.76</v>
      </c>
      <c r="I241" s="37">
        <v>0</v>
      </c>
      <c r="J241" s="15">
        <f t="shared" si="50"/>
        <v>0</v>
      </c>
    </row>
    <row r="242" spans="1:10" x14ac:dyDescent="0.3">
      <c r="A242" s="16"/>
      <c r="B242" s="16"/>
      <c r="C242" s="16"/>
      <c r="D242" s="32" t="s">
        <v>312</v>
      </c>
      <c r="E242" s="14">
        <v>1</v>
      </c>
      <c r="F242" s="17">
        <f>SUM(G225:G241)</f>
        <v>840164.28</v>
      </c>
      <c r="G242" s="17">
        <f t="shared" si="49"/>
        <v>840164.28</v>
      </c>
      <c r="H242" s="14">
        <v>1</v>
      </c>
      <c r="I242" s="17">
        <f>SUM(J225:J241)</f>
        <v>0</v>
      </c>
      <c r="J242" s="17">
        <f t="shared" si="50"/>
        <v>0</v>
      </c>
    </row>
    <row r="243" spans="1:10" ht="0.9" customHeight="1" x14ac:dyDescent="0.3">
      <c r="A243" s="18"/>
      <c r="B243" s="18"/>
      <c r="C243" s="18"/>
      <c r="D243" s="33"/>
      <c r="E243" s="18"/>
      <c r="F243" s="18"/>
      <c r="G243" s="18"/>
      <c r="H243" s="18"/>
      <c r="I243" s="18"/>
      <c r="J243" s="18"/>
    </row>
    <row r="244" spans="1:10" x14ac:dyDescent="0.3">
      <c r="A244" s="19" t="s">
        <v>313</v>
      </c>
      <c r="B244" s="19" t="s">
        <v>10</v>
      </c>
      <c r="C244" s="19" t="s">
        <v>11</v>
      </c>
      <c r="D244" s="34" t="s">
        <v>174</v>
      </c>
      <c r="E244" s="20">
        <f t="shared" ref="E244:J244" si="51">E249</f>
        <v>1</v>
      </c>
      <c r="F244" s="20">
        <f t="shared" si="51"/>
        <v>20510.47</v>
      </c>
      <c r="G244" s="20">
        <f t="shared" si="51"/>
        <v>20510.47</v>
      </c>
      <c r="H244" s="20">
        <f t="shared" si="51"/>
        <v>1</v>
      </c>
      <c r="I244" s="20">
        <f t="shared" si="51"/>
        <v>0</v>
      </c>
      <c r="J244" s="20">
        <f t="shared" si="51"/>
        <v>0</v>
      </c>
    </row>
    <row r="245" spans="1:10" x14ac:dyDescent="0.3">
      <c r="A245" s="12" t="s">
        <v>288</v>
      </c>
      <c r="B245" s="13" t="s">
        <v>18</v>
      </c>
      <c r="C245" s="13" t="s">
        <v>197</v>
      </c>
      <c r="D245" s="31" t="s">
        <v>289</v>
      </c>
      <c r="E245" s="14">
        <v>23.89</v>
      </c>
      <c r="F245" s="14">
        <v>104.19</v>
      </c>
      <c r="G245" s="15">
        <f>ROUND(E245*F245,2)</f>
        <v>2489.1</v>
      </c>
      <c r="H245" s="14">
        <v>23.89</v>
      </c>
      <c r="I245" s="37">
        <v>0</v>
      </c>
      <c r="J245" s="15">
        <f>ROUND(H245*I245,2)</f>
        <v>0</v>
      </c>
    </row>
    <row r="246" spans="1:10" ht="20.399999999999999" x14ac:dyDescent="0.3">
      <c r="A246" s="12" t="s">
        <v>314</v>
      </c>
      <c r="B246" s="13" t="s">
        <v>18</v>
      </c>
      <c r="C246" s="13" t="s">
        <v>197</v>
      </c>
      <c r="D246" s="31" t="s">
        <v>315</v>
      </c>
      <c r="E246" s="14">
        <v>17.920000000000002</v>
      </c>
      <c r="F246" s="14">
        <v>222.17</v>
      </c>
      <c r="G246" s="15">
        <f>ROUND(E246*F246,2)</f>
        <v>3981.29</v>
      </c>
      <c r="H246" s="14">
        <v>17.920000000000002</v>
      </c>
      <c r="I246" s="37">
        <v>0</v>
      </c>
      <c r="J246" s="15">
        <f>ROUND(H246*I246,2)</f>
        <v>0</v>
      </c>
    </row>
    <row r="247" spans="1:10" ht="20.399999999999999" x14ac:dyDescent="0.3">
      <c r="A247" s="12" t="s">
        <v>294</v>
      </c>
      <c r="B247" s="13" t="s">
        <v>18</v>
      </c>
      <c r="C247" s="13" t="s">
        <v>197</v>
      </c>
      <c r="D247" s="31" t="s">
        <v>295</v>
      </c>
      <c r="E247" s="14">
        <v>24.98</v>
      </c>
      <c r="F247" s="14">
        <v>97.94</v>
      </c>
      <c r="G247" s="15">
        <f>ROUND(E247*F247,2)</f>
        <v>2446.54</v>
      </c>
      <c r="H247" s="14">
        <v>24.98</v>
      </c>
      <c r="I247" s="37">
        <v>0</v>
      </c>
      <c r="J247" s="15">
        <f>ROUND(H247*I247,2)</f>
        <v>0</v>
      </c>
    </row>
    <row r="248" spans="1:10" ht="20.399999999999999" x14ac:dyDescent="0.3">
      <c r="A248" s="12" t="s">
        <v>240</v>
      </c>
      <c r="B248" s="13" t="s">
        <v>18</v>
      </c>
      <c r="C248" s="13" t="s">
        <v>241</v>
      </c>
      <c r="D248" s="31" t="s">
        <v>242</v>
      </c>
      <c r="E248" s="14">
        <v>8462.44</v>
      </c>
      <c r="F248" s="14">
        <v>1.37</v>
      </c>
      <c r="G248" s="15">
        <f>ROUND(E248*F248,2)</f>
        <v>11593.54</v>
      </c>
      <c r="H248" s="14">
        <v>8462.44</v>
      </c>
      <c r="I248" s="37">
        <v>0</v>
      </c>
      <c r="J248" s="15">
        <f>ROUND(H248*I248,2)</f>
        <v>0</v>
      </c>
    </row>
    <row r="249" spans="1:10" x14ac:dyDescent="0.3">
      <c r="A249" s="16"/>
      <c r="B249" s="16"/>
      <c r="C249" s="16"/>
      <c r="D249" s="32" t="s">
        <v>316</v>
      </c>
      <c r="E249" s="14">
        <v>1</v>
      </c>
      <c r="F249" s="17">
        <f>SUM(G245:G248)</f>
        <v>20510.47</v>
      </c>
      <c r="G249" s="17">
        <f>ROUND(E249*F249,2)</f>
        <v>20510.47</v>
      </c>
      <c r="H249" s="14">
        <v>1</v>
      </c>
      <c r="I249" s="17">
        <f>SUM(J245:J248)</f>
        <v>0</v>
      </c>
      <c r="J249" s="17">
        <f>ROUND(H249*I249,2)</f>
        <v>0</v>
      </c>
    </row>
    <row r="250" spans="1:10" ht="0.9" customHeight="1" x14ac:dyDescent="0.3">
      <c r="A250" s="18"/>
      <c r="B250" s="18"/>
      <c r="C250" s="18"/>
      <c r="D250" s="33"/>
      <c r="E250" s="18"/>
      <c r="F250" s="18"/>
      <c r="G250" s="18"/>
      <c r="H250" s="18"/>
      <c r="I250" s="18"/>
      <c r="J250" s="18"/>
    </row>
    <row r="251" spans="1:10" x14ac:dyDescent="0.3">
      <c r="A251" s="19" t="s">
        <v>317</v>
      </c>
      <c r="B251" s="19" t="s">
        <v>10</v>
      </c>
      <c r="C251" s="19" t="s">
        <v>11</v>
      </c>
      <c r="D251" s="34" t="s">
        <v>318</v>
      </c>
      <c r="E251" s="20">
        <f t="shared" ref="E251:J251" si="52">E256</f>
        <v>1</v>
      </c>
      <c r="F251" s="20">
        <f t="shared" si="52"/>
        <v>12852.31</v>
      </c>
      <c r="G251" s="20">
        <f t="shared" si="52"/>
        <v>12852.31</v>
      </c>
      <c r="H251" s="20">
        <f t="shared" si="52"/>
        <v>1</v>
      </c>
      <c r="I251" s="20">
        <f t="shared" si="52"/>
        <v>0</v>
      </c>
      <c r="J251" s="20">
        <f t="shared" si="52"/>
        <v>0</v>
      </c>
    </row>
    <row r="252" spans="1:10" x14ac:dyDescent="0.3">
      <c r="A252" s="12" t="s">
        <v>288</v>
      </c>
      <c r="B252" s="13" t="s">
        <v>18</v>
      </c>
      <c r="C252" s="13" t="s">
        <v>197</v>
      </c>
      <c r="D252" s="31" t="s">
        <v>289</v>
      </c>
      <c r="E252" s="14">
        <v>32.659999999999997</v>
      </c>
      <c r="F252" s="14">
        <v>104.19</v>
      </c>
      <c r="G252" s="15">
        <f>ROUND(E252*F252,2)</f>
        <v>3402.85</v>
      </c>
      <c r="H252" s="14">
        <v>32.659999999999997</v>
      </c>
      <c r="I252" s="37">
        <v>0</v>
      </c>
      <c r="J252" s="15">
        <f>ROUND(H252*I252,2)</f>
        <v>0</v>
      </c>
    </row>
    <row r="253" spans="1:10" ht="20.399999999999999" x14ac:dyDescent="0.3">
      <c r="A253" s="12" t="s">
        <v>314</v>
      </c>
      <c r="B253" s="13" t="s">
        <v>18</v>
      </c>
      <c r="C253" s="13" t="s">
        <v>197</v>
      </c>
      <c r="D253" s="31" t="s">
        <v>315</v>
      </c>
      <c r="E253" s="14">
        <v>14</v>
      </c>
      <c r="F253" s="14">
        <v>222.17</v>
      </c>
      <c r="G253" s="15">
        <f>ROUND(E253*F253,2)</f>
        <v>3110.38</v>
      </c>
      <c r="H253" s="14">
        <v>14</v>
      </c>
      <c r="I253" s="37">
        <v>0</v>
      </c>
      <c r="J253" s="15">
        <f>ROUND(H253*I253,2)</f>
        <v>0</v>
      </c>
    </row>
    <row r="254" spans="1:10" ht="20.399999999999999" x14ac:dyDescent="0.3">
      <c r="A254" s="12" t="s">
        <v>294</v>
      </c>
      <c r="B254" s="13" t="s">
        <v>18</v>
      </c>
      <c r="C254" s="13" t="s">
        <v>197</v>
      </c>
      <c r="D254" s="31" t="s">
        <v>295</v>
      </c>
      <c r="E254" s="14">
        <v>4.67</v>
      </c>
      <c r="F254" s="14">
        <v>97.94</v>
      </c>
      <c r="G254" s="15">
        <f>ROUND(E254*F254,2)</f>
        <v>457.38</v>
      </c>
      <c r="H254" s="14">
        <v>4.67</v>
      </c>
      <c r="I254" s="37">
        <v>0</v>
      </c>
      <c r="J254" s="15">
        <f>ROUND(H254*I254,2)</f>
        <v>0</v>
      </c>
    </row>
    <row r="255" spans="1:10" ht="20.399999999999999" x14ac:dyDescent="0.3">
      <c r="A255" s="12" t="s">
        <v>240</v>
      </c>
      <c r="B255" s="13" t="s">
        <v>18</v>
      </c>
      <c r="C255" s="13" t="s">
        <v>241</v>
      </c>
      <c r="D255" s="31" t="s">
        <v>242</v>
      </c>
      <c r="E255" s="14">
        <v>4293.21</v>
      </c>
      <c r="F255" s="14">
        <v>1.37</v>
      </c>
      <c r="G255" s="15">
        <f>ROUND(E255*F255,2)</f>
        <v>5881.7</v>
      </c>
      <c r="H255" s="14">
        <v>4293.21</v>
      </c>
      <c r="I255" s="37">
        <v>0</v>
      </c>
      <c r="J255" s="15">
        <f>ROUND(H255*I255,2)</f>
        <v>0</v>
      </c>
    </row>
    <row r="256" spans="1:10" x14ac:dyDescent="0.3">
      <c r="A256" s="16"/>
      <c r="B256" s="16"/>
      <c r="C256" s="16"/>
      <c r="D256" s="32" t="s">
        <v>319</v>
      </c>
      <c r="E256" s="14">
        <v>1</v>
      </c>
      <c r="F256" s="17">
        <f>SUM(G252:G255)</f>
        <v>12852.31</v>
      </c>
      <c r="G256" s="17">
        <f>ROUND(E256*F256,2)</f>
        <v>12852.31</v>
      </c>
      <c r="H256" s="14">
        <v>1</v>
      </c>
      <c r="I256" s="17">
        <f>SUM(J252:J255)</f>
        <v>0</v>
      </c>
      <c r="J256" s="17">
        <f>ROUND(H256*I256,2)</f>
        <v>0</v>
      </c>
    </row>
    <row r="257" spans="1:10" ht="0.9" customHeight="1" x14ac:dyDescent="0.3">
      <c r="A257" s="18"/>
      <c r="B257" s="18"/>
      <c r="C257" s="18"/>
      <c r="D257" s="33"/>
      <c r="E257" s="18"/>
      <c r="F257" s="18"/>
      <c r="G257" s="18"/>
      <c r="H257" s="18"/>
      <c r="I257" s="18"/>
      <c r="J257" s="18"/>
    </row>
    <row r="258" spans="1:10" x14ac:dyDescent="0.3">
      <c r="A258" s="19" t="s">
        <v>320</v>
      </c>
      <c r="B258" s="19" t="s">
        <v>10</v>
      </c>
      <c r="C258" s="19" t="s">
        <v>11</v>
      </c>
      <c r="D258" s="34" t="s">
        <v>171</v>
      </c>
      <c r="E258" s="20">
        <f t="shared" ref="E258:J258" si="53">E263</f>
        <v>1</v>
      </c>
      <c r="F258" s="20">
        <f t="shared" si="53"/>
        <v>10229.07</v>
      </c>
      <c r="G258" s="20">
        <f t="shared" si="53"/>
        <v>10229.07</v>
      </c>
      <c r="H258" s="20">
        <f t="shared" si="53"/>
        <v>1</v>
      </c>
      <c r="I258" s="20">
        <f t="shared" si="53"/>
        <v>0</v>
      </c>
      <c r="J258" s="20">
        <f t="shared" si="53"/>
        <v>0</v>
      </c>
    </row>
    <row r="259" spans="1:10" ht="20.399999999999999" x14ac:dyDescent="0.3">
      <c r="A259" s="12" t="s">
        <v>314</v>
      </c>
      <c r="B259" s="13" t="s">
        <v>18</v>
      </c>
      <c r="C259" s="13" t="s">
        <v>197</v>
      </c>
      <c r="D259" s="31" t="s">
        <v>315</v>
      </c>
      <c r="E259" s="14">
        <v>9.18</v>
      </c>
      <c r="F259" s="14">
        <v>222.17</v>
      </c>
      <c r="G259" s="15">
        <f>ROUND(E259*F259,2)</f>
        <v>2039.52</v>
      </c>
      <c r="H259" s="14">
        <v>9.18</v>
      </c>
      <c r="I259" s="37">
        <v>0</v>
      </c>
      <c r="J259" s="15">
        <f>ROUND(H259*I259,2)</f>
        <v>0</v>
      </c>
    </row>
    <row r="260" spans="1:10" ht="20.399999999999999" x14ac:dyDescent="0.3">
      <c r="A260" s="12" t="s">
        <v>294</v>
      </c>
      <c r="B260" s="13" t="s">
        <v>18</v>
      </c>
      <c r="C260" s="13" t="s">
        <v>197</v>
      </c>
      <c r="D260" s="31" t="s">
        <v>295</v>
      </c>
      <c r="E260" s="14">
        <v>1.84</v>
      </c>
      <c r="F260" s="14">
        <v>97.94</v>
      </c>
      <c r="G260" s="15">
        <f>ROUND(E260*F260,2)</f>
        <v>180.21</v>
      </c>
      <c r="H260" s="14">
        <v>1.84</v>
      </c>
      <c r="I260" s="37">
        <v>0</v>
      </c>
      <c r="J260" s="15">
        <f>ROUND(H260*I260,2)</f>
        <v>0</v>
      </c>
    </row>
    <row r="261" spans="1:10" ht="20.399999999999999" x14ac:dyDescent="0.3">
      <c r="A261" s="12" t="s">
        <v>321</v>
      </c>
      <c r="B261" s="13" t="s">
        <v>18</v>
      </c>
      <c r="C261" s="13" t="s">
        <v>197</v>
      </c>
      <c r="D261" s="31" t="s">
        <v>322</v>
      </c>
      <c r="E261" s="14">
        <v>70.88</v>
      </c>
      <c r="F261" s="14">
        <v>90.45</v>
      </c>
      <c r="G261" s="15">
        <f>ROUND(E261*F261,2)</f>
        <v>6411.1</v>
      </c>
      <c r="H261" s="14">
        <v>70.88</v>
      </c>
      <c r="I261" s="37">
        <v>0</v>
      </c>
      <c r="J261" s="15">
        <f>ROUND(H261*I261,2)</f>
        <v>0</v>
      </c>
    </row>
    <row r="262" spans="1:10" ht="20.399999999999999" x14ac:dyDescent="0.3">
      <c r="A262" s="12" t="s">
        <v>240</v>
      </c>
      <c r="B262" s="13" t="s">
        <v>18</v>
      </c>
      <c r="C262" s="13" t="s">
        <v>241</v>
      </c>
      <c r="D262" s="31" t="s">
        <v>242</v>
      </c>
      <c r="E262" s="14">
        <v>1166.5999999999999</v>
      </c>
      <c r="F262" s="14">
        <v>1.37</v>
      </c>
      <c r="G262" s="15">
        <f>ROUND(E262*F262,2)</f>
        <v>1598.24</v>
      </c>
      <c r="H262" s="14">
        <v>1166.5999999999999</v>
      </c>
      <c r="I262" s="37">
        <v>0</v>
      </c>
      <c r="J262" s="15">
        <f>ROUND(H262*I262,2)</f>
        <v>0</v>
      </c>
    </row>
    <row r="263" spans="1:10" x14ac:dyDescent="0.3">
      <c r="A263" s="16"/>
      <c r="B263" s="16"/>
      <c r="C263" s="16"/>
      <c r="D263" s="32" t="s">
        <v>323</v>
      </c>
      <c r="E263" s="14">
        <v>1</v>
      </c>
      <c r="F263" s="17">
        <f>SUM(G259:G262)</f>
        <v>10229.07</v>
      </c>
      <c r="G263" s="17">
        <f>ROUND(E263*F263,2)</f>
        <v>10229.07</v>
      </c>
      <c r="H263" s="14">
        <v>1</v>
      </c>
      <c r="I263" s="17">
        <f>SUM(J259:J262)</f>
        <v>0</v>
      </c>
      <c r="J263" s="17">
        <f>ROUND(H263*I263,2)</f>
        <v>0</v>
      </c>
    </row>
    <row r="264" spans="1:10" ht="0.9" customHeight="1" x14ac:dyDescent="0.3">
      <c r="A264" s="18"/>
      <c r="B264" s="18"/>
      <c r="C264" s="18"/>
      <c r="D264" s="33"/>
      <c r="E264" s="18"/>
      <c r="F264" s="18"/>
      <c r="G264" s="18"/>
      <c r="H264" s="18"/>
      <c r="I264" s="18"/>
      <c r="J264" s="18"/>
    </row>
    <row r="265" spans="1:10" x14ac:dyDescent="0.3">
      <c r="A265" s="16"/>
      <c r="B265" s="16"/>
      <c r="C265" s="16"/>
      <c r="D265" s="32" t="s">
        <v>324</v>
      </c>
      <c r="E265" s="14">
        <v>1</v>
      </c>
      <c r="F265" s="17">
        <f>G206+G224+G244+G251+G258</f>
        <v>1597676.69</v>
      </c>
      <c r="G265" s="17">
        <f>ROUND(E265*F265,2)</f>
        <v>1597676.69</v>
      </c>
      <c r="H265" s="14">
        <v>1</v>
      </c>
      <c r="I265" s="17">
        <f>J206+J224+J244+J251+J258</f>
        <v>0</v>
      </c>
      <c r="J265" s="17">
        <f>ROUND(H265*I265,2)</f>
        <v>0</v>
      </c>
    </row>
    <row r="266" spans="1:10" ht="0.9" customHeight="1" x14ac:dyDescent="0.3">
      <c r="A266" s="18"/>
      <c r="B266" s="18"/>
      <c r="C266" s="18"/>
      <c r="D266" s="33"/>
      <c r="E266" s="18"/>
      <c r="F266" s="18"/>
      <c r="G266" s="18"/>
      <c r="H266" s="18"/>
      <c r="I266" s="18"/>
      <c r="J266" s="18"/>
    </row>
    <row r="267" spans="1:10" x14ac:dyDescent="0.3">
      <c r="A267" s="10" t="s">
        <v>325</v>
      </c>
      <c r="B267" s="10" t="s">
        <v>10</v>
      </c>
      <c r="C267" s="10" t="s">
        <v>11</v>
      </c>
      <c r="D267" s="30" t="s">
        <v>326</v>
      </c>
      <c r="E267" s="11">
        <f t="shared" ref="E267:J267" si="54">E290</f>
        <v>1</v>
      </c>
      <c r="F267" s="11">
        <f t="shared" si="54"/>
        <v>1435047.92</v>
      </c>
      <c r="G267" s="11">
        <f t="shared" si="54"/>
        <v>1435047.92</v>
      </c>
      <c r="H267" s="11">
        <f t="shared" si="54"/>
        <v>1</v>
      </c>
      <c r="I267" s="11">
        <f t="shared" si="54"/>
        <v>0</v>
      </c>
      <c r="J267" s="11">
        <f t="shared" si="54"/>
        <v>0</v>
      </c>
    </row>
    <row r="268" spans="1:10" x14ac:dyDescent="0.3">
      <c r="A268" s="19" t="s">
        <v>327</v>
      </c>
      <c r="B268" s="19" t="s">
        <v>10</v>
      </c>
      <c r="C268" s="19" t="s">
        <v>11</v>
      </c>
      <c r="D268" s="34" t="s">
        <v>328</v>
      </c>
      <c r="E268" s="20">
        <f t="shared" ref="E268:J268" si="55">E273</f>
        <v>1</v>
      </c>
      <c r="F268" s="20">
        <f t="shared" si="55"/>
        <v>1065640.43</v>
      </c>
      <c r="G268" s="20">
        <f t="shared" si="55"/>
        <v>1065640.43</v>
      </c>
      <c r="H268" s="20">
        <f t="shared" si="55"/>
        <v>1</v>
      </c>
      <c r="I268" s="20">
        <f t="shared" si="55"/>
        <v>0</v>
      </c>
      <c r="J268" s="20">
        <f t="shared" si="55"/>
        <v>0</v>
      </c>
    </row>
    <row r="269" spans="1:10" x14ac:dyDescent="0.3">
      <c r="A269" s="12" t="s">
        <v>329</v>
      </c>
      <c r="B269" s="13" t="s">
        <v>18</v>
      </c>
      <c r="C269" s="13" t="s">
        <v>27</v>
      </c>
      <c r="D269" s="31" t="s">
        <v>330</v>
      </c>
      <c r="E269" s="14">
        <v>47.51</v>
      </c>
      <c r="F269" s="14">
        <v>8401.11</v>
      </c>
      <c r="G269" s="15">
        <f>ROUND(E269*F269,2)</f>
        <v>399136.74</v>
      </c>
      <c r="H269" s="14">
        <v>47.51</v>
      </c>
      <c r="I269" s="37">
        <v>0</v>
      </c>
      <c r="J269" s="15">
        <f>ROUND(H269*I269,2)</f>
        <v>0</v>
      </c>
    </row>
    <row r="270" spans="1:10" ht="20.399999999999999" x14ac:dyDescent="0.3">
      <c r="A270" s="12" t="s">
        <v>331</v>
      </c>
      <c r="B270" s="13" t="s">
        <v>18</v>
      </c>
      <c r="C270" s="13" t="s">
        <v>27</v>
      </c>
      <c r="D270" s="31" t="s">
        <v>332</v>
      </c>
      <c r="E270" s="14">
        <v>35.86</v>
      </c>
      <c r="F270" s="14">
        <v>12254.8</v>
      </c>
      <c r="G270" s="15">
        <f>ROUND(E270*F270,2)</f>
        <v>439457.13</v>
      </c>
      <c r="H270" s="14">
        <v>35.86</v>
      </c>
      <c r="I270" s="37">
        <v>0</v>
      </c>
      <c r="J270" s="15">
        <f>ROUND(H270*I270,2)</f>
        <v>0</v>
      </c>
    </row>
    <row r="271" spans="1:10" ht="20.399999999999999" x14ac:dyDescent="0.3">
      <c r="A271" s="12" t="s">
        <v>333</v>
      </c>
      <c r="B271" s="13" t="s">
        <v>18</v>
      </c>
      <c r="C271" s="13" t="s">
        <v>27</v>
      </c>
      <c r="D271" s="31" t="s">
        <v>334</v>
      </c>
      <c r="E271" s="14">
        <v>11.2</v>
      </c>
      <c r="F271" s="14">
        <v>9583.15</v>
      </c>
      <c r="G271" s="15">
        <f>ROUND(E271*F271,2)</f>
        <v>107331.28</v>
      </c>
      <c r="H271" s="14">
        <v>11.2</v>
      </c>
      <c r="I271" s="37">
        <v>0</v>
      </c>
      <c r="J271" s="15">
        <f>ROUND(H271*I271,2)</f>
        <v>0</v>
      </c>
    </row>
    <row r="272" spans="1:10" x14ac:dyDescent="0.3">
      <c r="A272" s="12" t="s">
        <v>335</v>
      </c>
      <c r="B272" s="13" t="s">
        <v>18</v>
      </c>
      <c r="C272" s="13" t="s">
        <v>27</v>
      </c>
      <c r="D272" s="31" t="s">
        <v>336</v>
      </c>
      <c r="E272" s="14">
        <v>25.68</v>
      </c>
      <c r="F272" s="14">
        <v>4661.8100000000004</v>
      </c>
      <c r="G272" s="15">
        <f>ROUND(E272*F272,2)</f>
        <v>119715.28</v>
      </c>
      <c r="H272" s="14">
        <v>25.68</v>
      </c>
      <c r="I272" s="37">
        <v>0</v>
      </c>
      <c r="J272" s="15">
        <f>ROUND(H272*I272,2)</f>
        <v>0</v>
      </c>
    </row>
    <row r="273" spans="1:10" x14ac:dyDescent="0.3">
      <c r="A273" s="16"/>
      <c r="B273" s="16"/>
      <c r="C273" s="16"/>
      <c r="D273" s="32" t="s">
        <v>337</v>
      </c>
      <c r="E273" s="14">
        <v>1</v>
      </c>
      <c r="F273" s="17">
        <f>SUM(G269:G272)</f>
        <v>1065640.43</v>
      </c>
      <c r="G273" s="17">
        <f>ROUND(E273*F273,2)</f>
        <v>1065640.43</v>
      </c>
      <c r="H273" s="14">
        <v>1</v>
      </c>
      <c r="I273" s="17">
        <f>SUM(J269:J272)</f>
        <v>0</v>
      </c>
      <c r="J273" s="17">
        <f>ROUND(H273*I273,2)</f>
        <v>0</v>
      </c>
    </row>
    <row r="274" spans="1:10" ht="0.9" customHeight="1" x14ac:dyDescent="0.3">
      <c r="A274" s="18"/>
      <c r="B274" s="18"/>
      <c r="C274" s="18"/>
      <c r="D274" s="33"/>
      <c r="E274" s="18"/>
      <c r="F274" s="18"/>
      <c r="G274" s="18"/>
      <c r="H274" s="18"/>
      <c r="I274" s="18"/>
      <c r="J274" s="18"/>
    </row>
    <row r="275" spans="1:10" x14ac:dyDescent="0.3">
      <c r="A275" s="19" t="s">
        <v>338</v>
      </c>
      <c r="B275" s="19" t="s">
        <v>10</v>
      </c>
      <c r="C275" s="19" t="s">
        <v>11</v>
      </c>
      <c r="D275" s="34" t="s">
        <v>339</v>
      </c>
      <c r="E275" s="20">
        <f t="shared" ref="E275:J275" si="56">E279</f>
        <v>1</v>
      </c>
      <c r="F275" s="20">
        <f t="shared" si="56"/>
        <v>316225.76</v>
      </c>
      <c r="G275" s="20">
        <f t="shared" si="56"/>
        <v>316225.76</v>
      </c>
      <c r="H275" s="20">
        <f t="shared" si="56"/>
        <v>1</v>
      </c>
      <c r="I275" s="20">
        <f t="shared" si="56"/>
        <v>0</v>
      </c>
      <c r="J275" s="20">
        <f t="shared" si="56"/>
        <v>0</v>
      </c>
    </row>
    <row r="276" spans="1:10" x14ac:dyDescent="0.3">
      <c r="A276" s="12" t="s">
        <v>340</v>
      </c>
      <c r="B276" s="13" t="s">
        <v>18</v>
      </c>
      <c r="C276" s="13" t="s">
        <v>252</v>
      </c>
      <c r="D276" s="31" t="s">
        <v>341</v>
      </c>
      <c r="E276" s="14">
        <v>153</v>
      </c>
      <c r="F276" s="14">
        <v>157.69</v>
      </c>
      <c r="G276" s="15">
        <f>ROUND(E276*F276,2)</f>
        <v>24126.57</v>
      </c>
      <c r="H276" s="14">
        <v>153</v>
      </c>
      <c r="I276" s="37">
        <v>0</v>
      </c>
      <c r="J276" s="15">
        <f>ROUND(H276*I276,2)</f>
        <v>0</v>
      </c>
    </row>
    <row r="277" spans="1:10" x14ac:dyDescent="0.3">
      <c r="A277" s="12" t="s">
        <v>342</v>
      </c>
      <c r="B277" s="13" t="s">
        <v>18</v>
      </c>
      <c r="C277" s="13" t="s">
        <v>252</v>
      </c>
      <c r="D277" s="31" t="s">
        <v>343</v>
      </c>
      <c r="E277" s="14">
        <v>5.31</v>
      </c>
      <c r="F277" s="14">
        <v>109.29</v>
      </c>
      <c r="G277" s="15">
        <f>ROUND(E277*F277,2)</f>
        <v>580.33000000000004</v>
      </c>
      <c r="H277" s="14">
        <v>5.31</v>
      </c>
      <c r="I277" s="37">
        <v>0</v>
      </c>
      <c r="J277" s="15">
        <f>ROUND(H277*I277,2)</f>
        <v>0</v>
      </c>
    </row>
    <row r="278" spans="1:10" x14ac:dyDescent="0.3">
      <c r="A278" s="12" t="s">
        <v>344</v>
      </c>
      <c r="B278" s="13" t="s">
        <v>18</v>
      </c>
      <c r="C278" s="13" t="s">
        <v>197</v>
      </c>
      <c r="D278" s="31" t="s">
        <v>345</v>
      </c>
      <c r="E278" s="14">
        <v>1130.4000000000001</v>
      </c>
      <c r="F278" s="14">
        <v>257.89</v>
      </c>
      <c r="G278" s="15">
        <f>ROUND(E278*F278,2)</f>
        <v>291518.86</v>
      </c>
      <c r="H278" s="14">
        <v>1130.4000000000001</v>
      </c>
      <c r="I278" s="37">
        <v>0</v>
      </c>
      <c r="J278" s="15">
        <f>ROUND(H278*I278,2)</f>
        <v>0</v>
      </c>
    </row>
    <row r="279" spans="1:10" x14ac:dyDescent="0.3">
      <c r="A279" s="16"/>
      <c r="B279" s="16"/>
      <c r="C279" s="16"/>
      <c r="D279" s="32" t="s">
        <v>346</v>
      </c>
      <c r="E279" s="14">
        <v>1</v>
      </c>
      <c r="F279" s="17">
        <f>SUM(G276:G278)</f>
        <v>316225.76</v>
      </c>
      <c r="G279" s="17">
        <f>ROUND(E279*F279,2)</f>
        <v>316225.76</v>
      </c>
      <c r="H279" s="14">
        <v>1</v>
      </c>
      <c r="I279" s="17">
        <f>SUM(J276:J278)</f>
        <v>0</v>
      </c>
      <c r="J279" s="17">
        <f>ROUND(H279*I279,2)</f>
        <v>0</v>
      </c>
    </row>
    <row r="280" spans="1:10" ht="0.9" customHeight="1" x14ac:dyDescent="0.3">
      <c r="A280" s="18"/>
      <c r="B280" s="18"/>
      <c r="C280" s="18"/>
      <c r="D280" s="33"/>
      <c r="E280" s="18"/>
      <c r="F280" s="18"/>
      <c r="G280" s="18"/>
      <c r="H280" s="18"/>
      <c r="I280" s="18"/>
      <c r="J280" s="18"/>
    </row>
    <row r="281" spans="1:10" x14ac:dyDescent="0.3">
      <c r="A281" s="19" t="s">
        <v>347</v>
      </c>
      <c r="B281" s="19" t="s">
        <v>10</v>
      </c>
      <c r="C281" s="19" t="s">
        <v>11</v>
      </c>
      <c r="D281" s="34" t="s">
        <v>348</v>
      </c>
      <c r="E281" s="20">
        <f t="shared" ref="E281:J281" si="57">E283</f>
        <v>1</v>
      </c>
      <c r="F281" s="20">
        <f t="shared" si="57"/>
        <v>19653.23</v>
      </c>
      <c r="G281" s="20">
        <f t="shared" si="57"/>
        <v>19653.23</v>
      </c>
      <c r="H281" s="20">
        <f t="shared" si="57"/>
        <v>1</v>
      </c>
      <c r="I281" s="20">
        <f t="shared" si="57"/>
        <v>0</v>
      </c>
      <c r="J281" s="20">
        <f t="shared" si="57"/>
        <v>0</v>
      </c>
    </row>
    <row r="282" spans="1:10" x14ac:dyDescent="0.3">
      <c r="A282" s="12" t="s">
        <v>349</v>
      </c>
      <c r="B282" s="13" t="s">
        <v>18</v>
      </c>
      <c r="C282" s="13" t="s">
        <v>241</v>
      </c>
      <c r="D282" s="31" t="s">
        <v>350</v>
      </c>
      <c r="E282" s="14">
        <v>5884.2</v>
      </c>
      <c r="F282" s="14">
        <v>3.34</v>
      </c>
      <c r="G282" s="15">
        <f>ROUND(E282*F282,2)</f>
        <v>19653.23</v>
      </c>
      <c r="H282" s="14">
        <v>5884.2</v>
      </c>
      <c r="I282" s="37">
        <v>0</v>
      </c>
      <c r="J282" s="15">
        <f>ROUND(H282*I282,2)</f>
        <v>0</v>
      </c>
    </row>
    <row r="283" spans="1:10" x14ac:dyDescent="0.3">
      <c r="A283" s="16"/>
      <c r="B283" s="16"/>
      <c r="C283" s="16"/>
      <c r="D283" s="32" t="s">
        <v>351</v>
      </c>
      <c r="E283" s="14">
        <v>1</v>
      </c>
      <c r="F283" s="17">
        <f>G282</f>
        <v>19653.23</v>
      </c>
      <c r="G283" s="17">
        <f>ROUND(E283*F283,2)</f>
        <v>19653.23</v>
      </c>
      <c r="H283" s="14">
        <v>1</v>
      </c>
      <c r="I283" s="17">
        <f>J282</f>
        <v>0</v>
      </c>
      <c r="J283" s="17">
        <f>ROUND(H283*I283,2)</f>
        <v>0</v>
      </c>
    </row>
    <row r="284" spans="1:10" ht="0.9" customHeight="1" x14ac:dyDescent="0.3">
      <c r="A284" s="18"/>
      <c r="B284" s="18"/>
      <c r="C284" s="18"/>
      <c r="D284" s="33"/>
      <c r="E284" s="18"/>
      <c r="F284" s="18"/>
      <c r="G284" s="18"/>
      <c r="H284" s="18"/>
      <c r="I284" s="18"/>
      <c r="J284" s="18"/>
    </row>
    <row r="285" spans="1:10" x14ac:dyDescent="0.3">
      <c r="A285" s="19" t="s">
        <v>352</v>
      </c>
      <c r="B285" s="19" t="s">
        <v>10</v>
      </c>
      <c r="C285" s="19" t="s">
        <v>11</v>
      </c>
      <c r="D285" s="34" t="s">
        <v>353</v>
      </c>
      <c r="E285" s="20">
        <f t="shared" ref="E285:J285" si="58">E288</f>
        <v>1</v>
      </c>
      <c r="F285" s="20">
        <f t="shared" si="58"/>
        <v>33528.5</v>
      </c>
      <c r="G285" s="20">
        <f t="shared" si="58"/>
        <v>33528.5</v>
      </c>
      <c r="H285" s="20">
        <f t="shared" si="58"/>
        <v>1</v>
      </c>
      <c r="I285" s="20">
        <f t="shared" si="58"/>
        <v>0</v>
      </c>
      <c r="J285" s="20">
        <f t="shared" si="58"/>
        <v>0</v>
      </c>
    </row>
    <row r="286" spans="1:10" x14ac:dyDescent="0.3">
      <c r="A286" s="12" t="s">
        <v>354</v>
      </c>
      <c r="B286" s="13" t="s">
        <v>18</v>
      </c>
      <c r="C286" s="13" t="s">
        <v>241</v>
      </c>
      <c r="D286" s="31" t="s">
        <v>355</v>
      </c>
      <c r="E286" s="14">
        <v>3693.84</v>
      </c>
      <c r="F286" s="14">
        <v>1.86</v>
      </c>
      <c r="G286" s="15">
        <f>ROUND(E286*F286,2)</f>
        <v>6870.54</v>
      </c>
      <c r="H286" s="14">
        <v>3693.84</v>
      </c>
      <c r="I286" s="37">
        <v>0</v>
      </c>
      <c r="J286" s="15">
        <f>ROUND(H286*I286,2)</f>
        <v>0</v>
      </c>
    </row>
    <row r="287" spans="1:10" x14ac:dyDescent="0.3">
      <c r="A287" s="12" t="s">
        <v>356</v>
      </c>
      <c r="B287" s="13" t="s">
        <v>18</v>
      </c>
      <c r="C287" s="13" t="s">
        <v>197</v>
      </c>
      <c r="D287" s="31" t="s">
        <v>357</v>
      </c>
      <c r="E287" s="14">
        <v>73.209999999999994</v>
      </c>
      <c r="F287" s="14">
        <v>364.13</v>
      </c>
      <c r="G287" s="15">
        <f>ROUND(E287*F287,2)</f>
        <v>26657.96</v>
      </c>
      <c r="H287" s="14">
        <v>73.209999999999994</v>
      </c>
      <c r="I287" s="37">
        <v>0</v>
      </c>
      <c r="J287" s="15">
        <f>ROUND(H287*I287,2)</f>
        <v>0</v>
      </c>
    </row>
    <row r="288" spans="1:10" x14ac:dyDescent="0.3">
      <c r="A288" s="16"/>
      <c r="B288" s="16"/>
      <c r="C288" s="16"/>
      <c r="D288" s="32" t="s">
        <v>358</v>
      </c>
      <c r="E288" s="14">
        <v>1</v>
      </c>
      <c r="F288" s="17">
        <f>SUM(G286:G287)</f>
        <v>33528.5</v>
      </c>
      <c r="G288" s="17">
        <f>ROUND(E288*F288,2)</f>
        <v>33528.5</v>
      </c>
      <c r="H288" s="14">
        <v>1</v>
      </c>
      <c r="I288" s="17">
        <f>SUM(J286:J287)</f>
        <v>0</v>
      </c>
      <c r="J288" s="17">
        <f>ROUND(H288*I288,2)</f>
        <v>0</v>
      </c>
    </row>
    <row r="289" spans="1:10" ht="0.9" customHeight="1" x14ac:dyDescent="0.3">
      <c r="A289" s="18"/>
      <c r="B289" s="18"/>
      <c r="C289" s="18"/>
      <c r="D289" s="33"/>
      <c r="E289" s="18"/>
      <c r="F289" s="18"/>
      <c r="G289" s="18"/>
      <c r="H289" s="18"/>
      <c r="I289" s="18"/>
      <c r="J289" s="18"/>
    </row>
    <row r="290" spans="1:10" x14ac:dyDescent="0.3">
      <c r="A290" s="16"/>
      <c r="B290" s="16"/>
      <c r="C290" s="16"/>
      <c r="D290" s="32" t="s">
        <v>359</v>
      </c>
      <c r="E290" s="14">
        <v>1</v>
      </c>
      <c r="F290" s="17">
        <f>G268+G275+G281+G285</f>
        <v>1435047.92</v>
      </c>
      <c r="G290" s="17">
        <f>ROUND(E290*F290,2)</f>
        <v>1435047.92</v>
      </c>
      <c r="H290" s="14">
        <v>1</v>
      </c>
      <c r="I290" s="17">
        <f>J268+J275+J281+J285</f>
        <v>0</v>
      </c>
      <c r="J290" s="17">
        <f>ROUND(H290*I290,2)</f>
        <v>0</v>
      </c>
    </row>
    <row r="291" spans="1:10" ht="0.9" customHeight="1" x14ac:dyDescent="0.3">
      <c r="A291" s="18"/>
      <c r="B291" s="18"/>
      <c r="C291" s="18"/>
      <c r="D291" s="33"/>
      <c r="E291" s="18"/>
      <c r="F291" s="18"/>
      <c r="G291" s="18"/>
      <c r="H291" s="18"/>
      <c r="I291" s="18"/>
      <c r="J291" s="18"/>
    </row>
    <row r="292" spans="1:10" x14ac:dyDescent="0.3">
      <c r="A292" s="16"/>
      <c r="B292" s="16"/>
      <c r="C292" s="16"/>
      <c r="D292" s="32" t="s">
        <v>360</v>
      </c>
      <c r="E292" s="14">
        <v>1</v>
      </c>
      <c r="F292" s="17">
        <f>G130+G162+G205+G267</f>
        <v>5853450.7800000003</v>
      </c>
      <c r="G292" s="17">
        <f>ROUND(E292*F292,2)</f>
        <v>5853450.7800000003</v>
      </c>
      <c r="H292" s="14">
        <v>1</v>
      </c>
      <c r="I292" s="17">
        <f>J130+J162+J205+J267</f>
        <v>0</v>
      </c>
      <c r="J292" s="17">
        <f>ROUND(H292*I292,2)</f>
        <v>0</v>
      </c>
    </row>
    <row r="293" spans="1:10" ht="0.9" customHeight="1" x14ac:dyDescent="0.3">
      <c r="A293" s="18"/>
      <c r="B293" s="18"/>
      <c r="C293" s="18"/>
      <c r="D293" s="33"/>
      <c r="E293" s="18"/>
      <c r="F293" s="18"/>
      <c r="G293" s="18"/>
      <c r="H293" s="18"/>
      <c r="I293" s="18"/>
      <c r="J293" s="18"/>
    </row>
    <row r="294" spans="1:10" ht="20.399999999999999" x14ac:dyDescent="0.3">
      <c r="A294" s="8" t="s">
        <v>361</v>
      </c>
      <c r="B294" s="8" t="s">
        <v>10</v>
      </c>
      <c r="C294" s="8" t="s">
        <v>11</v>
      </c>
      <c r="D294" s="29" t="s">
        <v>362</v>
      </c>
      <c r="E294" s="9">
        <f t="shared" ref="E294:J294" si="59">E461</f>
        <v>1</v>
      </c>
      <c r="F294" s="9">
        <f t="shared" si="59"/>
        <v>1757046.72</v>
      </c>
      <c r="G294" s="9">
        <f t="shared" si="59"/>
        <v>1757046.72</v>
      </c>
      <c r="H294" s="9">
        <f t="shared" si="59"/>
        <v>1</v>
      </c>
      <c r="I294" s="9">
        <f t="shared" si="59"/>
        <v>0</v>
      </c>
      <c r="J294" s="9">
        <f t="shared" si="59"/>
        <v>0</v>
      </c>
    </row>
    <row r="295" spans="1:10" x14ac:dyDescent="0.3">
      <c r="A295" s="10" t="s">
        <v>363</v>
      </c>
      <c r="B295" s="10" t="s">
        <v>10</v>
      </c>
      <c r="C295" s="10" t="s">
        <v>11</v>
      </c>
      <c r="D295" s="30" t="s">
        <v>364</v>
      </c>
      <c r="E295" s="11">
        <f t="shared" ref="E295:J295" si="60">E314</f>
        <v>1</v>
      </c>
      <c r="F295" s="11">
        <f t="shared" si="60"/>
        <v>17444.3</v>
      </c>
      <c r="G295" s="11">
        <f t="shared" si="60"/>
        <v>17444.3</v>
      </c>
      <c r="H295" s="11">
        <f t="shared" si="60"/>
        <v>1</v>
      </c>
      <c r="I295" s="11">
        <f t="shared" si="60"/>
        <v>0</v>
      </c>
      <c r="J295" s="11">
        <f t="shared" si="60"/>
        <v>0</v>
      </c>
    </row>
    <row r="296" spans="1:10" x14ac:dyDescent="0.3">
      <c r="A296" s="19" t="s">
        <v>365</v>
      </c>
      <c r="B296" s="19" t="s">
        <v>10</v>
      </c>
      <c r="C296" s="19" t="s">
        <v>11</v>
      </c>
      <c r="D296" s="34" t="s">
        <v>366</v>
      </c>
      <c r="E296" s="20">
        <f t="shared" ref="E296:J296" si="61">E302</f>
        <v>1</v>
      </c>
      <c r="F296" s="20">
        <f t="shared" si="61"/>
        <v>3356.4</v>
      </c>
      <c r="G296" s="20">
        <f t="shared" si="61"/>
        <v>3356.4</v>
      </c>
      <c r="H296" s="20">
        <f t="shared" si="61"/>
        <v>1</v>
      </c>
      <c r="I296" s="20">
        <f t="shared" si="61"/>
        <v>0</v>
      </c>
      <c r="J296" s="20">
        <f t="shared" si="61"/>
        <v>0</v>
      </c>
    </row>
    <row r="297" spans="1:10" x14ac:dyDescent="0.3">
      <c r="A297" s="12" t="s">
        <v>367</v>
      </c>
      <c r="B297" s="13" t="s">
        <v>18</v>
      </c>
      <c r="C297" s="13" t="s">
        <v>19</v>
      </c>
      <c r="D297" s="31" t="s">
        <v>368</v>
      </c>
      <c r="E297" s="14">
        <v>2</v>
      </c>
      <c r="F297" s="14">
        <v>30.19</v>
      </c>
      <c r="G297" s="15">
        <f t="shared" ref="G297:G302" si="62">ROUND(E297*F297,2)</f>
        <v>60.38</v>
      </c>
      <c r="H297" s="14">
        <v>2</v>
      </c>
      <c r="I297" s="37">
        <v>0</v>
      </c>
      <c r="J297" s="15">
        <f t="shared" ref="J297:J302" si="63">ROUND(H297*I297,2)</f>
        <v>0</v>
      </c>
    </row>
    <row r="298" spans="1:10" ht="20.399999999999999" x14ac:dyDescent="0.3">
      <c r="A298" s="12" t="s">
        <v>369</v>
      </c>
      <c r="B298" s="13" t="s">
        <v>18</v>
      </c>
      <c r="C298" s="13" t="s">
        <v>30</v>
      </c>
      <c r="D298" s="31" t="s">
        <v>370</v>
      </c>
      <c r="E298" s="14">
        <v>184</v>
      </c>
      <c r="F298" s="14">
        <v>14.85</v>
      </c>
      <c r="G298" s="15">
        <f t="shared" si="62"/>
        <v>2732.4</v>
      </c>
      <c r="H298" s="14">
        <v>184</v>
      </c>
      <c r="I298" s="37">
        <v>0</v>
      </c>
      <c r="J298" s="15">
        <f t="shared" si="63"/>
        <v>0</v>
      </c>
    </row>
    <row r="299" spans="1:10" x14ac:dyDescent="0.3">
      <c r="A299" s="12" t="s">
        <v>371</v>
      </c>
      <c r="B299" s="13" t="s">
        <v>18</v>
      </c>
      <c r="C299" s="13" t="s">
        <v>19</v>
      </c>
      <c r="D299" s="31" t="s">
        <v>372</v>
      </c>
      <c r="E299" s="14">
        <v>3</v>
      </c>
      <c r="F299" s="14">
        <v>84.61</v>
      </c>
      <c r="G299" s="15">
        <f t="shared" si="62"/>
        <v>253.83</v>
      </c>
      <c r="H299" s="14">
        <v>3</v>
      </c>
      <c r="I299" s="37">
        <v>0</v>
      </c>
      <c r="J299" s="15">
        <f t="shared" si="63"/>
        <v>0</v>
      </c>
    </row>
    <row r="300" spans="1:10" x14ac:dyDescent="0.3">
      <c r="A300" s="12" t="s">
        <v>373</v>
      </c>
      <c r="B300" s="13" t="s">
        <v>18</v>
      </c>
      <c r="C300" s="13" t="s">
        <v>19</v>
      </c>
      <c r="D300" s="31" t="s">
        <v>374</v>
      </c>
      <c r="E300" s="14">
        <v>3</v>
      </c>
      <c r="F300" s="14">
        <v>20.13</v>
      </c>
      <c r="G300" s="15">
        <f t="shared" si="62"/>
        <v>60.39</v>
      </c>
      <c r="H300" s="14">
        <v>3</v>
      </c>
      <c r="I300" s="37">
        <v>0</v>
      </c>
      <c r="J300" s="15">
        <f t="shared" si="63"/>
        <v>0</v>
      </c>
    </row>
    <row r="301" spans="1:10" x14ac:dyDescent="0.3">
      <c r="A301" s="12" t="s">
        <v>375</v>
      </c>
      <c r="B301" s="13" t="s">
        <v>18</v>
      </c>
      <c r="C301" s="13" t="s">
        <v>19</v>
      </c>
      <c r="D301" s="31" t="s">
        <v>376</v>
      </c>
      <c r="E301" s="14">
        <v>5</v>
      </c>
      <c r="F301" s="14">
        <v>49.88</v>
      </c>
      <c r="G301" s="15">
        <f t="shared" si="62"/>
        <v>249.4</v>
      </c>
      <c r="H301" s="14">
        <v>5</v>
      </c>
      <c r="I301" s="37">
        <v>0</v>
      </c>
      <c r="J301" s="15">
        <f t="shared" si="63"/>
        <v>0</v>
      </c>
    </row>
    <row r="302" spans="1:10" x14ac:dyDescent="0.3">
      <c r="A302" s="16"/>
      <c r="B302" s="16"/>
      <c r="C302" s="16"/>
      <c r="D302" s="32" t="s">
        <v>377</v>
      </c>
      <c r="E302" s="14">
        <v>1</v>
      </c>
      <c r="F302" s="17">
        <f>SUM(G297:G301)</f>
        <v>3356.4</v>
      </c>
      <c r="G302" s="17">
        <f t="shared" si="62"/>
        <v>3356.4</v>
      </c>
      <c r="H302" s="14">
        <v>1</v>
      </c>
      <c r="I302" s="17">
        <f>SUM(J297:J301)</f>
        <v>0</v>
      </c>
      <c r="J302" s="17">
        <f t="shared" si="63"/>
        <v>0</v>
      </c>
    </row>
    <row r="303" spans="1:10" ht="0.9" customHeight="1" x14ac:dyDescent="0.3">
      <c r="A303" s="18"/>
      <c r="B303" s="18"/>
      <c r="C303" s="18"/>
      <c r="D303" s="33"/>
      <c r="E303" s="18"/>
      <c r="F303" s="18"/>
      <c r="G303" s="18"/>
      <c r="H303" s="18"/>
      <c r="I303" s="18"/>
      <c r="J303" s="18"/>
    </row>
    <row r="304" spans="1:10" x14ac:dyDescent="0.3">
      <c r="A304" s="19" t="s">
        <v>378</v>
      </c>
      <c r="B304" s="19" t="s">
        <v>10</v>
      </c>
      <c r="C304" s="19" t="s">
        <v>11</v>
      </c>
      <c r="D304" s="34" t="s">
        <v>379</v>
      </c>
      <c r="E304" s="20">
        <f t="shared" ref="E304:J304" si="64">E312</f>
        <v>1</v>
      </c>
      <c r="F304" s="20">
        <f t="shared" si="64"/>
        <v>14087.9</v>
      </c>
      <c r="G304" s="20">
        <f t="shared" si="64"/>
        <v>14087.9</v>
      </c>
      <c r="H304" s="20">
        <f t="shared" si="64"/>
        <v>1</v>
      </c>
      <c r="I304" s="20">
        <f t="shared" si="64"/>
        <v>0</v>
      </c>
      <c r="J304" s="20">
        <f t="shared" si="64"/>
        <v>0</v>
      </c>
    </row>
    <row r="305" spans="1:10" ht="20.399999999999999" x14ac:dyDescent="0.3">
      <c r="A305" s="12" t="s">
        <v>380</v>
      </c>
      <c r="B305" s="13" t="s">
        <v>18</v>
      </c>
      <c r="C305" s="13" t="s">
        <v>30</v>
      </c>
      <c r="D305" s="31" t="s">
        <v>381</v>
      </c>
      <c r="E305" s="14">
        <v>276</v>
      </c>
      <c r="F305" s="14">
        <v>12.12</v>
      </c>
      <c r="G305" s="15">
        <f t="shared" ref="G305:G312" si="65">ROUND(E305*F305,2)</f>
        <v>3345.12</v>
      </c>
      <c r="H305" s="14">
        <v>276</v>
      </c>
      <c r="I305" s="37">
        <v>0</v>
      </c>
      <c r="J305" s="15">
        <f t="shared" ref="J305:J312" si="66">ROUND(H305*I305,2)</f>
        <v>0</v>
      </c>
    </row>
    <row r="306" spans="1:10" ht="20.399999999999999" x14ac:dyDescent="0.3">
      <c r="A306" s="12" t="s">
        <v>382</v>
      </c>
      <c r="B306" s="13" t="s">
        <v>18</v>
      </c>
      <c r="C306" s="13" t="s">
        <v>30</v>
      </c>
      <c r="D306" s="31" t="s">
        <v>383</v>
      </c>
      <c r="E306" s="14">
        <v>36.799999999999997</v>
      </c>
      <c r="F306" s="14">
        <v>27.66</v>
      </c>
      <c r="G306" s="15">
        <f t="shared" si="65"/>
        <v>1017.89</v>
      </c>
      <c r="H306" s="14">
        <v>36.799999999999997</v>
      </c>
      <c r="I306" s="37">
        <v>0</v>
      </c>
      <c r="J306" s="15">
        <f t="shared" si="66"/>
        <v>0</v>
      </c>
    </row>
    <row r="307" spans="1:10" ht="20.399999999999999" x14ac:dyDescent="0.3">
      <c r="A307" s="12" t="s">
        <v>384</v>
      </c>
      <c r="B307" s="13" t="s">
        <v>18</v>
      </c>
      <c r="C307" s="13" t="s">
        <v>197</v>
      </c>
      <c r="D307" s="31" t="s">
        <v>385</v>
      </c>
      <c r="E307" s="14">
        <v>240</v>
      </c>
      <c r="F307" s="14">
        <v>5.55</v>
      </c>
      <c r="G307" s="15">
        <f t="shared" si="65"/>
        <v>1332</v>
      </c>
      <c r="H307" s="14">
        <v>240</v>
      </c>
      <c r="I307" s="37">
        <v>0</v>
      </c>
      <c r="J307" s="15">
        <f t="shared" si="66"/>
        <v>0</v>
      </c>
    </row>
    <row r="308" spans="1:10" x14ac:dyDescent="0.3">
      <c r="A308" s="12" t="s">
        <v>386</v>
      </c>
      <c r="B308" s="13" t="s">
        <v>18</v>
      </c>
      <c r="C308" s="13" t="s">
        <v>197</v>
      </c>
      <c r="D308" s="31" t="s">
        <v>387</v>
      </c>
      <c r="E308" s="14">
        <v>11.4</v>
      </c>
      <c r="F308" s="14">
        <v>49.99</v>
      </c>
      <c r="G308" s="15">
        <f t="shared" si="65"/>
        <v>569.89</v>
      </c>
      <c r="H308" s="14">
        <v>11.4</v>
      </c>
      <c r="I308" s="37">
        <v>0</v>
      </c>
      <c r="J308" s="15">
        <f t="shared" si="66"/>
        <v>0</v>
      </c>
    </row>
    <row r="309" spans="1:10" ht="20.399999999999999" x14ac:dyDescent="0.3">
      <c r="A309" s="12" t="s">
        <v>388</v>
      </c>
      <c r="B309" s="13" t="s">
        <v>18</v>
      </c>
      <c r="C309" s="13" t="s">
        <v>197</v>
      </c>
      <c r="D309" s="31" t="s">
        <v>389</v>
      </c>
      <c r="E309" s="14">
        <v>10</v>
      </c>
      <c r="F309" s="14">
        <v>159.69</v>
      </c>
      <c r="G309" s="15">
        <f t="shared" si="65"/>
        <v>1596.9</v>
      </c>
      <c r="H309" s="14">
        <v>10</v>
      </c>
      <c r="I309" s="37">
        <v>0</v>
      </c>
      <c r="J309" s="15">
        <f t="shared" si="66"/>
        <v>0</v>
      </c>
    </row>
    <row r="310" spans="1:10" ht="20.399999999999999" x14ac:dyDescent="0.3">
      <c r="A310" s="12" t="s">
        <v>390</v>
      </c>
      <c r="B310" s="13" t="s">
        <v>18</v>
      </c>
      <c r="C310" s="13" t="s">
        <v>197</v>
      </c>
      <c r="D310" s="31" t="s">
        <v>391</v>
      </c>
      <c r="E310" s="14">
        <v>10</v>
      </c>
      <c r="F310" s="14">
        <v>434.61</v>
      </c>
      <c r="G310" s="15">
        <f t="shared" si="65"/>
        <v>4346.1000000000004</v>
      </c>
      <c r="H310" s="14">
        <v>10</v>
      </c>
      <c r="I310" s="37">
        <v>0</v>
      </c>
      <c r="J310" s="15">
        <f t="shared" si="66"/>
        <v>0</v>
      </c>
    </row>
    <row r="311" spans="1:10" x14ac:dyDescent="0.3">
      <c r="A311" s="12" t="s">
        <v>392</v>
      </c>
      <c r="B311" s="13" t="s">
        <v>18</v>
      </c>
      <c r="C311" s="13" t="s">
        <v>252</v>
      </c>
      <c r="D311" s="31" t="s">
        <v>393</v>
      </c>
      <c r="E311" s="14">
        <v>500</v>
      </c>
      <c r="F311" s="14">
        <v>3.76</v>
      </c>
      <c r="G311" s="15">
        <f t="shared" si="65"/>
        <v>1880</v>
      </c>
      <c r="H311" s="14">
        <v>500</v>
      </c>
      <c r="I311" s="37">
        <v>0</v>
      </c>
      <c r="J311" s="15">
        <f t="shared" si="66"/>
        <v>0</v>
      </c>
    </row>
    <row r="312" spans="1:10" x14ac:dyDescent="0.3">
      <c r="A312" s="16"/>
      <c r="B312" s="16"/>
      <c r="C312" s="16"/>
      <c r="D312" s="32" t="s">
        <v>394</v>
      </c>
      <c r="E312" s="14">
        <v>1</v>
      </c>
      <c r="F312" s="17">
        <f>SUM(G305:G311)</f>
        <v>14087.9</v>
      </c>
      <c r="G312" s="17">
        <f t="shared" si="65"/>
        <v>14087.9</v>
      </c>
      <c r="H312" s="14">
        <v>1</v>
      </c>
      <c r="I312" s="17">
        <f>SUM(J305:J311)</f>
        <v>0</v>
      </c>
      <c r="J312" s="17">
        <f t="shared" si="66"/>
        <v>0</v>
      </c>
    </row>
    <row r="313" spans="1:10" ht="0.9" customHeight="1" x14ac:dyDescent="0.3">
      <c r="A313" s="18"/>
      <c r="B313" s="18"/>
      <c r="C313" s="18"/>
      <c r="D313" s="33"/>
      <c r="E313" s="18"/>
      <c r="F313" s="18"/>
      <c r="G313" s="18"/>
      <c r="H313" s="18"/>
      <c r="I313" s="18"/>
      <c r="J313" s="18"/>
    </row>
    <row r="314" spans="1:10" x14ac:dyDescent="0.3">
      <c r="A314" s="16"/>
      <c r="B314" s="16"/>
      <c r="C314" s="16"/>
      <c r="D314" s="32" t="s">
        <v>395</v>
      </c>
      <c r="E314" s="14">
        <v>1</v>
      </c>
      <c r="F314" s="17">
        <f>G296+G304</f>
        <v>17444.3</v>
      </c>
      <c r="G314" s="17">
        <f>ROUND(E314*F314,2)</f>
        <v>17444.3</v>
      </c>
      <c r="H314" s="14">
        <v>1</v>
      </c>
      <c r="I314" s="17">
        <f>J296+J304</f>
        <v>0</v>
      </c>
      <c r="J314" s="17">
        <f>ROUND(H314*I314,2)</f>
        <v>0</v>
      </c>
    </row>
    <row r="315" spans="1:10" ht="0.9" customHeight="1" x14ac:dyDescent="0.3">
      <c r="A315" s="18"/>
      <c r="B315" s="18"/>
      <c r="C315" s="18"/>
      <c r="D315" s="33"/>
      <c r="E315" s="18"/>
      <c r="F315" s="18"/>
      <c r="G315" s="18"/>
      <c r="H315" s="18"/>
      <c r="I315" s="18"/>
      <c r="J315" s="18"/>
    </row>
    <row r="316" spans="1:10" x14ac:dyDescent="0.3">
      <c r="A316" s="10" t="s">
        <v>396</v>
      </c>
      <c r="B316" s="10" t="s">
        <v>10</v>
      </c>
      <c r="C316" s="10" t="s">
        <v>11</v>
      </c>
      <c r="D316" s="30" t="s">
        <v>397</v>
      </c>
      <c r="E316" s="11">
        <f t="shared" ref="E316:J316" si="67">E331</f>
        <v>1</v>
      </c>
      <c r="F316" s="11">
        <f t="shared" si="67"/>
        <v>51112.01</v>
      </c>
      <c r="G316" s="11">
        <f t="shared" si="67"/>
        <v>51112.01</v>
      </c>
      <c r="H316" s="11">
        <f t="shared" si="67"/>
        <v>1</v>
      </c>
      <c r="I316" s="11">
        <f t="shared" si="67"/>
        <v>0</v>
      </c>
      <c r="J316" s="11">
        <f t="shared" si="67"/>
        <v>0</v>
      </c>
    </row>
    <row r="317" spans="1:10" ht="20.399999999999999" x14ac:dyDescent="0.3">
      <c r="A317" s="12" t="s">
        <v>398</v>
      </c>
      <c r="B317" s="13" t="s">
        <v>18</v>
      </c>
      <c r="C317" s="13" t="s">
        <v>27</v>
      </c>
      <c r="D317" s="31" t="s">
        <v>399</v>
      </c>
      <c r="E317" s="14">
        <v>74</v>
      </c>
      <c r="F317" s="14">
        <v>33.549999999999997</v>
      </c>
      <c r="G317" s="15">
        <f t="shared" ref="G317:G331" si="68">ROUND(E317*F317,2)</f>
        <v>2482.6999999999998</v>
      </c>
      <c r="H317" s="14">
        <v>74</v>
      </c>
      <c r="I317" s="37">
        <v>0</v>
      </c>
      <c r="J317" s="15">
        <f t="shared" ref="J317:J331" si="69">ROUND(H317*I317,2)</f>
        <v>0</v>
      </c>
    </row>
    <row r="318" spans="1:10" x14ac:dyDescent="0.3">
      <c r="A318" s="12" t="s">
        <v>400</v>
      </c>
      <c r="B318" s="13" t="s">
        <v>18</v>
      </c>
      <c r="C318" s="13" t="s">
        <v>19</v>
      </c>
      <c r="D318" s="31" t="s">
        <v>401</v>
      </c>
      <c r="E318" s="14">
        <v>4</v>
      </c>
      <c r="F318" s="14">
        <v>1017.7</v>
      </c>
      <c r="G318" s="15">
        <f t="shared" si="68"/>
        <v>4070.8</v>
      </c>
      <c r="H318" s="14">
        <v>4</v>
      </c>
      <c r="I318" s="37">
        <v>0</v>
      </c>
      <c r="J318" s="15">
        <f t="shared" si="69"/>
        <v>0</v>
      </c>
    </row>
    <row r="319" spans="1:10" x14ac:dyDescent="0.3">
      <c r="A319" s="12" t="s">
        <v>402</v>
      </c>
      <c r="B319" s="13" t="s">
        <v>18</v>
      </c>
      <c r="C319" s="13" t="s">
        <v>19</v>
      </c>
      <c r="D319" s="31" t="s">
        <v>403</v>
      </c>
      <c r="E319" s="14">
        <v>6</v>
      </c>
      <c r="F319" s="14">
        <v>128.65</v>
      </c>
      <c r="G319" s="15">
        <f t="shared" si="68"/>
        <v>771.9</v>
      </c>
      <c r="H319" s="14">
        <v>6</v>
      </c>
      <c r="I319" s="37">
        <v>0</v>
      </c>
      <c r="J319" s="15">
        <f t="shared" si="69"/>
        <v>0</v>
      </c>
    </row>
    <row r="320" spans="1:10" x14ac:dyDescent="0.3">
      <c r="A320" s="12" t="s">
        <v>404</v>
      </c>
      <c r="B320" s="13" t="s">
        <v>18</v>
      </c>
      <c r="C320" s="13" t="s">
        <v>19</v>
      </c>
      <c r="D320" s="31" t="s">
        <v>405</v>
      </c>
      <c r="E320" s="14">
        <v>4</v>
      </c>
      <c r="F320" s="14">
        <v>30.75</v>
      </c>
      <c r="G320" s="15">
        <f t="shared" si="68"/>
        <v>123</v>
      </c>
      <c r="H320" s="14">
        <v>4</v>
      </c>
      <c r="I320" s="37">
        <v>0</v>
      </c>
      <c r="J320" s="15">
        <f t="shared" si="69"/>
        <v>0</v>
      </c>
    </row>
    <row r="321" spans="1:10" x14ac:dyDescent="0.3">
      <c r="A321" s="12" t="s">
        <v>406</v>
      </c>
      <c r="B321" s="13" t="s">
        <v>18</v>
      </c>
      <c r="C321" s="13" t="s">
        <v>19</v>
      </c>
      <c r="D321" s="31" t="s">
        <v>407</v>
      </c>
      <c r="E321" s="14">
        <v>10</v>
      </c>
      <c r="F321" s="14">
        <v>97.04</v>
      </c>
      <c r="G321" s="15">
        <f t="shared" si="68"/>
        <v>970.4</v>
      </c>
      <c r="H321" s="14">
        <v>10</v>
      </c>
      <c r="I321" s="37">
        <v>0</v>
      </c>
      <c r="J321" s="15">
        <f t="shared" si="69"/>
        <v>0</v>
      </c>
    </row>
    <row r="322" spans="1:10" x14ac:dyDescent="0.3">
      <c r="A322" s="12" t="s">
        <v>408</v>
      </c>
      <c r="B322" s="13" t="s">
        <v>18</v>
      </c>
      <c r="C322" s="13" t="s">
        <v>19</v>
      </c>
      <c r="D322" s="31" t="s">
        <v>409</v>
      </c>
      <c r="E322" s="14">
        <v>19</v>
      </c>
      <c r="F322" s="14">
        <v>38.54</v>
      </c>
      <c r="G322" s="15">
        <f t="shared" si="68"/>
        <v>732.26</v>
      </c>
      <c r="H322" s="14">
        <v>19</v>
      </c>
      <c r="I322" s="37">
        <v>0</v>
      </c>
      <c r="J322" s="15">
        <f t="shared" si="69"/>
        <v>0</v>
      </c>
    </row>
    <row r="323" spans="1:10" ht="20.399999999999999" x14ac:dyDescent="0.3">
      <c r="A323" s="12" t="s">
        <v>410</v>
      </c>
      <c r="B323" s="13" t="s">
        <v>18</v>
      </c>
      <c r="C323" s="13" t="s">
        <v>27</v>
      </c>
      <c r="D323" s="31" t="s">
        <v>411</v>
      </c>
      <c r="E323" s="14">
        <v>60</v>
      </c>
      <c r="F323" s="14">
        <v>120.67</v>
      </c>
      <c r="G323" s="15">
        <f t="shared" si="68"/>
        <v>7240.2</v>
      </c>
      <c r="H323" s="14">
        <v>60</v>
      </c>
      <c r="I323" s="37">
        <v>0</v>
      </c>
      <c r="J323" s="15">
        <f t="shared" si="69"/>
        <v>0</v>
      </c>
    </row>
    <row r="324" spans="1:10" ht="20.399999999999999" x14ac:dyDescent="0.3">
      <c r="A324" s="12" t="s">
        <v>412</v>
      </c>
      <c r="B324" s="13" t="s">
        <v>18</v>
      </c>
      <c r="C324" s="13" t="s">
        <v>27</v>
      </c>
      <c r="D324" s="31" t="s">
        <v>413</v>
      </c>
      <c r="E324" s="14">
        <v>82.5</v>
      </c>
      <c r="F324" s="14">
        <v>53.74</v>
      </c>
      <c r="G324" s="15">
        <f t="shared" si="68"/>
        <v>4433.55</v>
      </c>
      <c r="H324" s="14">
        <v>82.5</v>
      </c>
      <c r="I324" s="37">
        <v>0</v>
      </c>
      <c r="J324" s="15">
        <f t="shared" si="69"/>
        <v>0</v>
      </c>
    </row>
    <row r="325" spans="1:10" ht="20.399999999999999" x14ac:dyDescent="0.3">
      <c r="A325" s="12" t="s">
        <v>414</v>
      </c>
      <c r="B325" s="13" t="s">
        <v>18</v>
      </c>
      <c r="C325" s="13" t="s">
        <v>27</v>
      </c>
      <c r="D325" s="31" t="s">
        <v>415</v>
      </c>
      <c r="E325" s="14">
        <v>4.5999999999999996</v>
      </c>
      <c r="F325" s="14">
        <v>112.44</v>
      </c>
      <c r="G325" s="15">
        <f t="shared" si="68"/>
        <v>517.22</v>
      </c>
      <c r="H325" s="14">
        <v>4.5999999999999996</v>
      </c>
      <c r="I325" s="37">
        <v>0</v>
      </c>
      <c r="J325" s="15">
        <f t="shared" si="69"/>
        <v>0</v>
      </c>
    </row>
    <row r="326" spans="1:10" x14ac:dyDescent="0.3">
      <c r="A326" s="12" t="s">
        <v>416</v>
      </c>
      <c r="B326" s="13" t="s">
        <v>18</v>
      </c>
      <c r="C326" s="13" t="s">
        <v>27</v>
      </c>
      <c r="D326" s="31" t="s">
        <v>417</v>
      </c>
      <c r="E326" s="14">
        <v>274</v>
      </c>
      <c r="F326" s="14">
        <v>21.96</v>
      </c>
      <c r="G326" s="15">
        <f t="shared" si="68"/>
        <v>6017.04</v>
      </c>
      <c r="H326" s="14">
        <v>274</v>
      </c>
      <c r="I326" s="37">
        <v>0</v>
      </c>
      <c r="J326" s="15">
        <f t="shared" si="69"/>
        <v>0</v>
      </c>
    </row>
    <row r="327" spans="1:10" ht="20.399999999999999" x14ac:dyDescent="0.3">
      <c r="A327" s="12" t="s">
        <v>418</v>
      </c>
      <c r="B327" s="13" t="s">
        <v>18</v>
      </c>
      <c r="C327" s="13" t="s">
        <v>27</v>
      </c>
      <c r="D327" s="31" t="s">
        <v>419</v>
      </c>
      <c r="E327" s="14">
        <v>365</v>
      </c>
      <c r="F327" s="14">
        <v>35.39</v>
      </c>
      <c r="G327" s="15">
        <f t="shared" si="68"/>
        <v>12917.35</v>
      </c>
      <c r="H327" s="14">
        <v>365</v>
      </c>
      <c r="I327" s="37">
        <v>0</v>
      </c>
      <c r="J327" s="15">
        <f t="shared" si="69"/>
        <v>0</v>
      </c>
    </row>
    <row r="328" spans="1:10" ht="20.399999999999999" x14ac:dyDescent="0.3">
      <c r="A328" s="12" t="s">
        <v>420</v>
      </c>
      <c r="B328" s="13" t="s">
        <v>18</v>
      </c>
      <c r="C328" s="13" t="s">
        <v>27</v>
      </c>
      <c r="D328" s="31" t="s">
        <v>421</v>
      </c>
      <c r="E328" s="14">
        <v>264</v>
      </c>
      <c r="F328" s="14">
        <v>17.93</v>
      </c>
      <c r="G328" s="15">
        <f t="shared" si="68"/>
        <v>4733.5200000000004</v>
      </c>
      <c r="H328" s="14">
        <v>264</v>
      </c>
      <c r="I328" s="37">
        <v>0</v>
      </c>
      <c r="J328" s="15">
        <f t="shared" si="69"/>
        <v>0</v>
      </c>
    </row>
    <row r="329" spans="1:10" ht="20.399999999999999" x14ac:dyDescent="0.3">
      <c r="A329" s="12" t="s">
        <v>422</v>
      </c>
      <c r="B329" s="13" t="s">
        <v>18</v>
      </c>
      <c r="C329" s="13" t="s">
        <v>27</v>
      </c>
      <c r="D329" s="31" t="s">
        <v>423</v>
      </c>
      <c r="E329" s="14">
        <v>127</v>
      </c>
      <c r="F329" s="14">
        <v>25.21</v>
      </c>
      <c r="G329" s="15">
        <f t="shared" si="68"/>
        <v>3201.67</v>
      </c>
      <c r="H329" s="14">
        <v>127</v>
      </c>
      <c r="I329" s="37">
        <v>0</v>
      </c>
      <c r="J329" s="15">
        <f t="shared" si="69"/>
        <v>0</v>
      </c>
    </row>
    <row r="330" spans="1:10" x14ac:dyDescent="0.3">
      <c r="A330" s="12" t="s">
        <v>424</v>
      </c>
      <c r="B330" s="13" t="s">
        <v>18</v>
      </c>
      <c r="C330" s="13" t="s">
        <v>27</v>
      </c>
      <c r="D330" s="31" t="s">
        <v>425</v>
      </c>
      <c r="E330" s="14">
        <v>30</v>
      </c>
      <c r="F330" s="14">
        <v>96.68</v>
      </c>
      <c r="G330" s="15">
        <f t="shared" si="68"/>
        <v>2900.4</v>
      </c>
      <c r="H330" s="14">
        <v>30</v>
      </c>
      <c r="I330" s="37">
        <v>0</v>
      </c>
      <c r="J330" s="15">
        <f t="shared" si="69"/>
        <v>0</v>
      </c>
    </row>
    <row r="331" spans="1:10" x14ac:dyDescent="0.3">
      <c r="A331" s="16"/>
      <c r="B331" s="16"/>
      <c r="C331" s="16"/>
      <c r="D331" s="32" t="s">
        <v>426</v>
      </c>
      <c r="E331" s="14">
        <v>1</v>
      </c>
      <c r="F331" s="17">
        <f>SUM(G317:G330)</f>
        <v>51112.01</v>
      </c>
      <c r="G331" s="17">
        <f t="shared" si="68"/>
        <v>51112.01</v>
      </c>
      <c r="H331" s="14">
        <v>1</v>
      </c>
      <c r="I331" s="17">
        <f>SUM(J317:J330)</f>
        <v>0</v>
      </c>
      <c r="J331" s="17">
        <f t="shared" si="69"/>
        <v>0</v>
      </c>
    </row>
    <row r="332" spans="1:10" ht="0.9" customHeight="1" x14ac:dyDescent="0.3">
      <c r="A332" s="18"/>
      <c r="B332" s="18"/>
      <c r="C332" s="18"/>
      <c r="D332" s="33"/>
      <c r="E332" s="18"/>
      <c r="F332" s="18"/>
      <c r="G332" s="18"/>
      <c r="H332" s="18"/>
      <c r="I332" s="18"/>
      <c r="J332" s="18"/>
    </row>
    <row r="333" spans="1:10" x14ac:dyDescent="0.3">
      <c r="A333" s="10" t="s">
        <v>427</v>
      </c>
      <c r="B333" s="10" t="s">
        <v>10</v>
      </c>
      <c r="C333" s="10" t="s">
        <v>11</v>
      </c>
      <c r="D333" s="30" t="s">
        <v>428</v>
      </c>
      <c r="E333" s="11">
        <f t="shared" ref="E333:J333" si="70">E339</f>
        <v>1</v>
      </c>
      <c r="F333" s="11">
        <f t="shared" si="70"/>
        <v>406521.63</v>
      </c>
      <c r="G333" s="11">
        <f t="shared" si="70"/>
        <v>406521.63</v>
      </c>
      <c r="H333" s="11">
        <f t="shared" si="70"/>
        <v>1</v>
      </c>
      <c r="I333" s="11">
        <f t="shared" si="70"/>
        <v>0</v>
      </c>
      <c r="J333" s="11">
        <f t="shared" si="70"/>
        <v>0</v>
      </c>
    </row>
    <row r="334" spans="1:10" ht="20.399999999999999" x14ac:dyDescent="0.3">
      <c r="A334" s="12" t="s">
        <v>429</v>
      </c>
      <c r="B334" s="13" t="s">
        <v>18</v>
      </c>
      <c r="C334" s="13" t="s">
        <v>30</v>
      </c>
      <c r="D334" s="31" t="s">
        <v>430</v>
      </c>
      <c r="E334" s="14">
        <v>712.4</v>
      </c>
      <c r="F334" s="14">
        <v>25.13</v>
      </c>
      <c r="G334" s="15">
        <f t="shared" ref="G334:G339" si="71">ROUND(E334*F334,2)</f>
        <v>17902.61</v>
      </c>
      <c r="H334" s="14">
        <v>712.4</v>
      </c>
      <c r="I334" s="37">
        <v>0</v>
      </c>
      <c r="J334" s="15">
        <f t="shared" ref="J334:J339" si="72">ROUND(H334*I334,2)</f>
        <v>0</v>
      </c>
    </row>
    <row r="335" spans="1:10" ht="20.399999999999999" x14ac:dyDescent="0.3">
      <c r="A335" s="12" t="s">
        <v>431</v>
      </c>
      <c r="B335" s="13" t="s">
        <v>18</v>
      </c>
      <c r="C335" s="13" t="s">
        <v>30</v>
      </c>
      <c r="D335" s="31" t="s">
        <v>432</v>
      </c>
      <c r="E335" s="14">
        <v>702.9</v>
      </c>
      <c r="F335" s="14">
        <v>94.64</v>
      </c>
      <c r="G335" s="15">
        <f t="shared" si="71"/>
        <v>66522.460000000006</v>
      </c>
      <c r="H335" s="14">
        <v>702.9</v>
      </c>
      <c r="I335" s="37">
        <v>0</v>
      </c>
      <c r="J335" s="15">
        <f t="shared" si="72"/>
        <v>0</v>
      </c>
    </row>
    <row r="336" spans="1:10" ht="20.399999999999999" x14ac:dyDescent="0.3">
      <c r="A336" s="12" t="s">
        <v>433</v>
      </c>
      <c r="B336" s="13" t="s">
        <v>18</v>
      </c>
      <c r="C336" s="13" t="s">
        <v>27</v>
      </c>
      <c r="D336" s="31" t="s">
        <v>434</v>
      </c>
      <c r="E336" s="14">
        <v>60</v>
      </c>
      <c r="F336" s="14">
        <v>19.61</v>
      </c>
      <c r="G336" s="15">
        <f t="shared" si="71"/>
        <v>1176.5999999999999</v>
      </c>
      <c r="H336" s="14">
        <v>60</v>
      </c>
      <c r="I336" s="37">
        <v>0</v>
      </c>
      <c r="J336" s="15">
        <f t="shared" si="72"/>
        <v>0</v>
      </c>
    </row>
    <row r="337" spans="1:10" ht="20.399999999999999" x14ac:dyDescent="0.3">
      <c r="A337" s="12" t="s">
        <v>435</v>
      </c>
      <c r="B337" s="13" t="s">
        <v>18</v>
      </c>
      <c r="C337" s="13" t="s">
        <v>30</v>
      </c>
      <c r="D337" s="31" t="s">
        <v>436</v>
      </c>
      <c r="E337" s="14">
        <v>1399.5</v>
      </c>
      <c r="F337" s="14">
        <v>78.88</v>
      </c>
      <c r="G337" s="15">
        <f t="shared" si="71"/>
        <v>110392.56</v>
      </c>
      <c r="H337" s="14">
        <v>1399.5</v>
      </c>
      <c r="I337" s="37">
        <v>0</v>
      </c>
      <c r="J337" s="15">
        <f t="shared" si="72"/>
        <v>0</v>
      </c>
    </row>
    <row r="338" spans="1:10" ht="30.6" x14ac:dyDescent="0.3">
      <c r="A338" s="12" t="s">
        <v>437</v>
      </c>
      <c r="B338" s="13" t="s">
        <v>18</v>
      </c>
      <c r="C338" s="13" t="s">
        <v>30</v>
      </c>
      <c r="D338" s="31" t="s">
        <v>438</v>
      </c>
      <c r="E338" s="14">
        <v>1307.3800000000001</v>
      </c>
      <c r="F338" s="14">
        <v>161.03</v>
      </c>
      <c r="G338" s="15">
        <f t="shared" si="71"/>
        <v>210527.4</v>
      </c>
      <c r="H338" s="14">
        <v>1307.3800000000001</v>
      </c>
      <c r="I338" s="37">
        <v>0</v>
      </c>
      <c r="J338" s="15">
        <f t="shared" si="72"/>
        <v>0</v>
      </c>
    </row>
    <row r="339" spans="1:10" x14ac:dyDescent="0.3">
      <c r="A339" s="16"/>
      <c r="B339" s="16"/>
      <c r="C339" s="16"/>
      <c r="D339" s="32" t="s">
        <v>439</v>
      </c>
      <c r="E339" s="14">
        <v>1</v>
      </c>
      <c r="F339" s="17">
        <f>SUM(G334:G338)</f>
        <v>406521.63</v>
      </c>
      <c r="G339" s="17">
        <f t="shared" si="71"/>
        <v>406521.63</v>
      </c>
      <c r="H339" s="14">
        <v>1</v>
      </c>
      <c r="I339" s="17">
        <f>SUM(J334:J338)</f>
        <v>0</v>
      </c>
      <c r="J339" s="17">
        <f t="shared" si="72"/>
        <v>0</v>
      </c>
    </row>
    <row r="340" spans="1:10" ht="0.9" customHeight="1" x14ac:dyDescent="0.3">
      <c r="A340" s="18"/>
      <c r="B340" s="18"/>
      <c r="C340" s="18"/>
      <c r="D340" s="33"/>
      <c r="E340" s="18"/>
      <c r="F340" s="18"/>
      <c r="G340" s="18"/>
      <c r="H340" s="18"/>
      <c r="I340" s="18"/>
      <c r="J340" s="18"/>
    </row>
    <row r="341" spans="1:10" x14ac:dyDescent="0.3">
      <c r="A341" s="10" t="s">
        <v>440</v>
      </c>
      <c r="B341" s="10" t="s">
        <v>10</v>
      </c>
      <c r="C341" s="10" t="s">
        <v>11</v>
      </c>
      <c r="D341" s="30" t="s">
        <v>441</v>
      </c>
      <c r="E341" s="11">
        <f t="shared" ref="E341:J341" si="73">E351</f>
        <v>1</v>
      </c>
      <c r="F341" s="11">
        <f t="shared" si="73"/>
        <v>73271.19</v>
      </c>
      <c r="G341" s="11">
        <f t="shared" si="73"/>
        <v>73271.19</v>
      </c>
      <c r="H341" s="11">
        <f t="shared" si="73"/>
        <v>1</v>
      </c>
      <c r="I341" s="11">
        <f t="shared" si="73"/>
        <v>0</v>
      </c>
      <c r="J341" s="11">
        <f t="shared" si="73"/>
        <v>0</v>
      </c>
    </row>
    <row r="342" spans="1:10" ht="20.399999999999999" x14ac:dyDescent="0.3">
      <c r="A342" s="12" t="s">
        <v>442</v>
      </c>
      <c r="B342" s="13" t="s">
        <v>18</v>
      </c>
      <c r="C342" s="13" t="s">
        <v>30</v>
      </c>
      <c r="D342" s="31" t="s">
        <v>443</v>
      </c>
      <c r="E342" s="14">
        <v>3126.61</v>
      </c>
      <c r="F342" s="14">
        <v>17.84</v>
      </c>
      <c r="G342" s="15">
        <f t="shared" ref="G342:G351" si="74">ROUND(E342*F342,2)</f>
        <v>55778.720000000001</v>
      </c>
      <c r="H342" s="14">
        <v>3126.61</v>
      </c>
      <c r="I342" s="37">
        <v>0</v>
      </c>
      <c r="J342" s="15">
        <f t="shared" ref="J342:J351" si="75">ROUND(H342*I342,2)</f>
        <v>0</v>
      </c>
    </row>
    <row r="343" spans="1:10" x14ac:dyDescent="0.3">
      <c r="A343" s="12" t="s">
        <v>444</v>
      </c>
      <c r="B343" s="13" t="s">
        <v>18</v>
      </c>
      <c r="C343" s="13" t="s">
        <v>30</v>
      </c>
      <c r="D343" s="31" t="s">
        <v>445</v>
      </c>
      <c r="E343" s="14">
        <v>225</v>
      </c>
      <c r="F343" s="14">
        <v>16.34</v>
      </c>
      <c r="G343" s="15">
        <f t="shared" si="74"/>
        <v>3676.5</v>
      </c>
      <c r="H343" s="14">
        <v>225</v>
      </c>
      <c r="I343" s="37">
        <v>0</v>
      </c>
      <c r="J343" s="15">
        <f t="shared" si="75"/>
        <v>0</v>
      </c>
    </row>
    <row r="344" spans="1:10" x14ac:dyDescent="0.3">
      <c r="A344" s="12" t="s">
        <v>446</v>
      </c>
      <c r="B344" s="13" t="s">
        <v>18</v>
      </c>
      <c r="C344" s="13" t="s">
        <v>30</v>
      </c>
      <c r="D344" s="31" t="s">
        <v>447</v>
      </c>
      <c r="E344" s="14">
        <v>135.5</v>
      </c>
      <c r="F344" s="14">
        <v>15.3</v>
      </c>
      <c r="G344" s="15">
        <f t="shared" si="74"/>
        <v>2073.15</v>
      </c>
      <c r="H344" s="14">
        <v>135.5</v>
      </c>
      <c r="I344" s="37">
        <v>0</v>
      </c>
      <c r="J344" s="15">
        <f t="shared" si="75"/>
        <v>0</v>
      </c>
    </row>
    <row r="345" spans="1:10" x14ac:dyDescent="0.3">
      <c r="A345" s="12" t="s">
        <v>448</v>
      </c>
      <c r="B345" s="13" t="s">
        <v>18</v>
      </c>
      <c r="C345" s="13" t="s">
        <v>30</v>
      </c>
      <c r="D345" s="31" t="s">
        <v>449</v>
      </c>
      <c r="E345" s="14">
        <v>56.8</v>
      </c>
      <c r="F345" s="14">
        <v>48.29</v>
      </c>
      <c r="G345" s="15">
        <f t="shared" si="74"/>
        <v>2742.87</v>
      </c>
      <c r="H345" s="14">
        <v>56.8</v>
      </c>
      <c r="I345" s="37">
        <v>0</v>
      </c>
      <c r="J345" s="15">
        <f t="shared" si="75"/>
        <v>0</v>
      </c>
    </row>
    <row r="346" spans="1:10" ht="20.399999999999999" x14ac:dyDescent="0.3">
      <c r="A346" s="12" t="s">
        <v>450</v>
      </c>
      <c r="B346" s="13" t="s">
        <v>18</v>
      </c>
      <c r="C346" s="13" t="s">
        <v>30</v>
      </c>
      <c r="D346" s="31" t="s">
        <v>451</v>
      </c>
      <c r="E346" s="14">
        <v>95.08</v>
      </c>
      <c r="F346" s="14">
        <v>7.2</v>
      </c>
      <c r="G346" s="15">
        <f t="shared" si="74"/>
        <v>684.58</v>
      </c>
      <c r="H346" s="14">
        <v>95.08</v>
      </c>
      <c r="I346" s="37">
        <v>0</v>
      </c>
      <c r="J346" s="15">
        <f t="shared" si="75"/>
        <v>0</v>
      </c>
    </row>
    <row r="347" spans="1:10" x14ac:dyDescent="0.3">
      <c r="A347" s="12" t="s">
        <v>452</v>
      </c>
      <c r="B347" s="13" t="s">
        <v>18</v>
      </c>
      <c r="C347" s="13" t="s">
        <v>19</v>
      </c>
      <c r="D347" s="31" t="s">
        <v>453</v>
      </c>
      <c r="E347" s="14">
        <v>54</v>
      </c>
      <c r="F347" s="14">
        <v>17.27</v>
      </c>
      <c r="G347" s="15">
        <f t="shared" si="74"/>
        <v>932.58</v>
      </c>
      <c r="H347" s="14">
        <v>54</v>
      </c>
      <c r="I347" s="37">
        <v>0</v>
      </c>
      <c r="J347" s="15">
        <f t="shared" si="75"/>
        <v>0</v>
      </c>
    </row>
    <row r="348" spans="1:10" x14ac:dyDescent="0.3">
      <c r="A348" s="12" t="s">
        <v>454</v>
      </c>
      <c r="B348" s="13" t="s">
        <v>18</v>
      </c>
      <c r="C348" s="13" t="s">
        <v>27</v>
      </c>
      <c r="D348" s="31" t="s">
        <v>455</v>
      </c>
      <c r="E348" s="14">
        <v>353.3</v>
      </c>
      <c r="F348" s="14">
        <v>15.61</v>
      </c>
      <c r="G348" s="15">
        <f t="shared" si="74"/>
        <v>5515.01</v>
      </c>
      <c r="H348" s="14">
        <v>353.3</v>
      </c>
      <c r="I348" s="37">
        <v>0</v>
      </c>
      <c r="J348" s="15">
        <f t="shared" si="75"/>
        <v>0</v>
      </c>
    </row>
    <row r="349" spans="1:10" x14ac:dyDescent="0.3">
      <c r="A349" s="12" t="s">
        <v>456</v>
      </c>
      <c r="B349" s="13" t="s">
        <v>18</v>
      </c>
      <c r="C349" s="13" t="s">
        <v>27</v>
      </c>
      <c r="D349" s="31" t="s">
        <v>457</v>
      </c>
      <c r="E349" s="14">
        <v>310</v>
      </c>
      <c r="F349" s="14">
        <v>5.38</v>
      </c>
      <c r="G349" s="15">
        <f t="shared" si="74"/>
        <v>1667.8</v>
      </c>
      <c r="H349" s="14">
        <v>310</v>
      </c>
      <c r="I349" s="37">
        <v>0</v>
      </c>
      <c r="J349" s="15">
        <f t="shared" si="75"/>
        <v>0</v>
      </c>
    </row>
    <row r="350" spans="1:10" x14ac:dyDescent="0.3">
      <c r="A350" s="12" t="s">
        <v>458</v>
      </c>
      <c r="B350" s="13" t="s">
        <v>18</v>
      </c>
      <c r="C350" s="13" t="s">
        <v>30</v>
      </c>
      <c r="D350" s="31" t="s">
        <v>459</v>
      </c>
      <c r="E350" s="14">
        <v>9.9</v>
      </c>
      <c r="F350" s="14">
        <v>20.2</v>
      </c>
      <c r="G350" s="15">
        <f t="shared" si="74"/>
        <v>199.98</v>
      </c>
      <c r="H350" s="14">
        <v>9.9</v>
      </c>
      <c r="I350" s="37">
        <v>0</v>
      </c>
      <c r="J350" s="15">
        <f t="shared" si="75"/>
        <v>0</v>
      </c>
    </row>
    <row r="351" spans="1:10" x14ac:dyDescent="0.3">
      <c r="A351" s="16"/>
      <c r="B351" s="16"/>
      <c r="C351" s="16"/>
      <c r="D351" s="32" t="s">
        <v>460</v>
      </c>
      <c r="E351" s="14">
        <v>1</v>
      </c>
      <c r="F351" s="17">
        <f>SUM(G342:G350)</f>
        <v>73271.19</v>
      </c>
      <c r="G351" s="17">
        <f t="shared" si="74"/>
        <v>73271.19</v>
      </c>
      <c r="H351" s="14">
        <v>1</v>
      </c>
      <c r="I351" s="17">
        <f>SUM(J342:J350)</f>
        <v>0</v>
      </c>
      <c r="J351" s="17">
        <f t="shared" si="75"/>
        <v>0</v>
      </c>
    </row>
    <row r="352" spans="1:10" ht="0.9" customHeight="1" x14ac:dyDescent="0.3">
      <c r="A352" s="18"/>
      <c r="B352" s="18"/>
      <c r="C352" s="18"/>
      <c r="D352" s="33"/>
      <c r="E352" s="18"/>
      <c r="F352" s="18"/>
      <c r="G352" s="18"/>
      <c r="H352" s="18"/>
      <c r="I352" s="18"/>
      <c r="J352" s="18"/>
    </row>
    <row r="353" spans="1:10" x14ac:dyDescent="0.3">
      <c r="A353" s="10" t="s">
        <v>461</v>
      </c>
      <c r="B353" s="10" t="s">
        <v>10</v>
      </c>
      <c r="C353" s="10" t="s">
        <v>11</v>
      </c>
      <c r="D353" s="30" t="s">
        <v>462</v>
      </c>
      <c r="E353" s="11">
        <f t="shared" ref="E353:J353" si="76">E390</f>
        <v>1</v>
      </c>
      <c r="F353" s="11">
        <f t="shared" si="76"/>
        <v>523819.97</v>
      </c>
      <c r="G353" s="11">
        <f t="shared" si="76"/>
        <v>523819.97</v>
      </c>
      <c r="H353" s="11">
        <f t="shared" si="76"/>
        <v>1</v>
      </c>
      <c r="I353" s="11">
        <f t="shared" si="76"/>
        <v>0</v>
      </c>
      <c r="J353" s="11">
        <f t="shared" si="76"/>
        <v>0</v>
      </c>
    </row>
    <row r="354" spans="1:10" x14ac:dyDescent="0.3">
      <c r="A354" s="19" t="s">
        <v>463</v>
      </c>
      <c r="B354" s="19" t="s">
        <v>10</v>
      </c>
      <c r="C354" s="19" t="s">
        <v>11</v>
      </c>
      <c r="D354" s="34" t="s">
        <v>464</v>
      </c>
      <c r="E354" s="20">
        <f t="shared" ref="E354:J354" si="77">E356</f>
        <v>1</v>
      </c>
      <c r="F354" s="20">
        <f t="shared" si="77"/>
        <v>47470.91</v>
      </c>
      <c r="G354" s="20">
        <f t="shared" si="77"/>
        <v>47470.91</v>
      </c>
      <c r="H354" s="20">
        <f t="shared" si="77"/>
        <v>1</v>
      </c>
      <c r="I354" s="20">
        <f t="shared" si="77"/>
        <v>0</v>
      </c>
      <c r="J354" s="20">
        <f t="shared" si="77"/>
        <v>0</v>
      </c>
    </row>
    <row r="355" spans="1:10" ht="20.399999999999999" x14ac:dyDescent="0.3">
      <c r="A355" s="12" t="s">
        <v>465</v>
      </c>
      <c r="B355" s="13" t="s">
        <v>18</v>
      </c>
      <c r="C355" s="13" t="s">
        <v>30</v>
      </c>
      <c r="D355" s="31" t="s">
        <v>466</v>
      </c>
      <c r="E355" s="14">
        <v>3395.63</v>
      </c>
      <c r="F355" s="14">
        <v>13.98</v>
      </c>
      <c r="G355" s="15">
        <f>ROUND(E355*F355,2)</f>
        <v>47470.91</v>
      </c>
      <c r="H355" s="14">
        <v>3395.63</v>
      </c>
      <c r="I355" s="37">
        <v>0</v>
      </c>
      <c r="J355" s="15">
        <f>ROUND(H355*I355,2)</f>
        <v>0</v>
      </c>
    </row>
    <row r="356" spans="1:10" x14ac:dyDescent="0.3">
      <c r="A356" s="16"/>
      <c r="B356" s="16"/>
      <c r="C356" s="16"/>
      <c r="D356" s="32" t="s">
        <v>467</v>
      </c>
      <c r="E356" s="14">
        <v>1</v>
      </c>
      <c r="F356" s="17">
        <f>G355</f>
        <v>47470.91</v>
      </c>
      <c r="G356" s="17">
        <f>ROUND(E356*F356,2)</f>
        <v>47470.91</v>
      </c>
      <c r="H356" s="14">
        <v>1</v>
      </c>
      <c r="I356" s="17">
        <f>J355</f>
        <v>0</v>
      </c>
      <c r="J356" s="17">
        <f>ROUND(H356*I356,2)</f>
        <v>0</v>
      </c>
    </row>
    <row r="357" spans="1:10" ht="0.9" customHeight="1" x14ac:dyDescent="0.3">
      <c r="A357" s="18"/>
      <c r="B357" s="18"/>
      <c r="C357" s="18"/>
      <c r="D357" s="33"/>
      <c r="E357" s="18"/>
      <c r="F357" s="18"/>
      <c r="G357" s="18"/>
      <c r="H357" s="18"/>
      <c r="I357" s="18"/>
      <c r="J357" s="18"/>
    </row>
    <row r="358" spans="1:10" x14ac:dyDescent="0.3">
      <c r="A358" s="19" t="s">
        <v>468</v>
      </c>
      <c r="B358" s="19" t="s">
        <v>10</v>
      </c>
      <c r="C358" s="19" t="s">
        <v>11</v>
      </c>
      <c r="D358" s="34" t="s">
        <v>469</v>
      </c>
      <c r="E358" s="20">
        <f t="shared" ref="E358:J358" si="78">E360</f>
        <v>1</v>
      </c>
      <c r="F358" s="20">
        <f t="shared" si="78"/>
        <v>29277.9</v>
      </c>
      <c r="G358" s="20">
        <f t="shared" si="78"/>
        <v>29277.9</v>
      </c>
      <c r="H358" s="20">
        <f t="shared" si="78"/>
        <v>1</v>
      </c>
      <c r="I358" s="20">
        <f t="shared" si="78"/>
        <v>0</v>
      </c>
      <c r="J358" s="20">
        <f t="shared" si="78"/>
        <v>0</v>
      </c>
    </row>
    <row r="359" spans="1:10" ht="20.399999999999999" x14ac:dyDescent="0.3">
      <c r="A359" s="12" t="s">
        <v>470</v>
      </c>
      <c r="B359" s="13" t="s">
        <v>18</v>
      </c>
      <c r="C359" s="13" t="s">
        <v>30</v>
      </c>
      <c r="D359" s="31" t="s">
        <v>471</v>
      </c>
      <c r="E359" s="14">
        <v>1222.97</v>
      </c>
      <c r="F359" s="14">
        <v>23.94</v>
      </c>
      <c r="G359" s="15">
        <f>ROUND(E359*F359,2)</f>
        <v>29277.9</v>
      </c>
      <c r="H359" s="14">
        <v>1222.97</v>
      </c>
      <c r="I359" s="37">
        <v>0</v>
      </c>
      <c r="J359" s="15">
        <f>ROUND(H359*I359,2)</f>
        <v>0</v>
      </c>
    </row>
    <row r="360" spans="1:10" x14ac:dyDescent="0.3">
      <c r="A360" s="16"/>
      <c r="B360" s="16"/>
      <c r="C360" s="16"/>
      <c r="D360" s="32" t="s">
        <v>472</v>
      </c>
      <c r="E360" s="14">
        <v>1</v>
      </c>
      <c r="F360" s="17">
        <f>G359</f>
        <v>29277.9</v>
      </c>
      <c r="G360" s="17">
        <f>ROUND(E360*F360,2)</f>
        <v>29277.9</v>
      </c>
      <c r="H360" s="14">
        <v>1</v>
      </c>
      <c r="I360" s="17">
        <f>J359</f>
        <v>0</v>
      </c>
      <c r="J360" s="17">
        <f>ROUND(H360*I360,2)</f>
        <v>0</v>
      </c>
    </row>
    <row r="361" spans="1:10" ht="0.9" customHeight="1" x14ac:dyDescent="0.3">
      <c r="A361" s="18"/>
      <c r="B361" s="18"/>
      <c r="C361" s="18"/>
      <c r="D361" s="33"/>
      <c r="E361" s="18"/>
      <c r="F361" s="18"/>
      <c r="G361" s="18"/>
      <c r="H361" s="18"/>
      <c r="I361" s="18"/>
      <c r="J361" s="18"/>
    </row>
    <row r="362" spans="1:10" x14ac:dyDescent="0.3">
      <c r="A362" s="19" t="s">
        <v>473</v>
      </c>
      <c r="B362" s="19" t="s">
        <v>10</v>
      </c>
      <c r="C362" s="19" t="s">
        <v>11</v>
      </c>
      <c r="D362" s="34" t="s">
        <v>474</v>
      </c>
      <c r="E362" s="20">
        <f t="shared" ref="E362:J362" si="79">E374</f>
        <v>1</v>
      </c>
      <c r="F362" s="20">
        <f t="shared" si="79"/>
        <v>140999.29</v>
      </c>
      <c r="G362" s="20">
        <f t="shared" si="79"/>
        <v>140999.29</v>
      </c>
      <c r="H362" s="20">
        <f t="shared" si="79"/>
        <v>1</v>
      </c>
      <c r="I362" s="20">
        <f t="shared" si="79"/>
        <v>0</v>
      </c>
      <c r="J362" s="20">
        <f t="shared" si="79"/>
        <v>0</v>
      </c>
    </row>
    <row r="363" spans="1:10" ht="20.399999999999999" x14ac:dyDescent="0.3">
      <c r="A363" s="12" t="s">
        <v>475</v>
      </c>
      <c r="B363" s="13" t="s">
        <v>18</v>
      </c>
      <c r="C363" s="13" t="s">
        <v>30</v>
      </c>
      <c r="D363" s="31" t="s">
        <v>476</v>
      </c>
      <c r="E363" s="14">
        <v>583</v>
      </c>
      <c r="F363" s="14">
        <v>10.28</v>
      </c>
      <c r="G363" s="15">
        <f t="shared" ref="G363:G374" si="80">ROUND(E363*F363,2)</f>
        <v>5993.24</v>
      </c>
      <c r="H363" s="14">
        <v>583</v>
      </c>
      <c r="I363" s="37">
        <v>0</v>
      </c>
      <c r="J363" s="15">
        <f t="shared" ref="J363:J374" si="81">ROUND(H363*I363,2)</f>
        <v>0</v>
      </c>
    </row>
    <row r="364" spans="1:10" x14ac:dyDescent="0.3">
      <c r="A364" s="12" t="s">
        <v>477</v>
      </c>
      <c r="B364" s="13" t="s">
        <v>18</v>
      </c>
      <c r="C364" s="13" t="s">
        <v>30</v>
      </c>
      <c r="D364" s="31" t="s">
        <v>478</v>
      </c>
      <c r="E364" s="14">
        <v>1106.8900000000001</v>
      </c>
      <c r="F364" s="14">
        <v>9.11</v>
      </c>
      <c r="G364" s="15">
        <f t="shared" si="80"/>
        <v>10083.77</v>
      </c>
      <c r="H364" s="14">
        <v>1106.8900000000001</v>
      </c>
      <c r="I364" s="37">
        <v>0</v>
      </c>
      <c r="J364" s="15">
        <f t="shared" si="81"/>
        <v>0</v>
      </c>
    </row>
    <row r="365" spans="1:10" x14ac:dyDescent="0.3">
      <c r="A365" s="12" t="s">
        <v>479</v>
      </c>
      <c r="B365" s="13" t="s">
        <v>18</v>
      </c>
      <c r="C365" s="13" t="s">
        <v>30</v>
      </c>
      <c r="D365" s="31" t="s">
        <v>480</v>
      </c>
      <c r="E365" s="14">
        <v>916.89</v>
      </c>
      <c r="F365" s="14">
        <v>56.54</v>
      </c>
      <c r="G365" s="15">
        <f t="shared" si="80"/>
        <v>51840.959999999999</v>
      </c>
      <c r="H365" s="14">
        <v>916.89</v>
      </c>
      <c r="I365" s="37">
        <v>0</v>
      </c>
      <c r="J365" s="15">
        <f t="shared" si="81"/>
        <v>0</v>
      </c>
    </row>
    <row r="366" spans="1:10" x14ac:dyDescent="0.3">
      <c r="A366" s="12" t="s">
        <v>481</v>
      </c>
      <c r="B366" s="13" t="s">
        <v>18</v>
      </c>
      <c r="C366" s="13" t="s">
        <v>27</v>
      </c>
      <c r="D366" s="31" t="s">
        <v>482</v>
      </c>
      <c r="E366" s="14">
        <v>413.5</v>
      </c>
      <c r="F366" s="14">
        <v>26.42</v>
      </c>
      <c r="G366" s="15">
        <f t="shared" si="80"/>
        <v>10924.67</v>
      </c>
      <c r="H366" s="14">
        <v>413.5</v>
      </c>
      <c r="I366" s="37">
        <v>0</v>
      </c>
      <c r="J366" s="15">
        <f t="shared" si="81"/>
        <v>0</v>
      </c>
    </row>
    <row r="367" spans="1:10" x14ac:dyDescent="0.3">
      <c r="A367" s="12" t="s">
        <v>483</v>
      </c>
      <c r="B367" s="13" t="s">
        <v>18</v>
      </c>
      <c r="C367" s="13" t="s">
        <v>27</v>
      </c>
      <c r="D367" s="31" t="s">
        <v>484</v>
      </c>
      <c r="E367" s="14">
        <v>353.3</v>
      </c>
      <c r="F367" s="14">
        <v>48.21</v>
      </c>
      <c r="G367" s="15">
        <f t="shared" si="80"/>
        <v>17032.59</v>
      </c>
      <c r="H367" s="14">
        <v>353.3</v>
      </c>
      <c r="I367" s="37">
        <v>0</v>
      </c>
      <c r="J367" s="15">
        <f t="shared" si="81"/>
        <v>0</v>
      </c>
    </row>
    <row r="368" spans="1:10" ht="20.399999999999999" x14ac:dyDescent="0.3">
      <c r="A368" s="12" t="s">
        <v>485</v>
      </c>
      <c r="B368" s="13" t="s">
        <v>18</v>
      </c>
      <c r="C368" s="13" t="s">
        <v>30</v>
      </c>
      <c r="D368" s="31" t="s">
        <v>486</v>
      </c>
      <c r="E368" s="14">
        <v>924.95</v>
      </c>
      <c r="F368" s="14">
        <v>28.2</v>
      </c>
      <c r="G368" s="15">
        <f t="shared" si="80"/>
        <v>26083.59</v>
      </c>
      <c r="H368" s="14">
        <v>924.95</v>
      </c>
      <c r="I368" s="37">
        <v>0</v>
      </c>
      <c r="J368" s="15">
        <f t="shared" si="81"/>
        <v>0</v>
      </c>
    </row>
    <row r="369" spans="1:10" x14ac:dyDescent="0.3">
      <c r="A369" s="12" t="s">
        <v>487</v>
      </c>
      <c r="B369" s="13" t="s">
        <v>18</v>
      </c>
      <c r="C369" s="13" t="s">
        <v>27</v>
      </c>
      <c r="D369" s="31" t="s">
        <v>488</v>
      </c>
      <c r="E369" s="14">
        <v>400</v>
      </c>
      <c r="F369" s="14">
        <v>5.28</v>
      </c>
      <c r="G369" s="15">
        <f t="shared" si="80"/>
        <v>2112</v>
      </c>
      <c r="H369" s="14">
        <v>400</v>
      </c>
      <c r="I369" s="37">
        <v>0</v>
      </c>
      <c r="J369" s="15">
        <f t="shared" si="81"/>
        <v>0</v>
      </c>
    </row>
    <row r="370" spans="1:10" x14ac:dyDescent="0.3">
      <c r="A370" s="12" t="s">
        <v>489</v>
      </c>
      <c r="B370" s="13" t="s">
        <v>18</v>
      </c>
      <c r="C370" s="13" t="s">
        <v>30</v>
      </c>
      <c r="D370" s="31" t="s">
        <v>490</v>
      </c>
      <c r="E370" s="14">
        <v>924.95</v>
      </c>
      <c r="F370" s="14">
        <v>5.93</v>
      </c>
      <c r="G370" s="15">
        <f t="shared" si="80"/>
        <v>5484.95</v>
      </c>
      <c r="H370" s="14">
        <v>924.95</v>
      </c>
      <c r="I370" s="37">
        <v>0</v>
      </c>
      <c r="J370" s="15">
        <f t="shared" si="81"/>
        <v>0</v>
      </c>
    </row>
    <row r="371" spans="1:10" x14ac:dyDescent="0.3">
      <c r="A371" s="12" t="s">
        <v>491</v>
      </c>
      <c r="B371" s="13" t="s">
        <v>18</v>
      </c>
      <c r="C371" s="13" t="s">
        <v>30</v>
      </c>
      <c r="D371" s="31" t="s">
        <v>492</v>
      </c>
      <c r="E371" s="14">
        <v>59</v>
      </c>
      <c r="F371" s="14">
        <v>96.53</v>
      </c>
      <c r="G371" s="15">
        <f t="shared" si="80"/>
        <v>5695.27</v>
      </c>
      <c r="H371" s="14">
        <v>59</v>
      </c>
      <c r="I371" s="37">
        <v>0</v>
      </c>
      <c r="J371" s="15">
        <f t="shared" si="81"/>
        <v>0</v>
      </c>
    </row>
    <row r="372" spans="1:10" x14ac:dyDescent="0.3">
      <c r="A372" s="12" t="s">
        <v>493</v>
      </c>
      <c r="B372" s="13" t="s">
        <v>18</v>
      </c>
      <c r="C372" s="13" t="s">
        <v>27</v>
      </c>
      <c r="D372" s="31" t="s">
        <v>494</v>
      </c>
      <c r="E372" s="14">
        <v>9</v>
      </c>
      <c r="F372" s="14">
        <v>196.62</v>
      </c>
      <c r="G372" s="15">
        <f t="shared" si="80"/>
        <v>1769.58</v>
      </c>
      <c r="H372" s="14">
        <v>9</v>
      </c>
      <c r="I372" s="37">
        <v>0</v>
      </c>
      <c r="J372" s="15">
        <f t="shared" si="81"/>
        <v>0</v>
      </c>
    </row>
    <row r="373" spans="1:10" x14ac:dyDescent="0.3">
      <c r="A373" s="12" t="s">
        <v>495</v>
      </c>
      <c r="B373" s="13" t="s">
        <v>18</v>
      </c>
      <c r="C373" s="13" t="s">
        <v>30</v>
      </c>
      <c r="D373" s="31" t="s">
        <v>496</v>
      </c>
      <c r="E373" s="14">
        <v>203.93</v>
      </c>
      <c r="F373" s="14">
        <v>19.510000000000002</v>
      </c>
      <c r="G373" s="15">
        <f t="shared" si="80"/>
        <v>3978.67</v>
      </c>
      <c r="H373" s="14">
        <v>203.93</v>
      </c>
      <c r="I373" s="37">
        <v>0</v>
      </c>
      <c r="J373" s="15">
        <f t="shared" si="81"/>
        <v>0</v>
      </c>
    </row>
    <row r="374" spans="1:10" x14ac:dyDescent="0.3">
      <c r="A374" s="16"/>
      <c r="B374" s="16"/>
      <c r="C374" s="16"/>
      <c r="D374" s="32" t="s">
        <v>497</v>
      </c>
      <c r="E374" s="14">
        <v>1</v>
      </c>
      <c r="F374" s="17">
        <f>SUM(G363:G373)</f>
        <v>140999.29</v>
      </c>
      <c r="G374" s="17">
        <f t="shared" si="80"/>
        <v>140999.29</v>
      </c>
      <c r="H374" s="14">
        <v>1</v>
      </c>
      <c r="I374" s="17">
        <f>SUM(J363:J373)</f>
        <v>0</v>
      </c>
      <c r="J374" s="17">
        <f t="shared" si="81"/>
        <v>0</v>
      </c>
    </row>
    <row r="375" spans="1:10" ht="0.9" customHeight="1" x14ac:dyDescent="0.3">
      <c r="A375" s="18"/>
      <c r="B375" s="18"/>
      <c r="C375" s="18"/>
      <c r="D375" s="33"/>
      <c r="E375" s="18"/>
      <c r="F375" s="18"/>
      <c r="G375" s="18"/>
      <c r="H375" s="18"/>
      <c r="I375" s="18"/>
      <c r="J375" s="18"/>
    </row>
    <row r="376" spans="1:10" x14ac:dyDescent="0.3">
      <c r="A376" s="19" t="s">
        <v>498</v>
      </c>
      <c r="B376" s="19" t="s">
        <v>10</v>
      </c>
      <c r="C376" s="19" t="s">
        <v>11</v>
      </c>
      <c r="D376" s="34" t="s">
        <v>499</v>
      </c>
      <c r="E376" s="20">
        <f t="shared" ref="E376:J376" si="82">E378</f>
        <v>1</v>
      </c>
      <c r="F376" s="20">
        <f t="shared" si="82"/>
        <v>4896.26</v>
      </c>
      <c r="G376" s="20">
        <f t="shared" si="82"/>
        <v>4896.26</v>
      </c>
      <c r="H376" s="20">
        <f t="shared" si="82"/>
        <v>1</v>
      </c>
      <c r="I376" s="20">
        <f t="shared" si="82"/>
        <v>0</v>
      </c>
      <c r="J376" s="20">
        <f t="shared" si="82"/>
        <v>0</v>
      </c>
    </row>
    <row r="377" spans="1:10" ht="20.399999999999999" x14ac:dyDescent="0.3">
      <c r="A377" s="12" t="s">
        <v>500</v>
      </c>
      <c r="B377" s="13" t="s">
        <v>18</v>
      </c>
      <c r="C377" s="13" t="s">
        <v>30</v>
      </c>
      <c r="D377" s="31" t="s">
        <v>501</v>
      </c>
      <c r="E377" s="14">
        <v>136.5</v>
      </c>
      <c r="F377" s="14">
        <v>35.869999999999997</v>
      </c>
      <c r="G377" s="15">
        <f>ROUND(E377*F377,2)</f>
        <v>4896.26</v>
      </c>
      <c r="H377" s="14">
        <v>136.5</v>
      </c>
      <c r="I377" s="37">
        <v>0</v>
      </c>
      <c r="J377" s="15">
        <f>ROUND(H377*I377,2)</f>
        <v>0</v>
      </c>
    </row>
    <row r="378" spans="1:10" x14ac:dyDescent="0.3">
      <c r="A378" s="16"/>
      <c r="B378" s="16"/>
      <c r="C378" s="16"/>
      <c r="D378" s="32" t="s">
        <v>502</v>
      </c>
      <c r="E378" s="14">
        <v>1</v>
      </c>
      <c r="F378" s="17">
        <f>G377</f>
        <v>4896.26</v>
      </c>
      <c r="G378" s="17">
        <f>ROUND(E378*F378,2)</f>
        <v>4896.26</v>
      </c>
      <c r="H378" s="14">
        <v>1</v>
      </c>
      <c r="I378" s="17">
        <f>J377</f>
        <v>0</v>
      </c>
      <c r="J378" s="17">
        <f>ROUND(H378*I378,2)</f>
        <v>0</v>
      </c>
    </row>
    <row r="379" spans="1:10" ht="0.9" customHeight="1" x14ac:dyDescent="0.3">
      <c r="A379" s="18"/>
      <c r="B379" s="18"/>
      <c r="C379" s="18"/>
      <c r="D379" s="33"/>
      <c r="E379" s="18"/>
      <c r="F379" s="18"/>
      <c r="G379" s="18"/>
      <c r="H379" s="18"/>
      <c r="I379" s="18"/>
      <c r="J379" s="18"/>
    </row>
    <row r="380" spans="1:10" x14ac:dyDescent="0.3">
      <c r="A380" s="19" t="s">
        <v>503</v>
      </c>
      <c r="B380" s="19" t="s">
        <v>10</v>
      </c>
      <c r="C380" s="19" t="s">
        <v>11</v>
      </c>
      <c r="D380" s="34" t="s">
        <v>504</v>
      </c>
      <c r="E380" s="20">
        <f t="shared" ref="E380:J380" si="83">E388</f>
        <v>1</v>
      </c>
      <c r="F380" s="20">
        <f t="shared" si="83"/>
        <v>301175.61</v>
      </c>
      <c r="G380" s="20">
        <f t="shared" si="83"/>
        <v>301175.61</v>
      </c>
      <c r="H380" s="20">
        <f t="shared" si="83"/>
        <v>1</v>
      </c>
      <c r="I380" s="20">
        <f t="shared" si="83"/>
        <v>0</v>
      </c>
      <c r="J380" s="20">
        <f t="shared" si="83"/>
        <v>0</v>
      </c>
    </row>
    <row r="381" spans="1:10" x14ac:dyDescent="0.3">
      <c r="A381" s="12" t="s">
        <v>505</v>
      </c>
      <c r="B381" s="13" t="s">
        <v>18</v>
      </c>
      <c r="C381" s="13" t="s">
        <v>30</v>
      </c>
      <c r="D381" s="31" t="s">
        <v>506</v>
      </c>
      <c r="E381" s="14">
        <v>1035.6500000000001</v>
      </c>
      <c r="F381" s="14">
        <v>186.8</v>
      </c>
      <c r="G381" s="15">
        <f t="shared" ref="G381:G388" si="84">ROUND(E381*F381,2)</f>
        <v>193459.42</v>
      </c>
      <c r="H381" s="14">
        <v>1035.6500000000001</v>
      </c>
      <c r="I381" s="37">
        <v>0</v>
      </c>
      <c r="J381" s="15">
        <f t="shared" ref="J381:J388" si="85">ROUND(H381*I381,2)</f>
        <v>0</v>
      </c>
    </row>
    <row r="382" spans="1:10" ht="20.399999999999999" x14ac:dyDescent="0.3">
      <c r="A382" s="12" t="s">
        <v>507</v>
      </c>
      <c r="B382" s="13" t="s">
        <v>18</v>
      </c>
      <c r="C382" s="13" t="s">
        <v>19</v>
      </c>
      <c r="D382" s="31" t="s">
        <v>508</v>
      </c>
      <c r="E382" s="14">
        <v>61</v>
      </c>
      <c r="F382" s="14">
        <v>219.24</v>
      </c>
      <c r="G382" s="15">
        <f t="shared" si="84"/>
        <v>13373.64</v>
      </c>
      <c r="H382" s="14">
        <v>61</v>
      </c>
      <c r="I382" s="37">
        <v>0</v>
      </c>
      <c r="J382" s="15">
        <f t="shared" si="85"/>
        <v>0</v>
      </c>
    </row>
    <row r="383" spans="1:10" ht="20.399999999999999" x14ac:dyDescent="0.3">
      <c r="A383" s="12" t="s">
        <v>509</v>
      </c>
      <c r="B383" s="13" t="s">
        <v>18</v>
      </c>
      <c r="C383" s="13" t="s">
        <v>19</v>
      </c>
      <c r="D383" s="31" t="s">
        <v>510</v>
      </c>
      <c r="E383" s="14">
        <v>41</v>
      </c>
      <c r="F383" s="14">
        <v>213.99</v>
      </c>
      <c r="G383" s="15">
        <f t="shared" si="84"/>
        <v>8773.59</v>
      </c>
      <c r="H383" s="14">
        <v>41</v>
      </c>
      <c r="I383" s="37">
        <v>0</v>
      </c>
      <c r="J383" s="15">
        <f t="shared" si="85"/>
        <v>0</v>
      </c>
    </row>
    <row r="384" spans="1:10" ht="20.399999999999999" x14ac:dyDescent="0.3">
      <c r="A384" s="12" t="s">
        <v>511</v>
      </c>
      <c r="B384" s="13" t="s">
        <v>18</v>
      </c>
      <c r="C384" s="13" t="s">
        <v>19</v>
      </c>
      <c r="D384" s="31" t="s">
        <v>512</v>
      </c>
      <c r="E384" s="14">
        <v>242</v>
      </c>
      <c r="F384" s="14">
        <v>195.28</v>
      </c>
      <c r="G384" s="15">
        <f t="shared" si="84"/>
        <v>47257.760000000002</v>
      </c>
      <c r="H384" s="14">
        <v>242</v>
      </c>
      <c r="I384" s="37">
        <v>0</v>
      </c>
      <c r="J384" s="15">
        <f t="shared" si="85"/>
        <v>0</v>
      </c>
    </row>
    <row r="385" spans="1:10" ht="20.399999999999999" x14ac:dyDescent="0.3">
      <c r="A385" s="12" t="s">
        <v>513</v>
      </c>
      <c r="B385" s="13" t="s">
        <v>18</v>
      </c>
      <c r="C385" s="13" t="s">
        <v>19</v>
      </c>
      <c r="D385" s="31" t="s">
        <v>514</v>
      </c>
      <c r="E385" s="14">
        <v>20</v>
      </c>
      <c r="F385" s="14">
        <v>200.81</v>
      </c>
      <c r="G385" s="15">
        <f t="shared" si="84"/>
        <v>4016.2</v>
      </c>
      <c r="H385" s="14">
        <v>20</v>
      </c>
      <c r="I385" s="37">
        <v>0</v>
      </c>
      <c r="J385" s="15">
        <f t="shared" si="85"/>
        <v>0</v>
      </c>
    </row>
    <row r="386" spans="1:10" ht="20.399999999999999" x14ac:dyDescent="0.3">
      <c r="A386" s="12" t="s">
        <v>515</v>
      </c>
      <c r="B386" s="13" t="s">
        <v>18</v>
      </c>
      <c r="C386" s="13" t="s">
        <v>30</v>
      </c>
      <c r="D386" s="31" t="s">
        <v>516</v>
      </c>
      <c r="E386" s="14">
        <v>380</v>
      </c>
      <c r="F386" s="14">
        <v>64.62</v>
      </c>
      <c r="G386" s="15">
        <f t="shared" si="84"/>
        <v>24555.599999999999</v>
      </c>
      <c r="H386" s="14">
        <v>380</v>
      </c>
      <c r="I386" s="37">
        <v>0</v>
      </c>
      <c r="J386" s="15">
        <f t="shared" si="85"/>
        <v>0</v>
      </c>
    </row>
    <row r="387" spans="1:10" ht="20.399999999999999" x14ac:dyDescent="0.3">
      <c r="A387" s="12" t="s">
        <v>517</v>
      </c>
      <c r="B387" s="13" t="s">
        <v>18</v>
      </c>
      <c r="C387" s="13" t="s">
        <v>27</v>
      </c>
      <c r="D387" s="31" t="s">
        <v>518</v>
      </c>
      <c r="E387" s="14">
        <v>190</v>
      </c>
      <c r="F387" s="14">
        <v>51.26</v>
      </c>
      <c r="G387" s="15">
        <f t="shared" si="84"/>
        <v>9739.4</v>
      </c>
      <c r="H387" s="14">
        <v>190</v>
      </c>
      <c r="I387" s="37">
        <v>0</v>
      </c>
      <c r="J387" s="15">
        <f t="shared" si="85"/>
        <v>0</v>
      </c>
    </row>
    <row r="388" spans="1:10" x14ac:dyDescent="0.3">
      <c r="A388" s="16"/>
      <c r="B388" s="16"/>
      <c r="C388" s="16"/>
      <c r="D388" s="32" t="s">
        <v>519</v>
      </c>
      <c r="E388" s="14">
        <v>1</v>
      </c>
      <c r="F388" s="17">
        <f>SUM(G381:G387)</f>
        <v>301175.61</v>
      </c>
      <c r="G388" s="17">
        <f t="shared" si="84"/>
        <v>301175.61</v>
      </c>
      <c r="H388" s="14">
        <v>1</v>
      </c>
      <c r="I388" s="17">
        <f>SUM(J381:J387)</f>
        <v>0</v>
      </c>
      <c r="J388" s="17">
        <f t="shared" si="85"/>
        <v>0</v>
      </c>
    </row>
    <row r="389" spans="1:10" ht="0.9" customHeight="1" x14ac:dyDescent="0.3">
      <c r="A389" s="18"/>
      <c r="B389" s="18"/>
      <c r="C389" s="18"/>
      <c r="D389" s="33"/>
      <c r="E389" s="18"/>
      <c r="F389" s="18"/>
      <c r="G389" s="18"/>
      <c r="H389" s="18"/>
      <c r="I389" s="18"/>
      <c r="J389" s="18"/>
    </row>
    <row r="390" spans="1:10" x14ac:dyDescent="0.3">
      <c r="A390" s="16"/>
      <c r="B390" s="16"/>
      <c r="C390" s="16"/>
      <c r="D390" s="32" t="s">
        <v>520</v>
      </c>
      <c r="E390" s="14">
        <v>1</v>
      </c>
      <c r="F390" s="17">
        <f>G354+G358+G362+G376+G380</f>
        <v>523819.97</v>
      </c>
      <c r="G390" s="17">
        <f>ROUND(E390*F390,2)</f>
        <v>523819.97</v>
      </c>
      <c r="H390" s="14">
        <v>1</v>
      </c>
      <c r="I390" s="17">
        <f>J354+J358+J362+J376+J380</f>
        <v>0</v>
      </c>
      <c r="J390" s="17">
        <f>ROUND(H390*I390,2)</f>
        <v>0</v>
      </c>
    </row>
    <row r="391" spans="1:10" ht="0.9" customHeight="1" x14ac:dyDescent="0.3">
      <c r="A391" s="18"/>
      <c r="B391" s="18"/>
      <c r="C391" s="18"/>
      <c r="D391" s="33"/>
      <c r="E391" s="18"/>
      <c r="F391" s="18"/>
      <c r="G391" s="18"/>
      <c r="H391" s="18"/>
      <c r="I391" s="18"/>
      <c r="J391" s="18"/>
    </row>
    <row r="392" spans="1:10" x14ac:dyDescent="0.3">
      <c r="A392" s="10" t="s">
        <v>521</v>
      </c>
      <c r="B392" s="10" t="s">
        <v>10</v>
      </c>
      <c r="C392" s="10" t="s">
        <v>11</v>
      </c>
      <c r="D392" s="30" t="s">
        <v>522</v>
      </c>
      <c r="E392" s="11">
        <f t="shared" ref="E392:J392" si="86">E417</f>
        <v>1</v>
      </c>
      <c r="F392" s="11">
        <f t="shared" si="86"/>
        <v>208894.87</v>
      </c>
      <c r="G392" s="11">
        <f t="shared" si="86"/>
        <v>208894.87</v>
      </c>
      <c r="H392" s="11">
        <f t="shared" si="86"/>
        <v>1</v>
      </c>
      <c r="I392" s="11">
        <f t="shared" si="86"/>
        <v>0</v>
      </c>
      <c r="J392" s="11">
        <f t="shared" si="86"/>
        <v>0</v>
      </c>
    </row>
    <row r="393" spans="1:10" ht="20.399999999999999" x14ac:dyDescent="0.3">
      <c r="A393" s="12" t="s">
        <v>523</v>
      </c>
      <c r="B393" s="13" t="s">
        <v>18</v>
      </c>
      <c r="C393" s="13" t="s">
        <v>19</v>
      </c>
      <c r="D393" s="31" t="s">
        <v>524</v>
      </c>
      <c r="E393" s="14">
        <v>2</v>
      </c>
      <c r="F393" s="14">
        <v>88.75</v>
      </c>
      <c r="G393" s="15">
        <f t="shared" ref="G393:G417" si="87">ROUND(E393*F393,2)</f>
        <v>177.5</v>
      </c>
      <c r="H393" s="14">
        <v>2</v>
      </c>
      <c r="I393" s="37">
        <v>0</v>
      </c>
      <c r="J393" s="15">
        <f t="shared" ref="J393:J417" si="88">ROUND(H393*I393,2)</f>
        <v>0</v>
      </c>
    </row>
    <row r="394" spans="1:10" ht="20.399999999999999" x14ac:dyDescent="0.3">
      <c r="A394" s="12" t="s">
        <v>525</v>
      </c>
      <c r="B394" s="13" t="s">
        <v>18</v>
      </c>
      <c r="C394" s="13" t="s">
        <v>19</v>
      </c>
      <c r="D394" s="31" t="s">
        <v>526</v>
      </c>
      <c r="E394" s="14">
        <v>8</v>
      </c>
      <c r="F394" s="14">
        <v>109.18</v>
      </c>
      <c r="G394" s="15">
        <f t="shared" si="87"/>
        <v>873.44</v>
      </c>
      <c r="H394" s="14">
        <v>8</v>
      </c>
      <c r="I394" s="37">
        <v>0</v>
      </c>
      <c r="J394" s="15">
        <f t="shared" si="88"/>
        <v>0</v>
      </c>
    </row>
    <row r="395" spans="1:10" ht="20.399999999999999" x14ac:dyDescent="0.3">
      <c r="A395" s="12" t="s">
        <v>527</v>
      </c>
      <c r="B395" s="13" t="s">
        <v>18</v>
      </c>
      <c r="C395" s="13" t="s">
        <v>30</v>
      </c>
      <c r="D395" s="31" t="s">
        <v>528</v>
      </c>
      <c r="E395" s="14">
        <v>8.8000000000000007</v>
      </c>
      <c r="F395" s="14">
        <v>837.24</v>
      </c>
      <c r="G395" s="15">
        <f t="shared" si="87"/>
        <v>7367.71</v>
      </c>
      <c r="H395" s="14">
        <v>8.8000000000000007</v>
      </c>
      <c r="I395" s="37">
        <v>0</v>
      </c>
      <c r="J395" s="15">
        <f t="shared" si="88"/>
        <v>0</v>
      </c>
    </row>
    <row r="396" spans="1:10" x14ac:dyDescent="0.3">
      <c r="A396" s="12" t="s">
        <v>529</v>
      </c>
      <c r="B396" s="13" t="s">
        <v>18</v>
      </c>
      <c r="C396" s="13" t="s">
        <v>19</v>
      </c>
      <c r="D396" s="31" t="s">
        <v>530</v>
      </c>
      <c r="E396" s="14">
        <v>10</v>
      </c>
      <c r="F396" s="14">
        <v>562.46</v>
      </c>
      <c r="G396" s="15">
        <f t="shared" si="87"/>
        <v>5624.6</v>
      </c>
      <c r="H396" s="14">
        <v>10</v>
      </c>
      <c r="I396" s="37">
        <v>0</v>
      </c>
      <c r="J396" s="15">
        <f t="shared" si="88"/>
        <v>0</v>
      </c>
    </row>
    <row r="397" spans="1:10" x14ac:dyDescent="0.3">
      <c r="A397" s="12" t="s">
        <v>531</v>
      </c>
      <c r="B397" s="13" t="s">
        <v>18</v>
      </c>
      <c r="C397" s="13" t="s">
        <v>19</v>
      </c>
      <c r="D397" s="31" t="s">
        <v>532</v>
      </c>
      <c r="E397" s="14">
        <v>2</v>
      </c>
      <c r="F397" s="14">
        <v>619.28</v>
      </c>
      <c r="G397" s="15">
        <f t="shared" si="87"/>
        <v>1238.56</v>
      </c>
      <c r="H397" s="14">
        <v>2</v>
      </c>
      <c r="I397" s="37">
        <v>0</v>
      </c>
      <c r="J397" s="15">
        <f t="shared" si="88"/>
        <v>0</v>
      </c>
    </row>
    <row r="398" spans="1:10" ht="20.399999999999999" x14ac:dyDescent="0.3">
      <c r="A398" s="12" t="s">
        <v>533</v>
      </c>
      <c r="B398" s="13" t="s">
        <v>18</v>
      </c>
      <c r="C398" s="13" t="s">
        <v>19</v>
      </c>
      <c r="D398" s="31" t="s">
        <v>534</v>
      </c>
      <c r="E398" s="14">
        <v>1</v>
      </c>
      <c r="F398" s="14">
        <v>2324.35</v>
      </c>
      <c r="G398" s="15">
        <f t="shared" si="87"/>
        <v>2324.35</v>
      </c>
      <c r="H398" s="14">
        <v>1</v>
      </c>
      <c r="I398" s="37">
        <v>0</v>
      </c>
      <c r="J398" s="15">
        <f t="shared" si="88"/>
        <v>0</v>
      </c>
    </row>
    <row r="399" spans="1:10" x14ac:dyDescent="0.3">
      <c r="A399" s="12" t="s">
        <v>535</v>
      </c>
      <c r="B399" s="13" t="s">
        <v>18</v>
      </c>
      <c r="C399" s="13" t="s">
        <v>19</v>
      </c>
      <c r="D399" s="31" t="s">
        <v>536</v>
      </c>
      <c r="E399" s="14">
        <v>3</v>
      </c>
      <c r="F399" s="14">
        <v>1712.5</v>
      </c>
      <c r="G399" s="15">
        <f t="shared" si="87"/>
        <v>5137.5</v>
      </c>
      <c r="H399" s="14">
        <v>3</v>
      </c>
      <c r="I399" s="37">
        <v>0</v>
      </c>
      <c r="J399" s="15">
        <f t="shared" si="88"/>
        <v>0</v>
      </c>
    </row>
    <row r="400" spans="1:10" ht="20.399999999999999" x14ac:dyDescent="0.3">
      <c r="A400" s="12" t="s">
        <v>537</v>
      </c>
      <c r="B400" s="13" t="s">
        <v>18</v>
      </c>
      <c r="C400" s="13" t="s">
        <v>19</v>
      </c>
      <c r="D400" s="31" t="s">
        <v>538</v>
      </c>
      <c r="E400" s="14">
        <v>4</v>
      </c>
      <c r="F400" s="14">
        <v>3034.7</v>
      </c>
      <c r="G400" s="15">
        <f t="shared" si="87"/>
        <v>12138.8</v>
      </c>
      <c r="H400" s="14">
        <v>4</v>
      </c>
      <c r="I400" s="37">
        <v>0</v>
      </c>
      <c r="J400" s="15">
        <f t="shared" si="88"/>
        <v>0</v>
      </c>
    </row>
    <row r="401" spans="1:10" x14ac:dyDescent="0.3">
      <c r="A401" s="12" t="s">
        <v>539</v>
      </c>
      <c r="B401" s="13" t="s">
        <v>18</v>
      </c>
      <c r="C401" s="13" t="s">
        <v>19</v>
      </c>
      <c r="D401" s="31" t="s">
        <v>540</v>
      </c>
      <c r="E401" s="14">
        <v>2</v>
      </c>
      <c r="F401" s="14">
        <v>2246.38</v>
      </c>
      <c r="G401" s="15">
        <f t="shared" si="87"/>
        <v>4492.76</v>
      </c>
      <c r="H401" s="14">
        <v>2</v>
      </c>
      <c r="I401" s="37">
        <v>0</v>
      </c>
      <c r="J401" s="15">
        <f t="shared" si="88"/>
        <v>0</v>
      </c>
    </row>
    <row r="402" spans="1:10" x14ac:dyDescent="0.3">
      <c r="A402" s="12" t="s">
        <v>541</v>
      </c>
      <c r="B402" s="13" t="s">
        <v>18</v>
      </c>
      <c r="C402" s="13" t="s">
        <v>30</v>
      </c>
      <c r="D402" s="31" t="s">
        <v>542</v>
      </c>
      <c r="E402" s="14">
        <v>2.64</v>
      </c>
      <c r="F402" s="14">
        <v>191.45</v>
      </c>
      <c r="G402" s="15">
        <f t="shared" si="87"/>
        <v>505.43</v>
      </c>
      <c r="H402" s="14">
        <v>2.64</v>
      </c>
      <c r="I402" s="37">
        <v>0</v>
      </c>
      <c r="J402" s="15">
        <f t="shared" si="88"/>
        <v>0</v>
      </c>
    </row>
    <row r="403" spans="1:10" x14ac:dyDescent="0.3">
      <c r="A403" s="12" t="s">
        <v>543</v>
      </c>
      <c r="B403" s="13" t="s">
        <v>18</v>
      </c>
      <c r="C403" s="13" t="s">
        <v>30</v>
      </c>
      <c r="D403" s="31" t="s">
        <v>544</v>
      </c>
      <c r="E403" s="14">
        <v>6.12</v>
      </c>
      <c r="F403" s="14">
        <v>226.16</v>
      </c>
      <c r="G403" s="15">
        <f t="shared" si="87"/>
        <v>1384.1</v>
      </c>
      <c r="H403" s="14">
        <v>6.12</v>
      </c>
      <c r="I403" s="37">
        <v>0</v>
      </c>
      <c r="J403" s="15">
        <f t="shared" si="88"/>
        <v>0</v>
      </c>
    </row>
    <row r="404" spans="1:10" ht="20.399999999999999" x14ac:dyDescent="0.3">
      <c r="A404" s="12" t="s">
        <v>545</v>
      </c>
      <c r="B404" s="13" t="s">
        <v>18</v>
      </c>
      <c r="C404" s="13" t="s">
        <v>27</v>
      </c>
      <c r="D404" s="31" t="s">
        <v>546</v>
      </c>
      <c r="E404" s="14">
        <v>105</v>
      </c>
      <c r="F404" s="14">
        <v>125.87</v>
      </c>
      <c r="G404" s="15">
        <f t="shared" si="87"/>
        <v>13216.35</v>
      </c>
      <c r="H404" s="14">
        <v>105</v>
      </c>
      <c r="I404" s="37">
        <v>0</v>
      </c>
      <c r="J404" s="15">
        <f t="shared" si="88"/>
        <v>0</v>
      </c>
    </row>
    <row r="405" spans="1:10" x14ac:dyDescent="0.3">
      <c r="A405" s="12" t="s">
        <v>547</v>
      </c>
      <c r="B405" s="13" t="s">
        <v>18</v>
      </c>
      <c r="C405" s="13" t="s">
        <v>252</v>
      </c>
      <c r="D405" s="31" t="s">
        <v>548</v>
      </c>
      <c r="E405" s="14">
        <v>310</v>
      </c>
      <c r="F405" s="14">
        <v>24.4</v>
      </c>
      <c r="G405" s="15">
        <f t="shared" si="87"/>
        <v>7564</v>
      </c>
      <c r="H405" s="14">
        <v>310</v>
      </c>
      <c r="I405" s="37">
        <v>0</v>
      </c>
      <c r="J405" s="15">
        <f t="shared" si="88"/>
        <v>0</v>
      </c>
    </row>
    <row r="406" spans="1:10" ht="20.399999999999999" x14ac:dyDescent="0.3">
      <c r="A406" s="12" t="s">
        <v>549</v>
      </c>
      <c r="B406" s="13" t="s">
        <v>18</v>
      </c>
      <c r="C406" s="13" t="s">
        <v>27</v>
      </c>
      <c r="D406" s="31" t="s">
        <v>550</v>
      </c>
      <c r="E406" s="14">
        <v>413.5</v>
      </c>
      <c r="F406" s="14">
        <v>32.81</v>
      </c>
      <c r="G406" s="15">
        <f t="shared" si="87"/>
        <v>13566.94</v>
      </c>
      <c r="H406" s="14">
        <v>413.5</v>
      </c>
      <c r="I406" s="37">
        <v>0</v>
      </c>
      <c r="J406" s="15">
        <f t="shared" si="88"/>
        <v>0</v>
      </c>
    </row>
    <row r="407" spans="1:10" x14ac:dyDescent="0.3">
      <c r="A407" s="12" t="s">
        <v>551</v>
      </c>
      <c r="B407" s="13" t="s">
        <v>18</v>
      </c>
      <c r="C407" s="13" t="s">
        <v>30</v>
      </c>
      <c r="D407" s="31" t="s">
        <v>552</v>
      </c>
      <c r="E407" s="14">
        <v>29.6</v>
      </c>
      <c r="F407" s="14">
        <v>123.56</v>
      </c>
      <c r="G407" s="15">
        <f t="shared" si="87"/>
        <v>3657.38</v>
      </c>
      <c r="H407" s="14">
        <v>29.6</v>
      </c>
      <c r="I407" s="37">
        <v>0</v>
      </c>
      <c r="J407" s="15">
        <f t="shared" si="88"/>
        <v>0</v>
      </c>
    </row>
    <row r="408" spans="1:10" ht="20.399999999999999" x14ac:dyDescent="0.3">
      <c r="A408" s="12" t="s">
        <v>553</v>
      </c>
      <c r="B408" s="13" t="s">
        <v>18</v>
      </c>
      <c r="C408" s="13" t="s">
        <v>27</v>
      </c>
      <c r="D408" s="31" t="s">
        <v>554</v>
      </c>
      <c r="E408" s="14">
        <v>24</v>
      </c>
      <c r="F408" s="14">
        <v>266.05</v>
      </c>
      <c r="G408" s="15">
        <f t="shared" si="87"/>
        <v>6385.2</v>
      </c>
      <c r="H408" s="14">
        <v>24</v>
      </c>
      <c r="I408" s="37">
        <v>0</v>
      </c>
      <c r="J408" s="15">
        <f t="shared" si="88"/>
        <v>0</v>
      </c>
    </row>
    <row r="409" spans="1:10" x14ac:dyDescent="0.3">
      <c r="A409" s="12" t="s">
        <v>555</v>
      </c>
      <c r="B409" s="13" t="s">
        <v>18</v>
      </c>
      <c r="C409" s="13" t="s">
        <v>30</v>
      </c>
      <c r="D409" s="31" t="s">
        <v>556</v>
      </c>
      <c r="E409" s="14">
        <v>35</v>
      </c>
      <c r="F409" s="14">
        <v>210.37</v>
      </c>
      <c r="G409" s="15">
        <f t="shared" si="87"/>
        <v>7362.95</v>
      </c>
      <c r="H409" s="14">
        <v>35</v>
      </c>
      <c r="I409" s="37">
        <v>0</v>
      </c>
      <c r="J409" s="15">
        <f t="shared" si="88"/>
        <v>0</v>
      </c>
    </row>
    <row r="410" spans="1:10" ht="20.399999999999999" x14ac:dyDescent="0.3">
      <c r="A410" s="12" t="s">
        <v>557</v>
      </c>
      <c r="B410" s="13" t="s">
        <v>18</v>
      </c>
      <c r="C410" s="13" t="s">
        <v>30</v>
      </c>
      <c r="D410" s="31" t="s">
        <v>558</v>
      </c>
      <c r="E410" s="14">
        <v>100</v>
      </c>
      <c r="F410" s="14">
        <v>207.28</v>
      </c>
      <c r="G410" s="15">
        <f t="shared" si="87"/>
        <v>20728</v>
      </c>
      <c r="H410" s="14">
        <v>100</v>
      </c>
      <c r="I410" s="37">
        <v>0</v>
      </c>
      <c r="J410" s="15">
        <f t="shared" si="88"/>
        <v>0</v>
      </c>
    </row>
    <row r="411" spans="1:10" ht="20.399999999999999" x14ac:dyDescent="0.3">
      <c r="A411" s="12" t="s">
        <v>559</v>
      </c>
      <c r="B411" s="13" t="s">
        <v>18</v>
      </c>
      <c r="C411" s="13" t="s">
        <v>560</v>
      </c>
      <c r="D411" s="31" t="s">
        <v>561</v>
      </c>
      <c r="E411" s="14">
        <v>6</v>
      </c>
      <c r="F411" s="14">
        <v>666.95</v>
      </c>
      <c r="G411" s="15">
        <f t="shared" si="87"/>
        <v>4001.7</v>
      </c>
      <c r="H411" s="14">
        <v>6</v>
      </c>
      <c r="I411" s="37">
        <v>0</v>
      </c>
      <c r="J411" s="15">
        <f t="shared" si="88"/>
        <v>0</v>
      </c>
    </row>
    <row r="412" spans="1:10" ht="20.399999999999999" x14ac:dyDescent="0.3">
      <c r="A412" s="12" t="s">
        <v>562</v>
      </c>
      <c r="B412" s="13" t="s">
        <v>18</v>
      </c>
      <c r="C412" s="13" t="s">
        <v>560</v>
      </c>
      <c r="D412" s="31" t="s">
        <v>563</v>
      </c>
      <c r="E412" s="14">
        <v>6</v>
      </c>
      <c r="F412" s="14">
        <v>142.69999999999999</v>
      </c>
      <c r="G412" s="15">
        <f t="shared" si="87"/>
        <v>856.2</v>
      </c>
      <c r="H412" s="14">
        <v>6</v>
      </c>
      <c r="I412" s="37">
        <v>0</v>
      </c>
      <c r="J412" s="15">
        <f t="shared" si="88"/>
        <v>0</v>
      </c>
    </row>
    <row r="413" spans="1:10" ht="20.399999999999999" x14ac:dyDescent="0.3">
      <c r="A413" s="12" t="s">
        <v>564</v>
      </c>
      <c r="B413" s="13" t="s">
        <v>18</v>
      </c>
      <c r="C413" s="13" t="s">
        <v>27</v>
      </c>
      <c r="D413" s="31" t="s">
        <v>565</v>
      </c>
      <c r="E413" s="14">
        <v>89</v>
      </c>
      <c r="F413" s="14">
        <v>84.44</v>
      </c>
      <c r="G413" s="15">
        <f t="shared" si="87"/>
        <v>7515.16</v>
      </c>
      <c r="H413" s="14">
        <v>89</v>
      </c>
      <c r="I413" s="37">
        <v>0</v>
      </c>
      <c r="J413" s="15">
        <f t="shared" si="88"/>
        <v>0</v>
      </c>
    </row>
    <row r="414" spans="1:10" ht="20.399999999999999" x14ac:dyDescent="0.3">
      <c r="A414" s="12" t="s">
        <v>566</v>
      </c>
      <c r="B414" s="13" t="s">
        <v>18</v>
      </c>
      <c r="C414" s="13" t="s">
        <v>241</v>
      </c>
      <c r="D414" s="31" t="s">
        <v>567</v>
      </c>
      <c r="E414" s="14">
        <v>7772.02</v>
      </c>
      <c r="F414" s="14">
        <v>4.08</v>
      </c>
      <c r="G414" s="15">
        <f t="shared" si="87"/>
        <v>31709.84</v>
      </c>
      <c r="H414" s="14">
        <v>7772.02</v>
      </c>
      <c r="I414" s="37">
        <v>0</v>
      </c>
      <c r="J414" s="15">
        <f t="shared" si="88"/>
        <v>0</v>
      </c>
    </row>
    <row r="415" spans="1:10" ht="20.399999999999999" x14ac:dyDescent="0.3">
      <c r="A415" s="12" t="s">
        <v>568</v>
      </c>
      <c r="B415" s="13" t="s">
        <v>18</v>
      </c>
      <c r="C415" s="13" t="s">
        <v>27</v>
      </c>
      <c r="D415" s="31" t="s">
        <v>569</v>
      </c>
      <c r="E415" s="14">
        <v>64</v>
      </c>
      <c r="F415" s="14">
        <v>30.71</v>
      </c>
      <c r="G415" s="15">
        <f t="shared" si="87"/>
        <v>1965.44</v>
      </c>
      <c r="H415" s="14">
        <v>64</v>
      </c>
      <c r="I415" s="37">
        <v>0</v>
      </c>
      <c r="J415" s="15">
        <f t="shared" si="88"/>
        <v>0</v>
      </c>
    </row>
    <row r="416" spans="1:10" ht="20.399999999999999" x14ac:dyDescent="0.3">
      <c r="A416" s="12" t="s">
        <v>570</v>
      </c>
      <c r="B416" s="13" t="s">
        <v>18</v>
      </c>
      <c r="C416" s="13" t="s">
        <v>241</v>
      </c>
      <c r="D416" s="31" t="s">
        <v>571</v>
      </c>
      <c r="E416" s="14">
        <v>12368</v>
      </c>
      <c r="F416" s="14">
        <v>3.97</v>
      </c>
      <c r="G416" s="15">
        <f t="shared" si="87"/>
        <v>49100.959999999999</v>
      </c>
      <c r="H416" s="14">
        <v>12368</v>
      </c>
      <c r="I416" s="37">
        <v>0</v>
      </c>
      <c r="J416" s="15">
        <f t="shared" si="88"/>
        <v>0</v>
      </c>
    </row>
    <row r="417" spans="1:10" x14ac:dyDescent="0.3">
      <c r="A417" s="16"/>
      <c r="B417" s="16"/>
      <c r="C417" s="16"/>
      <c r="D417" s="32" t="s">
        <v>572</v>
      </c>
      <c r="E417" s="14">
        <v>1</v>
      </c>
      <c r="F417" s="17">
        <f>SUM(G393:G416)</f>
        <v>208894.87</v>
      </c>
      <c r="G417" s="17">
        <f t="shared" si="87"/>
        <v>208894.87</v>
      </c>
      <c r="H417" s="14">
        <v>1</v>
      </c>
      <c r="I417" s="17">
        <f>SUM(J393:J416)</f>
        <v>0</v>
      </c>
      <c r="J417" s="17">
        <f t="shared" si="88"/>
        <v>0</v>
      </c>
    </row>
    <row r="418" spans="1:10" ht="0.9" customHeight="1" x14ac:dyDescent="0.3">
      <c r="A418" s="18"/>
      <c r="B418" s="18"/>
      <c r="C418" s="18"/>
      <c r="D418" s="33"/>
      <c r="E418" s="18"/>
      <c r="F418" s="18"/>
      <c r="G418" s="18"/>
      <c r="H418" s="18"/>
      <c r="I418" s="18"/>
      <c r="J418" s="18"/>
    </row>
    <row r="419" spans="1:10" x14ac:dyDescent="0.3">
      <c r="A419" s="10" t="s">
        <v>573</v>
      </c>
      <c r="B419" s="10" t="s">
        <v>10</v>
      </c>
      <c r="C419" s="10" t="s">
        <v>11</v>
      </c>
      <c r="D419" s="30" t="s">
        <v>574</v>
      </c>
      <c r="E419" s="11">
        <f t="shared" ref="E419:J419" si="89">E425</f>
        <v>1</v>
      </c>
      <c r="F419" s="11">
        <f t="shared" si="89"/>
        <v>36781.949999999997</v>
      </c>
      <c r="G419" s="11">
        <f t="shared" si="89"/>
        <v>36781.949999999997</v>
      </c>
      <c r="H419" s="11">
        <f t="shared" si="89"/>
        <v>1</v>
      </c>
      <c r="I419" s="11">
        <f t="shared" si="89"/>
        <v>0</v>
      </c>
      <c r="J419" s="11">
        <f t="shared" si="89"/>
        <v>0</v>
      </c>
    </row>
    <row r="420" spans="1:10" x14ac:dyDescent="0.3">
      <c r="A420" s="12" t="s">
        <v>575</v>
      </c>
      <c r="B420" s="13" t="s">
        <v>18</v>
      </c>
      <c r="C420" s="13" t="s">
        <v>30</v>
      </c>
      <c r="D420" s="31" t="s">
        <v>576</v>
      </c>
      <c r="E420" s="14">
        <v>691.54</v>
      </c>
      <c r="F420" s="14">
        <v>12.21</v>
      </c>
      <c r="G420" s="15">
        <f t="shared" ref="G420:G425" si="90">ROUND(E420*F420,2)</f>
        <v>8443.7000000000007</v>
      </c>
      <c r="H420" s="14">
        <v>691.54</v>
      </c>
      <c r="I420" s="37">
        <v>0</v>
      </c>
      <c r="J420" s="15">
        <f t="shared" ref="J420:J425" si="91">ROUND(H420*I420,2)</f>
        <v>0</v>
      </c>
    </row>
    <row r="421" spans="1:10" ht="20.399999999999999" x14ac:dyDescent="0.3">
      <c r="A421" s="12" t="s">
        <v>577</v>
      </c>
      <c r="B421" s="13" t="s">
        <v>18</v>
      </c>
      <c r="C421" s="13" t="s">
        <v>19</v>
      </c>
      <c r="D421" s="31" t="s">
        <v>578</v>
      </c>
      <c r="E421" s="14">
        <v>2</v>
      </c>
      <c r="F421" s="14">
        <v>223.03</v>
      </c>
      <c r="G421" s="15">
        <f t="shared" si="90"/>
        <v>446.06</v>
      </c>
      <c r="H421" s="14">
        <v>2</v>
      </c>
      <c r="I421" s="37">
        <v>0</v>
      </c>
      <c r="J421" s="15">
        <f t="shared" si="91"/>
        <v>0</v>
      </c>
    </row>
    <row r="422" spans="1:10" x14ac:dyDescent="0.3">
      <c r="A422" s="12" t="s">
        <v>579</v>
      </c>
      <c r="B422" s="13" t="s">
        <v>18</v>
      </c>
      <c r="C422" s="13" t="s">
        <v>30</v>
      </c>
      <c r="D422" s="31" t="s">
        <v>580</v>
      </c>
      <c r="E422" s="14">
        <v>3395.63</v>
      </c>
      <c r="F422" s="14">
        <v>4.5599999999999996</v>
      </c>
      <c r="G422" s="15">
        <f t="shared" si="90"/>
        <v>15484.07</v>
      </c>
      <c r="H422" s="14">
        <v>3395.63</v>
      </c>
      <c r="I422" s="37">
        <v>0</v>
      </c>
      <c r="J422" s="15">
        <f t="shared" si="91"/>
        <v>0</v>
      </c>
    </row>
    <row r="423" spans="1:10" ht="20.399999999999999" x14ac:dyDescent="0.3">
      <c r="A423" s="12" t="s">
        <v>581</v>
      </c>
      <c r="B423" s="13" t="s">
        <v>18</v>
      </c>
      <c r="C423" s="13" t="s">
        <v>30</v>
      </c>
      <c r="D423" s="31" t="s">
        <v>582</v>
      </c>
      <c r="E423" s="14">
        <v>50</v>
      </c>
      <c r="F423" s="14">
        <v>7.82</v>
      </c>
      <c r="G423" s="15">
        <f t="shared" si="90"/>
        <v>391</v>
      </c>
      <c r="H423" s="14">
        <v>50</v>
      </c>
      <c r="I423" s="37">
        <v>0</v>
      </c>
      <c r="J423" s="15">
        <f t="shared" si="91"/>
        <v>0</v>
      </c>
    </row>
    <row r="424" spans="1:10" x14ac:dyDescent="0.3">
      <c r="A424" s="12" t="s">
        <v>583</v>
      </c>
      <c r="B424" s="13" t="s">
        <v>18</v>
      </c>
      <c r="C424" s="13" t="s">
        <v>30</v>
      </c>
      <c r="D424" s="31" t="s">
        <v>584</v>
      </c>
      <c r="E424" s="14">
        <v>518.65</v>
      </c>
      <c r="F424" s="14">
        <v>23.17</v>
      </c>
      <c r="G424" s="15">
        <f t="shared" si="90"/>
        <v>12017.12</v>
      </c>
      <c r="H424" s="14">
        <v>518.65</v>
      </c>
      <c r="I424" s="37">
        <v>0</v>
      </c>
      <c r="J424" s="15">
        <f t="shared" si="91"/>
        <v>0</v>
      </c>
    </row>
    <row r="425" spans="1:10" x14ac:dyDescent="0.3">
      <c r="A425" s="16"/>
      <c r="B425" s="16"/>
      <c r="C425" s="16"/>
      <c r="D425" s="32" t="s">
        <v>585</v>
      </c>
      <c r="E425" s="14">
        <v>1</v>
      </c>
      <c r="F425" s="17">
        <f>SUM(G420:G424)</f>
        <v>36781.949999999997</v>
      </c>
      <c r="G425" s="17">
        <f t="shared" si="90"/>
        <v>36781.949999999997</v>
      </c>
      <c r="H425" s="14">
        <v>1</v>
      </c>
      <c r="I425" s="17">
        <f>SUM(J420:J424)</f>
        <v>0</v>
      </c>
      <c r="J425" s="17">
        <f t="shared" si="91"/>
        <v>0</v>
      </c>
    </row>
    <row r="426" spans="1:10" ht="0.9" customHeight="1" x14ac:dyDescent="0.3">
      <c r="A426" s="18"/>
      <c r="B426" s="18"/>
      <c r="C426" s="18"/>
      <c r="D426" s="33"/>
      <c r="E426" s="18"/>
      <c r="F426" s="18"/>
      <c r="G426" s="18"/>
      <c r="H426" s="18"/>
      <c r="I426" s="18"/>
      <c r="J426" s="18"/>
    </row>
    <row r="427" spans="1:10" x14ac:dyDescent="0.3">
      <c r="A427" s="10" t="s">
        <v>586</v>
      </c>
      <c r="B427" s="10" t="s">
        <v>10</v>
      </c>
      <c r="C427" s="10" t="s">
        <v>11</v>
      </c>
      <c r="D427" s="30" t="s">
        <v>587</v>
      </c>
      <c r="E427" s="11">
        <f t="shared" ref="E427:J427" si="92">E432</f>
        <v>1</v>
      </c>
      <c r="F427" s="11">
        <f t="shared" si="92"/>
        <v>225968.67</v>
      </c>
      <c r="G427" s="11">
        <f t="shared" si="92"/>
        <v>225968.67</v>
      </c>
      <c r="H427" s="11">
        <f t="shared" si="92"/>
        <v>1</v>
      </c>
      <c r="I427" s="11">
        <f t="shared" si="92"/>
        <v>0</v>
      </c>
      <c r="J427" s="11">
        <f t="shared" si="92"/>
        <v>0</v>
      </c>
    </row>
    <row r="428" spans="1:10" x14ac:dyDescent="0.3">
      <c r="A428" s="12" t="s">
        <v>588</v>
      </c>
      <c r="B428" s="13" t="s">
        <v>18</v>
      </c>
      <c r="C428" s="13" t="s">
        <v>241</v>
      </c>
      <c r="D428" s="31" t="s">
        <v>589</v>
      </c>
      <c r="E428" s="14">
        <v>36577.279999999999</v>
      </c>
      <c r="F428" s="14">
        <v>3.54</v>
      </c>
      <c r="G428" s="15">
        <f>ROUND(E428*F428,2)</f>
        <v>129483.57</v>
      </c>
      <c r="H428" s="14">
        <v>36577.279999999999</v>
      </c>
      <c r="I428" s="37">
        <v>0</v>
      </c>
      <c r="J428" s="15">
        <f>ROUND(H428*I428,2)</f>
        <v>0</v>
      </c>
    </row>
    <row r="429" spans="1:10" x14ac:dyDescent="0.3">
      <c r="A429" s="12" t="s">
        <v>590</v>
      </c>
      <c r="B429" s="13" t="s">
        <v>18</v>
      </c>
      <c r="C429" s="13" t="s">
        <v>19</v>
      </c>
      <c r="D429" s="31" t="s">
        <v>591</v>
      </c>
      <c r="E429" s="14">
        <v>70</v>
      </c>
      <c r="F429" s="14">
        <v>29.01</v>
      </c>
      <c r="G429" s="15">
        <f>ROUND(E429*F429,2)</f>
        <v>2030.7</v>
      </c>
      <c r="H429" s="14">
        <v>70</v>
      </c>
      <c r="I429" s="37">
        <v>0</v>
      </c>
      <c r="J429" s="15">
        <f>ROUND(H429*I429,2)</f>
        <v>0</v>
      </c>
    </row>
    <row r="430" spans="1:10" ht="20.399999999999999" x14ac:dyDescent="0.3">
      <c r="A430" s="12" t="s">
        <v>592</v>
      </c>
      <c r="B430" s="13" t="s">
        <v>18</v>
      </c>
      <c r="C430" s="13" t="s">
        <v>19</v>
      </c>
      <c r="D430" s="31" t="s">
        <v>593</v>
      </c>
      <c r="E430" s="14">
        <v>70</v>
      </c>
      <c r="F430" s="14">
        <v>28.29</v>
      </c>
      <c r="G430" s="15">
        <f>ROUND(E430*F430,2)</f>
        <v>1980.3</v>
      </c>
      <c r="H430" s="14">
        <v>70</v>
      </c>
      <c r="I430" s="37">
        <v>0</v>
      </c>
      <c r="J430" s="15">
        <f>ROUND(H430*I430,2)</f>
        <v>0</v>
      </c>
    </row>
    <row r="431" spans="1:10" ht="20.399999999999999" x14ac:dyDescent="0.3">
      <c r="A431" s="12" t="s">
        <v>594</v>
      </c>
      <c r="B431" s="13" t="s">
        <v>18</v>
      </c>
      <c r="C431" s="13" t="s">
        <v>19</v>
      </c>
      <c r="D431" s="31" t="s">
        <v>595</v>
      </c>
      <c r="E431" s="14">
        <v>3</v>
      </c>
      <c r="F431" s="14">
        <v>30824.7</v>
      </c>
      <c r="G431" s="15">
        <f>ROUND(E431*F431,2)</f>
        <v>92474.1</v>
      </c>
      <c r="H431" s="14">
        <v>3</v>
      </c>
      <c r="I431" s="37">
        <v>0</v>
      </c>
      <c r="J431" s="15">
        <f>ROUND(H431*I431,2)</f>
        <v>0</v>
      </c>
    </row>
    <row r="432" spans="1:10" x14ac:dyDescent="0.3">
      <c r="A432" s="16"/>
      <c r="B432" s="16"/>
      <c r="C432" s="16"/>
      <c r="D432" s="32" t="s">
        <v>596</v>
      </c>
      <c r="E432" s="14">
        <v>1</v>
      </c>
      <c r="F432" s="17">
        <f>SUM(G428:G431)</f>
        <v>225968.67</v>
      </c>
      <c r="G432" s="17">
        <f>ROUND(E432*F432,2)</f>
        <v>225968.67</v>
      </c>
      <c r="H432" s="14">
        <v>1</v>
      </c>
      <c r="I432" s="17">
        <f>SUM(J428:J431)</f>
        <v>0</v>
      </c>
      <c r="J432" s="17">
        <f>ROUND(H432*I432,2)</f>
        <v>0</v>
      </c>
    </row>
    <row r="433" spans="1:10" ht="0.9" customHeight="1" x14ac:dyDescent="0.3">
      <c r="A433" s="18"/>
      <c r="B433" s="18"/>
      <c r="C433" s="18"/>
      <c r="D433" s="33"/>
      <c r="E433" s="18"/>
      <c r="F433" s="18"/>
      <c r="G433" s="18"/>
      <c r="H433" s="18"/>
      <c r="I433" s="18"/>
      <c r="J433" s="18"/>
    </row>
    <row r="434" spans="1:10" ht="20.399999999999999" x14ac:dyDescent="0.3">
      <c r="A434" s="10" t="s">
        <v>597</v>
      </c>
      <c r="B434" s="10" t="s">
        <v>10</v>
      </c>
      <c r="C434" s="10" t="s">
        <v>11</v>
      </c>
      <c r="D434" s="30" t="s">
        <v>598</v>
      </c>
      <c r="E434" s="11">
        <f t="shared" ref="E434:J434" si="93">E437</f>
        <v>1</v>
      </c>
      <c r="F434" s="11">
        <f t="shared" si="93"/>
        <v>2196.96</v>
      </c>
      <c r="G434" s="11">
        <f t="shared" si="93"/>
        <v>2196.96</v>
      </c>
      <c r="H434" s="11">
        <f t="shared" si="93"/>
        <v>1</v>
      </c>
      <c r="I434" s="11">
        <f t="shared" si="93"/>
        <v>0</v>
      </c>
      <c r="J434" s="11">
        <f t="shared" si="93"/>
        <v>0</v>
      </c>
    </row>
    <row r="435" spans="1:10" ht="20.399999999999999" x14ac:dyDescent="0.3">
      <c r="A435" s="12" t="s">
        <v>599</v>
      </c>
      <c r="B435" s="13" t="s">
        <v>18</v>
      </c>
      <c r="C435" s="13" t="s">
        <v>27</v>
      </c>
      <c r="D435" s="31" t="s">
        <v>600</v>
      </c>
      <c r="E435" s="14">
        <v>24</v>
      </c>
      <c r="F435" s="14">
        <v>22.58</v>
      </c>
      <c r="G435" s="15">
        <f>ROUND(E435*F435,2)</f>
        <v>541.91999999999996</v>
      </c>
      <c r="H435" s="14">
        <v>24</v>
      </c>
      <c r="I435" s="37">
        <v>0</v>
      </c>
      <c r="J435" s="15">
        <f>ROUND(H435*I435,2)</f>
        <v>0</v>
      </c>
    </row>
    <row r="436" spans="1:10" ht="20.399999999999999" x14ac:dyDescent="0.3">
      <c r="A436" s="12" t="s">
        <v>601</v>
      </c>
      <c r="B436" s="13" t="s">
        <v>18</v>
      </c>
      <c r="C436" s="13" t="s">
        <v>27</v>
      </c>
      <c r="D436" s="31" t="s">
        <v>602</v>
      </c>
      <c r="E436" s="14">
        <v>384</v>
      </c>
      <c r="F436" s="14">
        <v>4.3099999999999996</v>
      </c>
      <c r="G436" s="15">
        <f>ROUND(E436*F436,2)</f>
        <v>1655.04</v>
      </c>
      <c r="H436" s="14">
        <v>384</v>
      </c>
      <c r="I436" s="37">
        <v>0</v>
      </c>
      <c r="J436" s="15">
        <f>ROUND(H436*I436,2)</f>
        <v>0</v>
      </c>
    </row>
    <row r="437" spans="1:10" x14ac:dyDescent="0.3">
      <c r="A437" s="16"/>
      <c r="B437" s="16"/>
      <c r="C437" s="16"/>
      <c r="D437" s="32" t="s">
        <v>603</v>
      </c>
      <c r="E437" s="14">
        <v>1</v>
      </c>
      <c r="F437" s="17">
        <f>SUM(G435:G436)</f>
        <v>2196.96</v>
      </c>
      <c r="G437" s="17">
        <f>ROUND(E437*F437,2)</f>
        <v>2196.96</v>
      </c>
      <c r="H437" s="14">
        <v>1</v>
      </c>
      <c r="I437" s="17">
        <f>SUM(J435:J436)</f>
        <v>0</v>
      </c>
      <c r="J437" s="17">
        <f>ROUND(H437*I437,2)</f>
        <v>0</v>
      </c>
    </row>
    <row r="438" spans="1:10" ht="0.9" customHeight="1" x14ac:dyDescent="0.3">
      <c r="A438" s="18"/>
      <c r="B438" s="18"/>
      <c r="C438" s="18"/>
      <c r="D438" s="33"/>
      <c r="E438" s="18"/>
      <c r="F438" s="18"/>
      <c r="G438" s="18"/>
      <c r="H438" s="18"/>
      <c r="I438" s="18"/>
      <c r="J438" s="18"/>
    </row>
    <row r="439" spans="1:10" x14ac:dyDescent="0.3">
      <c r="A439" s="10" t="s">
        <v>604</v>
      </c>
      <c r="B439" s="10" t="s">
        <v>10</v>
      </c>
      <c r="C439" s="10" t="s">
        <v>11</v>
      </c>
      <c r="D439" s="30" t="s">
        <v>605</v>
      </c>
      <c r="E439" s="11">
        <f t="shared" ref="E439:J439" si="94">E445</f>
        <v>1</v>
      </c>
      <c r="F439" s="11">
        <f t="shared" si="94"/>
        <v>72395.89</v>
      </c>
      <c r="G439" s="11">
        <f t="shared" si="94"/>
        <v>72395.89</v>
      </c>
      <c r="H439" s="11">
        <f t="shared" si="94"/>
        <v>1</v>
      </c>
      <c r="I439" s="11">
        <f t="shared" si="94"/>
        <v>0</v>
      </c>
      <c r="J439" s="11">
        <f t="shared" si="94"/>
        <v>0</v>
      </c>
    </row>
    <row r="440" spans="1:10" x14ac:dyDescent="0.3">
      <c r="A440" s="12" t="s">
        <v>606</v>
      </c>
      <c r="B440" s="13" t="s">
        <v>18</v>
      </c>
      <c r="C440" s="13" t="s">
        <v>19</v>
      </c>
      <c r="D440" s="31" t="s">
        <v>607</v>
      </c>
      <c r="E440" s="14">
        <v>3</v>
      </c>
      <c r="F440" s="14">
        <v>24.27</v>
      </c>
      <c r="G440" s="15">
        <f t="shared" ref="G440:G445" si="95">ROUND(E440*F440,2)</f>
        <v>72.81</v>
      </c>
      <c r="H440" s="14">
        <v>3</v>
      </c>
      <c r="I440" s="37">
        <v>0</v>
      </c>
      <c r="J440" s="15">
        <f t="shared" ref="J440:J445" si="96">ROUND(H440*I440,2)</f>
        <v>0</v>
      </c>
    </row>
    <row r="441" spans="1:10" x14ac:dyDescent="0.3">
      <c r="A441" s="12" t="s">
        <v>608</v>
      </c>
      <c r="B441" s="13" t="s">
        <v>18</v>
      </c>
      <c r="C441" s="13" t="s">
        <v>19</v>
      </c>
      <c r="D441" s="31" t="s">
        <v>609</v>
      </c>
      <c r="E441" s="14">
        <v>2</v>
      </c>
      <c r="F441" s="14">
        <v>4587</v>
      </c>
      <c r="G441" s="15">
        <f t="shared" si="95"/>
        <v>9174</v>
      </c>
      <c r="H441" s="14">
        <v>2</v>
      </c>
      <c r="I441" s="37">
        <v>0</v>
      </c>
      <c r="J441" s="15">
        <f t="shared" si="96"/>
        <v>0</v>
      </c>
    </row>
    <row r="442" spans="1:10" ht="20.399999999999999" x14ac:dyDescent="0.3">
      <c r="A442" s="12" t="s">
        <v>610</v>
      </c>
      <c r="B442" s="13" t="s">
        <v>18</v>
      </c>
      <c r="C442" s="13" t="s">
        <v>19</v>
      </c>
      <c r="D442" s="31" t="s">
        <v>611</v>
      </c>
      <c r="E442" s="14">
        <v>8</v>
      </c>
      <c r="F442" s="14">
        <v>200.18</v>
      </c>
      <c r="G442" s="15">
        <f t="shared" si="95"/>
        <v>1601.44</v>
      </c>
      <c r="H442" s="14">
        <v>8</v>
      </c>
      <c r="I442" s="37">
        <v>0</v>
      </c>
      <c r="J442" s="15">
        <f t="shared" si="96"/>
        <v>0</v>
      </c>
    </row>
    <row r="443" spans="1:10" x14ac:dyDescent="0.3">
      <c r="A443" s="12" t="s">
        <v>612</v>
      </c>
      <c r="B443" s="13" t="s">
        <v>18</v>
      </c>
      <c r="C443" s="13" t="s">
        <v>19</v>
      </c>
      <c r="D443" s="31" t="s">
        <v>613</v>
      </c>
      <c r="E443" s="14">
        <v>11</v>
      </c>
      <c r="F443" s="14">
        <v>322.14</v>
      </c>
      <c r="G443" s="15">
        <f t="shared" si="95"/>
        <v>3543.54</v>
      </c>
      <c r="H443" s="14">
        <v>11</v>
      </c>
      <c r="I443" s="37">
        <v>0</v>
      </c>
      <c r="J443" s="15">
        <f t="shared" si="96"/>
        <v>0</v>
      </c>
    </row>
    <row r="444" spans="1:10" x14ac:dyDescent="0.3">
      <c r="A444" s="12" t="s">
        <v>614</v>
      </c>
      <c r="B444" s="13" t="s">
        <v>18</v>
      </c>
      <c r="C444" s="13" t="s">
        <v>19</v>
      </c>
      <c r="D444" s="31" t="s">
        <v>615</v>
      </c>
      <c r="E444" s="14">
        <v>2</v>
      </c>
      <c r="F444" s="14">
        <v>29002.05</v>
      </c>
      <c r="G444" s="15">
        <f t="shared" si="95"/>
        <v>58004.1</v>
      </c>
      <c r="H444" s="14">
        <v>2</v>
      </c>
      <c r="I444" s="37">
        <v>0</v>
      </c>
      <c r="J444" s="15">
        <f t="shared" si="96"/>
        <v>0</v>
      </c>
    </row>
    <row r="445" spans="1:10" x14ac:dyDescent="0.3">
      <c r="A445" s="16"/>
      <c r="B445" s="16"/>
      <c r="C445" s="16"/>
      <c r="D445" s="32" t="s">
        <v>616</v>
      </c>
      <c r="E445" s="14">
        <v>1</v>
      </c>
      <c r="F445" s="17">
        <f>SUM(G440:G444)</f>
        <v>72395.89</v>
      </c>
      <c r="G445" s="17">
        <f t="shared" si="95"/>
        <v>72395.89</v>
      </c>
      <c r="H445" s="14">
        <v>1</v>
      </c>
      <c r="I445" s="17">
        <f>SUM(J440:J444)</f>
        <v>0</v>
      </c>
      <c r="J445" s="17">
        <f t="shared" si="96"/>
        <v>0</v>
      </c>
    </row>
    <row r="446" spans="1:10" ht="0.9" customHeight="1" x14ac:dyDescent="0.3">
      <c r="A446" s="18"/>
      <c r="B446" s="18"/>
      <c r="C446" s="18"/>
      <c r="D446" s="33"/>
      <c r="E446" s="18"/>
      <c r="F446" s="18"/>
      <c r="G446" s="18"/>
      <c r="H446" s="18"/>
      <c r="I446" s="18"/>
      <c r="J446" s="18"/>
    </row>
    <row r="447" spans="1:10" x14ac:dyDescent="0.3">
      <c r="A447" s="10" t="s">
        <v>617</v>
      </c>
      <c r="B447" s="10" t="s">
        <v>10</v>
      </c>
      <c r="C447" s="10" t="s">
        <v>11</v>
      </c>
      <c r="D447" s="30" t="s">
        <v>618</v>
      </c>
      <c r="E447" s="11">
        <f t="shared" ref="E447:J447" si="97">E459</f>
        <v>1</v>
      </c>
      <c r="F447" s="11">
        <f t="shared" si="97"/>
        <v>138639.28</v>
      </c>
      <c r="G447" s="11">
        <f t="shared" si="97"/>
        <v>138639.28</v>
      </c>
      <c r="H447" s="11">
        <f t="shared" si="97"/>
        <v>1</v>
      </c>
      <c r="I447" s="11">
        <f t="shared" si="97"/>
        <v>0</v>
      </c>
      <c r="J447" s="11">
        <f t="shared" si="97"/>
        <v>0</v>
      </c>
    </row>
    <row r="448" spans="1:10" x14ac:dyDescent="0.3">
      <c r="A448" s="12" t="s">
        <v>619</v>
      </c>
      <c r="B448" s="13" t="s">
        <v>18</v>
      </c>
      <c r="C448" s="13" t="s">
        <v>19</v>
      </c>
      <c r="D448" s="31" t="s">
        <v>620</v>
      </c>
      <c r="E448" s="14">
        <v>2</v>
      </c>
      <c r="F448" s="14">
        <v>27227.19</v>
      </c>
      <c r="G448" s="15">
        <f t="shared" ref="G448:G459" si="98">ROUND(E448*F448,2)</f>
        <v>54454.38</v>
      </c>
      <c r="H448" s="14">
        <v>2</v>
      </c>
      <c r="I448" s="37">
        <v>0</v>
      </c>
      <c r="J448" s="15">
        <f t="shared" ref="J448:J459" si="99">ROUND(H448*I448,2)</f>
        <v>0</v>
      </c>
    </row>
    <row r="449" spans="1:10" ht="20.399999999999999" x14ac:dyDescent="0.3">
      <c r="A449" s="12" t="s">
        <v>621</v>
      </c>
      <c r="B449" s="13" t="s">
        <v>18</v>
      </c>
      <c r="C449" s="13" t="s">
        <v>19</v>
      </c>
      <c r="D449" s="31" t="s">
        <v>622</v>
      </c>
      <c r="E449" s="14">
        <v>2</v>
      </c>
      <c r="F449" s="14">
        <v>8762.58</v>
      </c>
      <c r="G449" s="15">
        <f t="shared" si="98"/>
        <v>17525.16</v>
      </c>
      <c r="H449" s="14">
        <v>2</v>
      </c>
      <c r="I449" s="37">
        <v>0</v>
      </c>
      <c r="J449" s="15">
        <f t="shared" si="99"/>
        <v>0</v>
      </c>
    </row>
    <row r="450" spans="1:10" ht="20.399999999999999" x14ac:dyDescent="0.3">
      <c r="A450" s="12" t="s">
        <v>623</v>
      </c>
      <c r="B450" s="13" t="s">
        <v>18</v>
      </c>
      <c r="C450" s="13" t="s">
        <v>19</v>
      </c>
      <c r="D450" s="31" t="s">
        <v>624</v>
      </c>
      <c r="E450" s="14">
        <v>2</v>
      </c>
      <c r="F450" s="14">
        <v>1561.48</v>
      </c>
      <c r="G450" s="15">
        <f t="shared" si="98"/>
        <v>3122.96</v>
      </c>
      <c r="H450" s="14">
        <v>2</v>
      </c>
      <c r="I450" s="37">
        <v>0</v>
      </c>
      <c r="J450" s="15">
        <f t="shared" si="99"/>
        <v>0</v>
      </c>
    </row>
    <row r="451" spans="1:10" x14ac:dyDescent="0.3">
      <c r="A451" s="12" t="s">
        <v>625</v>
      </c>
      <c r="B451" s="13" t="s">
        <v>18</v>
      </c>
      <c r="C451" s="13" t="s">
        <v>4</v>
      </c>
      <c r="D451" s="31" t="s">
        <v>626</v>
      </c>
      <c r="E451" s="14">
        <v>2</v>
      </c>
      <c r="F451" s="14">
        <v>8198.15</v>
      </c>
      <c r="G451" s="15">
        <f t="shared" si="98"/>
        <v>16396.3</v>
      </c>
      <c r="H451" s="14">
        <v>2</v>
      </c>
      <c r="I451" s="37">
        <v>0</v>
      </c>
      <c r="J451" s="15">
        <f t="shared" si="99"/>
        <v>0</v>
      </c>
    </row>
    <row r="452" spans="1:10" ht="20.399999999999999" x14ac:dyDescent="0.3">
      <c r="A452" s="12" t="s">
        <v>627</v>
      </c>
      <c r="B452" s="13" t="s">
        <v>18</v>
      </c>
      <c r="C452" s="13" t="s">
        <v>19</v>
      </c>
      <c r="D452" s="31" t="s">
        <v>628</v>
      </c>
      <c r="E452" s="14">
        <v>2</v>
      </c>
      <c r="F452" s="14">
        <v>3793.95</v>
      </c>
      <c r="G452" s="15">
        <f t="shared" si="98"/>
        <v>7587.9</v>
      </c>
      <c r="H452" s="14">
        <v>2</v>
      </c>
      <c r="I452" s="37">
        <v>0</v>
      </c>
      <c r="J452" s="15">
        <f t="shared" si="99"/>
        <v>0</v>
      </c>
    </row>
    <row r="453" spans="1:10" x14ac:dyDescent="0.3">
      <c r="A453" s="12" t="s">
        <v>629</v>
      </c>
      <c r="B453" s="13" t="s">
        <v>18</v>
      </c>
      <c r="C453" s="13" t="s">
        <v>4</v>
      </c>
      <c r="D453" s="31" t="s">
        <v>630</v>
      </c>
      <c r="E453" s="14">
        <v>2</v>
      </c>
      <c r="F453" s="14">
        <v>1046.8900000000001</v>
      </c>
      <c r="G453" s="15">
        <f t="shared" si="98"/>
        <v>2093.7800000000002</v>
      </c>
      <c r="H453" s="14">
        <v>2</v>
      </c>
      <c r="I453" s="37">
        <v>0</v>
      </c>
      <c r="J453" s="15">
        <f t="shared" si="99"/>
        <v>0</v>
      </c>
    </row>
    <row r="454" spans="1:10" x14ac:dyDescent="0.3">
      <c r="A454" s="12" t="s">
        <v>631</v>
      </c>
      <c r="B454" s="13" t="s">
        <v>18</v>
      </c>
      <c r="C454" s="13" t="s">
        <v>19</v>
      </c>
      <c r="D454" s="31" t="s">
        <v>632</v>
      </c>
      <c r="E454" s="14">
        <v>2</v>
      </c>
      <c r="F454" s="14">
        <v>859.02</v>
      </c>
      <c r="G454" s="15">
        <f t="shared" si="98"/>
        <v>1718.04</v>
      </c>
      <c r="H454" s="14">
        <v>2</v>
      </c>
      <c r="I454" s="37">
        <v>0</v>
      </c>
      <c r="J454" s="15">
        <f t="shared" si="99"/>
        <v>0</v>
      </c>
    </row>
    <row r="455" spans="1:10" ht="20.399999999999999" x14ac:dyDescent="0.3">
      <c r="A455" s="12" t="s">
        <v>633</v>
      </c>
      <c r="B455" s="13" t="s">
        <v>18</v>
      </c>
      <c r="C455" s="13" t="s">
        <v>19</v>
      </c>
      <c r="D455" s="31" t="s">
        <v>634</v>
      </c>
      <c r="E455" s="14">
        <v>2</v>
      </c>
      <c r="F455" s="14">
        <v>7399.99</v>
      </c>
      <c r="G455" s="15">
        <f t="shared" si="98"/>
        <v>14799.98</v>
      </c>
      <c r="H455" s="14">
        <v>2</v>
      </c>
      <c r="I455" s="37">
        <v>0</v>
      </c>
      <c r="J455" s="15">
        <f t="shared" si="99"/>
        <v>0</v>
      </c>
    </row>
    <row r="456" spans="1:10" x14ac:dyDescent="0.3">
      <c r="A456" s="12" t="s">
        <v>635</v>
      </c>
      <c r="B456" s="13" t="s">
        <v>18</v>
      </c>
      <c r="C456" s="13" t="s">
        <v>4</v>
      </c>
      <c r="D456" s="31" t="s">
        <v>636</v>
      </c>
      <c r="E456" s="14">
        <v>2</v>
      </c>
      <c r="F456" s="14">
        <v>7875</v>
      </c>
      <c r="G456" s="15">
        <f t="shared" si="98"/>
        <v>15750</v>
      </c>
      <c r="H456" s="14">
        <v>2</v>
      </c>
      <c r="I456" s="37">
        <v>0</v>
      </c>
      <c r="J456" s="15">
        <f t="shared" si="99"/>
        <v>0</v>
      </c>
    </row>
    <row r="457" spans="1:10" x14ac:dyDescent="0.3">
      <c r="A457" s="12" t="s">
        <v>637</v>
      </c>
      <c r="B457" s="13" t="s">
        <v>18</v>
      </c>
      <c r="C457" s="13" t="s">
        <v>4</v>
      </c>
      <c r="D457" s="31" t="s">
        <v>638</v>
      </c>
      <c r="E457" s="14">
        <v>2</v>
      </c>
      <c r="F457" s="14">
        <v>892.5</v>
      </c>
      <c r="G457" s="15">
        <f t="shared" si="98"/>
        <v>1785</v>
      </c>
      <c r="H457" s="14">
        <v>2</v>
      </c>
      <c r="I457" s="37">
        <v>0</v>
      </c>
      <c r="J457" s="15">
        <f t="shared" si="99"/>
        <v>0</v>
      </c>
    </row>
    <row r="458" spans="1:10" ht="20.399999999999999" x14ac:dyDescent="0.3">
      <c r="A458" s="12" t="s">
        <v>639</v>
      </c>
      <c r="B458" s="13" t="s">
        <v>18</v>
      </c>
      <c r="C458" s="13" t="s">
        <v>19</v>
      </c>
      <c r="D458" s="31" t="s">
        <v>640</v>
      </c>
      <c r="E458" s="14">
        <v>2</v>
      </c>
      <c r="F458" s="14">
        <v>1702.89</v>
      </c>
      <c r="G458" s="15">
        <f t="shared" si="98"/>
        <v>3405.78</v>
      </c>
      <c r="H458" s="14">
        <v>2</v>
      </c>
      <c r="I458" s="37">
        <v>0</v>
      </c>
      <c r="J458" s="15">
        <f t="shared" si="99"/>
        <v>0</v>
      </c>
    </row>
    <row r="459" spans="1:10" x14ac:dyDescent="0.3">
      <c r="A459" s="16"/>
      <c r="B459" s="16"/>
      <c r="C459" s="16"/>
      <c r="D459" s="32" t="s">
        <v>641</v>
      </c>
      <c r="E459" s="14">
        <v>1</v>
      </c>
      <c r="F459" s="17">
        <f>SUM(G448:G458)</f>
        <v>138639.28</v>
      </c>
      <c r="G459" s="17">
        <f t="shared" si="98"/>
        <v>138639.28</v>
      </c>
      <c r="H459" s="14">
        <v>1</v>
      </c>
      <c r="I459" s="17">
        <f>SUM(J448:J458)</f>
        <v>0</v>
      </c>
      <c r="J459" s="17">
        <f t="shared" si="99"/>
        <v>0</v>
      </c>
    </row>
    <row r="460" spans="1:10" ht="0.9" customHeight="1" x14ac:dyDescent="0.3">
      <c r="A460" s="18"/>
      <c r="B460" s="18"/>
      <c r="C460" s="18"/>
      <c r="D460" s="33"/>
      <c r="E460" s="18"/>
      <c r="F460" s="18"/>
      <c r="G460" s="18"/>
      <c r="H460" s="18"/>
      <c r="I460" s="18"/>
      <c r="J460" s="18"/>
    </row>
    <row r="461" spans="1:10" x14ac:dyDescent="0.3">
      <c r="A461" s="16"/>
      <c r="B461" s="16"/>
      <c r="C461" s="16"/>
      <c r="D461" s="32" t="s">
        <v>642</v>
      </c>
      <c r="E461" s="14">
        <v>1</v>
      </c>
      <c r="F461" s="17">
        <f>G295+G316+G333+G341+G353+G392+G419+G427+G434+G439+G447</f>
        <v>1757046.72</v>
      </c>
      <c r="G461" s="17">
        <f>ROUND(E461*F461,2)</f>
        <v>1757046.72</v>
      </c>
      <c r="H461" s="14">
        <v>1</v>
      </c>
      <c r="I461" s="17">
        <f>J295+J316+J333+J341+J353+J392+J419+J427+J434+J439+J447</f>
        <v>0</v>
      </c>
      <c r="J461" s="17">
        <f>ROUND(H461*I461,2)</f>
        <v>0</v>
      </c>
    </row>
    <row r="462" spans="1:10" ht="0.9" customHeight="1" x14ac:dyDescent="0.3">
      <c r="A462" s="18"/>
      <c r="B462" s="18"/>
      <c r="C462" s="18"/>
      <c r="D462" s="33"/>
      <c r="E462" s="18"/>
      <c r="F462" s="18"/>
      <c r="G462" s="18"/>
      <c r="H462" s="18"/>
      <c r="I462" s="18"/>
      <c r="J462" s="18"/>
    </row>
    <row r="463" spans="1:10" x14ac:dyDescent="0.3">
      <c r="A463" s="8" t="s">
        <v>643</v>
      </c>
      <c r="B463" s="8" t="s">
        <v>10</v>
      </c>
      <c r="C463" s="8" t="s">
        <v>11</v>
      </c>
      <c r="D463" s="29" t="s">
        <v>644</v>
      </c>
      <c r="E463" s="9">
        <f t="shared" ref="E463:J463" si="100">E528</f>
        <v>1</v>
      </c>
      <c r="F463" s="9">
        <f t="shared" si="100"/>
        <v>211810.78</v>
      </c>
      <c r="G463" s="9">
        <f t="shared" si="100"/>
        <v>211810.78</v>
      </c>
      <c r="H463" s="9">
        <f t="shared" si="100"/>
        <v>1</v>
      </c>
      <c r="I463" s="9">
        <f t="shared" si="100"/>
        <v>0</v>
      </c>
      <c r="J463" s="9">
        <f t="shared" si="100"/>
        <v>0</v>
      </c>
    </row>
    <row r="464" spans="1:10" x14ac:dyDescent="0.3">
      <c r="A464" s="10" t="s">
        <v>645</v>
      </c>
      <c r="B464" s="10" t="s">
        <v>10</v>
      </c>
      <c r="C464" s="10" t="s">
        <v>11</v>
      </c>
      <c r="D464" s="30" t="s">
        <v>646</v>
      </c>
      <c r="E464" s="11">
        <f t="shared" ref="E464:J464" si="101">E471</f>
        <v>1</v>
      </c>
      <c r="F464" s="11">
        <f t="shared" si="101"/>
        <v>57988.56</v>
      </c>
      <c r="G464" s="11">
        <f t="shared" si="101"/>
        <v>57988.56</v>
      </c>
      <c r="H464" s="11">
        <f t="shared" si="101"/>
        <v>1</v>
      </c>
      <c r="I464" s="11">
        <f t="shared" si="101"/>
        <v>0</v>
      </c>
      <c r="J464" s="11">
        <f t="shared" si="101"/>
        <v>0</v>
      </c>
    </row>
    <row r="465" spans="1:10" ht="20.399999999999999" x14ac:dyDescent="0.3">
      <c r="A465" s="12" t="s">
        <v>647</v>
      </c>
      <c r="B465" s="13" t="s">
        <v>18</v>
      </c>
      <c r="C465" s="13" t="s">
        <v>30</v>
      </c>
      <c r="D465" s="31" t="s">
        <v>648</v>
      </c>
      <c r="E465" s="14">
        <v>573.79999999999995</v>
      </c>
      <c r="F465" s="14">
        <v>21.47</v>
      </c>
      <c r="G465" s="15">
        <f t="shared" ref="G465:G471" si="102">ROUND(E465*F465,2)</f>
        <v>12319.49</v>
      </c>
      <c r="H465" s="14">
        <v>573.79999999999995</v>
      </c>
      <c r="I465" s="37">
        <v>0</v>
      </c>
      <c r="J465" s="15">
        <f t="shared" ref="J465:J471" si="103">ROUND(H465*I465,2)</f>
        <v>0</v>
      </c>
    </row>
    <row r="466" spans="1:10" ht="30.6" x14ac:dyDescent="0.3">
      <c r="A466" s="12" t="s">
        <v>649</v>
      </c>
      <c r="B466" s="13" t="s">
        <v>18</v>
      </c>
      <c r="C466" s="13" t="s">
        <v>30</v>
      </c>
      <c r="D466" s="31" t="s">
        <v>650</v>
      </c>
      <c r="E466" s="14">
        <v>410.04</v>
      </c>
      <c r="F466" s="14">
        <v>71.47</v>
      </c>
      <c r="G466" s="15">
        <f t="shared" si="102"/>
        <v>29305.56</v>
      </c>
      <c r="H466" s="14">
        <v>410.04</v>
      </c>
      <c r="I466" s="37">
        <v>0</v>
      </c>
      <c r="J466" s="15">
        <f t="shared" si="103"/>
        <v>0</v>
      </c>
    </row>
    <row r="467" spans="1:10" ht="30.6" x14ac:dyDescent="0.3">
      <c r="A467" s="12" t="s">
        <v>651</v>
      </c>
      <c r="B467" s="13" t="s">
        <v>18</v>
      </c>
      <c r="C467" s="13" t="s">
        <v>30</v>
      </c>
      <c r="D467" s="31" t="s">
        <v>652</v>
      </c>
      <c r="E467" s="14">
        <v>9.8000000000000007</v>
      </c>
      <c r="F467" s="14">
        <v>72.31</v>
      </c>
      <c r="G467" s="15">
        <f t="shared" si="102"/>
        <v>708.64</v>
      </c>
      <c r="H467" s="14">
        <v>9.8000000000000007</v>
      </c>
      <c r="I467" s="37">
        <v>0</v>
      </c>
      <c r="J467" s="15">
        <f t="shared" si="103"/>
        <v>0</v>
      </c>
    </row>
    <row r="468" spans="1:10" ht="30.6" x14ac:dyDescent="0.3">
      <c r="A468" s="12" t="s">
        <v>653</v>
      </c>
      <c r="B468" s="13" t="s">
        <v>18</v>
      </c>
      <c r="C468" s="13" t="s">
        <v>30</v>
      </c>
      <c r="D468" s="31" t="s">
        <v>654</v>
      </c>
      <c r="E468" s="14">
        <v>50.4</v>
      </c>
      <c r="F468" s="14">
        <v>90.98</v>
      </c>
      <c r="G468" s="15">
        <f t="shared" si="102"/>
        <v>4585.3900000000003</v>
      </c>
      <c r="H468" s="14">
        <v>50.4</v>
      </c>
      <c r="I468" s="37">
        <v>0</v>
      </c>
      <c r="J468" s="15">
        <f t="shared" si="103"/>
        <v>0</v>
      </c>
    </row>
    <row r="469" spans="1:10" ht="30.6" x14ac:dyDescent="0.3">
      <c r="A469" s="12" t="s">
        <v>655</v>
      </c>
      <c r="B469" s="13" t="s">
        <v>18</v>
      </c>
      <c r="C469" s="13" t="s">
        <v>30</v>
      </c>
      <c r="D469" s="31" t="s">
        <v>656</v>
      </c>
      <c r="E469" s="14">
        <v>17.16</v>
      </c>
      <c r="F469" s="14">
        <v>91.82</v>
      </c>
      <c r="G469" s="15">
        <f t="shared" si="102"/>
        <v>1575.63</v>
      </c>
      <c r="H469" s="14">
        <v>17.16</v>
      </c>
      <c r="I469" s="37">
        <v>0</v>
      </c>
      <c r="J469" s="15">
        <f t="shared" si="103"/>
        <v>0</v>
      </c>
    </row>
    <row r="470" spans="1:10" ht="30.6" x14ac:dyDescent="0.3">
      <c r="A470" s="12" t="s">
        <v>657</v>
      </c>
      <c r="B470" s="13" t="s">
        <v>18</v>
      </c>
      <c r="C470" s="13" t="s">
        <v>30</v>
      </c>
      <c r="D470" s="31" t="s">
        <v>658</v>
      </c>
      <c r="E470" s="14">
        <v>93.6</v>
      </c>
      <c r="F470" s="14">
        <v>101.43</v>
      </c>
      <c r="G470" s="15">
        <f t="shared" si="102"/>
        <v>9493.85</v>
      </c>
      <c r="H470" s="14">
        <v>93.6</v>
      </c>
      <c r="I470" s="37">
        <v>0</v>
      </c>
      <c r="J470" s="15">
        <f t="shared" si="103"/>
        <v>0</v>
      </c>
    </row>
    <row r="471" spans="1:10" x14ac:dyDescent="0.3">
      <c r="A471" s="16"/>
      <c r="B471" s="16"/>
      <c r="C471" s="16"/>
      <c r="D471" s="32" t="s">
        <v>659</v>
      </c>
      <c r="E471" s="14">
        <v>1</v>
      </c>
      <c r="F471" s="17">
        <f>SUM(G465:G470)</f>
        <v>57988.56</v>
      </c>
      <c r="G471" s="17">
        <f t="shared" si="102"/>
        <v>57988.56</v>
      </c>
      <c r="H471" s="14">
        <v>1</v>
      </c>
      <c r="I471" s="17">
        <f>SUM(J465:J470)</f>
        <v>0</v>
      </c>
      <c r="J471" s="17">
        <f t="shared" si="103"/>
        <v>0</v>
      </c>
    </row>
    <row r="472" spans="1:10" ht="0.9" customHeight="1" x14ac:dyDescent="0.3">
      <c r="A472" s="18"/>
      <c r="B472" s="18"/>
      <c r="C472" s="18"/>
      <c r="D472" s="33"/>
      <c r="E472" s="18"/>
      <c r="F472" s="18"/>
      <c r="G472" s="18"/>
      <c r="H472" s="18"/>
      <c r="I472" s="18"/>
      <c r="J472" s="18"/>
    </row>
    <row r="473" spans="1:10" x14ac:dyDescent="0.3">
      <c r="A473" s="10" t="s">
        <v>660</v>
      </c>
      <c r="B473" s="10" t="s">
        <v>10</v>
      </c>
      <c r="C473" s="10" t="s">
        <v>11</v>
      </c>
      <c r="D473" s="30" t="s">
        <v>661</v>
      </c>
      <c r="E473" s="11">
        <f t="shared" ref="E473:J473" si="104">E483</f>
        <v>1</v>
      </c>
      <c r="F473" s="11">
        <f t="shared" si="104"/>
        <v>79067.75</v>
      </c>
      <c r="G473" s="11">
        <f t="shared" si="104"/>
        <v>79067.75</v>
      </c>
      <c r="H473" s="11">
        <f t="shared" si="104"/>
        <v>1</v>
      </c>
      <c r="I473" s="11">
        <f t="shared" si="104"/>
        <v>0</v>
      </c>
      <c r="J473" s="11">
        <f t="shared" si="104"/>
        <v>0</v>
      </c>
    </row>
    <row r="474" spans="1:10" ht="20.399999999999999" x14ac:dyDescent="0.3">
      <c r="A474" s="12" t="s">
        <v>662</v>
      </c>
      <c r="B474" s="13" t="s">
        <v>18</v>
      </c>
      <c r="C474" s="13" t="s">
        <v>560</v>
      </c>
      <c r="D474" s="31" t="s">
        <v>663</v>
      </c>
      <c r="E474" s="14">
        <v>2</v>
      </c>
      <c r="F474" s="14">
        <v>157.54</v>
      </c>
      <c r="G474" s="15">
        <f t="shared" ref="G474:G483" si="105">ROUND(E474*F474,2)</f>
        <v>315.08</v>
      </c>
      <c r="H474" s="14">
        <v>2</v>
      </c>
      <c r="I474" s="37">
        <v>0</v>
      </c>
      <c r="J474" s="15">
        <f t="shared" ref="J474:J483" si="106">ROUND(H474*I474,2)</f>
        <v>0</v>
      </c>
    </row>
    <row r="475" spans="1:10" ht="20.399999999999999" x14ac:dyDescent="0.3">
      <c r="A475" s="12" t="s">
        <v>664</v>
      </c>
      <c r="B475" s="13" t="s">
        <v>18</v>
      </c>
      <c r="C475" s="13" t="s">
        <v>560</v>
      </c>
      <c r="D475" s="31" t="s">
        <v>665</v>
      </c>
      <c r="E475" s="14">
        <v>4</v>
      </c>
      <c r="F475" s="14">
        <v>21.07</v>
      </c>
      <c r="G475" s="15">
        <f t="shared" si="105"/>
        <v>84.28</v>
      </c>
      <c r="H475" s="14">
        <v>4</v>
      </c>
      <c r="I475" s="37">
        <v>0</v>
      </c>
      <c r="J475" s="15">
        <f t="shared" si="106"/>
        <v>0</v>
      </c>
    </row>
    <row r="476" spans="1:10" ht="20.399999999999999" x14ac:dyDescent="0.3">
      <c r="A476" s="12" t="s">
        <v>666</v>
      </c>
      <c r="B476" s="13" t="s">
        <v>18</v>
      </c>
      <c r="C476" s="13" t="s">
        <v>560</v>
      </c>
      <c r="D476" s="31" t="s">
        <v>667</v>
      </c>
      <c r="E476" s="14">
        <v>4</v>
      </c>
      <c r="F476" s="14">
        <v>1635.26</v>
      </c>
      <c r="G476" s="15">
        <f t="shared" si="105"/>
        <v>6541.04</v>
      </c>
      <c r="H476" s="14">
        <v>4</v>
      </c>
      <c r="I476" s="37">
        <v>0</v>
      </c>
      <c r="J476" s="15">
        <f t="shared" si="106"/>
        <v>0</v>
      </c>
    </row>
    <row r="477" spans="1:10" ht="20.399999999999999" x14ac:dyDescent="0.3">
      <c r="A477" s="12" t="s">
        <v>668</v>
      </c>
      <c r="B477" s="13" t="s">
        <v>18</v>
      </c>
      <c r="C477" s="13" t="s">
        <v>560</v>
      </c>
      <c r="D477" s="31" t="s">
        <v>669</v>
      </c>
      <c r="E477" s="14">
        <v>2</v>
      </c>
      <c r="F477" s="14">
        <v>1160.8399999999999</v>
      </c>
      <c r="G477" s="15">
        <f t="shared" si="105"/>
        <v>2321.6799999999998</v>
      </c>
      <c r="H477" s="14">
        <v>2</v>
      </c>
      <c r="I477" s="37">
        <v>0</v>
      </c>
      <c r="J477" s="15">
        <f t="shared" si="106"/>
        <v>0</v>
      </c>
    </row>
    <row r="478" spans="1:10" ht="20.399999999999999" x14ac:dyDescent="0.3">
      <c r="A478" s="12" t="s">
        <v>670</v>
      </c>
      <c r="B478" s="13" t="s">
        <v>18</v>
      </c>
      <c r="C478" s="13" t="s">
        <v>560</v>
      </c>
      <c r="D478" s="31" t="s">
        <v>671</v>
      </c>
      <c r="E478" s="14">
        <v>1</v>
      </c>
      <c r="F478" s="14">
        <v>1465.21</v>
      </c>
      <c r="G478" s="15">
        <f t="shared" si="105"/>
        <v>1465.21</v>
      </c>
      <c r="H478" s="14">
        <v>1</v>
      </c>
      <c r="I478" s="37">
        <v>0</v>
      </c>
      <c r="J478" s="15">
        <f t="shared" si="106"/>
        <v>0</v>
      </c>
    </row>
    <row r="479" spans="1:10" ht="20.399999999999999" x14ac:dyDescent="0.3">
      <c r="A479" s="12" t="s">
        <v>672</v>
      </c>
      <c r="B479" s="13" t="s">
        <v>18</v>
      </c>
      <c r="C479" s="13" t="s">
        <v>27</v>
      </c>
      <c r="D479" s="31" t="s">
        <v>673</v>
      </c>
      <c r="E479" s="14">
        <v>248</v>
      </c>
      <c r="F479" s="14">
        <v>250.53</v>
      </c>
      <c r="G479" s="15">
        <f t="shared" si="105"/>
        <v>62131.44</v>
      </c>
      <c r="H479" s="14">
        <v>248</v>
      </c>
      <c r="I479" s="37">
        <v>0</v>
      </c>
      <c r="J479" s="15">
        <f t="shared" si="106"/>
        <v>0</v>
      </c>
    </row>
    <row r="480" spans="1:10" ht="20.399999999999999" x14ac:dyDescent="0.3">
      <c r="A480" s="12" t="s">
        <v>674</v>
      </c>
      <c r="B480" s="13" t="s">
        <v>18</v>
      </c>
      <c r="C480" s="13" t="s">
        <v>560</v>
      </c>
      <c r="D480" s="31" t="s">
        <v>675</v>
      </c>
      <c r="E480" s="14">
        <v>2</v>
      </c>
      <c r="F480" s="14">
        <v>948.76</v>
      </c>
      <c r="G480" s="15">
        <f t="shared" si="105"/>
        <v>1897.52</v>
      </c>
      <c r="H480" s="14">
        <v>2</v>
      </c>
      <c r="I480" s="37">
        <v>0</v>
      </c>
      <c r="J480" s="15">
        <f t="shared" si="106"/>
        <v>0</v>
      </c>
    </row>
    <row r="481" spans="1:10" ht="30.6" x14ac:dyDescent="0.3">
      <c r="A481" s="12" t="s">
        <v>676</v>
      </c>
      <c r="B481" s="13" t="s">
        <v>18</v>
      </c>
      <c r="C481" s="13" t="s">
        <v>27</v>
      </c>
      <c r="D481" s="31" t="s">
        <v>677</v>
      </c>
      <c r="E481" s="14">
        <v>60</v>
      </c>
      <c r="F481" s="14">
        <v>65.78</v>
      </c>
      <c r="G481" s="15">
        <f t="shared" si="105"/>
        <v>3946.8</v>
      </c>
      <c r="H481" s="14">
        <v>60</v>
      </c>
      <c r="I481" s="37">
        <v>0</v>
      </c>
      <c r="J481" s="15">
        <f t="shared" si="106"/>
        <v>0</v>
      </c>
    </row>
    <row r="482" spans="1:10" ht="20.399999999999999" x14ac:dyDescent="0.3">
      <c r="A482" s="12" t="s">
        <v>678</v>
      </c>
      <c r="B482" s="13" t="s">
        <v>18</v>
      </c>
      <c r="C482" s="13" t="s">
        <v>560</v>
      </c>
      <c r="D482" s="31" t="s">
        <v>679</v>
      </c>
      <c r="E482" s="14">
        <v>2</v>
      </c>
      <c r="F482" s="14">
        <v>182.35</v>
      </c>
      <c r="G482" s="15">
        <f t="shared" si="105"/>
        <v>364.7</v>
      </c>
      <c r="H482" s="14">
        <v>2</v>
      </c>
      <c r="I482" s="37">
        <v>0</v>
      </c>
      <c r="J482" s="15">
        <f t="shared" si="106"/>
        <v>0</v>
      </c>
    </row>
    <row r="483" spans="1:10" x14ac:dyDescent="0.3">
      <c r="A483" s="16"/>
      <c r="B483" s="16"/>
      <c r="C483" s="16"/>
      <c r="D483" s="32" t="s">
        <v>680</v>
      </c>
      <c r="E483" s="14">
        <v>1</v>
      </c>
      <c r="F483" s="17">
        <f>SUM(G474:G482)</f>
        <v>79067.75</v>
      </c>
      <c r="G483" s="17">
        <f t="shared" si="105"/>
        <v>79067.75</v>
      </c>
      <c r="H483" s="14">
        <v>1</v>
      </c>
      <c r="I483" s="17">
        <f>SUM(J474:J482)</f>
        <v>0</v>
      </c>
      <c r="J483" s="17">
        <f t="shared" si="106"/>
        <v>0</v>
      </c>
    </row>
    <row r="484" spans="1:10" ht="0.9" customHeight="1" x14ac:dyDescent="0.3">
      <c r="A484" s="18"/>
      <c r="B484" s="18"/>
      <c r="C484" s="18"/>
      <c r="D484" s="33"/>
      <c r="E484" s="18"/>
      <c r="F484" s="18"/>
      <c r="G484" s="18"/>
      <c r="H484" s="18"/>
      <c r="I484" s="18"/>
      <c r="J484" s="18"/>
    </row>
    <row r="485" spans="1:10" x14ac:dyDescent="0.3">
      <c r="A485" s="10" t="s">
        <v>681</v>
      </c>
      <c r="B485" s="10" t="s">
        <v>10</v>
      </c>
      <c r="C485" s="10" t="s">
        <v>11</v>
      </c>
      <c r="D485" s="30" t="s">
        <v>682</v>
      </c>
      <c r="E485" s="11">
        <f t="shared" ref="E485:J485" si="107">E495</f>
        <v>1</v>
      </c>
      <c r="F485" s="11">
        <f t="shared" si="107"/>
        <v>32741.59</v>
      </c>
      <c r="G485" s="11">
        <f t="shared" si="107"/>
        <v>32741.59</v>
      </c>
      <c r="H485" s="11">
        <f t="shared" si="107"/>
        <v>1</v>
      </c>
      <c r="I485" s="11">
        <f t="shared" si="107"/>
        <v>0</v>
      </c>
      <c r="J485" s="11">
        <f t="shared" si="107"/>
        <v>0</v>
      </c>
    </row>
    <row r="486" spans="1:10" ht="20.399999999999999" x14ac:dyDescent="0.3">
      <c r="A486" s="12" t="s">
        <v>683</v>
      </c>
      <c r="B486" s="13" t="s">
        <v>18</v>
      </c>
      <c r="C486" s="13" t="s">
        <v>30</v>
      </c>
      <c r="D486" s="31" t="s">
        <v>684</v>
      </c>
      <c r="E486" s="14">
        <v>573.79999999999995</v>
      </c>
      <c r="F486" s="14">
        <v>28.23</v>
      </c>
      <c r="G486" s="15">
        <f t="shared" ref="G486:G495" si="108">ROUND(E486*F486,2)</f>
        <v>16198.37</v>
      </c>
      <c r="H486" s="14">
        <v>573.79999999999995</v>
      </c>
      <c r="I486" s="37">
        <v>0</v>
      </c>
      <c r="J486" s="15">
        <f t="shared" ref="J486:J495" si="109">ROUND(H486*I486,2)</f>
        <v>0</v>
      </c>
    </row>
    <row r="487" spans="1:10" ht="20.399999999999999" x14ac:dyDescent="0.3">
      <c r="A487" s="12" t="s">
        <v>685</v>
      </c>
      <c r="B487" s="13" t="s">
        <v>18</v>
      </c>
      <c r="C487" s="13" t="s">
        <v>560</v>
      </c>
      <c r="D487" s="31" t="s">
        <v>686</v>
      </c>
      <c r="E487" s="14">
        <v>2</v>
      </c>
      <c r="F487" s="14">
        <v>21.15</v>
      </c>
      <c r="G487" s="15">
        <f t="shared" si="108"/>
        <v>42.3</v>
      </c>
      <c r="H487" s="14">
        <v>2</v>
      </c>
      <c r="I487" s="37">
        <v>0</v>
      </c>
      <c r="J487" s="15">
        <f t="shared" si="109"/>
        <v>0</v>
      </c>
    </row>
    <row r="488" spans="1:10" x14ac:dyDescent="0.3">
      <c r="A488" s="12" t="s">
        <v>687</v>
      </c>
      <c r="B488" s="13" t="s">
        <v>18</v>
      </c>
      <c r="C488" s="13" t="s">
        <v>27</v>
      </c>
      <c r="D488" s="31" t="s">
        <v>688</v>
      </c>
      <c r="E488" s="14">
        <v>248</v>
      </c>
      <c r="F488" s="14">
        <v>21.15</v>
      </c>
      <c r="G488" s="15">
        <f t="shared" si="108"/>
        <v>5245.2</v>
      </c>
      <c r="H488" s="14">
        <v>248</v>
      </c>
      <c r="I488" s="37">
        <v>0</v>
      </c>
      <c r="J488" s="15">
        <f t="shared" si="109"/>
        <v>0</v>
      </c>
    </row>
    <row r="489" spans="1:10" x14ac:dyDescent="0.3">
      <c r="A489" s="12" t="s">
        <v>689</v>
      </c>
      <c r="B489" s="13" t="s">
        <v>18</v>
      </c>
      <c r="C489" s="13" t="s">
        <v>27</v>
      </c>
      <c r="D489" s="31" t="s">
        <v>690</v>
      </c>
      <c r="E489" s="14">
        <v>60</v>
      </c>
      <c r="F489" s="14">
        <v>16.920000000000002</v>
      </c>
      <c r="G489" s="15">
        <f t="shared" si="108"/>
        <v>1015.2</v>
      </c>
      <c r="H489" s="14">
        <v>60</v>
      </c>
      <c r="I489" s="37">
        <v>0</v>
      </c>
      <c r="J489" s="15">
        <f t="shared" si="109"/>
        <v>0</v>
      </c>
    </row>
    <row r="490" spans="1:10" ht="20.399999999999999" x14ac:dyDescent="0.3">
      <c r="A490" s="12" t="s">
        <v>691</v>
      </c>
      <c r="B490" s="13" t="s">
        <v>18</v>
      </c>
      <c r="C490" s="13" t="s">
        <v>560</v>
      </c>
      <c r="D490" s="31" t="s">
        <v>692</v>
      </c>
      <c r="E490" s="14">
        <v>4</v>
      </c>
      <c r="F490" s="14">
        <v>13.98</v>
      </c>
      <c r="G490" s="15">
        <f t="shared" si="108"/>
        <v>55.92</v>
      </c>
      <c r="H490" s="14">
        <v>4</v>
      </c>
      <c r="I490" s="37">
        <v>0</v>
      </c>
      <c r="J490" s="15">
        <f t="shared" si="109"/>
        <v>0</v>
      </c>
    </row>
    <row r="491" spans="1:10" ht="20.399999999999999" x14ac:dyDescent="0.3">
      <c r="A491" s="12" t="s">
        <v>693</v>
      </c>
      <c r="B491" s="13" t="s">
        <v>18</v>
      </c>
      <c r="C491" s="13" t="s">
        <v>560</v>
      </c>
      <c r="D491" s="31" t="s">
        <v>694</v>
      </c>
      <c r="E491" s="14">
        <v>2</v>
      </c>
      <c r="F491" s="14">
        <v>10.61</v>
      </c>
      <c r="G491" s="15">
        <f t="shared" si="108"/>
        <v>21.22</v>
      </c>
      <c r="H491" s="14">
        <v>2</v>
      </c>
      <c r="I491" s="37">
        <v>0</v>
      </c>
      <c r="J491" s="15">
        <f t="shared" si="109"/>
        <v>0</v>
      </c>
    </row>
    <row r="492" spans="1:10" x14ac:dyDescent="0.3">
      <c r="A492" s="12" t="s">
        <v>695</v>
      </c>
      <c r="B492" s="13" t="s">
        <v>18</v>
      </c>
      <c r="C492" s="13" t="s">
        <v>27</v>
      </c>
      <c r="D492" s="31" t="s">
        <v>696</v>
      </c>
      <c r="E492" s="14">
        <v>534</v>
      </c>
      <c r="F492" s="14">
        <v>17.350000000000001</v>
      </c>
      <c r="G492" s="15">
        <f t="shared" si="108"/>
        <v>9264.9</v>
      </c>
      <c r="H492" s="14">
        <v>534</v>
      </c>
      <c r="I492" s="37">
        <v>0</v>
      </c>
      <c r="J492" s="15">
        <f t="shared" si="109"/>
        <v>0</v>
      </c>
    </row>
    <row r="493" spans="1:10" x14ac:dyDescent="0.3">
      <c r="A493" s="12" t="s">
        <v>697</v>
      </c>
      <c r="B493" s="13" t="s">
        <v>18</v>
      </c>
      <c r="C493" s="13" t="s">
        <v>30</v>
      </c>
      <c r="D493" s="31" t="s">
        <v>698</v>
      </c>
      <c r="E493" s="14">
        <v>2.88</v>
      </c>
      <c r="F493" s="14">
        <v>23.1</v>
      </c>
      <c r="G493" s="15">
        <f t="shared" si="108"/>
        <v>66.53</v>
      </c>
      <c r="H493" s="14">
        <v>2.88</v>
      </c>
      <c r="I493" s="37">
        <v>0</v>
      </c>
      <c r="J493" s="15">
        <f t="shared" si="109"/>
        <v>0</v>
      </c>
    </row>
    <row r="494" spans="1:10" ht="20.399999999999999" x14ac:dyDescent="0.3">
      <c r="A494" s="12" t="s">
        <v>699</v>
      </c>
      <c r="B494" s="13" t="s">
        <v>18</v>
      </c>
      <c r="C494" s="13" t="s">
        <v>560</v>
      </c>
      <c r="D494" s="31" t="s">
        <v>700</v>
      </c>
      <c r="E494" s="14">
        <v>5</v>
      </c>
      <c r="F494" s="14">
        <v>166.39</v>
      </c>
      <c r="G494" s="15">
        <f t="shared" si="108"/>
        <v>831.95</v>
      </c>
      <c r="H494" s="14">
        <v>5</v>
      </c>
      <c r="I494" s="37">
        <v>0</v>
      </c>
      <c r="J494" s="15">
        <f t="shared" si="109"/>
        <v>0</v>
      </c>
    </row>
    <row r="495" spans="1:10" x14ac:dyDescent="0.3">
      <c r="A495" s="16"/>
      <c r="B495" s="16"/>
      <c r="C495" s="16"/>
      <c r="D495" s="32" t="s">
        <v>701</v>
      </c>
      <c r="E495" s="14">
        <v>1</v>
      </c>
      <c r="F495" s="17">
        <f>SUM(G486:G494)</f>
        <v>32741.59</v>
      </c>
      <c r="G495" s="17">
        <f t="shared" si="108"/>
        <v>32741.59</v>
      </c>
      <c r="H495" s="14">
        <v>1</v>
      </c>
      <c r="I495" s="17">
        <f>SUM(J486:J494)</f>
        <v>0</v>
      </c>
      <c r="J495" s="17">
        <f t="shared" si="109"/>
        <v>0</v>
      </c>
    </row>
    <row r="496" spans="1:10" ht="0.9" customHeight="1" x14ac:dyDescent="0.3">
      <c r="A496" s="18"/>
      <c r="B496" s="18"/>
      <c r="C496" s="18"/>
      <c r="D496" s="33"/>
      <c r="E496" s="18"/>
      <c r="F496" s="18"/>
      <c r="G496" s="18"/>
      <c r="H496" s="18"/>
      <c r="I496" s="18"/>
      <c r="J496" s="18"/>
    </row>
    <row r="497" spans="1:10" x14ac:dyDescent="0.3">
      <c r="A497" s="10" t="s">
        <v>702</v>
      </c>
      <c r="B497" s="10" t="s">
        <v>10</v>
      </c>
      <c r="C497" s="10" t="s">
        <v>11</v>
      </c>
      <c r="D497" s="30" t="s">
        <v>703</v>
      </c>
      <c r="E497" s="11">
        <f t="shared" ref="E497:J497" si="110">E499</f>
        <v>1</v>
      </c>
      <c r="F497" s="11">
        <f t="shared" si="110"/>
        <v>1721.25</v>
      </c>
      <c r="G497" s="11">
        <f t="shared" si="110"/>
        <v>1721.25</v>
      </c>
      <c r="H497" s="11">
        <f t="shared" si="110"/>
        <v>1</v>
      </c>
      <c r="I497" s="11">
        <f t="shared" si="110"/>
        <v>0</v>
      </c>
      <c r="J497" s="11">
        <f t="shared" si="110"/>
        <v>0</v>
      </c>
    </row>
    <row r="498" spans="1:10" ht="20.399999999999999" x14ac:dyDescent="0.3">
      <c r="A498" s="12" t="s">
        <v>704</v>
      </c>
      <c r="B498" s="13" t="s">
        <v>18</v>
      </c>
      <c r="C498" s="13" t="s">
        <v>27</v>
      </c>
      <c r="D498" s="31" t="s">
        <v>705</v>
      </c>
      <c r="E498" s="14">
        <v>225</v>
      </c>
      <c r="F498" s="14">
        <v>7.65</v>
      </c>
      <c r="G498" s="15">
        <f>ROUND(E498*F498,2)</f>
        <v>1721.25</v>
      </c>
      <c r="H498" s="14">
        <v>225</v>
      </c>
      <c r="I498" s="37">
        <v>0</v>
      </c>
      <c r="J498" s="15">
        <f>ROUND(H498*I498,2)</f>
        <v>0</v>
      </c>
    </row>
    <row r="499" spans="1:10" x14ac:dyDescent="0.3">
      <c r="A499" s="16"/>
      <c r="B499" s="16"/>
      <c r="C499" s="16"/>
      <c r="D499" s="32" t="s">
        <v>706</v>
      </c>
      <c r="E499" s="14">
        <v>1</v>
      </c>
      <c r="F499" s="17">
        <f>G498</f>
        <v>1721.25</v>
      </c>
      <c r="G499" s="17">
        <f>ROUND(E499*F499,2)</f>
        <v>1721.25</v>
      </c>
      <c r="H499" s="14">
        <v>1</v>
      </c>
      <c r="I499" s="17">
        <f>J498</f>
        <v>0</v>
      </c>
      <c r="J499" s="17">
        <f>ROUND(H499*I499,2)</f>
        <v>0</v>
      </c>
    </row>
    <row r="500" spans="1:10" ht="0.9" customHeight="1" x14ac:dyDescent="0.3">
      <c r="A500" s="18"/>
      <c r="B500" s="18"/>
      <c r="C500" s="18"/>
      <c r="D500" s="33"/>
      <c r="E500" s="18"/>
      <c r="F500" s="18"/>
      <c r="G500" s="18"/>
      <c r="H500" s="18"/>
      <c r="I500" s="18"/>
      <c r="J500" s="18"/>
    </row>
    <row r="501" spans="1:10" x14ac:dyDescent="0.3">
      <c r="A501" s="10" t="s">
        <v>707</v>
      </c>
      <c r="B501" s="10" t="s">
        <v>10</v>
      </c>
      <c r="C501" s="10" t="s">
        <v>11</v>
      </c>
      <c r="D501" s="30" t="s">
        <v>708</v>
      </c>
      <c r="E501" s="11">
        <f t="shared" ref="E501:J501" si="111">E504</f>
        <v>1</v>
      </c>
      <c r="F501" s="11">
        <f t="shared" si="111"/>
        <v>23141.37</v>
      </c>
      <c r="G501" s="11">
        <f t="shared" si="111"/>
        <v>23141.37</v>
      </c>
      <c r="H501" s="11">
        <f t="shared" si="111"/>
        <v>1</v>
      </c>
      <c r="I501" s="11">
        <f t="shared" si="111"/>
        <v>0</v>
      </c>
      <c r="J501" s="11">
        <f t="shared" si="111"/>
        <v>0</v>
      </c>
    </row>
    <row r="502" spans="1:10" ht="20.399999999999999" x14ac:dyDescent="0.3">
      <c r="A502" s="12" t="s">
        <v>709</v>
      </c>
      <c r="B502" s="13" t="s">
        <v>18</v>
      </c>
      <c r="C502" s="13" t="s">
        <v>19</v>
      </c>
      <c r="D502" s="31" t="s">
        <v>710</v>
      </c>
      <c r="E502" s="14">
        <v>7</v>
      </c>
      <c r="F502" s="14">
        <v>1146</v>
      </c>
      <c r="G502" s="15">
        <f>ROUND(E502*F502,2)</f>
        <v>8022</v>
      </c>
      <c r="H502" s="14">
        <v>7</v>
      </c>
      <c r="I502" s="37">
        <v>0</v>
      </c>
      <c r="J502" s="15">
        <f>ROUND(H502*I502,2)</f>
        <v>0</v>
      </c>
    </row>
    <row r="503" spans="1:10" ht="20.399999999999999" x14ac:dyDescent="0.3">
      <c r="A503" s="12" t="s">
        <v>711</v>
      </c>
      <c r="B503" s="13" t="s">
        <v>18</v>
      </c>
      <c r="C503" s="13" t="s">
        <v>27</v>
      </c>
      <c r="D503" s="31" t="s">
        <v>712</v>
      </c>
      <c r="E503" s="14">
        <v>927</v>
      </c>
      <c r="F503" s="14">
        <v>16.309999999999999</v>
      </c>
      <c r="G503" s="15">
        <f>ROUND(E503*F503,2)</f>
        <v>15119.37</v>
      </c>
      <c r="H503" s="14">
        <v>927</v>
      </c>
      <c r="I503" s="37">
        <v>0</v>
      </c>
      <c r="J503" s="15">
        <f>ROUND(H503*I503,2)</f>
        <v>0</v>
      </c>
    </row>
    <row r="504" spans="1:10" x14ac:dyDescent="0.3">
      <c r="A504" s="16"/>
      <c r="B504" s="16"/>
      <c r="C504" s="16"/>
      <c r="D504" s="32" t="s">
        <v>713</v>
      </c>
      <c r="E504" s="14">
        <v>1</v>
      </c>
      <c r="F504" s="17">
        <f>SUM(G502:G503)</f>
        <v>23141.37</v>
      </c>
      <c r="G504" s="17">
        <f>ROUND(E504*F504,2)</f>
        <v>23141.37</v>
      </c>
      <c r="H504" s="14">
        <v>1</v>
      </c>
      <c r="I504" s="17">
        <f>SUM(J502:J503)</f>
        <v>0</v>
      </c>
      <c r="J504" s="17">
        <f>ROUND(H504*I504,2)</f>
        <v>0</v>
      </c>
    </row>
    <row r="505" spans="1:10" ht="0.9" customHeight="1" x14ac:dyDescent="0.3">
      <c r="A505" s="18"/>
      <c r="B505" s="18"/>
      <c r="C505" s="18"/>
      <c r="D505" s="33"/>
      <c r="E505" s="18"/>
      <c r="F505" s="18"/>
      <c r="G505" s="18"/>
      <c r="H505" s="18"/>
      <c r="I505" s="18"/>
      <c r="J505" s="18"/>
    </row>
    <row r="506" spans="1:10" x14ac:dyDescent="0.3">
      <c r="A506" s="10" t="s">
        <v>714</v>
      </c>
      <c r="B506" s="10" t="s">
        <v>10</v>
      </c>
      <c r="C506" s="10" t="s">
        <v>11</v>
      </c>
      <c r="D506" s="30" t="s">
        <v>715</v>
      </c>
      <c r="E506" s="11">
        <f t="shared" ref="E506:J506" si="112">E509</f>
        <v>1</v>
      </c>
      <c r="F506" s="11">
        <f t="shared" si="112"/>
        <v>1545.67</v>
      </c>
      <c r="G506" s="11">
        <f t="shared" si="112"/>
        <v>1545.67</v>
      </c>
      <c r="H506" s="11">
        <f t="shared" si="112"/>
        <v>1</v>
      </c>
      <c r="I506" s="11">
        <f t="shared" si="112"/>
        <v>0</v>
      </c>
      <c r="J506" s="11">
        <f t="shared" si="112"/>
        <v>0</v>
      </c>
    </row>
    <row r="507" spans="1:10" ht="20.399999999999999" x14ac:dyDescent="0.3">
      <c r="A507" s="12" t="s">
        <v>716</v>
      </c>
      <c r="B507" s="13" t="s">
        <v>18</v>
      </c>
      <c r="C507" s="13" t="s">
        <v>30</v>
      </c>
      <c r="D507" s="31" t="s">
        <v>717</v>
      </c>
      <c r="E507" s="14">
        <v>39.36</v>
      </c>
      <c r="F507" s="14">
        <v>3.22</v>
      </c>
      <c r="G507" s="15">
        <f>ROUND(E507*F507,2)</f>
        <v>126.74</v>
      </c>
      <c r="H507" s="14">
        <v>39.36</v>
      </c>
      <c r="I507" s="37">
        <v>0</v>
      </c>
      <c r="J507" s="15">
        <f>ROUND(H507*I507,2)</f>
        <v>0</v>
      </c>
    </row>
    <row r="508" spans="1:10" ht="20.399999999999999" x14ac:dyDescent="0.3">
      <c r="A508" s="12" t="s">
        <v>718</v>
      </c>
      <c r="B508" s="13" t="s">
        <v>18</v>
      </c>
      <c r="C508" s="13" t="s">
        <v>30</v>
      </c>
      <c r="D508" s="31" t="s">
        <v>719</v>
      </c>
      <c r="E508" s="14">
        <v>39.36</v>
      </c>
      <c r="F508" s="14">
        <v>36.049999999999997</v>
      </c>
      <c r="G508" s="15">
        <f>ROUND(E508*F508,2)</f>
        <v>1418.93</v>
      </c>
      <c r="H508" s="14">
        <v>39.36</v>
      </c>
      <c r="I508" s="37">
        <v>0</v>
      </c>
      <c r="J508" s="15">
        <f>ROUND(H508*I508,2)</f>
        <v>0</v>
      </c>
    </row>
    <row r="509" spans="1:10" x14ac:dyDescent="0.3">
      <c r="A509" s="16"/>
      <c r="B509" s="16"/>
      <c r="C509" s="16"/>
      <c r="D509" s="32" t="s">
        <v>720</v>
      </c>
      <c r="E509" s="14">
        <v>1</v>
      </c>
      <c r="F509" s="17">
        <f>SUM(G507:G508)</f>
        <v>1545.67</v>
      </c>
      <c r="G509" s="17">
        <f>ROUND(E509*F509,2)</f>
        <v>1545.67</v>
      </c>
      <c r="H509" s="14">
        <v>1</v>
      </c>
      <c r="I509" s="17">
        <f>SUM(J507:J508)</f>
        <v>0</v>
      </c>
      <c r="J509" s="17">
        <f>ROUND(H509*I509,2)</f>
        <v>0</v>
      </c>
    </row>
    <row r="510" spans="1:10" ht="0.9" customHeight="1" x14ac:dyDescent="0.3">
      <c r="A510" s="18"/>
      <c r="B510" s="18"/>
      <c r="C510" s="18"/>
      <c r="D510" s="33"/>
      <c r="E510" s="18"/>
      <c r="F510" s="18"/>
      <c r="G510" s="18"/>
      <c r="H510" s="18"/>
      <c r="I510" s="18"/>
      <c r="J510" s="18"/>
    </row>
    <row r="511" spans="1:10" x14ac:dyDescent="0.3">
      <c r="A511" s="10" t="s">
        <v>721</v>
      </c>
      <c r="B511" s="10" t="s">
        <v>10</v>
      </c>
      <c r="C511" s="10" t="s">
        <v>11</v>
      </c>
      <c r="D511" s="30" t="s">
        <v>722</v>
      </c>
      <c r="E511" s="11">
        <f t="shared" ref="E511:J511" si="113">E526</f>
        <v>1</v>
      </c>
      <c r="F511" s="11">
        <f t="shared" si="113"/>
        <v>15604.59</v>
      </c>
      <c r="G511" s="11">
        <f t="shared" si="113"/>
        <v>15604.59</v>
      </c>
      <c r="H511" s="11">
        <f t="shared" si="113"/>
        <v>1</v>
      </c>
      <c r="I511" s="11">
        <f t="shared" si="113"/>
        <v>0</v>
      </c>
      <c r="J511" s="11">
        <f t="shared" si="113"/>
        <v>0</v>
      </c>
    </row>
    <row r="512" spans="1:10" ht="30.6" x14ac:dyDescent="0.3">
      <c r="A512" s="12" t="s">
        <v>723</v>
      </c>
      <c r="B512" s="13" t="s">
        <v>18</v>
      </c>
      <c r="C512" s="13" t="s">
        <v>560</v>
      </c>
      <c r="D512" s="31" t="s">
        <v>724</v>
      </c>
      <c r="E512" s="14">
        <v>12</v>
      </c>
      <c r="F512" s="14">
        <v>210.03</v>
      </c>
      <c r="G512" s="15">
        <f t="shared" ref="G512:G526" si="114">ROUND(E512*F512,2)</f>
        <v>2520.36</v>
      </c>
      <c r="H512" s="14">
        <v>12</v>
      </c>
      <c r="I512" s="37">
        <v>0</v>
      </c>
      <c r="J512" s="15">
        <f t="shared" ref="J512:J526" si="115">ROUND(H512*I512,2)</f>
        <v>0</v>
      </c>
    </row>
    <row r="513" spans="1:10" ht="30.6" x14ac:dyDescent="0.3">
      <c r="A513" s="12" t="s">
        <v>725</v>
      </c>
      <c r="B513" s="13" t="s">
        <v>18</v>
      </c>
      <c r="C513" s="13" t="s">
        <v>560</v>
      </c>
      <c r="D513" s="31" t="s">
        <v>726</v>
      </c>
      <c r="E513" s="14">
        <v>7</v>
      </c>
      <c r="F513" s="14">
        <v>134.43</v>
      </c>
      <c r="G513" s="15">
        <f t="shared" si="114"/>
        <v>941.01</v>
      </c>
      <c r="H513" s="14">
        <v>7</v>
      </c>
      <c r="I513" s="37">
        <v>0</v>
      </c>
      <c r="J513" s="15">
        <f t="shared" si="115"/>
        <v>0</v>
      </c>
    </row>
    <row r="514" spans="1:10" ht="20.399999999999999" x14ac:dyDescent="0.3">
      <c r="A514" s="12" t="s">
        <v>727</v>
      </c>
      <c r="B514" s="13" t="s">
        <v>18</v>
      </c>
      <c r="C514" s="13" t="s">
        <v>560</v>
      </c>
      <c r="D514" s="31" t="s">
        <v>728</v>
      </c>
      <c r="E514" s="14">
        <v>32</v>
      </c>
      <c r="F514" s="14">
        <v>30.12</v>
      </c>
      <c r="G514" s="15">
        <f t="shared" si="114"/>
        <v>963.84</v>
      </c>
      <c r="H514" s="14">
        <v>32</v>
      </c>
      <c r="I514" s="37">
        <v>0</v>
      </c>
      <c r="J514" s="15">
        <f t="shared" si="115"/>
        <v>0</v>
      </c>
    </row>
    <row r="515" spans="1:10" ht="20.399999999999999" x14ac:dyDescent="0.3">
      <c r="A515" s="12" t="s">
        <v>729</v>
      </c>
      <c r="B515" s="13" t="s">
        <v>18</v>
      </c>
      <c r="C515" s="13" t="s">
        <v>560</v>
      </c>
      <c r="D515" s="31" t="s">
        <v>730</v>
      </c>
      <c r="E515" s="14">
        <v>6</v>
      </c>
      <c r="F515" s="14">
        <v>122.24</v>
      </c>
      <c r="G515" s="15">
        <f t="shared" si="114"/>
        <v>733.44</v>
      </c>
      <c r="H515" s="14">
        <v>6</v>
      </c>
      <c r="I515" s="37">
        <v>0</v>
      </c>
      <c r="J515" s="15">
        <f t="shared" si="115"/>
        <v>0</v>
      </c>
    </row>
    <row r="516" spans="1:10" ht="20.399999999999999" x14ac:dyDescent="0.3">
      <c r="A516" s="12" t="s">
        <v>731</v>
      </c>
      <c r="B516" s="13" t="s">
        <v>18</v>
      </c>
      <c r="C516" s="13" t="s">
        <v>560</v>
      </c>
      <c r="D516" s="31" t="s">
        <v>732</v>
      </c>
      <c r="E516" s="14">
        <v>2</v>
      </c>
      <c r="F516" s="14">
        <v>151.12</v>
      </c>
      <c r="G516" s="15">
        <f t="shared" si="114"/>
        <v>302.24</v>
      </c>
      <c r="H516" s="14">
        <v>2</v>
      </c>
      <c r="I516" s="37">
        <v>0</v>
      </c>
      <c r="J516" s="15">
        <f t="shared" si="115"/>
        <v>0</v>
      </c>
    </row>
    <row r="517" spans="1:10" ht="20.399999999999999" x14ac:dyDescent="0.3">
      <c r="A517" s="12" t="s">
        <v>733</v>
      </c>
      <c r="B517" s="13" t="s">
        <v>18</v>
      </c>
      <c r="C517" s="13" t="s">
        <v>560</v>
      </c>
      <c r="D517" s="31" t="s">
        <v>734</v>
      </c>
      <c r="E517" s="14">
        <v>4</v>
      </c>
      <c r="F517" s="14">
        <v>122.24</v>
      </c>
      <c r="G517" s="15">
        <f t="shared" si="114"/>
        <v>488.96</v>
      </c>
      <c r="H517" s="14">
        <v>4</v>
      </c>
      <c r="I517" s="37">
        <v>0</v>
      </c>
      <c r="J517" s="15">
        <f t="shared" si="115"/>
        <v>0</v>
      </c>
    </row>
    <row r="518" spans="1:10" ht="30.6" x14ac:dyDescent="0.3">
      <c r="A518" s="12" t="s">
        <v>735</v>
      </c>
      <c r="B518" s="13" t="s">
        <v>18</v>
      </c>
      <c r="C518" s="13" t="s">
        <v>560</v>
      </c>
      <c r="D518" s="31" t="s">
        <v>736</v>
      </c>
      <c r="E518" s="14">
        <v>1</v>
      </c>
      <c r="F518" s="14">
        <v>13.29</v>
      </c>
      <c r="G518" s="15">
        <f t="shared" si="114"/>
        <v>13.29</v>
      </c>
      <c r="H518" s="14">
        <v>1</v>
      </c>
      <c r="I518" s="37">
        <v>0</v>
      </c>
      <c r="J518" s="15">
        <f t="shared" si="115"/>
        <v>0</v>
      </c>
    </row>
    <row r="519" spans="1:10" ht="30.6" x14ac:dyDescent="0.3">
      <c r="A519" s="12" t="s">
        <v>737</v>
      </c>
      <c r="B519" s="13" t="s">
        <v>18</v>
      </c>
      <c r="C519" s="13" t="s">
        <v>560</v>
      </c>
      <c r="D519" s="31" t="s">
        <v>738</v>
      </c>
      <c r="E519" s="14">
        <v>1</v>
      </c>
      <c r="F519" s="14">
        <v>17.66</v>
      </c>
      <c r="G519" s="15">
        <f t="shared" si="114"/>
        <v>17.66</v>
      </c>
      <c r="H519" s="14">
        <v>1</v>
      </c>
      <c r="I519" s="37">
        <v>0</v>
      </c>
      <c r="J519" s="15">
        <f t="shared" si="115"/>
        <v>0</v>
      </c>
    </row>
    <row r="520" spans="1:10" ht="30.6" x14ac:dyDescent="0.3">
      <c r="A520" s="12" t="s">
        <v>739</v>
      </c>
      <c r="B520" s="13" t="s">
        <v>18</v>
      </c>
      <c r="C520" s="13" t="s">
        <v>560</v>
      </c>
      <c r="D520" s="31" t="s">
        <v>740</v>
      </c>
      <c r="E520" s="14">
        <v>2</v>
      </c>
      <c r="F520" s="14">
        <v>40.98</v>
      </c>
      <c r="G520" s="15">
        <f t="shared" si="114"/>
        <v>81.96</v>
      </c>
      <c r="H520" s="14">
        <v>2</v>
      </c>
      <c r="I520" s="37">
        <v>0</v>
      </c>
      <c r="J520" s="15">
        <f t="shared" si="115"/>
        <v>0</v>
      </c>
    </row>
    <row r="521" spans="1:10" ht="30.6" x14ac:dyDescent="0.3">
      <c r="A521" s="12" t="s">
        <v>741</v>
      </c>
      <c r="B521" s="13" t="s">
        <v>18</v>
      </c>
      <c r="C521" s="13" t="s">
        <v>560</v>
      </c>
      <c r="D521" s="31" t="s">
        <v>742</v>
      </c>
      <c r="E521" s="14">
        <v>1</v>
      </c>
      <c r="F521" s="14">
        <v>13.29</v>
      </c>
      <c r="G521" s="15">
        <f t="shared" si="114"/>
        <v>13.29</v>
      </c>
      <c r="H521" s="14">
        <v>1</v>
      </c>
      <c r="I521" s="37">
        <v>0</v>
      </c>
      <c r="J521" s="15">
        <f t="shared" si="115"/>
        <v>0</v>
      </c>
    </row>
    <row r="522" spans="1:10" ht="20.399999999999999" x14ac:dyDescent="0.3">
      <c r="A522" s="12" t="s">
        <v>743</v>
      </c>
      <c r="B522" s="13" t="s">
        <v>18</v>
      </c>
      <c r="C522" s="13" t="s">
        <v>560</v>
      </c>
      <c r="D522" s="31" t="s">
        <v>744</v>
      </c>
      <c r="E522" s="14">
        <v>2</v>
      </c>
      <c r="F522" s="14">
        <v>20.39</v>
      </c>
      <c r="G522" s="15">
        <f t="shared" si="114"/>
        <v>40.78</v>
      </c>
      <c r="H522" s="14">
        <v>2</v>
      </c>
      <c r="I522" s="37">
        <v>0</v>
      </c>
      <c r="J522" s="15">
        <f t="shared" si="115"/>
        <v>0</v>
      </c>
    </row>
    <row r="523" spans="1:10" ht="20.399999999999999" x14ac:dyDescent="0.3">
      <c r="A523" s="12" t="s">
        <v>745</v>
      </c>
      <c r="B523" s="13" t="s">
        <v>18</v>
      </c>
      <c r="C523" s="13" t="s">
        <v>560</v>
      </c>
      <c r="D523" s="31" t="s">
        <v>746</v>
      </c>
      <c r="E523" s="14">
        <v>7</v>
      </c>
      <c r="F523" s="14">
        <v>12.2</v>
      </c>
      <c r="G523" s="15">
        <f t="shared" si="114"/>
        <v>85.4</v>
      </c>
      <c r="H523" s="14">
        <v>7</v>
      </c>
      <c r="I523" s="37">
        <v>0</v>
      </c>
      <c r="J523" s="15">
        <f t="shared" si="115"/>
        <v>0</v>
      </c>
    </row>
    <row r="524" spans="1:10" ht="20.399999999999999" x14ac:dyDescent="0.3">
      <c r="A524" s="12" t="s">
        <v>747</v>
      </c>
      <c r="B524" s="13" t="s">
        <v>18</v>
      </c>
      <c r="C524" s="13" t="s">
        <v>30</v>
      </c>
      <c r="D524" s="31" t="s">
        <v>748</v>
      </c>
      <c r="E524" s="14">
        <v>12</v>
      </c>
      <c r="F524" s="14">
        <v>19.03</v>
      </c>
      <c r="G524" s="15">
        <f t="shared" si="114"/>
        <v>228.36</v>
      </c>
      <c r="H524" s="14">
        <v>12</v>
      </c>
      <c r="I524" s="37">
        <v>0</v>
      </c>
      <c r="J524" s="15">
        <f t="shared" si="115"/>
        <v>0</v>
      </c>
    </row>
    <row r="525" spans="1:10" ht="30.6" x14ac:dyDescent="0.3">
      <c r="A525" s="12" t="s">
        <v>749</v>
      </c>
      <c r="B525" s="13" t="s">
        <v>18</v>
      </c>
      <c r="C525" s="13" t="s">
        <v>560</v>
      </c>
      <c r="D525" s="31" t="s">
        <v>750</v>
      </c>
      <c r="E525" s="14">
        <v>200</v>
      </c>
      <c r="F525" s="14">
        <v>45.87</v>
      </c>
      <c r="G525" s="15">
        <f t="shared" si="114"/>
        <v>9174</v>
      </c>
      <c r="H525" s="14">
        <v>200</v>
      </c>
      <c r="I525" s="37">
        <v>0</v>
      </c>
      <c r="J525" s="15">
        <f t="shared" si="115"/>
        <v>0</v>
      </c>
    </row>
    <row r="526" spans="1:10" x14ac:dyDescent="0.3">
      <c r="A526" s="16"/>
      <c r="B526" s="16"/>
      <c r="C526" s="16"/>
      <c r="D526" s="32" t="s">
        <v>751</v>
      </c>
      <c r="E526" s="14">
        <v>1</v>
      </c>
      <c r="F526" s="17">
        <f>SUM(G512:G525)</f>
        <v>15604.59</v>
      </c>
      <c r="G526" s="17">
        <f t="shared" si="114"/>
        <v>15604.59</v>
      </c>
      <c r="H526" s="14">
        <v>1</v>
      </c>
      <c r="I526" s="17">
        <f>SUM(J512:J525)</f>
        <v>0</v>
      </c>
      <c r="J526" s="17">
        <f t="shared" si="115"/>
        <v>0</v>
      </c>
    </row>
    <row r="527" spans="1:10" ht="0.9" customHeight="1" x14ac:dyDescent="0.3">
      <c r="A527" s="18"/>
      <c r="B527" s="18"/>
      <c r="C527" s="18"/>
      <c r="D527" s="33"/>
      <c r="E527" s="18"/>
      <c r="F527" s="18"/>
      <c r="G527" s="18"/>
      <c r="H527" s="18"/>
      <c r="I527" s="18"/>
      <c r="J527" s="18"/>
    </row>
    <row r="528" spans="1:10" x14ac:dyDescent="0.3">
      <c r="A528" s="16"/>
      <c r="B528" s="16"/>
      <c r="C528" s="16"/>
      <c r="D528" s="32" t="s">
        <v>752</v>
      </c>
      <c r="E528" s="14">
        <v>1</v>
      </c>
      <c r="F528" s="17">
        <f>G464+G473+G485+G497+G501+G506+G511</f>
        <v>211810.78</v>
      </c>
      <c r="G528" s="17">
        <f>ROUND(E528*F528,2)</f>
        <v>211810.78</v>
      </c>
      <c r="H528" s="14">
        <v>1</v>
      </c>
      <c r="I528" s="17">
        <f>J464+J473+J485+J497+J501+J506+J511</f>
        <v>0</v>
      </c>
      <c r="J528" s="17">
        <f>ROUND(H528*I528,2)</f>
        <v>0</v>
      </c>
    </row>
    <row r="529" spans="1:10" ht="0.9" customHeight="1" x14ac:dyDescent="0.3">
      <c r="A529" s="18"/>
      <c r="B529" s="18"/>
      <c r="C529" s="18"/>
      <c r="D529" s="33"/>
      <c r="E529" s="18"/>
      <c r="F529" s="18"/>
      <c r="G529" s="18"/>
      <c r="H529" s="18"/>
      <c r="I529" s="18"/>
      <c r="J529" s="18"/>
    </row>
    <row r="530" spans="1:10" x14ac:dyDescent="0.3">
      <c r="A530" s="8" t="s">
        <v>753</v>
      </c>
      <c r="B530" s="8" t="s">
        <v>10</v>
      </c>
      <c r="C530" s="8" t="s">
        <v>11</v>
      </c>
      <c r="D530" s="29" t="s">
        <v>754</v>
      </c>
      <c r="E530" s="9">
        <f t="shared" ref="E530:J530" si="116">E910</f>
        <v>1</v>
      </c>
      <c r="F530" s="9">
        <f t="shared" si="116"/>
        <v>1957622.63</v>
      </c>
      <c r="G530" s="9">
        <f t="shared" si="116"/>
        <v>1957622.63</v>
      </c>
      <c r="H530" s="9">
        <f t="shared" si="116"/>
        <v>1</v>
      </c>
      <c r="I530" s="9">
        <f t="shared" si="116"/>
        <v>0</v>
      </c>
      <c r="J530" s="9">
        <f t="shared" si="116"/>
        <v>0</v>
      </c>
    </row>
    <row r="531" spans="1:10" x14ac:dyDescent="0.3">
      <c r="A531" s="10" t="s">
        <v>755</v>
      </c>
      <c r="B531" s="10" t="s">
        <v>10</v>
      </c>
      <c r="C531" s="10" t="s">
        <v>11</v>
      </c>
      <c r="D531" s="30" t="s">
        <v>756</v>
      </c>
      <c r="E531" s="11">
        <f t="shared" ref="E531:J531" si="117">E587</f>
        <v>1</v>
      </c>
      <c r="F531" s="11">
        <f t="shared" si="117"/>
        <v>876970.94</v>
      </c>
      <c r="G531" s="11">
        <f t="shared" si="117"/>
        <v>876970.94</v>
      </c>
      <c r="H531" s="11">
        <f t="shared" si="117"/>
        <v>1</v>
      </c>
      <c r="I531" s="11">
        <f t="shared" si="117"/>
        <v>0</v>
      </c>
      <c r="J531" s="11">
        <f t="shared" si="117"/>
        <v>0</v>
      </c>
    </row>
    <row r="532" spans="1:10" x14ac:dyDescent="0.3">
      <c r="A532" s="19" t="s">
        <v>757</v>
      </c>
      <c r="B532" s="19" t="s">
        <v>10</v>
      </c>
      <c r="C532" s="19" t="s">
        <v>11</v>
      </c>
      <c r="D532" s="34" t="s">
        <v>758</v>
      </c>
      <c r="E532" s="20">
        <f t="shared" ref="E532:J532" si="118">E581</f>
        <v>1</v>
      </c>
      <c r="F532" s="20">
        <f t="shared" si="118"/>
        <v>835653.44</v>
      </c>
      <c r="G532" s="20">
        <f t="shared" si="118"/>
        <v>835653.44</v>
      </c>
      <c r="H532" s="20">
        <f t="shared" si="118"/>
        <v>1</v>
      </c>
      <c r="I532" s="20">
        <f t="shared" si="118"/>
        <v>0</v>
      </c>
      <c r="J532" s="20">
        <f t="shared" si="118"/>
        <v>0</v>
      </c>
    </row>
    <row r="533" spans="1:10" x14ac:dyDescent="0.3">
      <c r="A533" s="21" t="s">
        <v>759</v>
      </c>
      <c r="B533" s="21" t="s">
        <v>10</v>
      </c>
      <c r="C533" s="21" t="s">
        <v>11</v>
      </c>
      <c r="D533" s="35" t="s">
        <v>760</v>
      </c>
      <c r="E533" s="22">
        <f t="shared" ref="E533:J533" si="119">E544</f>
        <v>1</v>
      </c>
      <c r="F533" s="22">
        <f t="shared" si="119"/>
        <v>259560.32000000001</v>
      </c>
      <c r="G533" s="22">
        <f t="shared" si="119"/>
        <v>259560.32000000001</v>
      </c>
      <c r="H533" s="22">
        <f t="shared" si="119"/>
        <v>1</v>
      </c>
      <c r="I533" s="22">
        <f t="shared" si="119"/>
        <v>0</v>
      </c>
      <c r="J533" s="22">
        <f t="shared" si="119"/>
        <v>0</v>
      </c>
    </row>
    <row r="534" spans="1:10" ht="20.399999999999999" x14ac:dyDescent="0.3">
      <c r="A534" s="12" t="s">
        <v>761</v>
      </c>
      <c r="B534" s="13" t="s">
        <v>18</v>
      </c>
      <c r="C534" s="13" t="s">
        <v>19</v>
      </c>
      <c r="D534" s="31" t="s">
        <v>762</v>
      </c>
      <c r="E534" s="14">
        <v>2</v>
      </c>
      <c r="F534" s="14">
        <v>97584.72</v>
      </c>
      <c r="G534" s="15">
        <f t="shared" ref="G534:G544" si="120">ROUND(E534*F534,2)</f>
        <v>195169.44</v>
      </c>
      <c r="H534" s="14">
        <v>2</v>
      </c>
      <c r="I534" s="37">
        <v>0</v>
      </c>
      <c r="J534" s="15">
        <f t="shared" ref="J534:J544" si="121">ROUND(H534*I534,2)</f>
        <v>0</v>
      </c>
    </row>
    <row r="535" spans="1:10" x14ac:dyDescent="0.3">
      <c r="A535" s="12" t="s">
        <v>763</v>
      </c>
      <c r="B535" s="13" t="s">
        <v>18</v>
      </c>
      <c r="C535" s="13" t="s">
        <v>19</v>
      </c>
      <c r="D535" s="31" t="s">
        <v>764</v>
      </c>
      <c r="E535" s="14">
        <v>2</v>
      </c>
      <c r="F535" s="14">
        <v>10833.06</v>
      </c>
      <c r="G535" s="15">
        <f t="shared" si="120"/>
        <v>21666.12</v>
      </c>
      <c r="H535" s="14">
        <v>2</v>
      </c>
      <c r="I535" s="37">
        <v>0</v>
      </c>
      <c r="J535" s="15">
        <f t="shared" si="121"/>
        <v>0</v>
      </c>
    </row>
    <row r="536" spans="1:10" ht="20.399999999999999" x14ac:dyDescent="0.3">
      <c r="A536" s="12" t="s">
        <v>765</v>
      </c>
      <c r="B536" s="13" t="s">
        <v>18</v>
      </c>
      <c r="C536" s="13" t="s">
        <v>19</v>
      </c>
      <c r="D536" s="31" t="s">
        <v>766</v>
      </c>
      <c r="E536" s="14">
        <v>2</v>
      </c>
      <c r="F536" s="14">
        <v>3907.07</v>
      </c>
      <c r="G536" s="15">
        <f t="shared" si="120"/>
        <v>7814.14</v>
      </c>
      <c r="H536" s="14">
        <v>2</v>
      </c>
      <c r="I536" s="37">
        <v>0</v>
      </c>
      <c r="J536" s="15">
        <f t="shared" si="121"/>
        <v>0</v>
      </c>
    </row>
    <row r="537" spans="1:10" x14ac:dyDescent="0.3">
      <c r="A537" s="12" t="s">
        <v>767</v>
      </c>
      <c r="B537" s="13" t="s">
        <v>18</v>
      </c>
      <c r="C537" s="13" t="s">
        <v>19</v>
      </c>
      <c r="D537" s="31" t="s">
        <v>768</v>
      </c>
      <c r="E537" s="14">
        <v>28</v>
      </c>
      <c r="F537" s="14">
        <v>429.77</v>
      </c>
      <c r="G537" s="15">
        <f t="shared" si="120"/>
        <v>12033.56</v>
      </c>
      <c r="H537" s="14">
        <v>28</v>
      </c>
      <c r="I537" s="37">
        <v>0</v>
      </c>
      <c r="J537" s="15">
        <f t="shared" si="121"/>
        <v>0</v>
      </c>
    </row>
    <row r="538" spans="1:10" x14ac:dyDescent="0.3">
      <c r="A538" s="12" t="s">
        <v>769</v>
      </c>
      <c r="B538" s="13" t="s">
        <v>18</v>
      </c>
      <c r="C538" s="13" t="s">
        <v>19</v>
      </c>
      <c r="D538" s="31" t="s">
        <v>770</v>
      </c>
      <c r="E538" s="14">
        <v>2</v>
      </c>
      <c r="F538" s="14">
        <v>2752.07</v>
      </c>
      <c r="G538" s="15">
        <f t="shared" si="120"/>
        <v>5504.14</v>
      </c>
      <c r="H538" s="14">
        <v>2</v>
      </c>
      <c r="I538" s="37">
        <v>0</v>
      </c>
      <c r="J538" s="15">
        <f t="shared" si="121"/>
        <v>0</v>
      </c>
    </row>
    <row r="539" spans="1:10" x14ac:dyDescent="0.3">
      <c r="A539" s="12" t="s">
        <v>771</v>
      </c>
      <c r="B539" s="13" t="s">
        <v>18</v>
      </c>
      <c r="C539" s="13" t="s">
        <v>19</v>
      </c>
      <c r="D539" s="31" t="s">
        <v>772</v>
      </c>
      <c r="E539" s="14">
        <v>2</v>
      </c>
      <c r="F539" s="14">
        <v>385.22</v>
      </c>
      <c r="G539" s="15">
        <f t="shared" si="120"/>
        <v>770.44</v>
      </c>
      <c r="H539" s="14">
        <v>2</v>
      </c>
      <c r="I539" s="37">
        <v>0</v>
      </c>
      <c r="J539" s="15">
        <f t="shared" si="121"/>
        <v>0</v>
      </c>
    </row>
    <row r="540" spans="1:10" x14ac:dyDescent="0.3">
      <c r="A540" s="12" t="s">
        <v>773</v>
      </c>
      <c r="B540" s="13" t="s">
        <v>18</v>
      </c>
      <c r="C540" s="13" t="s">
        <v>19</v>
      </c>
      <c r="D540" s="31" t="s">
        <v>774</v>
      </c>
      <c r="E540" s="14">
        <v>2</v>
      </c>
      <c r="F540" s="14">
        <v>1572.06</v>
      </c>
      <c r="G540" s="15">
        <f t="shared" si="120"/>
        <v>3144.12</v>
      </c>
      <c r="H540" s="14">
        <v>2</v>
      </c>
      <c r="I540" s="37">
        <v>0</v>
      </c>
      <c r="J540" s="15">
        <f t="shared" si="121"/>
        <v>0</v>
      </c>
    </row>
    <row r="541" spans="1:10" x14ac:dyDescent="0.3">
      <c r="A541" s="12" t="s">
        <v>775</v>
      </c>
      <c r="B541" s="13" t="s">
        <v>18</v>
      </c>
      <c r="C541" s="13" t="s">
        <v>19</v>
      </c>
      <c r="D541" s="31" t="s">
        <v>776</v>
      </c>
      <c r="E541" s="14">
        <v>2</v>
      </c>
      <c r="F541" s="14">
        <v>1304.04</v>
      </c>
      <c r="G541" s="15">
        <f t="shared" si="120"/>
        <v>2608.08</v>
      </c>
      <c r="H541" s="14">
        <v>2</v>
      </c>
      <c r="I541" s="37">
        <v>0</v>
      </c>
      <c r="J541" s="15">
        <f t="shared" si="121"/>
        <v>0</v>
      </c>
    </row>
    <row r="542" spans="1:10" x14ac:dyDescent="0.3">
      <c r="A542" s="12" t="s">
        <v>777</v>
      </c>
      <c r="B542" s="13" t="s">
        <v>18</v>
      </c>
      <c r="C542" s="13" t="s">
        <v>19</v>
      </c>
      <c r="D542" s="31" t="s">
        <v>778</v>
      </c>
      <c r="E542" s="14">
        <v>2</v>
      </c>
      <c r="F542" s="14">
        <v>840</v>
      </c>
      <c r="G542" s="15">
        <f t="shared" si="120"/>
        <v>1680</v>
      </c>
      <c r="H542" s="14">
        <v>2</v>
      </c>
      <c r="I542" s="37">
        <v>0</v>
      </c>
      <c r="J542" s="15">
        <f t="shared" si="121"/>
        <v>0</v>
      </c>
    </row>
    <row r="543" spans="1:10" ht="20.399999999999999" x14ac:dyDescent="0.3">
      <c r="A543" s="12" t="s">
        <v>779</v>
      </c>
      <c r="B543" s="13" t="s">
        <v>18</v>
      </c>
      <c r="C543" s="13" t="s">
        <v>19</v>
      </c>
      <c r="D543" s="31" t="s">
        <v>780</v>
      </c>
      <c r="E543" s="14">
        <v>2</v>
      </c>
      <c r="F543" s="14">
        <v>4585.1400000000003</v>
      </c>
      <c r="G543" s="15">
        <f t="shared" si="120"/>
        <v>9170.2800000000007</v>
      </c>
      <c r="H543" s="14">
        <v>2</v>
      </c>
      <c r="I543" s="37">
        <v>0</v>
      </c>
      <c r="J543" s="15">
        <f t="shared" si="121"/>
        <v>0</v>
      </c>
    </row>
    <row r="544" spans="1:10" x14ac:dyDescent="0.3">
      <c r="A544" s="16"/>
      <c r="B544" s="16"/>
      <c r="C544" s="16"/>
      <c r="D544" s="32" t="s">
        <v>781</v>
      </c>
      <c r="E544" s="14">
        <v>1</v>
      </c>
      <c r="F544" s="17">
        <f>SUM(G534:G543)</f>
        <v>259560.32000000001</v>
      </c>
      <c r="G544" s="17">
        <f t="shared" si="120"/>
        <v>259560.32000000001</v>
      </c>
      <c r="H544" s="14">
        <v>1</v>
      </c>
      <c r="I544" s="17">
        <f>SUM(J534:J543)</f>
        <v>0</v>
      </c>
      <c r="J544" s="17">
        <f t="shared" si="121"/>
        <v>0</v>
      </c>
    </row>
    <row r="545" spans="1:10" ht="0.9" customHeight="1" x14ac:dyDescent="0.3">
      <c r="A545" s="18"/>
      <c r="B545" s="18"/>
      <c r="C545" s="18"/>
      <c r="D545" s="33"/>
      <c r="E545" s="18"/>
      <c r="F545" s="18"/>
      <c r="G545" s="18"/>
      <c r="H545" s="18"/>
      <c r="I545" s="18"/>
      <c r="J545" s="18"/>
    </row>
    <row r="546" spans="1:10" x14ac:dyDescent="0.3">
      <c r="A546" s="21" t="s">
        <v>782</v>
      </c>
      <c r="B546" s="21" t="s">
        <v>10</v>
      </c>
      <c r="C546" s="21" t="s">
        <v>11</v>
      </c>
      <c r="D546" s="35" t="s">
        <v>783</v>
      </c>
      <c r="E546" s="22">
        <f t="shared" ref="E546:J546" si="122">E555</f>
        <v>1</v>
      </c>
      <c r="F546" s="22">
        <f t="shared" si="122"/>
        <v>222277.37</v>
      </c>
      <c r="G546" s="22">
        <f t="shared" si="122"/>
        <v>222277.37</v>
      </c>
      <c r="H546" s="22">
        <f t="shared" si="122"/>
        <v>1</v>
      </c>
      <c r="I546" s="22">
        <f t="shared" si="122"/>
        <v>0</v>
      </c>
      <c r="J546" s="22">
        <f t="shared" si="122"/>
        <v>0</v>
      </c>
    </row>
    <row r="547" spans="1:10" ht="20.399999999999999" x14ac:dyDescent="0.3">
      <c r="A547" s="12" t="s">
        <v>761</v>
      </c>
      <c r="B547" s="13" t="s">
        <v>18</v>
      </c>
      <c r="C547" s="13" t="s">
        <v>19</v>
      </c>
      <c r="D547" s="31" t="s">
        <v>762</v>
      </c>
      <c r="E547" s="14">
        <v>2</v>
      </c>
      <c r="F547" s="14">
        <v>97584.72</v>
      </c>
      <c r="G547" s="15">
        <f t="shared" ref="G547:G555" si="123">ROUND(E547*F547,2)</f>
        <v>195169.44</v>
      </c>
      <c r="H547" s="14">
        <v>2</v>
      </c>
      <c r="I547" s="37">
        <v>0</v>
      </c>
      <c r="J547" s="15">
        <f t="shared" ref="J547:J555" si="124">ROUND(H547*I547,2)</f>
        <v>0</v>
      </c>
    </row>
    <row r="548" spans="1:10" ht="20.399999999999999" x14ac:dyDescent="0.3">
      <c r="A548" s="12" t="s">
        <v>765</v>
      </c>
      <c r="B548" s="13" t="s">
        <v>18</v>
      </c>
      <c r="C548" s="13" t="s">
        <v>19</v>
      </c>
      <c r="D548" s="31" t="s">
        <v>766</v>
      </c>
      <c r="E548" s="14">
        <v>2</v>
      </c>
      <c r="F548" s="14">
        <v>3907.07</v>
      </c>
      <c r="G548" s="15">
        <f t="shared" si="123"/>
        <v>7814.14</v>
      </c>
      <c r="H548" s="14">
        <v>2</v>
      </c>
      <c r="I548" s="37">
        <v>0</v>
      </c>
      <c r="J548" s="15">
        <f t="shared" si="124"/>
        <v>0</v>
      </c>
    </row>
    <row r="549" spans="1:10" x14ac:dyDescent="0.3">
      <c r="A549" s="12" t="s">
        <v>767</v>
      </c>
      <c r="B549" s="13" t="s">
        <v>18</v>
      </c>
      <c r="C549" s="13" t="s">
        <v>19</v>
      </c>
      <c r="D549" s="31" t="s">
        <v>768</v>
      </c>
      <c r="E549" s="14">
        <v>13</v>
      </c>
      <c r="F549" s="14">
        <v>429.77</v>
      </c>
      <c r="G549" s="15">
        <f t="shared" si="123"/>
        <v>5587.01</v>
      </c>
      <c r="H549" s="14">
        <v>13</v>
      </c>
      <c r="I549" s="37">
        <v>0</v>
      </c>
      <c r="J549" s="15">
        <f t="shared" si="124"/>
        <v>0</v>
      </c>
    </row>
    <row r="550" spans="1:10" x14ac:dyDescent="0.3">
      <c r="A550" s="12" t="s">
        <v>769</v>
      </c>
      <c r="B550" s="13" t="s">
        <v>18</v>
      </c>
      <c r="C550" s="13" t="s">
        <v>19</v>
      </c>
      <c r="D550" s="31" t="s">
        <v>770</v>
      </c>
      <c r="E550" s="14">
        <v>2</v>
      </c>
      <c r="F550" s="14">
        <v>2752.07</v>
      </c>
      <c r="G550" s="15">
        <f t="shared" si="123"/>
        <v>5504.14</v>
      </c>
      <c r="H550" s="14">
        <v>2</v>
      </c>
      <c r="I550" s="37">
        <v>0</v>
      </c>
      <c r="J550" s="15">
        <f t="shared" si="124"/>
        <v>0</v>
      </c>
    </row>
    <row r="551" spans="1:10" x14ac:dyDescent="0.3">
      <c r="A551" s="12" t="s">
        <v>771</v>
      </c>
      <c r="B551" s="13" t="s">
        <v>18</v>
      </c>
      <c r="C551" s="13" t="s">
        <v>19</v>
      </c>
      <c r="D551" s="31" t="s">
        <v>772</v>
      </c>
      <c r="E551" s="14">
        <v>2</v>
      </c>
      <c r="F551" s="14">
        <v>385.22</v>
      </c>
      <c r="G551" s="15">
        <f t="shared" si="123"/>
        <v>770.44</v>
      </c>
      <c r="H551" s="14">
        <v>2</v>
      </c>
      <c r="I551" s="37">
        <v>0</v>
      </c>
      <c r="J551" s="15">
        <f t="shared" si="124"/>
        <v>0</v>
      </c>
    </row>
    <row r="552" spans="1:10" x14ac:dyDescent="0.3">
      <c r="A552" s="12" t="s">
        <v>773</v>
      </c>
      <c r="B552" s="13" t="s">
        <v>18</v>
      </c>
      <c r="C552" s="13" t="s">
        <v>19</v>
      </c>
      <c r="D552" s="31" t="s">
        <v>774</v>
      </c>
      <c r="E552" s="14">
        <v>2</v>
      </c>
      <c r="F552" s="14">
        <v>1572.06</v>
      </c>
      <c r="G552" s="15">
        <f t="shared" si="123"/>
        <v>3144.12</v>
      </c>
      <c r="H552" s="14">
        <v>2</v>
      </c>
      <c r="I552" s="37">
        <v>0</v>
      </c>
      <c r="J552" s="15">
        <f t="shared" si="124"/>
        <v>0</v>
      </c>
    </row>
    <row r="553" spans="1:10" x14ac:dyDescent="0.3">
      <c r="A553" s="12" t="s">
        <v>775</v>
      </c>
      <c r="B553" s="13" t="s">
        <v>18</v>
      </c>
      <c r="C553" s="13" t="s">
        <v>19</v>
      </c>
      <c r="D553" s="31" t="s">
        <v>776</v>
      </c>
      <c r="E553" s="14">
        <v>2</v>
      </c>
      <c r="F553" s="14">
        <v>1304.04</v>
      </c>
      <c r="G553" s="15">
        <f t="shared" si="123"/>
        <v>2608.08</v>
      </c>
      <c r="H553" s="14">
        <v>2</v>
      </c>
      <c r="I553" s="37">
        <v>0</v>
      </c>
      <c r="J553" s="15">
        <f t="shared" si="124"/>
        <v>0</v>
      </c>
    </row>
    <row r="554" spans="1:10" x14ac:dyDescent="0.3">
      <c r="A554" s="12" t="s">
        <v>777</v>
      </c>
      <c r="B554" s="13" t="s">
        <v>18</v>
      </c>
      <c r="C554" s="13" t="s">
        <v>19</v>
      </c>
      <c r="D554" s="31" t="s">
        <v>778</v>
      </c>
      <c r="E554" s="14">
        <v>2</v>
      </c>
      <c r="F554" s="14">
        <v>840</v>
      </c>
      <c r="G554" s="15">
        <f t="shared" si="123"/>
        <v>1680</v>
      </c>
      <c r="H554" s="14">
        <v>2</v>
      </c>
      <c r="I554" s="37">
        <v>0</v>
      </c>
      <c r="J554" s="15">
        <f t="shared" si="124"/>
        <v>0</v>
      </c>
    </row>
    <row r="555" spans="1:10" x14ac:dyDescent="0.3">
      <c r="A555" s="16"/>
      <c r="B555" s="16"/>
      <c r="C555" s="16"/>
      <c r="D555" s="32" t="s">
        <v>784</v>
      </c>
      <c r="E555" s="14">
        <v>1</v>
      </c>
      <c r="F555" s="17">
        <f>SUM(G547:G554)</f>
        <v>222277.37</v>
      </c>
      <c r="G555" s="17">
        <f t="shared" si="123"/>
        <v>222277.37</v>
      </c>
      <c r="H555" s="14">
        <v>1</v>
      </c>
      <c r="I555" s="17">
        <f>SUM(J547:J554)</f>
        <v>0</v>
      </c>
      <c r="J555" s="17">
        <f t="shared" si="124"/>
        <v>0</v>
      </c>
    </row>
    <row r="556" spans="1:10" ht="0.9" customHeight="1" x14ac:dyDescent="0.3">
      <c r="A556" s="18"/>
      <c r="B556" s="18"/>
      <c r="C556" s="18"/>
      <c r="D556" s="33"/>
      <c r="E556" s="18"/>
      <c r="F556" s="18"/>
      <c r="G556" s="18"/>
      <c r="H556" s="18"/>
      <c r="I556" s="18"/>
      <c r="J556" s="18"/>
    </row>
    <row r="557" spans="1:10" x14ac:dyDescent="0.3">
      <c r="A557" s="21" t="s">
        <v>785</v>
      </c>
      <c r="B557" s="21" t="s">
        <v>10</v>
      </c>
      <c r="C557" s="21" t="s">
        <v>11</v>
      </c>
      <c r="D557" s="35" t="s">
        <v>786</v>
      </c>
      <c r="E557" s="22">
        <f t="shared" ref="E557:J557" si="125">E568</f>
        <v>1</v>
      </c>
      <c r="F557" s="22">
        <f t="shared" si="125"/>
        <v>133687.23000000001</v>
      </c>
      <c r="G557" s="22">
        <f t="shared" si="125"/>
        <v>133687.23000000001</v>
      </c>
      <c r="H557" s="22">
        <f t="shared" si="125"/>
        <v>1</v>
      </c>
      <c r="I557" s="22">
        <f t="shared" si="125"/>
        <v>0</v>
      </c>
      <c r="J557" s="22">
        <f t="shared" si="125"/>
        <v>0</v>
      </c>
    </row>
    <row r="558" spans="1:10" ht="20.399999999999999" x14ac:dyDescent="0.3">
      <c r="A558" s="12" t="s">
        <v>761</v>
      </c>
      <c r="B558" s="13" t="s">
        <v>18</v>
      </c>
      <c r="C558" s="13" t="s">
        <v>19</v>
      </c>
      <c r="D558" s="31" t="s">
        <v>762</v>
      </c>
      <c r="E558" s="14">
        <v>1</v>
      </c>
      <c r="F558" s="14">
        <v>97584.72</v>
      </c>
      <c r="G558" s="15">
        <f t="shared" ref="G558:G568" si="126">ROUND(E558*F558,2)</f>
        <v>97584.72</v>
      </c>
      <c r="H558" s="14">
        <v>1</v>
      </c>
      <c r="I558" s="37">
        <v>0</v>
      </c>
      <c r="J558" s="15">
        <f t="shared" ref="J558:J568" si="127">ROUND(H558*I558,2)</f>
        <v>0</v>
      </c>
    </row>
    <row r="559" spans="1:10" x14ac:dyDescent="0.3">
      <c r="A559" s="12" t="s">
        <v>763</v>
      </c>
      <c r="B559" s="13" t="s">
        <v>18</v>
      </c>
      <c r="C559" s="13" t="s">
        <v>19</v>
      </c>
      <c r="D559" s="31" t="s">
        <v>764</v>
      </c>
      <c r="E559" s="14">
        <v>1</v>
      </c>
      <c r="F559" s="14">
        <v>10833.06</v>
      </c>
      <c r="G559" s="15">
        <f t="shared" si="126"/>
        <v>10833.06</v>
      </c>
      <c r="H559" s="14">
        <v>1</v>
      </c>
      <c r="I559" s="37">
        <v>0</v>
      </c>
      <c r="J559" s="15">
        <f t="shared" si="127"/>
        <v>0</v>
      </c>
    </row>
    <row r="560" spans="1:10" ht="20.399999999999999" x14ac:dyDescent="0.3">
      <c r="A560" s="12" t="s">
        <v>765</v>
      </c>
      <c r="B560" s="13" t="s">
        <v>18</v>
      </c>
      <c r="C560" s="13" t="s">
        <v>19</v>
      </c>
      <c r="D560" s="31" t="s">
        <v>766</v>
      </c>
      <c r="E560" s="14">
        <v>2</v>
      </c>
      <c r="F560" s="14">
        <v>3907.07</v>
      </c>
      <c r="G560" s="15">
        <f t="shared" si="126"/>
        <v>7814.14</v>
      </c>
      <c r="H560" s="14">
        <v>2</v>
      </c>
      <c r="I560" s="37">
        <v>0</v>
      </c>
      <c r="J560" s="15">
        <f t="shared" si="127"/>
        <v>0</v>
      </c>
    </row>
    <row r="561" spans="1:10" x14ac:dyDescent="0.3">
      <c r="A561" s="12" t="s">
        <v>767</v>
      </c>
      <c r="B561" s="13" t="s">
        <v>18</v>
      </c>
      <c r="C561" s="13" t="s">
        <v>19</v>
      </c>
      <c r="D561" s="31" t="s">
        <v>768</v>
      </c>
      <c r="E561" s="14">
        <v>14</v>
      </c>
      <c r="F561" s="14">
        <v>429.77</v>
      </c>
      <c r="G561" s="15">
        <f t="shared" si="126"/>
        <v>6016.78</v>
      </c>
      <c r="H561" s="14">
        <v>14</v>
      </c>
      <c r="I561" s="37">
        <v>0</v>
      </c>
      <c r="J561" s="15">
        <f t="shared" si="127"/>
        <v>0</v>
      </c>
    </row>
    <row r="562" spans="1:10" x14ac:dyDescent="0.3">
      <c r="A562" s="12" t="s">
        <v>769</v>
      </c>
      <c r="B562" s="13" t="s">
        <v>18</v>
      </c>
      <c r="C562" s="13" t="s">
        <v>19</v>
      </c>
      <c r="D562" s="31" t="s">
        <v>770</v>
      </c>
      <c r="E562" s="14">
        <v>1</v>
      </c>
      <c r="F562" s="14">
        <v>2752.07</v>
      </c>
      <c r="G562" s="15">
        <f t="shared" si="126"/>
        <v>2752.07</v>
      </c>
      <c r="H562" s="14">
        <v>1</v>
      </c>
      <c r="I562" s="37">
        <v>0</v>
      </c>
      <c r="J562" s="15">
        <f t="shared" si="127"/>
        <v>0</v>
      </c>
    </row>
    <row r="563" spans="1:10" x14ac:dyDescent="0.3">
      <c r="A563" s="12" t="s">
        <v>771</v>
      </c>
      <c r="B563" s="13" t="s">
        <v>18</v>
      </c>
      <c r="C563" s="13" t="s">
        <v>19</v>
      </c>
      <c r="D563" s="31" t="s">
        <v>772</v>
      </c>
      <c r="E563" s="14">
        <v>1</v>
      </c>
      <c r="F563" s="14">
        <v>385.22</v>
      </c>
      <c r="G563" s="15">
        <f t="shared" si="126"/>
        <v>385.22</v>
      </c>
      <c r="H563" s="14">
        <v>1</v>
      </c>
      <c r="I563" s="37">
        <v>0</v>
      </c>
      <c r="J563" s="15">
        <f t="shared" si="127"/>
        <v>0</v>
      </c>
    </row>
    <row r="564" spans="1:10" x14ac:dyDescent="0.3">
      <c r="A564" s="12" t="s">
        <v>773</v>
      </c>
      <c r="B564" s="13" t="s">
        <v>18</v>
      </c>
      <c r="C564" s="13" t="s">
        <v>19</v>
      </c>
      <c r="D564" s="31" t="s">
        <v>774</v>
      </c>
      <c r="E564" s="14">
        <v>1</v>
      </c>
      <c r="F564" s="14">
        <v>1572.06</v>
      </c>
      <c r="G564" s="15">
        <f t="shared" si="126"/>
        <v>1572.06</v>
      </c>
      <c r="H564" s="14">
        <v>1</v>
      </c>
      <c r="I564" s="37">
        <v>0</v>
      </c>
      <c r="J564" s="15">
        <f t="shared" si="127"/>
        <v>0</v>
      </c>
    </row>
    <row r="565" spans="1:10" x14ac:dyDescent="0.3">
      <c r="A565" s="12" t="s">
        <v>775</v>
      </c>
      <c r="B565" s="13" t="s">
        <v>18</v>
      </c>
      <c r="C565" s="13" t="s">
        <v>19</v>
      </c>
      <c r="D565" s="31" t="s">
        <v>776</v>
      </c>
      <c r="E565" s="14">
        <v>1</v>
      </c>
      <c r="F565" s="14">
        <v>1304.04</v>
      </c>
      <c r="G565" s="15">
        <f t="shared" si="126"/>
        <v>1304.04</v>
      </c>
      <c r="H565" s="14">
        <v>1</v>
      </c>
      <c r="I565" s="37">
        <v>0</v>
      </c>
      <c r="J565" s="15">
        <f t="shared" si="127"/>
        <v>0</v>
      </c>
    </row>
    <row r="566" spans="1:10" x14ac:dyDescent="0.3">
      <c r="A566" s="12" t="s">
        <v>777</v>
      </c>
      <c r="B566" s="13" t="s">
        <v>18</v>
      </c>
      <c r="C566" s="13" t="s">
        <v>19</v>
      </c>
      <c r="D566" s="31" t="s">
        <v>778</v>
      </c>
      <c r="E566" s="14">
        <v>1</v>
      </c>
      <c r="F566" s="14">
        <v>840</v>
      </c>
      <c r="G566" s="15">
        <f t="shared" si="126"/>
        <v>840</v>
      </c>
      <c r="H566" s="14">
        <v>1</v>
      </c>
      <c r="I566" s="37">
        <v>0</v>
      </c>
      <c r="J566" s="15">
        <f t="shared" si="127"/>
        <v>0</v>
      </c>
    </row>
    <row r="567" spans="1:10" ht="20.399999999999999" x14ac:dyDescent="0.3">
      <c r="A567" s="12" t="s">
        <v>779</v>
      </c>
      <c r="B567" s="13" t="s">
        <v>18</v>
      </c>
      <c r="C567" s="13" t="s">
        <v>19</v>
      </c>
      <c r="D567" s="31" t="s">
        <v>780</v>
      </c>
      <c r="E567" s="14">
        <v>1</v>
      </c>
      <c r="F567" s="14">
        <v>4585.1400000000003</v>
      </c>
      <c r="G567" s="15">
        <f t="shared" si="126"/>
        <v>4585.1400000000003</v>
      </c>
      <c r="H567" s="14">
        <v>1</v>
      </c>
      <c r="I567" s="37">
        <v>0</v>
      </c>
      <c r="J567" s="15">
        <f t="shared" si="127"/>
        <v>0</v>
      </c>
    </row>
    <row r="568" spans="1:10" x14ac:dyDescent="0.3">
      <c r="A568" s="16"/>
      <c r="B568" s="16"/>
      <c r="C568" s="16"/>
      <c r="D568" s="32" t="s">
        <v>787</v>
      </c>
      <c r="E568" s="14">
        <v>1</v>
      </c>
      <c r="F568" s="17">
        <f>SUM(G558:G567)</f>
        <v>133687.23000000001</v>
      </c>
      <c r="G568" s="17">
        <f t="shared" si="126"/>
        <v>133687.23000000001</v>
      </c>
      <c r="H568" s="14">
        <v>1</v>
      </c>
      <c r="I568" s="17">
        <f>SUM(J558:J567)</f>
        <v>0</v>
      </c>
      <c r="J568" s="17">
        <f t="shared" si="127"/>
        <v>0</v>
      </c>
    </row>
    <row r="569" spans="1:10" ht="0.9" customHeight="1" x14ac:dyDescent="0.3">
      <c r="A569" s="18"/>
      <c r="B569" s="18"/>
      <c r="C569" s="18"/>
      <c r="D569" s="33"/>
      <c r="E569" s="18"/>
      <c r="F569" s="18"/>
      <c r="G569" s="18"/>
      <c r="H569" s="18"/>
      <c r="I569" s="18"/>
      <c r="J569" s="18"/>
    </row>
    <row r="570" spans="1:10" x14ac:dyDescent="0.3">
      <c r="A570" s="21" t="s">
        <v>788</v>
      </c>
      <c r="B570" s="21" t="s">
        <v>10</v>
      </c>
      <c r="C570" s="21" t="s">
        <v>11</v>
      </c>
      <c r="D570" s="35" t="s">
        <v>171</v>
      </c>
      <c r="E570" s="22">
        <f t="shared" ref="E570:J570" si="128">E579</f>
        <v>1</v>
      </c>
      <c r="F570" s="22">
        <f t="shared" si="128"/>
        <v>220128.52</v>
      </c>
      <c r="G570" s="22">
        <f t="shared" si="128"/>
        <v>220128.52</v>
      </c>
      <c r="H570" s="22">
        <f t="shared" si="128"/>
        <v>1</v>
      </c>
      <c r="I570" s="22">
        <f t="shared" si="128"/>
        <v>0</v>
      </c>
      <c r="J570" s="22">
        <f t="shared" si="128"/>
        <v>0</v>
      </c>
    </row>
    <row r="571" spans="1:10" ht="20.399999999999999" x14ac:dyDescent="0.3">
      <c r="A571" s="12" t="s">
        <v>761</v>
      </c>
      <c r="B571" s="13" t="s">
        <v>18</v>
      </c>
      <c r="C571" s="13" t="s">
        <v>19</v>
      </c>
      <c r="D571" s="31" t="s">
        <v>762</v>
      </c>
      <c r="E571" s="14">
        <v>2</v>
      </c>
      <c r="F571" s="14">
        <v>97584.72</v>
      </c>
      <c r="G571" s="15">
        <f t="shared" ref="G571:G579" si="129">ROUND(E571*F571,2)</f>
        <v>195169.44</v>
      </c>
      <c r="H571" s="14">
        <v>2</v>
      </c>
      <c r="I571" s="37">
        <v>0</v>
      </c>
      <c r="J571" s="15">
        <f t="shared" ref="J571:J579" si="130">ROUND(H571*I571,2)</f>
        <v>0</v>
      </c>
    </row>
    <row r="572" spans="1:10" ht="20.399999999999999" x14ac:dyDescent="0.3">
      <c r="A572" s="12" t="s">
        <v>765</v>
      </c>
      <c r="B572" s="13" t="s">
        <v>18</v>
      </c>
      <c r="C572" s="13" t="s">
        <v>19</v>
      </c>
      <c r="D572" s="31" t="s">
        <v>766</v>
      </c>
      <c r="E572" s="14">
        <v>2</v>
      </c>
      <c r="F572" s="14">
        <v>3907.07</v>
      </c>
      <c r="G572" s="15">
        <f t="shared" si="129"/>
        <v>7814.14</v>
      </c>
      <c r="H572" s="14">
        <v>2</v>
      </c>
      <c r="I572" s="37">
        <v>0</v>
      </c>
      <c r="J572" s="15">
        <f t="shared" si="130"/>
        <v>0</v>
      </c>
    </row>
    <row r="573" spans="1:10" x14ac:dyDescent="0.3">
      <c r="A573" s="12" t="s">
        <v>767</v>
      </c>
      <c r="B573" s="13" t="s">
        <v>18</v>
      </c>
      <c r="C573" s="13" t="s">
        <v>19</v>
      </c>
      <c r="D573" s="31" t="s">
        <v>768</v>
      </c>
      <c r="E573" s="14">
        <v>8</v>
      </c>
      <c r="F573" s="14">
        <v>429.77</v>
      </c>
      <c r="G573" s="15">
        <f t="shared" si="129"/>
        <v>3438.16</v>
      </c>
      <c r="H573" s="14">
        <v>8</v>
      </c>
      <c r="I573" s="37">
        <v>0</v>
      </c>
      <c r="J573" s="15">
        <f t="shared" si="130"/>
        <v>0</v>
      </c>
    </row>
    <row r="574" spans="1:10" x14ac:dyDescent="0.3">
      <c r="A574" s="12" t="s">
        <v>769</v>
      </c>
      <c r="B574" s="13" t="s">
        <v>18</v>
      </c>
      <c r="C574" s="13" t="s">
        <v>19</v>
      </c>
      <c r="D574" s="31" t="s">
        <v>770</v>
      </c>
      <c r="E574" s="14">
        <v>2</v>
      </c>
      <c r="F574" s="14">
        <v>2752.07</v>
      </c>
      <c r="G574" s="15">
        <f t="shared" si="129"/>
        <v>5504.14</v>
      </c>
      <c r="H574" s="14">
        <v>2</v>
      </c>
      <c r="I574" s="37">
        <v>0</v>
      </c>
      <c r="J574" s="15">
        <f t="shared" si="130"/>
        <v>0</v>
      </c>
    </row>
    <row r="575" spans="1:10" x14ac:dyDescent="0.3">
      <c r="A575" s="12" t="s">
        <v>771</v>
      </c>
      <c r="B575" s="13" t="s">
        <v>18</v>
      </c>
      <c r="C575" s="13" t="s">
        <v>19</v>
      </c>
      <c r="D575" s="31" t="s">
        <v>772</v>
      </c>
      <c r="E575" s="14">
        <v>2</v>
      </c>
      <c r="F575" s="14">
        <v>385.22</v>
      </c>
      <c r="G575" s="15">
        <f t="shared" si="129"/>
        <v>770.44</v>
      </c>
      <c r="H575" s="14">
        <v>2</v>
      </c>
      <c r="I575" s="37">
        <v>0</v>
      </c>
      <c r="J575" s="15">
        <f t="shared" si="130"/>
        <v>0</v>
      </c>
    </row>
    <row r="576" spans="1:10" x14ac:dyDescent="0.3">
      <c r="A576" s="12" t="s">
        <v>773</v>
      </c>
      <c r="B576" s="13" t="s">
        <v>18</v>
      </c>
      <c r="C576" s="13" t="s">
        <v>19</v>
      </c>
      <c r="D576" s="31" t="s">
        <v>774</v>
      </c>
      <c r="E576" s="14">
        <v>2</v>
      </c>
      <c r="F576" s="14">
        <v>1572.06</v>
      </c>
      <c r="G576" s="15">
        <f t="shared" si="129"/>
        <v>3144.12</v>
      </c>
      <c r="H576" s="14">
        <v>2</v>
      </c>
      <c r="I576" s="37">
        <v>0</v>
      </c>
      <c r="J576" s="15">
        <f t="shared" si="130"/>
        <v>0</v>
      </c>
    </row>
    <row r="577" spans="1:10" x14ac:dyDescent="0.3">
      <c r="A577" s="12" t="s">
        <v>775</v>
      </c>
      <c r="B577" s="13" t="s">
        <v>18</v>
      </c>
      <c r="C577" s="13" t="s">
        <v>19</v>
      </c>
      <c r="D577" s="31" t="s">
        <v>776</v>
      </c>
      <c r="E577" s="14">
        <v>2</v>
      </c>
      <c r="F577" s="14">
        <v>1304.04</v>
      </c>
      <c r="G577" s="15">
        <f t="shared" si="129"/>
        <v>2608.08</v>
      </c>
      <c r="H577" s="14">
        <v>2</v>
      </c>
      <c r="I577" s="37">
        <v>0</v>
      </c>
      <c r="J577" s="15">
        <f t="shared" si="130"/>
        <v>0</v>
      </c>
    </row>
    <row r="578" spans="1:10" x14ac:dyDescent="0.3">
      <c r="A578" s="12" t="s">
        <v>777</v>
      </c>
      <c r="B578" s="13" t="s">
        <v>18</v>
      </c>
      <c r="C578" s="13" t="s">
        <v>19</v>
      </c>
      <c r="D578" s="31" t="s">
        <v>778</v>
      </c>
      <c r="E578" s="14">
        <v>2</v>
      </c>
      <c r="F578" s="14">
        <v>840</v>
      </c>
      <c r="G578" s="15">
        <f t="shared" si="129"/>
        <v>1680</v>
      </c>
      <c r="H578" s="14">
        <v>2</v>
      </c>
      <c r="I578" s="37">
        <v>0</v>
      </c>
      <c r="J578" s="15">
        <f t="shared" si="130"/>
        <v>0</v>
      </c>
    </row>
    <row r="579" spans="1:10" x14ac:dyDescent="0.3">
      <c r="A579" s="16"/>
      <c r="B579" s="16"/>
      <c r="C579" s="16"/>
      <c r="D579" s="32" t="s">
        <v>789</v>
      </c>
      <c r="E579" s="14">
        <v>1</v>
      </c>
      <c r="F579" s="17">
        <f>SUM(G571:G578)</f>
        <v>220128.52</v>
      </c>
      <c r="G579" s="17">
        <f t="shared" si="129"/>
        <v>220128.52</v>
      </c>
      <c r="H579" s="14">
        <v>1</v>
      </c>
      <c r="I579" s="17">
        <f>SUM(J571:J578)</f>
        <v>0</v>
      </c>
      <c r="J579" s="17">
        <f t="shared" si="130"/>
        <v>0</v>
      </c>
    </row>
    <row r="580" spans="1:10" ht="0.9" customHeight="1" x14ac:dyDescent="0.3">
      <c r="A580" s="18"/>
      <c r="B580" s="18"/>
      <c r="C580" s="18"/>
      <c r="D580" s="33"/>
      <c r="E580" s="18"/>
      <c r="F580" s="18"/>
      <c r="G580" s="18"/>
      <c r="H580" s="18"/>
      <c r="I580" s="18"/>
      <c r="J580" s="18"/>
    </row>
    <row r="581" spans="1:10" x14ac:dyDescent="0.3">
      <c r="A581" s="16"/>
      <c r="B581" s="16"/>
      <c r="C581" s="16"/>
      <c r="D581" s="32" t="s">
        <v>790</v>
      </c>
      <c r="E581" s="14">
        <v>1</v>
      </c>
      <c r="F581" s="17">
        <f>G533+G546+G557+G570</f>
        <v>835653.44</v>
      </c>
      <c r="G581" s="17">
        <f>ROUND(E581*F581,2)</f>
        <v>835653.44</v>
      </c>
      <c r="H581" s="14">
        <v>1</v>
      </c>
      <c r="I581" s="17">
        <f>J533+J546+J557+J570</f>
        <v>0</v>
      </c>
      <c r="J581" s="17">
        <f>ROUND(H581*I581,2)</f>
        <v>0</v>
      </c>
    </row>
    <row r="582" spans="1:10" ht="0.9" customHeight="1" x14ac:dyDescent="0.3">
      <c r="A582" s="18"/>
      <c r="B582" s="18"/>
      <c r="C582" s="18"/>
      <c r="D582" s="33"/>
      <c r="E582" s="18"/>
      <c r="F582" s="18"/>
      <c r="G582" s="18"/>
      <c r="H582" s="18"/>
      <c r="I582" s="18"/>
      <c r="J582" s="18"/>
    </row>
    <row r="583" spans="1:10" x14ac:dyDescent="0.3">
      <c r="A583" s="19" t="s">
        <v>791</v>
      </c>
      <c r="B583" s="19" t="s">
        <v>10</v>
      </c>
      <c r="C583" s="19" t="s">
        <v>11</v>
      </c>
      <c r="D583" s="34" t="s">
        <v>792</v>
      </c>
      <c r="E583" s="20">
        <f t="shared" ref="E583:J583" si="131">E585</f>
        <v>1</v>
      </c>
      <c r="F583" s="20">
        <f t="shared" si="131"/>
        <v>41317.5</v>
      </c>
      <c r="G583" s="20">
        <f t="shared" si="131"/>
        <v>41317.5</v>
      </c>
      <c r="H583" s="20">
        <f t="shared" si="131"/>
        <v>1</v>
      </c>
      <c r="I583" s="20">
        <f t="shared" si="131"/>
        <v>0</v>
      </c>
      <c r="J583" s="20">
        <f t="shared" si="131"/>
        <v>0</v>
      </c>
    </row>
    <row r="584" spans="1:10" ht="20.399999999999999" x14ac:dyDescent="0.3">
      <c r="A584" s="12" t="s">
        <v>793</v>
      </c>
      <c r="B584" s="13" t="s">
        <v>18</v>
      </c>
      <c r="C584" s="13" t="s">
        <v>19</v>
      </c>
      <c r="D584" s="31" t="s">
        <v>794</v>
      </c>
      <c r="E584" s="14">
        <v>5</v>
      </c>
      <c r="F584" s="14">
        <v>8263.5</v>
      </c>
      <c r="G584" s="15">
        <f>ROUND(E584*F584,2)</f>
        <v>41317.5</v>
      </c>
      <c r="H584" s="14">
        <v>5</v>
      </c>
      <c r="I584" s="37">
        <v>0</v>
      </c>
      <c r="J584" s="15">
        <f>ROUND(H584*I584,2)</f>
        <v>0</v>
      </c>
    </row>
    <row r="585" spans="1:10" x14ac:dyDescent="0.3">
      <c r="A585" s="16"/>
      <c r="B585" s="16"/>
      <c r="C585" s="16"/>
      <c r="D585" s="32" t="s">
        <v>795</v>
      </c>
      <c r="E585" s="14">
        <v>1</v>
      </c>
      <c r="F585" s="17">
        <f>G584</f>
        <v>41317.5</v>
      </c>
      <c r="G585" s="17">
        <f>ROUND(E585*F585,2)</f>
        <v>41317.5</v>
      </c>
      <c r="H585" s="14">
        <v>1</v>
      </c>
      <c r="I585" s="17">
        <f>J584</f>
        <v>0</v>
      </c>
      <c r="J585" s="17">
        <f>ROUND(H585*I585,2)</f>
        <v>0</v>
      </c>
    </row>
    <row r="586" spans="1:10" ht="0.9" customHeight="1" x14ac:dyDescent="0.3">
      <c r="A586" s="18"/>
      <c r="B586" s="18"/>
      <c r="C586" s="18"/>
      <c r="D586" s="33"/>
      <c r="E586" s="18"/>
      <c r="F586" s="18"/>
      <c r="G586" s="18"/>
      <c r="H586" s="18"/>
      <c r="I586" s="18"/>
      <c r="J586" s="18"/>
    </row>
    <row r="587" spans="1:10" x14ac:dyDescent="0.3">
      <c r="A587" s="16"/>
      <c r="B587" s="16"/>
      <c r="C587" s="16"/>
      <c r="D587" s="32" t="s">
        <v>796</v>
      </c>
      <c r="E587" s="14">
        <v>1</v>
      </c>
      <c r="F587" s="17">
        <f>G532+G583</f>
        <v>876970.94</v>
      </c>
      <c r="G587" s="17">
        <f>ROUND(E587*F587,2)</f>
        <v>876970.94</v>
      </c>
      <c r="H587" s="14">
        <v>1</v>
      </c>
      <c r="I587" s="17">
        <f>J532+J583</f>
        <v>0</v>
      </c>
      <c r="J587" s="17">
        <f>ROUND(H587*I587,2)</f>
        <v>0</v>
      </c>
    </row>
    <row r="588" spans="1:10" ht="0.9" customHeight="1" x14ac:dyDescent="0.3">
      <c r="A588" s="18"/>
      <c r="B588" s="18"/>
      <c r="C588" s="18"/>
      <c r="D588" s="33"/>
      <c r="E588" s="18"/>
      <c r="F588" s="18"/>
      <c r="G588" s="18"/>
      <c r="H588" s="18"/>
      <c r="I588" s="18"/>
      <c r="J588" s="18"/>
    </row>
    <row r="589" spans="1:10" ht="20.399999999999999" x14ac:dyDescent="0.3">
      <c r="A589" s="10" t="s">
        <v>797</v>
      </c>
      <c r="B589" s="10" t="s">
        <v>10</v>
      </c>
      <c r="C589" s="10" t="s">
        <v>11</v>
      </c>
      <c r="D589" s="30" t="s">
        <v>798</v>
      </c>
      <c r="E589" s="11">
        <f t="shared" ref="E589:J589" si="132">E649</f>
        <v>1</v>
      </c>
      <c r="F589" s="11">
        <f t="shared" si="132"/>
        <v>141854.82</v>
      </c>
      <c r="G589" s="11">
        <f t="shared" si="132"/>
        <v>141854.82</v>
      </c>
      <c r="H589" s="11">
        <f t="shared" si="132"/>
        <v>1</v>
      </c>
      <c r="I589" s="11">
        <f t="shared" si="132"/>
        <v>0</v>
      </c>
      <c r="J589" s="11">
        <f t="shared" si="132"/>
        <v>0</v>
      </c>
    </row>
    <row r="590" spans="1:10" x14ac:dyDescent="0.3">
      <c r="A590" s="19" t="s">
        <v>799</v>
      </c>
      <c r="B590" s="19" t="s">
        <v>10</v>
      </c>
      <c r="C590" s="19" t="s">
        <v>11</v>
      </c>
      <c r="D590" s="34" t="s">
        <v>800</v>
      </c>
      <c r="E590" s="20">
        <f t="shared" ref="E590:J590" si="133">E601</f>
        <v>1</v>
      </c>
      <c r="F590" s="20">
        <f t="shared" si="133"/>
        <v>48881.64</v>
      </c>
      <c r="G590" s="20">
        <f t="shared" si="133"/>
        <v>48881.64</v>
      </c>
      <c r="H590" s="20">
        <f t="shared" si="133"/>
        <v>1</v>
      </c>
      <c r="I590" s="20">
        <f t="shared" si="133"/>
        <v>0</v>
      </c>
      <c r="J590" s="20">
        <f t="shared" si="133"/>
        <v>0</v>
      </c>
    </row>
    <row r="591" spans="1:10" x14ac:dyDescent="0.3">
      <c r="A591" s="12" t="s">
        <v>801</v>
      </c>
      <c r="B591" s="13" t="s">
        <v>18</v>
      </c>
      <c r="C591" s="13" t="s">
        <v>19</v>
      </c>
      <c r="D591" s="31" t="s">
        <v>802</v>
      </c>
      <c r="E591" s="14">
        <v>7</v>
      </c>
      <c r="F591" s="14">
        <v>2618.27</v>
      </c>
      <c r="G591" s="15">
        <f t="shared" ref="G591:G601" si="134">ROUND(E591*F591,2)</f>
        <v>18327.89</v>
      </c>
      <c r="H591" s="14">
        <v>7</v>
      </c>
      <c r="I591" s="37">
        <v>0</v>
      </c>
      <c r="J591" s="15">
        <f t="shared" ref="J591:J601" si="135">ROUND(H591*I591,2)</f>
        <v>0</v>
      </c>
    </row>
    <row r="592" spans="1:10" x14ac:dyDescent="0.3">
      <c r="A592" s="12" t="s">
        <v>803</v>
      </c>
      <c r="B592" s="13" t="s">
        <v>18</v>
      </c>
      <c r="C592" s="13" t="s">
        <v>19</v>
      </c>
      <c r="D592" s="31" t="s">
        <v>804</v>
      </c>
      <c r="E592" s="14">
        <v>7</v>
      </c>
      <c r="F592" s="14">
        <v>304.33</v>
      </c>
      <c r="G592" s="15">
        <f t="shared" si="134"/>
        <v>2130.31</v>
      </c>
      <c r="H592" s="14">
        <v>7</v>
      </c>
      <c r="I592" s="37">
        <v>0</v>
      </c>
      <c r="J592" s="15">
        <f t="shared" si="135"/>
        <v>0</v>
      </c>
    </row>
    <row r="593" spans="1:10" x14ac:dyDescent="0.3">
      <c r="A593" s="12" t="s">
        <v>805</v>
      </c>
      <c r="B593" s="13" t="s">
        <v>18</v>
      </c>
      <c r="C593" s="13" t="s">
        <v>27</v>
      </c>
      <c r="D593" s="31" t="s">
        <v>806</v>
      </c>
      <c r="E593" s="14">
        <v>210</v>
      </c>
      <c r="F593" s="14">
        <v>11.57</v>
      </c>
      <c r="G593" s="15">
        <f t="shared" si="134"/>
        <v>2429.6999999999998</v>
      </c>
      <c r="H593" s="14">
        <v>210</v>
      </c>
      <c r="I593" s="37">
        <v>0</v>
      </c>
      <c r="J593" s="15">
        <f t="shared" si="135"/>
        <v>0</v>
      </c>
    </row>
    <row r="594" spans="1:10" x14ac:dyDescent="0.3">
      <c r="A594" s="12" t="s">
        <v>807</v>
      </c>
      <c r="B594" s="13" t="s">
        <v>18</v>
      </c>
      <c r="C594" s="13" t="s">
        <v>27</v>
      </c>
      <c r="D594" s="31" t="s">
        <v>808</v>
      </c>
      <c r="E594" s="14">
        <v>1075</v>
      </c>
      <c r="F594" s="14">
        <v>9.5399999999999991</v>
      </c>
      <c r="G594" s="15">
        <f t="shared" si="134"/>
        <v>10255.5</v>
      </c>
      <c r="H594" s="14">
        <v>1075</v>
      </c>
      <c r="I594" s="37">
        <v>0</v>
      </c>
      <c r="J594" s="15">
        <f t="shared" si="135"/>
        <v>0</v>
      </c>
    </row>
    <row r="595" spans="1:10" x14ac:dyDescent="0.3">
      <c r="A595" s="12" t="s">
        <v>809</v>
      </c>
      <c r="B595" s="13" t="s">
        <v>18</v>
      </c>
      <c r="C595" s="13" t="s">
        <v>27</v>
      </c>
      <c r="D595" s="31" t="s">
        <v>810</v>
      </c>
      <c r="E595" s="14">
        <v>425</v>
      </c>
      <c r="F595" s="14">
        <v>7.49</v>
      </c>
      <c r="G595" s="15">
        <f t="shared" si="134"/>
        <v>3183.25</v>
      </c>
      <c r="H595" s="14">
        <v>425</v>
      </c>
      <c r="I595" s="37">
        <v>0</v>
      </c>
      <c r="J595" s="15">
        <f t="shared" si="135"/>
        <v>0</v>
      </c>
    </row>
    <row r="596" spans="1:10" x14ac:dyDescent="0.3">
      <c r="A596" s="12" t="s">
        <v>811</v>
      </c>
      <c r="B596" s="13" t="s">
        <v>18</v>
      </c>
      <c r="C596" s="13" t="s">
        <v>19</v>
      </c>
      <c r="D596" s="31" t="s">
        <v>812</v>
      </c>
      <c r="E596" s="14">
        <v>3</v>
      </c>
      <c r="F596" s="14">
        <v>923.75</v>
      </c>
      <c r="G596" s="15">
        <f t="shared" si="134"/>
        <v>2771.25</v>
      </c>
      <c r="H596" s="14">
        <v>3</v>
      </c>
      <c r="I596" s="37">
        <v>0</v>
      </c>
      <c r="J596" s="15">
        <f t="shared" si="135"/>
        <v>0</v>
      </c>
    </row>
    <row r="597" spans="1:10" ht="20.399999999999999" x14ac:dyDescent="0.3">
      <c r="A597" s="12" t="s">
        <v>813</v>
      </c>
      <c r="B597" s="13" t="s">
        <v>18</v>
      </c>
      <c r="C597" s="13" t="s">
        <v>27</v>
      </c>
      <c r="D597" s="31" t="s">
        <v>814</v>
      </c>
      <c r="E597" s="14">
        <v>225</v>
      </c>
      <c r="F597" s="14">
        <v>17.82</v>
      </c>
      <c r="G597" s="15">
        <f t="shared" si="134"/>
        <v>4009.5</v>
      </c>
      <c r="H597" s="14">
        <v>225</v>
      </c>
      <c r="I597" s="37">
        <v>0</v>
      </c>
      <c r="J597" s="15">
        <f t="shared" si="135"/>
        <v>0</v>
      </c>
    </row>
    <row r="598" spans="1:10" x14ac:dyDescent="0.3">
      <c r="A598" s="12" t="s">
        <v>815</v>
      </c>
      <c r="B598" s="13" t="s">
        <v>18</v>
      </c>
      <c r="C598" s="13" t="s">
        <v>27</v>
      </c>
      <c r="D598" s="31" t="s">
        <v>816</v>
      </c>
      <c r="E598" s="14">
        <v>350</v>
      </c>
      <c r="F598" s="14">
        <v>11.42</v>
      </c>
      <c r="G598" s="15">
        <f t="shared" si="134"/>
        <v>3997</v>
      </c>
      <c r="H598" s="14">
        <v>350</v>
      </c>
      <c r="I598" s="37">
        <v>0</v>
      </c>
      <c r="J598" s="15">
        <f t="shared" si="135"/>
        <v>0</v>
      </c>
    </row>
    <row r="599" spans="1:10" x14ac:dyDescent="0.3">
      <c r="A599" s="12" t="s">
        <v>817</v>
      </c>
      <c r="B599" s="13" t="s">
        <v>18</v>
      </c>
      <c r="C599" s="13" t="s">
        <v>19</v>
      </c>
      <c r="D599" s="31" t="s">
        <v>818</v>
      </c>
      <c r="E599" s="14">
        <v>0.5</v>
      </c>
      <c r="F599" s="14">
        <v>1117.3699999999999</v>
      </c>
      <c r="G599" s="15">
        <f t="shared" si="134"/>
        <v>558.69000000000005</v>
      </c>
      <c r="H599" s="14">
        <v>0.5</v>
      </c>
      <c r="I599" s="37">
        <v>0</v>
      </c>
      <c r="J599" s="15">
        <f t="shared" si="135"/>
        <v>0</v>
      </c>
    </row>
    <row r="600" spans="1:10" x14ac:dyDescent="0.3">
      <c r="A600" s="12" t="s">
        <v>819</v>
      </c>
      <c r="B600" s="13" t="s">
        <v>18</v>
      </c>
      <c r="C600" s="13" t="s">
        <v>19</v>
      </c>
      <c r="D600" s="31" t="s">
        <v>820</v>
      </c>
      <c r="E600" s="14">
        <v>0.5</v>
      </c>
      <c r="F600" s="14">
        <v>2437.09</v>
      </c>
      <c r="G600" s="15">
        <f t="shared" si="134"/>
        <v>1218.55</v>
      </c>
      <c r="H600" s="14">
        <v>0.5</v>
      </c>
      <c r="I600" s="37">
        <v>0</v>
      </c>
      <c r="J600" s="15">
        <f t="shared" si="135"/>
        <v>0</v>
      </c>
    </row>
    <row r="601" spans="1:10" x14ac:dyDescent="0.3">
      <c r="A601" s="16"/>
      <c r="B601" s="16"/>
      <c r="C601" s="16"/>
      <c r="D601" s="32" t="s">
        <v>821</v>
      </c>
      <c r="E601" s="14">
        <v>1</v>
      </c>
      <c r="F601" s="17">
        <f>SUM(G591:G600)</f>
        <v>48881.64</v>
      </c>
      <c r="G601" s="17">
        <f t="shared" si="134"/>
        <v>48881.64</v>
      </c>
      <c r="H601" s="14">
        <v>1</v>
      </c>
      <c r="I601" s="17">
        <f>SUM(J591:J600)</f>
        <v>0</v>
      </c>
      <c r="J601" s="17">
        <f t="shared" si="135"/>
        <v>0</v>
      </c>
    </row>
    <row r="602" spans="1:10" ht="0.9" customHeight="1" x14ac:dyDescent="0.3">
      <c r="A602" s="18"/>
      <c r="B602" s="18"/>
      <c r="C602" s="18"/>
      <c r="D602" s="33"/>
      <c r="E602" s="18"/>
      <c r="F602" s="18"/>
      <c r="G602" s="18"/>
      <c r="H602" s="18"/>
      <c r="I602" s="18"/>
      <c r="J602" s="18"/>
    </row>
    <row r="603" spans="1:10" x14ac:dyDescent="0.3">
      <c r="A603" s="19" t="s">
        <v>822</v>
      </c>
      <c r="B603" s="19" t="s">
        <v>10</v>
      </c>
      <c r="C603" s="19" t="s">
        <v>11</v>
      </c>
      <c r="D603" s="34" t="s">
        <v>823</v>
      </c>
      <c r="E603" s="20">
        <f t="shared" ref="E603:J603" si="136">E609</f>
        <v>1</v>
      </c>
      <c r="F603" s="20">
        <f t="shared" si="136"/>
        <v>11768.64</v>
      </c>
      <c r="G603" s="20">
        <f t="shared" si="136"/>
        <v>11768.64</v>
      </c>
      <c r="H603" s="20">
        <f t="shared" si="136"/>
        <v>1</v>
      </c>
      <c r="I603" s="20">
        <f t="shared" si="136"/>
        <v>0</v>
      </c>
      <c r="J603" s="20">
        <f t="shared" si="136"/>
        <v>0</v>
      </c>
    </row>
    <row r="604" spans="1:10" x14ac:dyDescent="0.3">
      <c r="A604" s="12" t="s">
        <v>824</v>
      </c>
      <c r="B604" s="13" t="s">
        <v>18</v>
      </c>
      <c r="C604" s="13" t="s">
        <v>27</v>
      </c>
      <c r="D604" s="31" t="s">
        <v>825</v>
      </c>
      <c r="E604" s="14">
        <v>525</v>
      </c>
      <c r="F604" s="14">
        <v>10.220000000000001</v>
      </c>
      <c r="G604" s="15">
        <f t="shared" ref="G604:G609" si="137">ROUND(E604*F604,2)</f>
        <v>5365.5</v>
      </c>
      <c r="H604" s="14">
        <v>525</v>
      </c>
      <c r="I604" s="37">
        <v>0</v>
      </c>
      <c r="J604" s="15">
        <f t="shared" ref="J604:J609" si="138">ROUND(H604*I604,2)</f>
        <v>0</v>
      </c>
    </row>
    <row r="605" spans="1:10" x14ac:dyDescent="0.3">
      <c r="A605" s="12" t="s">
        <v>809</v>
      </c>
      <c r="B605" s="13" t="s">
        <v>18</v>
      </c>
      <c r="C605" s="13" t="s">
        <v>27</v>
      </c>
      <c r="D605" s="31" t="s">
        <v>810</v>
      </c>
      <c r="E605" s="14">
        <v>390</v>
      </c>
      <c r="F605" s="14">
        <v>7.49</v>
      </c>
      <c r="G605" s="15">
        <f t="shared" si="137"/>
        <v>2921.1</v>
      </c>
      <c r="H605" s="14">
        <v>390</v>
      </c>
      <c r="I605" s="37">
        <v>0</v>
      </c>
      <c r="J605" s="15">
        <f t="shared" si="138"/>
        <v>0</v>
      </c>
    </row>
    <row r="606" spans="1:10" x14ac:dyDescent="0.3">
      <c r="A606" s="12" t="s">
        <v>826</v>
      </c>
      <c r="B606" s="13" t="s">
        <v>18</v>
      </c>
      <c r="C606" s="13" t="s">
        <v>19</v>
      </c>
      <c r="D606" s="31" t="s">
        <v>827</v>
      </c>
      <c r="E606" s="14">
        <v>10</v>
      </c>
      <c r="F606" s="14">
        <v>170.48</v>
      </c>
      <c r="G606" s="15">
        <f t="shared" si="137"/>
        <v>1704.8</v>
      </c>
      <c r="H606" s="14">
        <v>10</v>
      </c>
      <c r="I606" s="37">
        <v>0</v>
      </c>
      <c r="J606" s="15">
        <f t="shared" si="138"/>
        <v>0</v>
      </c>
    </row>
    <row r="607" spans="1:10" x14ac:dyDescent="0.3">
      <c r="A607" s="12" t="s">
        <v>817</v>
      </c>
      <c r="B607" s="13" t="s">
        <v>18</v>
      </c>
      <c r="C607" s="13" t="s">
        <v>19</v>
      </c>
      <c r="D607" s="31" t="s">
        <v>818</v>
      </c>
      <c r="E607" s="14">
        <v>0.5</v>
      </c>
      <c r="F607" s="14">
        <v>1117.3699999999999</v>
      </c>
      <c r="G607" s="15">
        <f t="shared" si="137"/>
        <v>558.69000000000005</v>
      </c>
      <c r="H607" s="14">
        <v>0.5</v>
      </c>
      <c r="I607" s="37">
        <v>0</v>
      </c>
      <c r="J607" s="15">
        <f t="shared" si="138"/>
        <v>0</v>
      </c>
    </row>
    <row r="608" spans="1:10" x14ac:dyDescent="0.3">
      <c r="A608" s="12" t="s">
        <v>819</v>
      </c>
      <c r="B608" s="13" t="s">
        <v>18</v>
      </c>
      <c r="C608" s="13" t="s">
        <v>19</v>
      </c>
      <c r="D608" s="31" t="s">
        <v>820</v>
      </c>
      <c r="E608" s="14">
        <v>0.5</v>
      </c>
      <c r="F608" s="14">
        <v>2437.09</v>
      </c>
      <c r="G608" s="15">
        <f t="shared" si="137"/>
        <v>1218.55</v>
      </c>
      <c r="H608" s="14">
        <v>0.5</v>
      </c>
      <c r="I608" s="37">
        <v>0</v>
      </c>
      <c r="J608" s="15">
        <f t="shared" si="138"/>
        <v>0</v>
      </c>
    </row>
    <row r="609" spans="1:10" x14ac:dyDescent="0.3">
      <c r="A609" s="16"/>
      <c r="B609" s="16"/>
      <c r="C609" s="16"/>
      <c r="D609" s="32" t="s">
        <v>828</v>
      </c>
      <c r="E609" s="14">
        <v>1</v>
      </c>
      <c r="F609" s="17">
        <f>SUM(G604:G608)</f>
        <v>11768.64</v>
      </c>
      <c r="G609" s="17">
        <f t="shared" si="137"/>
        <v>11768.64</v>
      </c>
      <c r="H609" s="14">
        <v>1</v>
      </c>
      <c r="I609" s="17">
        <f>SUM(J604:J608)</f>
        <v>0</v>
      </c>
      <c r="J609" s="17">
        <f t="shared" si="138"/>
        <v>0</v>
      </c>
    </row>
    <row r="610" spans="1:10" ht="0.9" customHeight="1" x14ac:dyDescent="0.3">
      <c r="A610" s="18"/>
      <c r="B610" s="18"/>
      <c r="C610" s="18"/>
      <c r="D610" s="33"/>
      <c r="E610" s="18"/>
      <c r="F610" s="18"/>
      <c r="G610" s="18"/>
      <c r="H610" s="18"/>
      <c r="I610" s="18"/>
      <c r="J610" s="18"/>
    </row>
    <row r="611" spans="1:10" x14ac:dyDescent="0.3">
      <c r="A611" s="19" t="s">
        <v>829</v>
      </c>
      <c r="B611" s="19" t="s">
        <v>10</v>
      </c>
      <c r="C611" s="19" t="s">
        <v>11</v>
      </c>
      <c r="D611" s="34" t="s">
        <v>830</v>
      </c>
      <c r="E611" s="20">
        <f t="shared" ref="E611:J611" si="139">E622</f>
        <v>1</v>
      </c>
      <c r="F611" s="20">
        <f t="shared" si="139"/>
        <v>18669.45</v>
      </c>
      <c r="G611" s="20">
        <f t="shared" si="139"/>
        <v>18669.45</v>
      </c>
      <c r="H611" s="20">
        <f t="shared" si="139"/>
        <v>1</v>
      </c>
      <c r="I611" s="20">
        <f t="shared" si="139"/>
        <v>0</v>
      </c>
      <c r="J611" s="20">
        <f t="shared" si="139"/>
        <v>0</v>
      </c>
    </row>
    <row r="612" spans="1:10" x14ac:dyDescent="0.3">
      <c r="A612" s="12" t="s">
        <v>831</v>
      </c>
      <c r="B612" s="13" t="s">
        <v>18</v>
      </c>
      <c r="C612" s="13" t="s">
        <v>27</v>
      </c>
      <c r="D612" s="31" t="s">
        <v>832</v>
      </c>
      <c r="E612" s="14">
        <v>100</v>
      </c>
      <c r="F612" s="14">
        <v>2.33</v>
      </c>
      <c r="G612" s="15">
        <f t="shared" ref="G612:G622" si="140">ROUND(E612*F612,2)</f>
        <v>233</v>
      </c>
      <c r="H612" s="14">
        <v>100</v>
      </c>
      <c r="I612" s="37">
        <v>0</v>
      </c>
      <c r="J612" s="15">
        <f t="shared" ref="J612:J622" si="141">ROUND(H612*I612,2)</f>
        <v>0</v>
      </c>
    </row>
    <row r="613" spans="1:10" x14ac:dyDescent="0.3">
      <c r="A613" s="12" t="s">
        <v>833</v>
      </c>
      <c r="B613" s="13" t="s">
        <v>18</v>
      </c>
      <c r="C613" s="13" t="s">
        <v>19</v>
      </c>
      <c r="D613" s="31" t="s">
        <v>834</v>
      </c>
      <c r="E613" s="14">
        <v>1</v>
      </c>
      <c r="F613" s="14">
        <v>1117.3699999999999</v>
      </c>
      <c r="G613" s="15">
        <f t="shared" si="140"/>
        <v>1117.3699999999999</v>
      </c>
      <c r="H613" s="14">
        <v>1</v>
      </c>
      <c r="I613" s="37">
        <v>0</v>
      </c>
      <c r="J613" s="15">
        <f t="shared" si="141"/>
        <v>0</v>
      </c>
    </row>
    <row r="614" spans="1:10" x14ac:dyDescent="0.3">
      <c r="A614" s="12" t="s">
        <v>835</v>
      </c>
      <c r="B614" s="13" t="s">
        <v>18</v>
      </c>
      <c r="C614" s="13" t="s">
        <v>19</v>
      </c>
      <c r="D614" s="31" t="s">
        <v>836</v>
      </c>
      <c r="E614" s="14">
        <v>1</v>
      </c>
      <c r="F614" s="14">
        <v>2991.9</v>
      </c>
      <c r="G614" s="15">
        <f t="shared" si="140"/>
        <v>2991.9</v>
      </c>
      <c r="H614" s="14">
        <v>1</v>
      </c>
      <c r="I614" s="37">
        <v>0</v>
      </c>
      <c r="J614" s="15">
        <f t="shared" si="141"/>
        <v>0</v>
      </c>
    </row>
    <row r="615" spans="1:10" x14ac:dyDescent="0.3">
      <c r="A615" s="12" t="s">
        <v>809</v>
      </c>
      <c r="B615" s="13" t="s">
        <v>18</v>
      </c>
      <c r="C615" s="13" t="s">
        <v>27</v>
      </c>
      <c r="D615" s="31" t="s">
        <v>810</v>
      </c>
      <c r="E615" s="14">
        <v>200</v>
      </c>
      <c r="F615" s="14">
        <v>7.49</v>
      </c>
      <c r="G615" s="15">
        <f t="shared" si="140"/>
        <v>1498</v>
      </c>
      <c r="H615" s="14">
        <v>200</v>
      </c>
      <c r="I615" s="37">
        <v>0</v>
      </c>
      <c r="J615" s="15">
        <f t="shared" si="141"/>
        <v>0</v>
      </c>
    </row>
    <row r="616" spans="1:10" x14ac:dyDescent="0.3">
      <c r="A616" s="12" t="s">
        <v>837</v>
      </c>
      <c r="B616" s="13" t="s">
        <v>18</v>
      </c>
      <c r="C616" s="13" t="s">
        <v>27</v>
      </c>
      <c r="D616" s="31" t="s">
        <v>838</v>
      </c>
      <c r="E616" s="14">
        <v>100</v>
      </c>
      <c r="F616" s="14">
        <v>79.37</v>
      </c>
      <c r="G616" s="15">
        <f t="shared" si="140"/>
        <v>7937</v>
      </c>
      <c r="H616" s="14">
        <v>100</v>
      </c>
      <c r="I616" s="37">
        <v>0</v>
      </c>
      <c r="J616" s="15">
        <f t="shared" si="141"/>
        <v>0</v>
      </c>
    </row>
    <row r="617" spans="1:10" x14ac:dyDescent="0.3">
      <c r="A617" s="12" t="s">
        <v>839</v>
      </c>
      <c r="B617" s="13" t="s">
        <v>18</v>
      </c>
      <c r="C617" s="13" t="s">
        <v>27</v>
      </c>
      <c r="D617" s="31" t="s">
        <v>840</v>
      </c>
      <c r="E617" s="14">
        <v>80</v>
      </c>
      <c r="F617" s="14">
        <v>14.11</v>
      </c>
      <c r="G617" s="15">
        <f t="shared" si="140"/>
        <v>1128.8</v>
      </c>
      <c r="H617" s="14">
        <v>80</v>
      </c>
      <c r="I617" s="37">
        <v>0</v>
      </c>
      <c r="J617" s="15">
        <f t="shared" si="141"/>
        <v>0</v>
      </c>
    </row>
    <row r="618" spans="1:10" x14ac:dyDescent="0.3">
      <c r="A618" s="12" t="s">
        <v>841</v>
      </c>
      <c r="B618" s="13" t="s">
        <v>18</v>
      </c>
      <c r="C618" s="13" t="s">
        <v>27</v>
      </c>
      <c r="D618" s="31" t="s">
        <v>842</v>
      </c>
      <c r="E618" s="14">
        <v>50</v>
      </c>
      <c r="F618" s="14">
        <v>24.2</v>
      </c>
      <c r="G618" s="15">
        <f t="shared" si="140"/>
        <v>1210</v>
      </c>
      <c r="H618" s="14">
        <v>50</v>
      </c>
      <c r="I618" s="37">
        <v>0</v>
      </c>
      <c r="J618" s="15">
        <f t="shared" si="141"/>
        <v>0</v>
      </c>
    </row>
    <row r="619" spans="1:10" ht="20.399999999999999" x14ac:dyDescent="0.3">
      <c r="A619" s="12" t="s">
        <v>843</v>
      </c>
      <c r="B619" s="13" t="s">
        <v>18</v>
      </c>
      <c r="C619" s="13" t="s">
        <v>19</v>
      </c>
      <c r="D619" s="31" t="s">
        <v>844</v>
      </c>
      <c r="E619" s="14">
        <v>0.5</v>
      </c>
      <c r="F619" s="14">
        <v>372.46</v>
      </c>
      <c r="G619" s="15">
        <f t="shared" si="140"/>
        <v>186.23</v>
      </c>
      <c r="H619" s="14">
        <v>0.5</v>
      </c>
      <c r="I619" s="37">
        <v>0</v>
      </c>
      <c r="J619" s="15">
        <f t="shared" si="141"/>
        <v>0</v>
      </c>
    </row>
    <row r="620" spans="1:10" x14ac:dyDescent="0.3">
      <c r="A620" s="12" t="s">
        <v>845</v>
      </c>
      <c r="B620" s="13" t="s">
        <v>18</v>
      </c>
      <c r="C620" s="13" t="s">
        <v>19</v>
      </c>
      <c r="D620" s="31" t="s">
        <v>846</v>
      </c>
      <c r="E620" s="14">
        <v>2</v>
      </c>
      <c r="F620" s="14">
        <v>519.45000000000005</v>
      </c>
      <c r="G620" s="15">
        <f t="shared" si="140"/>
        <v>1038.9000000000001</v>
      </c>
      <c r="H620" s="14">
        <v>2</v>
      </c>
      <c r="I620" s="37">
        <v>0</v>
      </c>
      <c r="J620" s="15">
        <f t="shared" si="141"/>
        <v>0</v>
      </c>
    </row>
    <row r="621" spans="1:10" x14ac:dyDescent="0.3">
      <c r="A621" s="12" t="s">
        <v>847</v>
      </c>
      <c r="B621" s="13" t="s">
        <v>18</v>
      </c>
      <c r="C621" s="13" t="s">
        <v>19</v>
      </c>
      <c r="D621" s="31" t="s">
        <v>848</v>
      </c>
      <c r="E621" s="14">
        <v>0.5</v>
      </c>
      <c r="F621" s="14">
        <v>2656.5</v>
      </c>
      <c r="G621" s="15">
        <f t="shared" si="140"/>
        <v>1328.25</v>
      </c>
      <c r="H621" s="14">
        <v>0.5</v>
      </c>
      <c r="I621" s="37">
        <v>0</v>
      </c>
      <c r="J621" s="15">
        <f t="shared" si="141"/>
        <v>0</v>
      </c>
    </row>
    <row r="622" spans="1:10" x14ac:dyDescent="0.3">
      <c r="A622" s="16"/>
      <c r="B622" s="16"/>
      <c r="C622" s="16"/>
      <c r="D622" s="32" t="s">
        <v>849</v>
      </c>
      <c r="E622" s="14">
        <v>1</v>
      </c>
      <c r="F622" s="17">
        <f>SUM(G612:G621)</f>
        <v>18669.45</v>
      </c>
      <c r="G622" s="17">
        <f t="shared" si="140"/>
        <v>18669.45</v>
      </c>
      <c r="H622" s="14">
        <v>1</v>
      </c>
      <c r="I622" s="17">
        <f>SUM(J612:J621)</f>
        <v>0</v>
      </c>
      <c r="J622" s="17">
        <f t="shared" si="141"/>
        <v>0</v>
      </c>
    </row>
    <row r="623" spans="1:10" ht="0.9" customHeight="1" x14ac:dyDescent="0.3">
      <c r="A623" s="18"/>
      <c r="B623" s="18"/>
      <c r="C623" s="18"/>
      <c r="D623" s="33"/>
      <c r="E623" s="18"/>
      <c r="F623" s="18"/>
      <c r="G623" s="18"/>
      <c r="H623" s="18"/>
      <c r="I623" s="18"/>
      <c r="J623" s="18"/>
    </row>
    <row r="624" spans="1:10" x14ac:dyDescent="0.3">
      <c r="A624" s="19" t="s">
        <v>850</v>
      </c>
      <c r="B624" s="19" t="s">
        <v>10</v>
      </c>
      <c r="C624" s="19" t="s">
        <v>11</v>
      </c>
      <c r="D624" s="34" t="s">
        <v>851</v>
      </c>
      <c r="E624" s="20">
        <f t="shared" ref="E624:J624" si="142">E637</f>
        <v>1</v>
      </c>
      <c r="F624" s="20">
        <f t="shared" si="142"/>
        <v>54613.89</v>
      </c>
      <c r="G624" s="20">
        <f t="shared" si="142"/>
        <v>54613.89</v>
      </c>
      <c r="H624" s="20">
        <f t="shared" si="142"/>
        <v>1</v>
      </c>
      <c r="I624" s="20">
        <f t="shared" si="142"/>
        <v>0</v>
      </c>
      <c r="J624" s="20">
        <f t="shared" si="142"/>
        <v>0</v>
      </c>
    </row>
    <row r="625" spans="1:10" ht="20.399999999999999" x14ac:dyDescent="0.3">
      <c r="A625" s="12" t="s">
        <v>852</v>
      </c>
      <c r="B625" s="13" t="s">
        <v>18</v>
      </c>
      <c r="C625" s="13" t="s">
        <v>27</v>
      </c>
      <c r="D625" s="31" t="s">
        <v>853</v>
      </c>
      <c r="E625" s="14">
        <v>425</v>
      </c>
      <c r="F625" s="14">
        <v>33.61</v>
      </c>
      <c r="G625" s="15">
        <f t="shared" ref="G625:G637" si="143">ROUND(E625*F625,2)</f>
        <v>14284.25</v>
      </c>
      <c r="H625" s="14">
        <v>425</v>
      </c>
      <c r="I625" s="37">
        <v>0</v>
      </c>
      <c r="J625" s="15">
        <f t="shared" ref="J625:J637" si="144">ROUND(H625*I625,2)</f>
        <v>0</v>
      </c>
    </row>
    <row r="626" spans="1:10" ht="20.399999999999999" x14ac:dyDescent="0.3">
      <c r="A626" s="12" t="s">
        <v>854</v>
      </c>
      <c r="B626" s="13" t="s">
        <v>18</v>
      </c>
      <c r="C626" s="13" t="s">
        <v>27</v>
      </c>
      <c r="D626" s="31" t="s">
        <v>855</v>
      </c>
      <c r="E626" s="14">
        <v>950</v>
      </c>
      <c r="F626" s="14">
        <v>35.85</v>
      </c>
      <c r="G626" s="15">
        <f t="shared" si="143"/>
        <v>34057.5</v>
      </c>
      <c r="H626" s="14">
        <v>950</v>
      </c>
      <c r="I626" s="37">
        <v>0</v>
      </c>
      <c r="J626" s="15">
        <f t="shared" si="144"/>
        <v>0</v>
      </c>
    </row>
    <row r="627" spans="1:10" ht="20.399999999999999" x14ac:dyDescent="0.3">
      <c r="A627" s="12" t="s">
        <v>856</v>
      </c>
      <c r="B627" s="13" t="s">
        <v>18</v>
      </c>
      <c r="C627" s="13" t="s">
        <v>19</v>
      </c>
      <c r="D627" s="31" t="s">
        <v>857</v>
      </c>
      <c r="E627" s="14">
        <v>25</v>
      </c>
      <c r="F627" s="14">
        <v>17.66</v>
      </c>
      <c r="G627" s="15">
        <f t="shared" si="143"/>
        <v>441.5</v>
      </c>
      <c r="H627" s="14">
        <v>25</v>
      </c>
      <c r="I627" s="37">
        <v>0</v>
      </c>
      <c r="J627" s="15">
        <f t="shared" si="144"/>
        <v>0</v>
      </c>
    </row>
    <row r="628" spans="1:10" ht="20.399999999999999" x14ac:dyDescent="0.3">
      <c r="A628" s="12" t="s">
        <v>858</v>
      </c>
      <c r="B628" s="13" t="s">
        <v>18</v>
      </c>
      <c r="C628" s="13" t="s">
        <v>19</v>
      </c>
      <c r="D628" s="31" t="s">
        <v>859</v>
      </c>
      <c r="E628" s="14">
        <v>34</v>
      </c>
      <c r="F628" s="14">
        <v>44.88</v>
      </c>
      <c r="G628" s="15">
        <f t="shared" si="143"/>
        <v>1525.92</v>
      </c>
      <c r="H628" s="14">
        <v>34</v>
      </c>
      <c r="I628" s="37">
        <v>0</v>
      </c>
      <c r="J628" s="15">
        <f t="shared" si="144"/>
        <v>0</v>
      </c>
    </row>
    <row r="629" spans="1:10" ht="20.399999999999999" x14ac:dyDescent="0.3">
      <c r="A629" s="12" t="s">
        <v>860</v>
      </c>
      <c r="B629" s="13" t="s">
        <v>18</v>
      </c>
      <c r="C629" s="13" t="s">
        <v>19</v>
      </c>
      <c r="D629" s="31" t="s">
        <v>861</v>
      </c>
      <c r="E629" s="14">
        <v>28</v>
      </c>
      <c r="F629" s="14">
        <v>76.930000000000007</v>
      </c>
      <c r="G629" s="15">
        <f t="shared" si="143"/>
        <v>2154.04</v>
      </c>
      <c r="H629" s="14">
        <v>28</v>
      </c>
      <c r="I629" s="37">
        <v>0</v>
      </c>
      <c r="J629" s="15">
        <f t="shared" si="144"/>
        <v>0</v>
      </c>
    </row>
    <row r="630" spans="1:10" x14ac:dyDescent="0.3">
      <c r="A630" s="12" t="s">
        <v>862</v>
      </c>
      <c r="B630" s="13" t="s">
        <v>18</v>
      </c>
      <c r="C630" s="13" t="s">
        <v>19</v>
      </c>
      <c r="D630" s="31" t="s">
        <v>863</v>
      </c>
      <c r="E630" s="14">
        <v>4</v>
      </c>
      <c r="F630" s="14">
        <v>22.66</v>
      </c>
      <c r="G630" s="15">
        <f t="shared" si="143"/>
        <v>90.64</v>
      </c>
      <c r="H630" s="14">
        <v>4</v>
      </c>
      <c r="I630" s="37">
        <v>0</v>
      </c>
      <c r="J630" s="15">
        <f t="shared" si="144"/>
        <v>0</v>
      </c>
    </row>
    <row r="631" spans="1:10" ht="20.399999999999999" x14ac:dyDescent="0.3">
      <c r="A631" s="12" t="s">
        <v>864</v>
      </c>
      <c r="B631" s="13" t="s">
        <v>18</v>
      </c>
      <c r="C631" s="13" t="s">
        <v>19</v>
      </c>
      <c r="D631" s="31" t="s">
        <v>865</v>
      </c>
      <c r="E631" s="14">
        <v>4</v>
      </c>
      <c r="F631" s="14">
        <v>98.51</v>
      </c>
      <c r="G631" s="15">
        <f t="shared" si="143"/>
        <v>394.04</v>
      </c>
      <c r="H631" s="14">
        <v>4</v>
      </c>
      <c r="I631" s="37">
        <v>0</v>
      </c>
      <c r="J631" s="15">
        <f t="shared" si="144"/>
        <v>0</v>
      </c>
    </row>
    <row r="632" spans="1:10" ht="20.399999999999999" x14ac:dyDescent="0.3">
      <c r="A632" s="12" t="s">
        <v>866</v>
      </c>
      <c r="B632" s="13" t="s">
        <v>18</v>
      </c>
      <c r="C632" s="13" t="s">
        <v>19</v>
      </c>
      <c r="D632" s="31" t="s">
        <v>867</v>
      </c>
      <c r="E632" s="14">
        <v>4</v>
      </c>
      <c r="F632" s="14">
        <v>50.13</v>
      </c>
      <c r="G632" s="15">
        <f t="shared" si="143"/>
        <v>200.52</v>
      </c>
      <c r="H632" s="14">
        <v>4</v>
      </c>
      <c r="I632" s="37">
        <v>0</v>
      </c>
      <c r="J632" s="15">
        <f t="shared" si="144"/>
        <v>0</v>
      </c>
    </row>
    <row r="633" spans="1:10" x14ac:dyDescent="0.3">
      <c r="A633" s="12" t="s">
        <v>868</v>
      </c>
      <c r="B633" s="13" t="s">
        <v>18</v>
      </c>
      <c r="C633" s="13" t="s">
        <v>19</v>
      </c>
      <c r="D633" s="31" t="s">
        <v>869</v>
      </c>
      <c r="E633" s="14">
        <v>0.5</v>
      </c>
      <c r="F633" s="14">
        <v>1517.25</v>
      </c>
      <c r="G633" s="15">
        <f t="shared" si="143"/>
        <v>758.63</v>
      </c>
      <c r="H633" s="14">
        <v>0.5</v>
      </c>
      <c r="I633" s="37">
        <v>0</v>
      </c>
      <c r="J633" s="15">
        <f t="shared" si="144"/>
        <v>0</v>
      </c>
    </row>
    <row r="634" spans="1:10" ht="20.399999999999999" x14ac:dyDescent="0.3">
      <c r="A634" s="12" t="s">
        <v>870</v>
      </c>
      <c r="B634" s="13" t="s">
        <v>18</v>
      </c>
      <c r="C634" s="13" t="s">
        <v>19</v>
      </c>
      <c r="D634" s="31" t="s">
        <v>871</v>
      </c>
      <c r="E634" s="14">
        <v>5</v>
      </c>
      <c r="F634" s="14">
        <v>40.54</v>
      </c>
      <c r="G634" s="15">
        <f t="shared" si="143"/>
        <v>202.7</v>
      </c>
      <c r="H634" s="14">
        <v>5</v>
      </c>
      <c r="I634" s="37">
        <v>0</v>
      </c>
      <c r="J634" s="15">
        <f t="shared" si="144"/>
        <v>0</v>
      </c>
    </row>
    <row r="635" spans="1:10" ht="20.399999999999999" x14ac:dyDescent="0.3">
      <c r="A635" s="12" t="s">
        <v>872</v>
      </c>
      <c r="B635" s="13" t="s">
        <v>18</v>
      </c>
      <c r="C635" s="13" t="s">
        <v>19</v>
      </c>
      <c r="D635" s="31" t="s">
        <v>873</v>
      </c>
      <c r="E635" s="14">
        <v>12</v>
      </c>
      <c r="F635" s="14">
        <v>31.2</v>
      </c>
      <c r="G635" s="15">
        <f t="shared" si="143"/>
        <v>374.4</v>
      </c>
      <c r="H635" s="14">
        <v>12</v>
      </c>
      <c r="I635" s="37">
        <v>0</v>
      </c>
      <c r="J635" s="15">
        <f t="shared" si="144"/>
        <v>0</v>
      </c>
    </row>
    <row r="636" spans="1:10" ht="20.399999999999999" x14ac:dyDescent="0.3">
      <c r="A636" s="12" t="s">
        <v>874</v>
      </c>
      <c r="B636" s="13" t="s">
        <v>18</v>
      </c>
      <c r="C636" s="13" t="s">
        <v>19</v>
      </c>
      <c r="D636" s="31" t="s">
        <v>875</v>
      </c>
      <c r="E636" s="14">
        <v>5</v>
      </c>
      <c r="F636" s="14">
        <v>25.95</v>
      </c>
      <c r="G636" s="15">
        <f t="shared" si="143"/>
        <v>129.75</v>
      </c>
      <c r="H636" s="14">
        <v>5</v>
      </c>
      <c r="I636" s="37">
        <v>0</v>
      </c>
      <c r="J636" s="15">
        <f t="shared" si="144"/>
        <v>0</v>
      </c>
    </row>
    <row r="637" spans="1:10" x14ac:dyDescent="0.3">
      <c r="A637" s="16"/>
      <c r="B637" s="16"/>
      <c r="C637" s="16"/>
      <c r="D637" s="32" t="s">
        <v>876</v>
      </c>
      <c r="E637" s="14">
        <v>1</v>
      </c>
      <c r="F637" s="17">
        <f>SUM(G625:G636)</f>
        <v>54613.89</v>
      </c>
      <c r="G637" s="17">
        <f t="shared" si="143"/>
        <v>54613.89</v>
      </c>
      <c r="H637" s="14">
        <v>1</v>
      </c>
      <c r="I637" s="17">
        <f>SUM(J625:J636)</f>
        <v>0</v>
      </c>
      <c r="J637" s="17">
        <f t="shared" si="144"/>
        <v>0</v>
      </c>
    </row>
    <row r="638" spans="1:10" ht="0.9" customHeight="1" x14ac:dyDescent="0.3">
      <c r="A638" s="18"/>
      <c r="B638" s="18"/>
      <c r="C638" s="18"/>
      <c r="D638" s="33"/>
      <c r="E638" s="18"/>
      <c r="F638" s="18"/>
      <c r="G638" s="18"/>
      <c r="H638" s="18"/>
      <c r="I638" s="18"/>
      <c r="J638" s="18"/>
    </row>
    <row r="639" spans="1:10" ht="20.399999999999999" x14ac:dyDescent="0.3">
      <c r="A639" s="19" t="s">
        <v>877</v>
      </c>
      <c r="B639" s="19" t="s">
        <v>10</v>
      </c>
      <c r="C639" s="19" t="s">
        <v>11</v>
      </c>
      <c r="D639" s="34" t="s">
        <v>878</v>
      </c>
      <c r="E639" s="20">
        <f t="shared" ref="E639:J639" si="145">E643</f>
        <v>1</v>
      </c>
      <c r="F639" s="20">
        <f t="shared" si="145"/>
        <v>5990.25</v>
      </c>
      <c r="G639" s="20">
        <f t="shared" si="145"/>
        <v>5990.25</v>
      </c>
      <c r="H639" s="20">
        <f t="shared" si="145"/>
        <v>1</v>
      </c>
      <c r="I639" s="20">
        <f t="shared" si="145"/>
        <v>0</v>
      </c>
      <c r="J639" s="20">
        <f t="shared" si="145"/>
        <v>0</v>
      </c>
    </row>
    <row r="640" spans="1:10" ht="20.399999999999999" x14ac:dyDescent="0.3">
      <c r="A640" s="12" t="s">
        <v>879</v>
      </c>
      <c r="B640" s="13" t="s">
        <v>18</v>
      </c>
      <c r="C640" s="13" t="s">
        <v>19</v>
      </c>
      <c r="D640" s="31" t="s">
        <v>880</v>
      </c>
      <c r="E640" s="14">
        <v>0.5</v>
      </c>
      <c r="F640" s="14">
        <v>1501.5</v>
      </c>
      <c r="G640" s="15">
        <f>ROUND(E640*F640,2)</f>
        <v>750.75</v>
      </c>
      <c r="H640" s="14">
        <v>0.5</v>
      </c>
      <c r="I640" s="37">
        <v>0</v>
      </c>
      <c r="J640" s="15">
        <f>ROUND(H640*I640,2)</f>
        <v>0</v>
      </c>
    </row>
    <row r="641" spans="1:10" ht="20.399999999999999" x14ac:dyDescent="0.3">
      <c r="A641" s="12" t="s">
        <v>881</v>
      </c>
      <c r="B641" s="13" t="s">
        <v>18</v>
      </c>
      <c r="C641" s="13" t="s">
        <v>19</v>
      </c>
      <c r="D641" s="31" t="s">
        <v>882</v>
      </c>
      <c r="E641" s="14">
        <v>0.5</v>
      </c>
      <c r="F641" s="14">
        <v>5649</v>
      </c>
      <c r="G641" s="15">
        <f>ROUND(E641*F641,2)</f>
        <v>2824.5</v>
      </c>
      <c r="H641" s="14">
        <v>0.5</v>
      </c>
      <c r="I641" s="37">
        <v>0</v>
      </c>
      <c r="J641" s="15">
        <f>ROUND(H641*I641,2)</f>
        <v>0</v>
      </c>
    </row>
    <row r="642" spans="1:10" x14ac:dyDescent="0.3">
      <c r="A642" s="12" t="s">
        <v>883</v>
      </c>
      <c r="B642" s="13" t="s">
        <v>18</v>
      </c>
      <c r="C642" s="13" t="s">
        <v>19</v>
      </c>
      <c r="D642" s="31" t="s">
        <v>884</v>
      </c>
      <c r="E642" s="14">
        <v>0.5</v>
      </c>
      <c r="F642" s="14">
        <v>4830</v>
      </c>
      <c r="G642" s="15">
        <f>ROUND(E642*F642,2)</f>
        <v>2415</v>
      </c>
      <c r="H642" s="14">
        <v>0.5</v>
      </c>
      <c r="I642" s="37">
        <v>0</v>
      </c>
      <c r="J642" s="15">
        <f>ROUND(H642*I642,2)</f>
        <v>0</v>
      </c>
    </row>
    <row r="643" spans="1:10" x14ac:dyDescent="0.3">
      <c r="A643" s="16"/>
      <c r="B643" s="16"/>
      <c r="C643" s="16"/>
      <c r="D643" s="32" t="s">
        <v>885</v>
      </c>
      <c r="E643" s="14">
        <v>1</v>
      </c>
      <c r="F643" s="17">
        <f>SUM(G640:G642)</f>
        <v>5990.25</v>
      </c>
      <c r="G643" s="17">
        <f>ROUND(E643*F643,2)</f>
        <v>5990.25</v>
      </c>
      <c r="H643" s="14">
        <v>1</v>
      </c>
      <c r="I643" s="17">
        <f>SUM(J640:J642)</f>
        <v>0</v>
      </c>
      <c r="J643" s="17">
        <f>ROUND(H643*I643,2)</f>
        <v>0</v>
      </c>
    </row>
    <row r="644" spans="1:10" ht="0.9" customHeight="1" x14ac:dyDescent="0.3">
      <c r="A644" s="18"/>
      <c r="B644" s="18"/>
      <c r="C644" s="18"/>
      <c r="D644" s="33"/>
      <c r="E644" s="18"/>
      <c r="F644" s="18"/>
      <c r="G644" s="18"/>
      <c r="H644" s="18"/>
      <c r="I644" s="18"/>
      <c r="J644" s="18"/>
    </row>
    <row r="645" spans="1:10" x14ac:dyDescent="0.3">
      <c r="A645" s="19" t="s">
        <v>886</v>
      </c>
      <c r="B645" s="19" t="s">
        <v>10</v>
      </c>
      <c r="C645" s="19" t="s">
        <v>11</v>
      </c>
      <c r="D645" s="34" t="s">
        <v>887</v>
      </c>
      <c r="E645" s="20">
        <f t="shared" ref="E645:J645" si="146">E647</f>
        <v>1</v>
      </c>
      <c r="F645" s="20">
        <f t="shared" si="146"/>
        <v>1930.95</v>
      </c>
      <c r="G645" s="20">
        <f t="shared" si="146"/>
        <v>1930.95</v>
      </c>
      <c r="H645" s="20">
        <f t="shared" si="146"/>
        <v>1</v>
      </c>
      <c r="I645" s="20">
        <f t="shared" si="146"/>
        <v>0</v>
      </c>
      <c r="J645" s="20">
        <f t="shared" si="146"/>
        <v>0</v>
      </c>
    </row>
    <row r="646" spans="1:10" ht="20.399999999999999" x14ac:dyDescent="0.3">
      <c r="A646" s="12" t="s">
        <v>888</v>
      </c>
      <c r="B646" s="13" t="s">
        <v>18</v>
      </c>
      <c r="C646" s="13" t="s">
        <v>19</v>
      </c>
      <c r="D646" s="31" t="s">
        <v>889</v>
      </c>
      <c r="E646" s="14">
        <v>0.5</v>
      </c>
      <c r="F646" s="14">
        <v>3861.9</v>
      </c>
      <c r="G646" s="15">
        <f>ROUND(E646*F646,2)</f>
        <v>1930.95</v>
      </c>
      <c r="H646" s="14">
        <v>0.5</v>
      </c>
      <c r="I646" s="37">
        <v>0</v>
      </c>
      <c r="J646" s="15">
        <f>ROUND(H646*I646,2)</f>
        <v>0</v>
      </c>
    </row>
    <row r="647" spans="1:10" x14ac:dyDescent="0.3">
      <c r="A647" s="16"/>
      <c r="B647" s="16"/>
      <c r="C647" s="16"/>
      <c r="D647" s="32" t="s">
        <v>890</v>
      </c>
      <c r="E647" s="14">
        <v>1</v>
      </c>
      <c r="F647" s="17">
        <f>G646</f>
        <v>1930.95</v>
      </c>
      <c r="G647" s="17">
        <f>ROUND(E647*F647,2)</f>
        <v>1930.95</v>
      </c>
      <c r="H647" s="14">
        <v>1</v>
      </c>
      <c r="I647" s="17">
        <f>J646</f>
        <v>0</v>
      </c>
      <c r="J647" s="17">
        <f>ROUND(H647*I647,2)</f>
        <v>0</v>
      </c>
    </row>
    <row r="648" spans="1:10" ht="0.9" customHeight="1" x14ac:dyDescent="0.3">
      <c r="A648" s="18"/>
      <c r="B648" s="18"/>
      <c r="C648" s="18"/>
      <c r="D648" s="33"/>
      <c r="E648" s="18"/>
      <c r="F648" s="18"/>
      <c r="G648" s="18"/>
      <c r="H648" s="18"/>
      <c r="I648" s="18"/>
      <c r="J648" s="18"/>
    </row>
    <row r="649" spans="1:10" x14ac:dyDescent="0.3">
      <c r="A649" s="16"/>
      <c r="B649" s="16"/>
      <c r="C649" s="16"/>
      <c r="D649" s="32" t="s">
        <v>891</v>
      </c>
      <c r="E649" s="14">
        <v>1</v>
      </c>
      <c r="F649" s="17">
        <f>G590+G603+G611+G624+G639+G645</f>
        <v>141854.82</v>
      </c>
      <c r="G649" s="17">
        <f>ROUND(E649*F649,2)</f>
        <v>141854.82</v>
      </c>
      <c r="H649" s="14">
        <v>1</v>
      </c>
      <c r="I649" s="17">
        <f>J590+J603+J611+J624+J639+J645</f>
        <v>0</v>
      </c>
      <c r="J649" s="17">
        <f>ROUND(H649*I649,2)</f>
        <v>0</v>
      </c>
    </row>
    <row r="650" spans="1:10" ht="0.9" customHeight="1" x14ac:dyDescent="0.3">
      <c r="A650" s="18"/>
      <c r="B650" s="18"/>
      <c r="C650" s="18"/>
      <c r="D650" s="33"/>
      <c r="E650" s="18"/>
      <c r="F650" s="18"/>
      <c r="G650" s="18"/>
      <c r="H650" s="18"/>
      <c r="I650" s="18"/>
      <c r="J650" s="18"/>
    </row>
    <row r="651" spans="1:10" x14ac:dyDescent="0.3">
      <c r="A651" s="10" t="s">
        <v>892</v>
      </c>
      <c r="B651" s="10" t="s">
        <v>10</v>
      </c>
      <c r="C651" s="10" t="s">
        <v>11</v>
      </c>
      <c r="D651" s="30" t="s">
        <v>893</v>
      </c>
      <c r="E651" s="11">
        <f t="shared" ref="E651:J651" si="147">E692</f>
        <v>1</v>
      </c>
      <c r="F651" s="11">
        <f t="shared" si="147"/>
        <v>110823</v>
      </c>
      <c r="G651" s="11">
        <f t="shared" si="147"/>
        <v>110823</v>
      </c>
      <c r="H651" s="11">
        <f t="shared" si="147"/>
        <v>1</v>
      </c>
      <c r="I651" s="11">
        <f t="shared" si="147"/>
        <v>0</v>
      </c>
      <c r="J651" s="11">
        <f t="shared" si="147"/>
        <v>0</v>
      </c>
    </row>
    <row r="652" spans="1:10" x14ac:dyDescent="0.3">
      <c r="A652" s="19" t="s">
        <v>894</v>
      </c>
      <c r="B652" s="19" t="s">
        <v>10</v>
      </c>
      <c r="C652" s="19" t="s">
        <v>11</v>
      </c>
      <c r="D652" s="34" t="s">
        <v>895</v>
      </c>
      <c r="E652" s="20">
        <f t="shared" ref="E652:J652" si="148">E665</f>
        <v>1</v>
      </c>
      <c r="F652" s="20">
        <f t="shared" si="148"/>
        <v>59352.959999999999</v>
      </c>
      <c r="G652" s="20">
        <f t="shared" si="148"/>
        <v>59352.959999999999</v>
      </c>
      <c r="H652" s="20">
        <f t="shared" si="148"/>
        <v>1</v>
      </c>
      <c r="I652" s="20">
        <f t="shared" si="148"/>
        <v>0</v>
      </c>
      <c r="J652" s="20">
        <f t="shared" si="148"/>
        <v>0</v>
      </c>
    </row>
    <row r="653" spans="1:10" ht="20.399999999999999" x14ac:dyDescent="0.3">
      <c r="A653" s="12" t="s">
        <v>896</v>
      </c>
      <c r="B653" s="13" t="s">
        <v>18</v>
      </c>
      <c r="C653" s="13" t="s">
        <v>19</v>
      </c>
      <c r="D653" s="31" t="s">
        <v>897</v>
      </c>
      <c r="E653" s="14">
        <v>4</v>
      </c>
      <c r="F653" s="14">
        <v>3291.56</v>
      </c>
      <c r="G653" s="15">
        <f t="shared" ref="G653:G665" si="149">ROUND(E653*F653,2)</f>
        <v>13166.24</v>
      </c>
      <c r="H653" s="14">
        <v>4</v>
      </c>
      <c r="I653" s="37">
        <v>0</v>
      </c>
      <c r="J653" s="15">
        <f t="shared" ref="J653:J665" si="150">ROUND(H653*I653,2)</f>
        <v>0</v>
      </c>
    </row>
    <row r="654" spans="1:10" ht="20.399999999999999" x14ac:dyDescent="0.3">
      <c r="A654" s="12" t="s">
        <v>898</v>
      </c>
      <c r="B654" s="13" t="s">
        <v>18</v>
      </c>
      <c r="C654" s="13" t="s">
        <v>19</v>
      </c>
      <c r="D654" s="31" t="s">
        <v>899</v>
      </c>
      <c r="E654" s="14">
        <v>4</v>
      </c>
      <c r="F654" s="14">
        <v>449.42</v>
      </c>
      <c r="G654" s="15">
        <f t="shared" si="149"/>
        <v>1797.68</v>
      </c>
      <c r="H654" s="14">
        <v>4</v>
      </c>
      <c r="I654" s="37">
        <v>0</v>
      </c>
      <c r="J654" s="15">
        <f t="shared" si="150"/>
        <v>0</v>
      </c>
    </row>
    <row r="655" spans="1:10" ht="20.399999999999999" x14ac:dyDescent="0.3">
      <c r="A655" s="12" t="s">
        <v>900</v>
      </c>
      <c r="B655" s="13" t="s">
        <v>18</v>
      </c>
      <c r="C655" s="13" t="s">
        <v>19</v>
      </c>
      <c r="D655" s="31" t="s">
        <v>901</v>
      </c>
      <c r="E655" s="14">
        <v>4</v>
      </c>
      <c r="F655" s="14">
        <v>131.61000000000001</v>
      </c>
      <c r="G655" s="15">
        <f t="shared" si="149"/>
        <v>526.44000000000005</v>
      </c>
      <c r="H655" s="14">
        <v>4</v>
      </c>
      <c r="I655" s="37">
        <v>0</v>
      </c>
      <c r="J655" s="15">
        <f t="shared" si="150"/>
        <v>0</v>
      </c>
    </row>
    <row r="656" spans="1:10" ht="20.399999999999999" x14ac:dyDescent="0.3">
      <c r="A656" s="12" t="s">
        <v>902</v>
      </c>
      <c r="B656" s="13" t="s">
        <v>18</v>
      </c>
      <c r="C656" s="13" t="s">
        <v>19</v>
      </c>
      <c r="D656" s="31" t="s">
        <v>903</v>
      </c>
      <c r="E656" s="14">
        <v>4</v>
      </c>
      <c r="F656" s="14">
        <v>461.14</v>
      </c>
      <c r="G656" s="15">
        <f t="shared" si="149"/>
        <v>1844.56</v>
      </c>
      <c r="H656" s="14">
        <v>4</v>
      </c>
      <c r="I656" s="37">
        <v>0</v>
      </c>
      <c r="J656" s="15">
        <f t="shared" si="150"/>
        <v>0</v>
      </c>
    </row>
    <row r="657" spans="1:10" ht="30.6" x14ac:dyDescent="0.3">
      <c r="A657" s="12" t="s">
        <v>904</v>
      </c>
      <c r="B657" s="13" t="s">
        <v>18</v>
      </c>
      <c r="C657" s="13" t="s">
        <v>54</v>
      </c>
      <c r="D657" s="31" t="s">
        <v>905</v>
      </c>
      <c r="E657" s="14">
        <v>530</v>
      </c>
      <c r="F657" s="14">
        <v>41.86</v>
      </c>
      <c r="G657" s="15">
        <f t="shared" si="149"/>
        <v>22185.8</v>
      </c>
      <c r="H657" s="14">
        <v>530</v>
      </c>
      <c r="I657" s="37">
        <v>0</v>
      </c>
      <c r="J657" s="15">
        <f t="shared" si="150"/>
        <v>0</v>
      </c>
    </row>
    <row r="658" spans="1:10" ht="20.399999999999999" x14ac:dyDescent="0.3">
      <c r="A658" s="12" t="s">
        <v>906</v>
      </c>
      <c r="B658" s="13" t="s">
        <v>18</v>
      </c>
      <c r="C658" s="13" t="s">
        <v>19</v>
      </c>
      <c r="D658" s="31" t="s">
        <v>907</v>
      </c>
      <c r="E658" s="14">
        <v>2</v>
      </c>
      <c r="F658" s="14">
        <v>750.94</v>
      </c>
      <c r="G658" s="15">
        <f t="shared" si="149"/>
        <v>1501.88</v>
      </c>
      <c r="H658" s="14">
        <v>2</v>
      </c>
      <c r="I658" s="37">
        <v>0</v>
      </c>
      <c r="J658" s="15">
        <f t="shared" si="150"/>
        <v>0</v>
      </c>
    </row>
    <row r="659" spans="1:10" x14ac:dyDescent="0.3">
      <c r="A659" s="12" t="s">
        <v>908</v>
      </c>
      <c r="B659" s="13" t="s">
        <v>18</v>
      </c>
      <c r="C659" s="13" t="s">
        <v>19</v>
      </c>
      <c r="D659" s="31" t="s">
        <v>909</v>
      </c>
      <c r="E659" s="14">
        <v>2</v>
      </c>
      <c r="F659" s="14">
        <v>659.76</v>
      </c>
      <c r="G659" s="15">
        <f t="shared" si="149"/>
        <v>1319.52</v>
      </c>
      <c r="H659" s="14">
        <v>2</v>
      </c>
      <c r="I659" s="37">
        <v>0</v>
      </c>
      <c r="J659" s="15">
        <f t="shared" si="150"/>
        <v>0</v>
      </c>
    </row>
    <row r="660" spans="1:10" x14ac:dyDescent="0.3">
      <c r="A660" s="12" t="s">
        <v>910</v>
      </c>
      <c r="B660" s="13" t="s">
        <v>18</v>
      </c>
      <c r="C660" s="13" t="s">
        <v>19</v>
      </c>
      <c r="D660" s="31" t="s">
        <v>911</v>
      </c>
      <c r="E660" s="14">
        <v>2</v>
      </c>
      <c r="F660" s="14">
        <v>169.13</v>
      </c>
      <c r="G660" s="15">
        <f t="shared" si="149"/>
        <v>338.26</v>
      </c>
      <c r="H660" s="14">
        <v>2</v>
      </c>
      <c r="I660" s="37">
        <v>0</v>
      </c>
      <c r="J660" s="15">
        <f t="shared" si="150"/>
        <v>0</v>
      </c>
    </row>
    <row r="661" spans="1:10" ht="20.399999999999999" x14ac:dyDescent="0.3">
      <c r="A661" s="12" t="s">
        <v>912</v>
      </c>
      <c r="B661" s="13" t="s">
        <v>18</v>
      </c>
      <c r="C661" s="13" t="s">
        <v>19</v>
      </c>
      <c r="D661" s="31" t="s">
        <v>913</v>
      </c>
      <c r="E661" s="14">
        <v>18</v>
      </c>
      <c r="F661" s="14">
        <v>126.08</v>
      </c>
      <c r="G661" s="15">
        <f t="shared" si="149"/>
        <v>2269.44</v>
      </c>
      <c r="H661" s="14">
        <v>18</v>
      </c>
      <c r="I661" s="37">
        <v>0</v>
      </c>
      <c r="J661" s="15">
        <f t="shared" si="150"/>
        <v>0</v>
      </c>
    </row>
    <row r="662" spans="1:10" x14ac:dyDescent="0.3">
      <c r="A662" s="12" t="s">
        <v>914</v>
      </c>
      <c r="B662" s="13" t="s">
        <v>18</v>
      </c>
      <c r="C662" s="13" t="s">
        <v>19</v>
      </c>
      <c r="D662" s="31" t="s">
        <v>915</v>
      </c>
      <c r="E662" s="14">
        <v>2</v>
      </c>
      <c r="F662" s="14">
        <v>482.31</v>
      </c>
      <c r="G662" s="15">
        <f t="shared" si="149"/>
        <v>964.62</v>
      </c>
      <c r="H662" s="14">
        <v>2</v>
      </c>
      <c r="I662" s="37">
        <v>0</v>
      </c>
      <c r="J662" s="15">
        <f t="shared" si="150"/>
        <v>0</v>
      </c>
    </row>
    <row r="663" spans="1:10" ht="20.399999999999999" x14ac:dyDescent="0.3">
      <c r="A663" s="12" t="s">
        <v>916</v>
      </c>
      <c r="B663" s="13" t="s">
        <v>18</v>
      </c>
      <c r="C663" s="13" t="s">
        <v>19</v>
      </c>
      <c r="D663" s="31" t="s">
        <v>917</v>
      </c>
      <c r="E663" s="14">
        <v>2</v>
      </c>
      <c r="F663" s="14">
        <v>421.24</v>
      </c>
      <c r="G663" s="15">
        <f t="shared" si="149"/>
        <v>842.48</v>
      </c>
      <c r="H663" s="14">
        <v>2</v>
      </c>
      <c r="I663" s="37">
        <v>0</v>
      </c>
      <c r="J663" s="15">
        <f t="shared" si="150"/>
        <v>0</v>
      </c>
    </row>
    <row r="664" spans="1:10" ht="20.399999999999999" x14ac:dyDescent="0.3">
      <c r="A664" s="12" t="s">
        <v>918</v>
      </c>
      <c r="B664" s="13" t="s">
        <v>18</v>
      </c>
      <c r="C664" s="13" t="s">
        <v>19</v>
      </c>
      <c r="D664" s="31" t="s">
        <v>919</v>
      </c>
      <c r="E664" s="14">
        <v>4</v>
      </c>
      <c r="F664" s="14">
        <v>3149.01</v>
      </c>
      <c r="G664" s="15">
        <f t="shared" si="149"/>
        <v>12596.04</v>
      </c>
      <c r="H664" s="14">
        <v>4</v>
      </c>
      <c r="I664" s="37">
        <v>0</v>
      </c>
      <c r="J664" s="15">
        <f t="shared" si="150"/>
        <v>0</v>
      </c>
    </row>
    <row r="665" spans="1:10" x14ac:dyDescent="0.3">
      <c r="A665" s="16"/>
      <c r="B665" s="16"/>
      <c r="C665" s="16"/>
      <c r="D665" s="32" t="s">
        <v>920</v>
      </c>
      <c r="E665" s="14">
        <v>1</v>
      </c>
      <c r="F665" s="17">
        <f>SUM(G653:G664)</f>
        <v>59352.959999999999</v>
      </c>
      <c r="G665" s="17">
        <f t="shared" si="149"/>
        <v>59352.959999999999</v>
      </c>
      <c r="H665" s="14">
        <v>1</v>
      </c>
      <c r="I665" s="17">
        <f>SUM(J653:J664)</f>
        <v>0</v>
      </c>
      <c r="J665" s="17">
        <f t="shared" si="150"/>
        <v>0</v>
      </c>
    </row>
    <row r="666" spans="1:10" ht="0.9" customHeight="1" x14ac:dyDescent="0.3">
      <c r="A666" s="18"/>
      <c r="B666" s="18"/>
      <c r="C666" s="18"/>
      <c r="D666" s="33"/>
      <c r="E666" s="18"/>
      <c r="F666" s="18"/>
      <c r="G666" s="18"/>
      <c r="H666" s="18"/>
      <c r="I666" s="18"/>
      <c r="J666" s="18"/>
    </row>
    <row r="667" spans="1:10" x14ac:dyDescent="0.3">
      <c r="A667" s="19" t="s">
        <v>921</v>
      </c>
      <c r="B667" s="19" t="s">
        <v>10</v>
      </c>
      <c r="C667" s="19" t="s">
        <v>11</v>
      </c>
      <c r="D667" s="34" t="s">
        <v>922</v>
      </c>
      <c r="E667" s="20">
        <f t="shared" ref="E667:J667" si="151">E677</f>
        <v>1</v>
      </c>
      <c r="F667" s="20">
        <f t="shared" si="151"/>
        <v>33148.1</v>
      </c>
      <c r="G667" s="20">
        <f t="shared" si="151"/>
        <v>33148.1</v>
      </c>
      <c r="H667" s="20">
        <f t="shared" si="151"/>
        <v>1</v>
      </c>
      <c r="I667" s="20">
        <f t="shared" si="151"/>
        <v>0</v>
      </c>
      <c r="J667" s="20">
        <f t="shared" si="151"/>
        <v>0</v>
      </c>
    </row>
    <row r="668" spans="1:10" ht="30.6" x14ac:dyDescent="0.3">
      <c r="A668" s="12" t="s">
        <v>923</v>
      </c>
      <c r="B668" s="13" t="s">
        <v>18</v>
      </c>
      <c r="C668" s="13" t="s">
        <v>19</v>
      </c>
      <c r="D668" s="31" t="s">
        <v>924</v>
      </c>
      <c r="E668" s="14">
        <v>2</v>
      </c>
      <c r="F668" s="14">
        <v>11340</v>
      </c>
      <c r="G668" s="15">
        <f t="shared" ref="G668:G677" si="152">ROUND(E668*F668,2)</f>
        <v>22680</v>
      </c>
      <c r="H668" s="14">
        <v>2</v>
      </c>
      <c r="I668" s="37">
        <v>0</v>
      </c>
      <c r="J668" s="15">
        <f t="shared" ref="J668:J677" si="153">ROUND(H668*I668,2)</f>
        <v>0</v>
      </c>
    </row>
    <row r="669" spans="1:10" ht="20.399999999999999" x14ac:dyDescent="0.3">
      <c r="A669" s="12" t="s">
        <v>925</v>
      </c>
      <c r="B669" s="13" t="s">
        <v>18</v>
      </c>
      <c r="C669" s="13" t="s">
        <v>27</v>
      </c>
      <c r="D669" s="31" t="s">
        <v>926</v>
      </c>
      <c r="E669" s="14">
        <v>80</v>
      </c>
      <c r="F669" s="14">
        <v>5.19</v>
      </c>
      <c r="G669" s="15">
        <f t="shared" si="152"/>
        <v>415.2</v>
      </c>
      <c r="H669" s="14">
        <v>80</v>
      </c>
      <c r="I669" s="37">
        <v>0</v>
      </c>
      <c r="J669" s="15">
        <f t="shared" si="153"/>
        <v>0</v>
      </c>
    </row>
    <row r="670" spans="1:10" ht="20.399999999999999" x14ac:dyDescent="0.3">
      <c r="A670" s="12" t="s">
        <v>927</v>
      </c>
      <c r="B670" s="13" t="s">
        <v>18</v>
      </c>
      <c r="C670" s="13" t="s">
        <v>27</v>
      </c>
      <c r="D670" s="31" t="s">
        <v>928</v>
      </c>
      <c r="E670" s="14">
        <v>120</v>
      </c>
      <c r="F670" s="14">
        <v>4.66</v>
      </c>
      <c r="G670" s="15">
        <f t="shared" si="152"/>
        <v>559.20000000000005</v>
      </c>
      <c r="H670" s="14">
        <v>120</v>
      </c>
      <c r="I670" s="37">
        <v>0</v>
      </c>
      <c r="J670" s="15">
        <f t="shared" si="153"/>
        <v>0</v>
      </c>
    </row>
    <row r="671" spans="1:10" ht="20.399999999999999" x14ac:dyDescent="0.3">
      <c r="A671" s="12" t="s">
        <v>929</v>
      </c>
      <c r="B671" s="13" t="s">
        <v>18</v>
      </c>
      <c r="C671" s="13" t="s">
        <v>27</v>
      </c>
      <c r="D671" s="31" t="s">
        <v>930</v>
      </c>
      <c r="E671" s="14">
        <v>50</v>
      </c>
      <c r="F671" s="14">
        <v>2.4500000000000002</v>
      </c>
      <c r="G671" s="15">
        <f t="shared" si="152"/>
        <v>122.5</v>
      </c>
      <c r="H671" s="14">
        <v>50</v>
      </c>
      <c r="I671" s="37">
        <v>0</v>
      </c>
      <c r="J671" s="15">
        <f t="shared" si="153"/>
        <v>0</v>
      </c>
    </row>
    <row r="672" spans="1:10" ht="20.399999999999999" x14ac:dyDescent="0.3">
      <c r="A672" s="12" t="s">
        <v>931</v>
      </c>
      <c r="B672" s="13" t="s">
        <v>18</v>
      </c>
      <c r="C672" s="13" t="s">
        <v>27</v>
      </c>
      <c r="D672" s="31" t="s">
        <v>932</v>
      </c>
      <c r="E672" s="14">
        <v>50</v>
      </c>
      <c r="F672" s="14">
        <v>1.96</v>
      </c>
      <c r="G672" s="15">
        <f t="shared" si="152"/>
        <v>98</v>
      </c>
      <c r="H672" s="14">
        <v>50</v>
      </c>
      <c r="I672" s="37">
        <v>0</v>
      </c>
      <c r="J672" s="15">
        <f t="shared" si="153"/>
        <v>0</v>
      </c>
    </row>
    <row r="673" spans="1:10" ht="20.399999999999999" x14ac:dyDescent="0.3">
      <c r="A673" s="12" t="s">
        <v>933</v>
      </c>
      <c r="B673" s="13" t="s">
        <v>18</v>
      </c>
      <c r="C673" s="13" t="s">
        <v>27</v>
      </c>
      <c r="D673" s="31" t="s">
        <v>934</v>
      </c>
      <c r="E673" s="14">
        <v>300</v>
      </c>
      <c r="F673" s="14">
        <v>24.49</v>
      </c>
      <c r="G673" s="15">
        <f t="shared" si="152"/>
        <v>7347</v>
      </c>
      <c r="H673" s="14">
        <v>300</v>
      </c>
      <c r="I673" s="37">
        <v>0</v>
      </c>
      <c r="J673" s="15">
        <f t="shared" si="153"/>
        <v>0</v>
      </c>
    </row>
    <row r="674" spans="1:10" x14ac:dyDescent="0.3">
      <c r="A674" s="12" t="s">
        <v>935</v>
      </c>
      <c r="B674" s="13" t="s">
        <v>18</v>
      </c>
      <c r="C674" s="13" t="s">
        <v>19</v>
      </c>
      <c r="D674" s="31" t="s">
        <v>936</v>
      </c>
      <c r="E674" s="14">
        <v>10</v>
      </c>
      <c r="F674" s="14">
        <v>110.94</v>
      </c>
      <c r="G674" s="15">
        <f t="shared" si="152"/>
        <v>1109.4000000000001</v>
      </c>
      <c r="H674" s="14">
        <v>10</v>
      </c>
      <c r="I674" s="37">
        <v>0</v>
      </c>
      <c r="J674" s="15">
        <f t="shared" si="153"/>
        <v>0</v>
      </c>
    </row>
    <row r="675" spans="1:10" x14ac:dyDescent="0.3">
      <c r="A675" s="12" t="s">
        <v>937</v>
      </c>
      <c r="B675" s="13" t="s">
        <v>18</v>
      </c>
      <c r="C675" s="13" t="s">
        <v>19</v>
      </c>
      <c r="D675" s="31" t="s">
        <v>938</v>
      </c>
      <c r="E675" s="14">
        <v>8</v>
      </c>
      <c r="F675" s="14">
        <v>93.91</v>
      </c>
      <c r="G675" s="15">
        <f t="shared" si="152"/>
        <v>751.28</v>
      </c>
      <c r="H675" s="14">
        <v>8</v>
      </c>
      <c r="I675" s="37">
        <v>0</v>
      </c>
      <c r="J675" s="15">
        <f t="shared" si="153"/>
        <v>0</v>
      </c>
    </row>
    <row r="676" spans="1:10" ht="20.399999999999999" x14ac:dyDescent="0.3">
      <c r="A676" s="12" t="s">
        <v>939</v>
      </c>
      <c r="B676" s="13" t="s">
        <v>18</v>
      </c>
      <c r="C676" s="13" t="s">
        <v>19</v>
      </c>
      <c r="D676" s="31" t="s">
        <v>940</v>
      </c>
      <c r="E676" s="14">
        <v>2</v>
      </c>
      <c r="F676" s="14">
        <v>32.76</v>
      </c>
      <c r="G676" s="15">
        <f t="shared" si="152"/>
        <v>65.52</v>
      </c>
      <c r="H676" s="14">
        <v>2</v>
      </c>
      <c r="I676" s="37">
        <v>0</v>
      </c>
      <c r="J676" s="15">
        <f t="shared" si="153"/>
        <v>0</v>
      </c>
    </row>
    <row r="677" spans="1:10" x14ac:dyDescent="0.3">
      <c r="A677" s="16"/>
      <c r="B677" s="16"/>
      <c r="C677" s="16"/>
      <c r="D677" s="32" t="s">
        <v>941</v>
      </c>
      <c r="E677" s="14">
        <v>1</v>
      </c>
      <c r="F677" s="17">
        <f>SUM(G668:G676)</f>
        <v>33148.1</v>
      </c>
      <c r="G677" s="17">
        <f t="shared" si="152"/>
        <v>33148.1</v>
      </c>
      <c r="H677" s="14">
        <v>1</v>
      </c>
      <c r="I677" s="17">
        <f>SUM(J668:J676)</f>
        <v>0</v>
      </c>
      <c r="J677" s="17">
        <f t="shared" si="153"/>
        <v>0</v>
      </c>
    </row>
    <row r="678" spans="1:10" ht="0.9" customHeight="1" x14ac:dyDescent="0.3">
      <c r="A678" s="18"/>
      <c r="B678" s="18"/>
      <c r="C678" s="18"/>
      <c r="D678" s="33"/>
      <c r="E678" s="18"/>
      <c r="F678" s="18"/>
      <c r="G678" s="18"/>
      <c r="H678" s="18"/>
      <c r="I678" s="18"/>
      <c r="J678" s="18"/>
    </row>
    <row r="679" spans="1:10" ht="20.399999999999999" x14ac:dyDescent="0.3">
      <c r="A679" s="19" t="s">
        <v>942</v>
      </c>
      <c r="B679" s="19" t="s">
        <v>10</v>
      </c>
      <c r="C679" s="19" t="s">
        <v>11</v>
      </c>
      <c r="D679" s="34" t="s">
        <v>943</v>
      </c>
      <c r="E679" s="20">
        <f t="shared" ref="E679:J679" si="154">E690</f>
        <v>1</v>
      </c>
      <c r="F679" s="20">
        <f t="shared" si="154"/>
        <v>18321.939999999999</v>
      </c>
      <c r="G679" s="20">
        <f t="shared" si="154"/>
        <v>18321.939999999999</v>
      </c>
      <c r="H679" s="20">
        <f t="shared" si="154"/>
        <v>1</v>
      </c>
      <c r="I679" s="20">
        <f t="shared" si="154"/>
        <v>0</v>
      </c>
      <c r="J679" s="20">
        <f t="shared" si="154"/>
        <v>0</v>
      </c>
    </row>
    <row r="680" spans="1:10" x14ac:dyDescent="0.3">
      <c r="A680" s="12" t="s">
        <v>944</v>
      </c>
      <c r="B680" s="13" t="s">
        <v>18</v>
      </c>
      <c r="C680" s="13" t="s">
        <v>19</v>
      </c>
      <c r="D680" s="31" t="s">
        <v>945</v>
      </c>
      <c r="E680" s="14">
        <v>4</v>
      </c>
      <c r="F680" s="14">
        <v>297.86</v>
      </c>
      <c r="G680" s="15">
        <f t="shared" ref="G680:G690" si="155">ROUND(E680*F680,2)</f>
        <v>1191.44</v>
      </c>
      <c r="H680" s="14">
        <v>4</v>
      </c>
      <c r="I680" s="37">
        <v>0</v>
      </c>
      <c r="J680" s="15">
        <f t="shared" ref="J680:J690" si="156">ROUND(H680*I680,2)</f>
        <v>0</v>
      </c>
    </row>
    <row r="681" spans="1:10" x14ac:dyDescent="0.3">
      <c r="A681" s="12" t="s">
        <v>946</v>
      </c>
      <c r="B681" s="13" t="s">
        <v>18</v>
      </c>
      <c r="C681" s="13" t="s">
        <v>19</v>
      </c>
      <c r="D681" s="31" t="s">
        <v>947</v>
      </c>
      <c r="E681" s="14">
        <v>8</v>
      </c>
      <c r="F681" s="14">
        <v>102.9</v>
      </c>
      <c r="G681" s="15">
        <f t="shared" si="155"/>
        <v>823.2</v>
      </c>
      <c r="H681" s="14">
        <v>8</v>
      </c>
      <c r="I681" s="37">
        <v>0</v>
      </c>
      <c r="J681" s="15">
        <f t="shared" si="156"/>
        <v>0</v>
      </c>
    </row>
    <row r="682" spans="1:10" x14ac:dyDescent="0.3">
      <c r="A682" s="12" t="s">
        <v>948</v>
      </c>
      <c r="B682" s="13" t="s">
        <v>18</v>
      </c>
      <c r="C682" s="13" t="s">
        <v>19</v>
      </c>
      <c r="D682" s="31" t="s">
        <v>949</v>
      </c>
      <c r="E682" s="14">
        <v>4</v>
      </c>
      <c r="F682" s="14">
        <v>513.11</v>
      </c>
      <c r="G682" s="15">
        <f t="shared" si="155"/>
        <v>2052.44</v>
      </c>
      <c r="H682" s="14">
        <v>4</v>
      </c>
      <c r="I682" s="37">
        <v>0</v>
      </c>
      <c r="J682" s="15">
        <f t="shared" si="156"/>
        <v>0</v>
      </c>
    </row>
    <row r="683" spans="1:10" x14ac:dyDescent="0.3">
      <c r="A683" s="12" t="s">
        <v>950</v>
      </c>
      <c r="B683" s="13" t="s">
        <v>18</v>
      </c>
      <c r="C683" s="13" t="s">
        <v>19</v>
      </c>
      <c r="D683" s="31" t="s">
        <v>951</v>
      </c>
      <c r="E683" s="14">
        <v>2</v>
      </c>
      <c r="F683" s="14">
        <v>704.21</v>
      </c>
      <c r="G683" s="15">
        <f t="shared" si="155"/>
        <v>1408.42</v>
      </c>
      <c r="H683" s="14">
        <v>2</v>
      </c>
      <c r="I683" s="37">
        <v>0</v>
      </c>
      <c r="J683" s="15">
        <f t="shared" si="156"/>
        <v>0</v>
      </c>
    </row>
    <row r="684" spans="1:10" x14ac:dyDescent="0.3">
      <c r="A684" s="12" t="s">
        <v>952</v>
      </c>
      <c r="B684" s="13" t="s">
        <v>18</v>
      </c>
      <c r="C684" s="13" t="s">
        <v>19</v>
      </c>
      <c r="D684" s="31" t="s">
        <v>953</v>
      </c>
      <c r="E684" s="14">
        <v>2</v>
      </c>
      <c r="F684" s="14">
        <v>1766.71</v>
      </c>
      <c r="G684" s="15">
        <f t="shared" si="155"/>
        <v>3533.42</v>
      </c>
      <c r="H684" s="14">
        <v>2</v>
      </c>
      <c r="I684" s="37">
        <v>0</v>
      </c>
      <c r="J684" s="15">
        <f t="shared" si="156"/>
        <v>0</v>
      </c>
    </row>
    <row r="685" spans="1:10" x14ac:dyDescent="0.3">
      <c r="A685" s="12" t="s">
        <v>954</v>
      </c>
      <c r="B685" s="13" t="s">
        <v>18</v>
      </c>
      <c r="C685" s="13" t="s">
        <v>19</v>
      </c>
      <c r="D685" s="31" t="s">
        <v>955</v>
      </c>
      <c r="E685" s="14">
        <v>4</v>
      </c>
      <c r="F685" s="14">
        <v>677.44</v>
      </c>
      <c r="G685" s="15">
        <f t="shared" si="155"/>
        <v>2709.76</v>
      </c>
      <c r="H685" s="14">
        <v>4</v>
      </c>
      <c r="I685" s="37">
        <v>0</v>
      </c>
      <c r="J685" s="15">
        <f t="shared" si="156"/>
        <v>0</v>
      </c>
    </row>
    <row r="686" spans="1:10" x14ac:dyDescent="0.3">
      <c r="A686" s="12" t="s">
        <v>956</v>
      </c>
      <c r="B686" s="13" t="s">
        <v>18</v>
      </c>
      <c r="C686" s="13" t="s">
        <v>19</v>
      </c>
      <c r="D686" s="31" t="s">
        <v>957</v>
      </c>
      <c r="E686" s="14">
        <v>2</v>
      </c>
      <c r="F686" s="14">
        <v>575.4</v>
      </c>
      <c r="G686" s="15">
        <f t="shared" si="155"/>
        <v>1150.8</v>
      </c>
      <c r="H686" s="14">
        <v>2</v>
      </c>
      <c r="I686" s="37">
        <v>0</v>
      </c>
      <c r="J686" s="15">
        <f t="shared" si="156"/>
        <v>0</v>
      </c>
    </row>
    <row r="687" spans="1:10" ht="20.399999999999999" x14ac:dyDescent="0.3">
      <c r="A687" s="12" t="s">
        <v>958</v>
      </c>
      <c r="B687" s="13" t="s">
        <v>18</v>
      </c>
      <c r="C687" s="13" t="s">
        <v>19</v>
      </c>
      <c r="D687" s="31" t="s">
        <v>959</v>
      </c>
      <c r="E687" s="14">
        <v>2</v>
      </c>
      <c r="F687" s="14">
        <v>960.75</v>
      </c>
      <c r="G687" s="15">
        <f t="shared" si="155"/>
        <v>1921.5</v>
      </c>
      <c r="H687" s="14">
        <v>2</v>
      </c>
      <c r="I687" s="37">
        <v>0</v>
      </c>
      <c r="J687" s="15">
        <f t="shared" si="156"/>
        <v>0</v>
      </c>
    </row>
    <row r="688" spans="1:10" x14ac:dyDescent="0.3">
      <c r="A688" s="12" t="s">
        <v>960</v>
      </c>
      <c r="B688" s="13" t="s">
        <v>18</v>
      </c>
      <c r="C688" s="13" t="s">
        <v>19</v>
      </c>
      <c r="D688" s="31" t="s">
        <v>961</v>
      </c>
      <c r="E688" s="14">
        <v>2</v>
      </c>
      <c r="F688" s="14">
        <v>1268.6300000000001</v>
      </c>
      <c r="G688" s="15">
        <f t="shared" si="155"/>
        <v>2537.2600000000002</v>
      </c>
      <c r="H688" s="14">
        <v>2</v>
      </c>
      <c r="I688" s="37">
        <v>0</v>
      </c>
      <c r="J688" s="15">
        <f t="shared" si="156"/>
        <v>0</v>
      </c>
    </row>
    <row r="689" spans="1:10" x14ac:dyDescent="0.3">
      <c r="A689" s="12" t="s">
        <v>962</v>
      </c>
      <c r="B689" s="13" t="s">
        <v>18</v>
      </c>
      <c r="C689" s="13" t="s">
        <v>27</v>
      </c>
      <c r="D689" s="31" t="s">
        <v>963</v>
      </c>
      <c r="E689" s="14">
        <v>190</v>
      </c>
      <c r="F689" s="14">
        <v>5.23</v>
      </c>
      <c r="G689" s="15">
        <f t="shared" si="155"/>
        <v>993.7</v>
      </c>
      <c r="H689" s="14">
        <v>190</v>
      </c>
      <c r="I689" s="37">
        <v>0</v>
      </c>
      <c r="J689" s="15">
        <f t="shared" si="156"/>
        <v>0</v>
      </c>
    </row>
    <row r="690" spans="1:10" x14ac:dyDescent="0.3">
      <c r="A690" s="16"/>
      <c r="B690" s="16"/>
      <c r="C690" s="16"/>
      <c r="D690" s="32" t="s">
        <v>964</v>
      </c>
      <c r="E690" s="14">
        <v>1</v>
      </c>
      <c r="F690" s="17">
        <f>SUM(G680:G689)</f>
        <v>18321.939999999999</v>
      </c>
      <c r="G690" s="17">
        <f t="shared" si="155"/>
        <v>18321.939999999999</v>
      </c>
      <c r="H690" s="14">
        <v>1</v>
      </c>
      <c r="I690" s="17">
        <f>SUM(J680:J689)</f>
        <v>0</v>
      </c>
      <c r="J690" s="17">
        <f t="shared" si="156"/>
        <v>0</v>
      </c>
    </row>
    <row r="691" spans="1:10" ht="0.9" customHeight="1" x14ac:dyDescent="0.3">
      <c r="A691" s="18"/>
      <c r="B691" s="18"/>
      <c r="C691" s="18"/>
      <c r="D691" s="33"/>
      <c r="E691" s="18"/>
      <c r="F691" s="18"/>
      <c r="G691" s="18"/>
      <c r="H691" s="18"/>
      <c r="I691" s="18"/>
      <c r="J691" s="18"/>
    </row>
    <row r="692" spans="1:10" x14ac:dyDescent="0.3">
      <c r="A692" s="16"/>
      <c r="B692" s="16"/>
      <c r="C692" s="16"/>
      <c r="D692" s="32" t="s">
        <v>965</v>
      </c>
      <c r="E692" s="14">
        <v>1</v>
      </c>
      <c r="F692" s="17">
        <f>G652+G667+G679</f>
        <v>110823</v>
      </c>
      <c r="G692" s="17">
        <f>ROUND(E692*F692,2)</f>
        <v>110823</v>
      </c>
      <c r="H692" s="14">
        <v>1</v>
      </c>
      <c r="I692" s="17">
        <f>J652+J667+J679</f>
        <v>0</v>
      </c>
      <c r="J692" s="17">
        <f>ROUND(H692*I692,2)</f>
        <v>0</v>
      </c>
    </row>
    <row r="693" spans="1:10" ht="0.9" customHeight="1" x14ac:dyDescent="0.3">
      <c r="A693" s="18"/>
      <c r="B693" s="18"/>
      <c r="C693" s="18"/>
      <c r="D693" s="33"/>
      <c r="E693" s="18"/>
      <c r="F693" s="18"/>
      <c r="G693" s="18"/>
      <c r="H693" s="18"/>
      <c r="I693" s="18"/>
      <c r="J693" s="18"/>
    </row>
    <row r="694" spans="1:10" x14ac:dyDescent="0.3">
      <c r="A694" s="10" t="s">
        <v>966</v>
      </c>
      <c r="B694" s="10" t="s">
        <v>10</v>
      </c>
      <c r="C694" s="10" t="s">
        <v>11</v>
      </c>
      <c r="D694" s="30" t="s">
        <v>967</v>
      </c>
      <c r="E694" s="11">
        <f t="shared" ref="E694:J694" si="157">E830</f>
        <v>1</v>
      </c>
      <c r="F694" s="11">
        <f t="shared" si="157"/>
        <v>436443.23</v>
      </c>
      <c r="G694" s="11">
        <f t="shared" si="157"/>
        <v>436443.23</v>
      </c>
      <c r="H694" s="11">
        <f t="shared" si="157"/>
        <v>1</v>
      </c>
      <c r="I694" s="11">
        <f t="shared" si="157"/>
        <v>0</v>
      </c>
      <c r="J694" s="11">
        <f t="shared" si="157"/>
        <v>0</v>
      </c>
    </row>
    <row r="695" spans="1:10" x14ac:dyDescent="0.3">
      <c r="A695" s="19" t="s">
        <v>968</v>
      </c>
      <c r="B695" s="19" t="s">
        <v>10</v>
      </c>
      <c r="C695" s="19" t="s">
        <v>11</v>
      </c>
      <c r="D695" s="34" t="s">
        <v>969</v>
      </c>
      <c r="E695" s="20">
        <f t="shared" ref="E695:J695" si="158">E702</f>
        <v>1</v>
      </c>
      <c r="F695" s="20">
        <f t="shared" si="158"/>
        <v>38450.58</v>
      </c>
      <c r="G695" s="20">
        <f t="shared" si="158"/>
        <v>38450.58</v>
      </c>
      <c r="H695" s="20">
        <f t="shared" si="158"/>
        <v>1</v>
      </c>
      <c r="I695" s="20">
        <f t="shared" si="158"/>
        <v>0</v>
      </c>
      <c r="J695" s="20">
        <f t="shared" si="158"/>
        <v>0</v>
      </c>
    </row>
    <row r="696" spans="1:10" x14ac:dyDescent="0.3">
      <c r="A696" s="12" t="s">
        <v>970</v>
      </c>
      <c r="B696" s="13" t="s">
        <v>18</v>
      </c>
      <c r="C696" s="13" t="s">
        <v>19</v>
      </c>
      <c r="D696" s="31" t="s">
        <v>971</v>
      </c>
      <c r="E696" s="14">
        <v>22</v>
      </c>
      <c r="F696" s="14">
        <v>897.27</v>
      </c>
      <c r="G696" s="15">
        <f t="shared" ref="G696:G702" si="159">ROUND(E696*F696,2)</f>
        <v>19739.939999999999</v>
      </c>
      <c r="H696" s="14">
        <v>22</v>
      </c>
      <c r="I696" s="37">
        <v>0</v>
      </c>
      <c r="J696" s="15">
        <f t="shared" ref="J696:J702" si="160">ROUND(H696*I696,2)</f>
        <v>0</v>
      </c>
    </row>
    <row r="697" spans="1:10" x14ac:dyDescent="0.3">
      <c r="A697" s="12" t="s">
        <v>972</v>
      </c>
      <c r="B697" s="13" t="s">
        <v>18</v>
      </c>
      <c r="C697" s="13" t="s">
        <v>19</v>
      </c>
      <c r="D697" s="31" t="s">
        <v>973</v>
      </c>
      <c r="E697" s="14">
        <v>7</v>
      </c>
      <c r="F697" s="14">
        <v>629.52</v>
      </c>
      <c r="G697" s="15">
        <f t="shared" si="159"/>
        <v>4406.6400000000003</v>
      </c>
      <c r="H697" s="14">
        <v>7</v>
      </c>
      <c r="I697" s="37">
        <v>0</v>
      </c>
      <c r="J697" s="15">
        <f t="shared" si="160"/>
        <v>0</v>
      </c>
    </row>
    <row r="698" spans="1:10" x14ac:dyDescent="0.3">
      <c r="A698" s="12" t="s">
        <v>974</v>
      </c>
      <c r="B698" s="13" t="s">
        <v>18</v>
      </c>
      <c r="C698" s="13" t="s">
        <v>27</v>
      </c>
      <c r="D698" s="31" t="s">
        <v>975</v>
      </c>
      <c r="E698" s="14">
        <v>2950</v>
      </c>
      <c r="F698" s="14">
        <v>3.87</v>
      </c>
      <c r="G698" s="15">
        <f t="shared" si="159"/>
        <v>11416.5</v>
      </c>
      <c r="H698" s="14">
        <v>2950</v>
      </c>
      <c r="I698" s="37">
        <v>0</v>
      </c>
      <c r="J698" s="15">
        <f t="shared" si="160"/>
        <v>0</v>
      </c>
    </row>
    <row r="699" spans="1:10" ht="20.399999999999999" x14ac:dyDescent="0.3">
      <c r="A699" s="12" t="s">
        <v>976</v>
      </c>
      <c r="B699" s="13" t="s">
        <v>18</v>
      </c>
      <c r="C699" s="13" t="s">
        <v>19</v>
      </c>
      <c r="D699" s="31" t="s">
        <v>977</v>
      </c>
      <c r="E699" s="14">
        <v>1</v>
      </c>
      <c r="F699" s="14">
        <v>1155</v>
      </c>
      <c r="G699" s="15">
        <f t="shared" si="159"/>
        <v>1155</v>
      </c>
      <c r="H699" s="14">
        <v>1</v>
      </c>
      <c r="I699" s="37">
        <v>0</v>
      </c>
      <c r="J699" s="15">
        <f t="shared" si="160"/>
        <v>0</v>
      </c>
    </row>
    <row r="700" spans="1:10" ht="20.399999999999999" x14ac:dyDescent="0.3">
      <c r="A700" s="12" t="s">
        <v>978</v>
      </c>
      <c r="B700" s="13" t="s">
        <v>18</v>
      </c>
      <c r="C700" s="13" t="s">
        <v>19</v>
      </c>
      <c r="D700" s="31" t="s">
        <v>979</v>
      </c>
      <c r="E700" s="14">
        <v>1</v>
      </c>
      <c r="F700" s="14">
        <v>1260</v>
      </c>
      <c r="G700" s="15">
        <f t="shared" si="159"/>
        <v>1260</v>
      </c>
      <c r="H700" s="14">
        <v>1</v>
      </c>
      <c r="I700" s="37">
        <v>0</v>
      </c>
      <c r="J700" s="15">
        <f t="shared" si="160"/>
        <v>0</v>
      </c>
    </row>
    <row r="701" spans="1:10" x14ac:dyDescent="0.3">
      <c r="A701" s="12" t="s">
        <v>980</v>
      </c>
      <c r="B701" s="13" t="s">
        <v>18</v>
      </c>
      <c r="C701" s="13" t="s">
        <v>19</v>
      </c>
      <c r="D701" s="31" t="s">
        <v>981</v>
      </c>
      <c r="E701" s="14">
        <v>1</v>
      </c>
      <c r="F701" s="14">
        <v>472.5</v>
      </c>
      <c r="G701" s="15">
        <f t="shared" si="159"/>
        <v>472.5</v>
      </c>
      <c r="H701" s="14">
        <v>1</v>
      </c>
      <c r="I701" s="37">
        <v>0</v>
      </c>
      <c r="J701" s="15">
        <f t="shared" si="160"/>
        <v>0</v>
      </c>
    </row>
    <row r="702" spans="1:10" x14ac:dyDescent="0.3">
      <c r="A702" s="16"/>
      <c r="B702" s="16"/>
      <c r="C702" s="16"/>
      <c r="D702" s="32" t="s">
        <v>982</v>
      </c>
      <c r="E702" s="14">
        <v>1</v>
      </c>
      <c r="F702" s="17">
        <f>SUM(G696:G701)</f>
        <v>38450.58</v>
      </c>
      <c r="G702" s="17">
        <f t="shared" si="159"/>
        <v>38450.58</v>
      </c>
      <c r="H702" s="14">
        <v>1</v>
      </c>
      <c r="I702" s="17">
        <f>SUM(J696:J701)</f>
        <v>0</v>
      </c>
      <c r="J702" s="17">
        <f t="shared" si="160"/>
        <v>0</v>
      </c>
    </row>
    <row r="703" spans="1:10" ht="0.9" customHeight="1" x14ac:dyDescent="0.3">
      <c r="A703" s="18"/>
      <c r="B703" s="18"/>
      <c r="C703" s="18"/>
      <c r="D703" s="33"/>
      <c r="E703" s="18"/>
      <c r="F703" s="18"/>
      <c r="G703" s="18"/>
      <c r="H703" s="18"/>
      <c r="I703" s="18"/>
      <c r="J703" s="18"/>
    </row>
    <row r="704" spans="1:10" x14ac:dyDescent="0.3">
      <c r="A704" s="19" t="s">
        <v>983</v>
      </c>
      <c r="B704" s="19" t="s">
        <v>10</v>
      </c>
      <c r="C704" s="19" t="s">
        <v>11</v>
      </c>
      <c r="D704" s="34" t="s">
        <v>984</v>
      </c>
      <c r="E704" s="20">
        <f t="shared" ref="E704:J704" si="161">E714</f>
        <v>1</v>
      </c>
      <c r="F704" s="20">
        <f t="shared" si="161"/>
        <v>20387.86</v>
      </c>
      <c r="G704" s="20">
        <f t="shared" si="161"/>
        <v>20387.86</v>
      </c>
      <c r="H704" s="20">
        <f t="shared" si="161"/>
        <v>1</v>
      </c>
      <c r="I704" s="20">
        <f t="shared" si="161"/>
        <v>0</v>
      </c>
      <c r="J704" s="20">
        <f t="shared" si="161"/>
        <v>0</v>
      </c>
    </row>
    <row r="705" spans="1:10" x14ac:dyDescent="0.3">
      <c r="A705" s="12" t="s">
        <v>985</v>
      </c>
      <c r="B705" s="13" t="s">
        <v>18</v>
      </c>
      <c r="C705" s="13" t="s">
        <v>19</v>
      </c>
      <c r="D705" s="31" t="s">
        <v>986</v>
      </c>
      <c r="E705" s="14">
        <v>7</v>
      </c>
      <c r="F705" s="14">
        <v>302.69</v>
      </c>
      <c r="G705" s="15">
        <f t="shared" ref="G705:G714" si="162">ROUND(E705*F705,2)</f>
        <v>2118.83</v>
      </c>
      <c r="H705" s="14">
        <v>7</v>
      </c>
      <c r="I705" s="37">
        <v>0</v>
      </c>
      <c r="J705" s="15">
        <f t="shared" ref="J705:J714" si="163">ROUND(H705*I705,2)</f>
        <v>0</v>
      </c>
    </row>
    <row r="706" spans="1:10" x14ac:dyDescent="0.3">
      <c r="A706" s="12" t="s">
        <v>987</v>
      </c>
      <c r="B706" s="13" t="s">
        <v>18</v>
      </c>
      <c r="C706" s="13" t="s">
        <v>19</v>
      </c>
      <c r="D706" s="31" t="s">
        <v>988</v>
      </c>
      <c r="E706" s="14">
        <v>5</v>
      </c>
      <c r="F706" s="14">
        <v>523.1</v>
      </c>
      <c r="G706" s="15">
        <f t="shared" si="162"/>
        <v>2615.5</v>
      </c>
      <c r="H706" s="14">
        <v>5</v>
      </c>
      <c r="I706" s="37">
        <v>0</v>
      </c>
      <c r="J706" s="15">
        <f t="shared" si="163"/>
        <v>0</v>
      </c>
    </row>
    <row r="707" spans="1:10" x14ac:dyDescent="0.3">
      <c r="A707" s="12" t="s">
        <v>989</v>
      </c>
      <c r="B707" s="13" t="s">
        <v>18</v>
      </c>
      <c r="C707" s="13" t="s">
        <v>19</v>
      </c>
      <c r="D707" s="31" t="s">
        <v>990</v>
      </c>
      <c r="E707" s="14">
        <v>2</v>
      </c>
      <c r="F707" s="14">
        <v>302.69</v>
      </c>
      <c r="G707" s="15">
        <f t="shared" si="162"/>
        <v>605.38</v>
      </c>
      <c r="H707" s="14">
        <v>2</v>
      </c>
      <c r="I707" s="37">
        <v>0</v>
      </c>
      <c r="J707" s="15">
        <f t="shared" si="163"/>
        <v>0</v>
      </c>
    </row>
    <row r="708" spans="1:10" x14ac:dyDescent="0.3">
      <c r="A708" s="12" t="s">
        <v>991</v>
      </c>
      <c r="B708" s="13" t="s">
        <v>18</v>
      </c>
      <c r="C708" s="13" t="s">
        <v>19</v>
      </c>
      <c r="D708" s="31" t="s">
        <v>992</v>
      </c>
      <c r="E708" s="14">
        <v>13</v>
      </c>
      <c r="F708" s="14">
        <v>742.85</v>
      </c>
      <c r="G708" s="15">
        <f t="shared" si="162"/>
        <v>9657.0499999999993</v>
      </c>
      <c r="H708" s="14">
        <v>13</v>
      </c>
      <c r="I708" s="37">
        <v>0</v>
      </c>
      <c r="J708" s="15">
        <f t="shared" si="163"/>
        <v>0</v>
      </c>
    </row>
    <row r="709" spans="1:10" x14ac:dyDescent="0.3">
      <c r="A709" s="12" t="s">
        <v>993</v>
      </c>
      <c r="B709" s="13" t="s">
        <v>18</v>
      </c>
      <c r="C709" s="13" t="s">
        <v>19</v>
      </c>
      <c r="D709" s="31" t="s">
        <v>994</v>
      </c>
      <c r="E709" s="14">
        <v>1</v>
      </c>
      <c r="F709" s="14">
        <v>1611.1</v>
      </c>
      <c r="G709" s="15">
        <f t="shared" si="162"/>
        <v>1611.1</v>
      </c>
      <c r="H709" s="14">
        <v>1</v>
      </c>
      <c r="I709" s="37">
        <v>0</v>
      </c>
      <c r="J709" s="15">
        <f t="shared" si="163"/>
        <v>0</v>
      </c>
    </row>
    <row r="710" spans="1:10" x14ac:dyDescent="0.3">
      <c r="A710" s="12" t="s">
        <v>995</v>
      </c>
      <c r="B710" s="13" t="s">
        <v>18</v>
      </c>
      <c r="C710" s="13" t="s">
        <v>19</v>
      </c>
      <c r="D710" s="31" t="s">
        <v>996</v>
      </c>
      <c r="E710" s="14">
        <v>1</v>
      </c>
      <c r="F710" s="14">
        <v>997.5</v>
      </c>
      <c r="G710" s="15">
        <f t="shared" si="162"/>
        <v>997.5</v>
      </c>
      <c r="H710" s="14">
        <v>1</v>
      </c>
      <c r="I710" s="37">
        <v>0</v>
      </c>
      <c r="J710" s="15">
        <f t="shared" si="163"/>
        <v>0</v>
      </c>
    </row>
    <row r="711" spans="1:10" x14ac:dyDescent="0.3">
      <c r="A711" s="12" t="s">
        <v>997</v>
      </c>
      <c r="B711" s="13" t="s">
        <v>18</v>
      </c>
      <c r="C711" s="13" t="s">
        <v>19</v>
      </c>
      <c r="D711" s="31" t="s">
        <v>998</v>
      </c>
      <c r="E711" s="14">
        <v>1</v>
      </c>
      <c r="F711" s="14">
        <v>1470</v>
      </c>
      <c r="G711" s="15">
        <f t="shared" si="162"/>
        <v>1470</v>
      </c>
      <c r="H711" s="14">
        <v>1</v>
      </c>
      <c r="I711" s="37">
        <v>0</v>
      </c>
      <c r="J711" s="15">
        <f t="shared" si="163"/>
        <v>0</v>
      </c>
    </row>
    <row r="712" spans="1:10" x14ac:dyDescent="0.3">
      <c r="A712" s="12" t="s">
        <v>999</v>
      </c>
      <c r="B712" s="13" t="s">
        <v>18</v>
      </c>
      <c r="C712" s="13" t="s">
        <v>19</v>
      </c>
      <c r="D712" s="31" t="s">
        <v>1000</v>
      </c>
      <c r="E712" s="14">
        <v>1</v>
      </c>
      <c r="F712" s="14">
        <v>472.5</v>
      </c>
      <c r="G712" s="15">
        <f t="shared" si="162"/>
        <v>472.5</v>
      </c>
      <c r="H712" s="14">
        <v>1</v>
      </c>
      <c r="I712" s="37">
        <v>0</v>
      </c>
      <c r="J712" s="15">
        <f t="shared" si="163"/>
        <v>0</v>
      </c>
    </row>
    <row r="713" spans="1:10" ht="20.399999999999999" x14ac:dyDescent="0.3">
      <c r="A713" s="12" t="s">
        <v>1001</v>
      </c>
      <c r="B713" s="13" t="s">
        <v>18</v>
      </c>
      <c r="C713" s="13" t="s">
        <v>19</v>
      </c>
      <c r="D713" s="31" t="s">
        <v>1002</v>
      </c>
      <c r="E713" s="14">
        <v>1</v>
      </c>
      <c r="F713" s="14">
        <v>840</v>
      </c>
      <c r="G713" s="15">
        <f t="shared" si="162"/>
        <v>840</v>
      </c>
      <c r="H713" s="14">
        <v>1</v>
      </c>
      <c r="I713" s="37">
        <v>0</v>
      </c>
      <c r="J713" s="15">
        <f t="shared" si="163"/>
        <v>0</v>
      </c>
    </row>
    <row r="714" spans="1:10" x14ac:dyDescent="0.3">
      <c r="A714" s="16"/>
      <c r="B714" s="16"/>
      <c r="C714" s="16"/>
      <c r="D714" s="32" t="s">
        <v>1003</v>
      </c>
      <c r="E714" s="14">
        <v>1</v>
      </c>
      <c r="F714" s="17">
        <f>SUM(G705:G713)</f>
        <v>20387.86</v>
      </c>
      <c r="G714" s="17">
        <f t="shared" si="162"/>
        <v>20387.86</v>
      </c>
      <c r="H714" s="14">
        <v>1</v>
      </c>
      <c r="I714" s="17">
        <f>SUM(J705:J713)</f>
        <v>0</v>
      </c>
      <c r="J714" s="17">
        <f t="shared" si="163"/>
        <v>0</v>
      </c>
    </row>
    <row r="715" spans="1:10" ht="0.9" customHeight="1" x14ac:dyDescent="0.3">
      <c r="A715" s="18"/>
      <c r="B715" s="18"/>
      <c r="C715" s="18"/>
      <c r="D715" s="33"/>
      <c r="E715" s="18"/>
      <c r="F715" s="18"/>
      <c r="G715" s="18"/>
      <c r="H715" s="18"/>
      <c r="I715" s="18"/>
      <c r="J715" s="18"/>
    </row>
    <row r="716" spans="1:10" x14ac:dyDescent="0.3">
      <c r="A716" s="19" t="s">
        <v>1004</v>
      </c>
      <c r="B716" s="19" t="s">
        <v>10</v>
      </c>
      <c r="C716" s="19" t="s">
        <v>11</v>
      </c>
      <c r="D716" s="34" t="s">
        <v>1005</v>
      </c>
      <c r="E716" s="20">
        <f t="shared" ref="E716:J716" si="164">E723</f>
        <v>1</v>
      </c>
      <c r="F716" s="20">
        <f t="shared" si="164"/>
        <v>44385.84</v>
      </c>
      <c r="G716" s="20">
        <f t="shared" si="164"/>
        <v>44385.84</v>
      </c>
      <c r="H716" s="20">
        <f t="shared" si="164"/>
        <v>1</v>
      </c>
      <c r="I716" s="20">
        <f t="shared" si="164"/>
        <v>0</v>
      </c>
      <c r="J716" s="20">
        <f t="shared" si="164"/>
        <v>0</v>
      </c>
    </row>
    <row r="717" spans="1:10" ht="20.399999999999999" x14ac:dyDescent="0.3">
      <c r="A717" s="12" t="s">
        <v>1006</v>
      </c>
      <c r="B717" s="13" t="s">
        <v>18</v>
      </c>
      <c r="C717" s="13" t="s">
        <v>19</v>
      </c>
      <c r="D717" s="31" t="s">
        <v>1007</v>
      </c>
      <c r="E717" s="14">
        <v>1</v>
      </c>
      <c r="F717" s="14">
        <v>2257.5</v>
      </c>
      <c r="G717" s="15">
        <f t="shared" ref="G717:G723" si="165">ROUND(E717*F717,2)</f>
        <v>2257.5</v>
      </c>
      <c r="H717" s="14">
        <v>1</v>
      </c>
      <c r="I717" s="37">
        <v>0</v>
      </c>
      <c r="J717" s="15">
        <f t="shared" ref="J717:J723" si="166">ROUND(H717*I717,2)</f>
        <v>0</v>
      </c>
    </row>
    <row r="718" spans="1:10" x14ac:dyDescent="0.3">
      <c r="A718" s="12" t="s">
        <v>1008</v>
      </c>
      <c r="B718" s="13" t="s">
        <v>18</v>
      </c>
      <c r="C718" s="13" t="s">
        <v>19</v>
      </c>
      <c r="D718" s="31" t="s">
        <v>1009</v>
      </c>
      <c r="E718" s="14">
        <v>2</v>
      </c>
      <c r="F718" s="14">
        <v>5072.83</v>
      </c>
      <c r="G718" s="15">
        <f t="shared" si="165"/>
        <v>10145.66</v>
      </c>
      <c r="H718" s="14">
        <v>2</v>
      </c>
      <c r="I718" s="37">
        <v>0</v>
      </c>
      <c r="J718" s="15">
        <f t="shared" si="166"/>
        <v>0</v>
      </c>
    </row>
    <row r="719" spans="1:10" x14ac:dyDescent="0.3">
      <c r="A719" s="12" t="s">
        <v>1010</v>
      </c>
      <c r="B719" s="13" t="s">
        <v>18</v>
      </c>
      <c r="C719" s="13" t="s">
        <v>19</v>
      </c>
      <c r="D719" s="31" t="s">
        <v>1011</v>
      </c>
      <c r="E719" s="14">
        <v>2</v>
      </c>
      <c r="F719" s="14">
        <v>6243.14</v>
      </c>
      <c r="G719" s="15">
        <f t="shared" si="165"/>
        <v>12486.28</v>
      </c>
      <c r="H719" s="14">
        <v>2</v>
      </c>
      <c r="I719" s="37">
        <v>0</v>
      </c>
      <c r="J719" s="15">
        <f t="shared" si="166"/>
        <v>0</v>
      </c>
    </row>
    <row r="720" spans="1:10" x14ac:dyDescent="0.3">
      <c r="A720" s="12" t="s">
        <v>1012</v>
      </c>
      <c r="B720" s="13" t="s">
        <v>18</v>
      </c>
      <c r="C720" s="13" t="s">
        <v>19</v>
      </c>
      <c r="D720" s="31" t="s">
        <v>1013</v>
      </c>
      <c r="E720" s="14">
        <v>2</v>
      </c>
      <c r="F720" s="14">
        <v>3658.2</v>
      </c>
      <c r="G720" s="15">
        <f t="shared" si="165"/>
        <v>7316.4</v>
      </c>
      <c r="H720" s="14">
        <v>2</v>
      </c>
      <c r="I720" s="37">
        <v>0</v>
      </c>
      <c r="J720" s="15">
        <f t="shared" si="166"/>
        <v>0</v>
      </c>
    </row>
    <row r="721" spans="1:10" ht="20.399999999999999" x14ac:dyDescent="0.3">
      <c r="A721" s="12" t="s">
        <v>1014</v>
      </c>
      <c r="B721" s="13" t="s">
        <v>18</v>
      </c>
      <c r="C721" s="13" t="s">
        <v>19</v>
      </c>
      <c r="D721" s="31" t="s">
        <v>1015</v>
      </c>
      <c r="E721" s="14">
        <v>7</v>
      </c>
      <c r="F721" s="14">
        <v>1365</v>
      </c>
      <c r="G721" s="15">
        <f t="shared" si="165"/>
        <v>9555</v>
      </c>
      <c r="H721" s="14">
        <v>7</v>
      </c>
      <c r="I721" s="37">
        <v>0</v>
      </c>
      <c r="J721" s="15">
        <f t="shared" si="166"/>
        <v>0</v>
      </c>
    </row>
    <row r="722" spans="1:10" x14ac:dyDescent="0.3">
      <c r="A722" s="12" t="s">
        <v>1016</v>
      </c>
      <c r="B722" s="13" t="s">
        <v>18</v>
      </c>
      <c r="C722" s="13" t="s">
        <v>19</v>
      </c>
      <c r="D722" s="31" t="s">
        <v>1017</v>
      </c>
      <c r="E722" s="14">
        <v>1</v>
      </c>
      <c r="F722" s="14">
        <v>2625</v>
      </c>
      <c r="G722" s="15">
        <f t="shared" si="165"/>
        <v>2625</v>
      </c>
      <c r="H722" s="14">
        <v>1</v>
      </c>
      <c r="I722" s="37">
        <v>0</v>
      </c>
      <c r="J722" s="15">
        <f t="shared" si="166"/>
        <v>0</v>
      </c>
    </row>
    <row r="723" spans="1:10" x14ac:dyDescent="0.3">
      <c r="A723" s="16"/>
      <c r="B723" s="16"/>
      <c r="C723" s="16"/>
      <c r="D723" s="32" t="s">
        <v>1018</v>
      </c>
      <c r="E723" s="14">
        <v>1</v>
      </c>
      <c r="F723" s="17">
        <f>SUM(G717:G722)</f>
        <v>44385.84</v>
      </c>
      <c r="G723" s="17">
        <f t="shared" si="165"/>
        <v>44385.84</v>
      </c>
      <c r="H723" s="14">
        <v>1</v>
      </c>
      <c r="I723" s="17">
        <f>SUM(J717:J722)</f>
        <v>0</v>
      </c>
      <c r="J723" s="17">
        <f t="shared" si="166"/>
        <v>0</v>
      </c>
    </row>
    <row r="724" spans="1:10" ht="0.9" customHeight="1" x14ac:dyDescent="0.3">
      <c r="A724" s="18"/>
      <c r="B724" s="18"/>
      <c r="C724" s="18"/>
      <c r="D724" s="33"/>
      <c r="E724" s="18"/>
      <c r="F724" s="18"/>
      <c r="G724" s="18"/>
      <c r="H724" s="18"/>
      <c r="I724" s="18"/>
      <c r="J724" s="18"/>
    </row>
    <row r="725" spans="1:10" ht="20.399999999999999" x14ac:dyDescent="0.3">
      <c r="A725" s="19" t="s">
        <v>1019</v>
      </c>
      <c r="B725" s="19" t="s">
        <v>10</v>
      </c>
      <c r="C725" s="19" t="s">
        <v>11</v>
      </c>
      <c r="D725" s="34" t="s">
        <v>1020</v>
      </c>
      <c r="E725" s="20">
        <f t="shared" ref="E725:J725" si="167">E747</f>
        <v>1</v>
      </c>
      <c r="F725" s="20">
        <f t="shared" si="167"/>
        <v>34517.379999999997</v>
      </c>
      <c r="G725" s="20">
        <f t="shared" si="167"/>
        <v>34517.379999999997</v>
      </c>
      <c r="H725" s="20">
        <f t="shared" si="167"/>
        <v>1</v>
      </c>
      <c r="I725" s="20">
        <f t="shared" si="167"/>
        <v>0</v>
      </c>
      <c r="J725" s="20">
        <f t="shared" si="167"/>
        <v>0</v>
      </c>
    </row>
    <row r="726" spans="1:10" x14ac:dyDescent="0.3">
      <c r="A726" s="21" t="s">
        <v>1021</v>
      </c>
      <c r="B726" s="21" t="s">
        <v>10</v>
      </c>
      <c r="C726" s="21" t="s">
        <v>11</v>
      </c>
      <c r="D726" s="35" t="s">
        <v>1022</v>
      </c>
      <c r="E726" s="22">
        <f t="shared" ref="E726:J726" si="168">E734</f>
        <v>1</v>
      </c>
      <c r="F726" s="22">
        <f t="shared" si="168"/>
        <v>19529.91</v>
      </c>
      <c r="G726" s="22">
        <f t="shared" si="168"/>
        <v>19529.91</v>
      </c>
      <c r="H726" s="22">
        <f t="shared" si="168"/>
        <v>1</v>
      </c>
      <c r="I726" s="22">
        <f t="shared" si="168"/>
        <v>0</v>
      </c>
      <c r="J726" s="22">
        <f t="shared" si="168"/>
        <v>0</v>
      </c>
    </row>
    <row r="727" spans="1:10" x14ac:dyDescent="0.3">
      <c r="A727" s="12" t="s">
        <v>1023</v>
      </c>
      <c r="B727" s="13" t="s">
        <v>18</v>
      </c>
      <c r="C727" s="13" t="s">
        <v>19</v>
      </c>
      <c r="D727" s="31" t="s">
        <v>1024</v>
      </c>
      <c r="E727" s="14">
        <v>3</v>
      </c>
      <c r="F727" s="14">
        <v>2981.98</v>
      </c>
      <c r="G727" s="15">
        <f t="shared" ref="G727:G734" si="169">ROUND(E727*F727,2)</f>
        <v>8945.94</v>
      </c>
      <c r="H727" s="14">
        <v>3</v>
      </c>
      <c r="I727" s="37">
        <v>0</v>
      </c>
      <c r="J727" s="15">
        <f t="shared" ref="J727:J734" si="170">ROUND(H727*I727,2)</f>
        <v>0</v>
      </c>
    </row>
    <row r="728" spans="1:10" x14ac:dyDescent="0.3">
      <c r="A728" s="12" t="s">
        <v>1025</v>
      </c>
      <c r="B728" s="13" t="s">
        <v>18</v>
      </c>
      <c r="C728" s="13" t="s">
        <v>19</v>
      </c>
      <c r="D728" s="31" t="s">
        <v>1026</v>
      </c>
      <c r="E728" s="14">
        <v>3</v>
      </c>
      <c r="F728" s="14">
        <v>515.77</v>
      </c>
      <c r="G728" s="15">
        <f t="shared" si="169"/>
        <v>1547.31</v>
      </c>
      <c r="H728" s="14">
        <v>3</v>
      </c>
      <c r="I728" s="37">
        <v>0</v>
      </c>
      <c r="J728" s="15">
        <f t="shared" si="170"/>
        <v>0</v>
      </c>
    </row>
    <row r="729" spans="1:10" x14ac:dyDescent="0.3">
      <c r="A729" s="12" t="s">
        <v>1027</v>
      </c>
      <c r="B729" s="13" t="s">
        <v>18</v>
      </c>
      <c r="C729" s="13" t="s">
        <v>19</v>
      </c>
      <c r="D729" s="31" t="s">
        <v>1028</v>
      </c>
      <c r="E729" s="14">
        <v>3</v>
      </c>
      <c r="F729" s="14">
        <v>47.66</v>
      </c>
      <c r="G729" s="15">
        <f t="shared" si="169"/>
        <v>142.97999999999999</v>
      </c>
      <c r="H729" s="14">
        <v>3</v>
      </c>
      <c r="I729" s="37">
        <v>0</v>
      </c>
      <c r="J729" s="15">
        <f t="shared" si="170"/>
        <v>0</v>
      </c>
    </row>
    <row r="730" spans="1:10" x14ac:dyDescent="0.3">
      <c r="A730" s="12" t="s">
        <v>1029</v>
      </c>
      <c r="B730" s="13" t="s">
        <v>18</v>
      </c>
      <c r="C730" s="13" t="s">
        <v>19</v>
      </c>
      <c r="D730" s="31" t="s">
        <v>1030</v>
      </c>
      <c r="E730" s="14">
        <v>3</v>
      </c>
      <c r="F730" s="14">
        <v>917.06</v>
      </c>
      <c r="G730" s="15">
        <f t="shared" si="169"/>
        <v>2751.18</v>
      </c>
      <c r="H730" s="14">
        <v>3</v>
      </c>
      <c r="I730" s="37">
        <v>0</v>
      </c>
      <c r="J730" s="15">
        <f t="shared" si="170"/>
        <v>0</v>
      </c>
    </row>
    <row r="731" spans="1:10" x14ac:dyDescent="0.3">
      <c r="A731" s="12" t="s">
        <v>1031</v>
      </c>
      <c r="B731" s="13" t="s">
        <v>18</v>
      </c>
      <c r="C731" s="13" t="s">
        <v>19</v>
      </c>
      <c r="D731" s="31" t="s">
        <v>1032</v>
      </c>
      <c r="E731" s="14">
        <v>3</v>
      </c>
      <c r="F731" s="14">
        <v>498.75</v>
      </c>
      <c r="G731" s="15">
        <f t="shared" si="169"/>
        <v>1496.25</v>
      </c>
      <c r="H731" s="14">
        <v>3</v>
      </c>
      <c r="I731" s="37">
        <v>0</v>
      </c>
      <c r="J731" s="15">
        <f t="shared" si="170"/>
        <v>0</v>
      </c>
    </row>
    <row r="732" spans="1:10" x14ac:dyDescent="0.3">
      <c r="A732" s="12" t="s">
        <v>1033</v>
      </c>
      <c r="B732" s="13" t="s">
        <v>18</v>
      </c>
      <c r="C732" s="13" t="s">
        <v>19</v>
      </c>
      <c r="D732" s="31" t="s">
        <v>1034</v>
      </c>
      <c r="E732" s="14">
        <v>3</v>
      </c>
      <c r="F732" s="14">
        <v>367.5</v>
      </c>
      <c r="G732" s="15">
        <f t="shared" si="169"/>
        <v>1102.5</v>
      </c>
      <c r="H732" s="14">
        <v>3</v>
      </c>
      <c r="I732" s="37">
        <v>0</v>
      </c>
      <c r="J732" s="15">
        <f t="shared" si="170"/>
        <v>0</v>
      </c>
    </row>
    <row r="733" spans="1:10" x14ac:dyDescent="0.3">
      <c r="A733" s="12" t="s">
        <v>1035</v>
      </c>
      <c r="B733" s="13" t="s">
        <v>18</v>
      </c>
      <c r="C733" s="13" t="s">
        <v>19</v>
      </c>
      <c r="D733" s="31" t="s">
        <v>1036</v>
      </c>
      <c r="E733" s="14">
        <v>3</v>
      </c>
      <c r="F733" s="14">
        <v>1181.25</v>
      </c>
      <c r="G733" s="15">
        <f t="shared" si="169"/>
        <v>3543.75</v>
      </c>
      <c r="H733" s="14">
        <v>3</v>
      </c>
      <c r="I733" s="37">
        <v>0</v>
      </c>
      <c r="J733" s="15">
        <f t="shared" si="170"/>
        <v>0</v>
      </c>
    </row>
    <row r="734" spans="1:10" x14ac:dyDescent="0.3">
      <c r="A734" s="16"/>
      <c r="B734" s="16"/>
      <c r="C734" s="16"/>
      <c r="D734" s="32" t="s">
        <v>1037</v>
      </c>
      <c r="E734" s="14">
        <v>1</v>
      </c>
      <c r="F734" s="17">
        <f>SUM(G727:G733)</f>
        <v>19529.91</v>
      </c>
      <c r="G734" s="17">
        <f t="shared" si="169"/>
        <v>19529.91</v>
      </c>
      <c r="H734" s="14">
        <v>1</v>
      </c>
      <c r="I734" s="17">
        <f>SUM(J727:J733)</f>
        <v>0</v>
      </c>
      <c r="J734" s="17">
        <f t="shared" si="170"/>
        <v>0</v>
      </c>
    </row>
    <row r="735" spans="1:10" ht="0.9" customHeight="1" x14ac:dyDescent="0.3">
      <c r="A735" s="18"/>
      <c r="B735" s="18"/>
      <c r="C735" s="18"/>
      <c r="D735" s="33"/>
      <c r="E735" s="18"/>
      <c r="F735" s="18"/>
      <c r="G735" s="18"/>
      <c r="H735" s="18"/>
      <c r="I735" s="18"/>
      <c r="J735" s="18"/>
    </row>
    <row r="736" spans="1:10" x14ac:dyDescent="0.3">
      <c r="A736" s="21" t="s">
        <v>1038</v>
      </c>
      <c r="B736" s="21" t="s">
        <v>10</v>
      </c>
      <c r="C736" s="21" t="s">
        <v>11</v>
      </c>
      <c r="D736" s="35" t="s">
        <v>1039</v>
      </c>
      <c r="E736" s="22">
        <f t="shared" ref="E736:J736" si="171">E745</f>
        <v>1</v>
      </c>
      <c r="F736" s="22">
        <f t="shared" si="171"/>
        <v>14987.47</v>
      </c>
      <c r="G736" s="22">
        <f t="shared" si="171"/>
        <v>14987.47</v>
      </c>
      <c r="H736" s="22">
        <f t="shared" si="171"/>
        <v>1</v>
      </c>
      <c r="I736" s="22">
        <f t="shared" si="171"/>
        <v>0</v>
      </c>
      <c r="J736" s="22">
        <f t="shared" si="171"/>
        <v>0</v>
      </c>
    </row>
    <row r="737" spans="1:10" x14ac:dyDescent="0.3">
      <c r="A737" s="12" t="s">
        <v>1040</v>
      </c>
      <c r="B737" s="13" t="s">
        <v>18</v>
      </c>
      <c r="C737" s="13" t="s">
        <v>19</v>
      </c>
      <c r="D737" s="31" t="s">
        <v>1041</v>
      </c>
      <c r="E737" s="14">
        <v>1</v>
      </c>
      <c r="F737" s="14">
        <v>3581.76</v>
      </c>
      <c r="G737" s="15">
        <f t="shared" ref="G737:G745" si="172">ROUND(E737*F737,2)</f>
        <v>3581.76</v>
      </c>
      <c r="H737" s="14">
        <v>1</v>
      </c>
      <c r="I737" s="37">
        <v>0</v>
      </c>
      <c r="J737" s="15">
        <f t="shared" ref="J737:J745" si="173">ROUND(H737*I737,2)</f>
        <v>0</v>
      </c>
    </row>
    <row r="738" spans="1:10" x14ac:dyDescent="0.3">
      <c r="A738" s="12" t="s">
        <v>1042</v>
      </c>
      <c r="B738" s="13" t="s">
        <v>18</v>
      </c>
      <c r="C738" s="13" t="s">
        <v>19</v>
      </c>
      <c r="D738" s="31" t="s">
        <v>1043</v>
      </c>
      <c r="E738" s="14">
        <v>2</v>
      </c>
      <c r="F738" s="14">
        <v>895.76</v>
      </c>
      <c r="G738" s="15">
        <f t="shared" si="172"/>
        <v>1791.52</v>
      </c>
      <c r="H738" s="14">
        <v>2</v>
      </c>
      <c r="I738" s="37">
        <v>0</v>
      </c>
      <c r="J738" s="15">
        <f t="shared" si="173"/>
        <v>0</v>
      </c>
    </row>
    <row r="739" spans="1:10" x14ac:dyDescent="0.3">
      <c r="A739" s="12" t="s">
        <v>1044</v>
      </c>
      <c r="B739" s="13" t="s">
        <v>18</v>
      </c>
      <c r="C739" s="13" t="s">
        <v>19</v>
      </c>
      <c r="D739" s="31" t="s">
        <v>1045</v>
      </c>
      <c r="E739" s="14">
        <v>1</v>
      </c>
      <c r="F739" s="14">
        <v>2202.31</v>
      </c>
      <c r="G739" s="15">
        <f t="shared" si="172"/>
        <v>2202.31</v>
      </c>
      <c r="H739" s="14">
        <v>1</v>
      </c>
      <c r="I739" s="37">
        <v>0</v>
      </c>
      <c r="J739" s="15">
        <f t="shared" si="173"/>
        <v>0</v>
      </c>
    </row>
    <row r="740" spans="1:10" x14ac:dyDescent="0.3">
      <c r="A740" s="12" t="s">
        <v>1046</v>
      </c>
      <c r="B740" s="13" t="s">
        <v>18</v>
      </c>
      <c r="C740" s="13" t="s">
        <v>19</v>
      </c>
      <c r="D740" s="31" t="s">
        <v>1047</v>
      </c>
      <c r="E740" s="14">
        <v>2</v>
      </c>
      <c r="F740" s="14">
        <v>1238.27</v>
      </c>
      <c r="G740" s="15">
        <f t="shared" si="172"/>
        <v>2476.54</v>
      </c>
      <c r="H740" s="14">
        <v>2</v>
      </c>
      <c r="I740" s="37">
        <v>0</v>
      </c>
      <c r="J740" s="15">
        <f t="shared" si="173"/>
        <v>0</v>
      </c>
    </row>
    <row r="741" spans="1:10" x14ac:dyDescent="0.3">
      <c r="A741" s="12" t="s">
        <v>1048</v>
      </c>
      <c r="B741" s="13" t="s">
        <v>18</v>
      </c>
      <c r="C741" s="13" t="s">
        <v>19</v>
      </c>
      <c r="D741" s="31" t="s">
        <v>1049</v>
      </c>
      <c r="E741" s="14">
        <v>1</v>
      </c>
      <c r="F741" s="14">
        <v>3045</v>
      </c>
      <c r="G741" s="15">
        <f t="shared" si="172"/>
        <v>3045</v>
      </c>
      <c r="H741" s="14">
        <v>1</v>
      </c>
      <c r="I741" s="37">
        <v>0</v>
      </c>
      <c r="J741" s="15">
        <f t="shared" si="173"/>
        <v>0</v>
      </c>
    </row>
    <row r="742" spans="1:10" ht="20.399999999999999" x14ac:dyDescent="0.3">
      <c r="A742" s="12" t="s">
        <v>1050</v>
      </c>
      <c r="B742" s="13" t="s">
        <v>18</v>
      </c>
      <c r="C742" s="13" t="s">
        <v>19</v>
      </c>
      <c r="D742" s="31" t="s">
        <v>1051</v>
      </c>
      <c r="E742" s="14">
        <v>1</v>
      </c>
      <c r="F742" s="14">
        <v>840</v>
      </c>
      <c r="G742" s="15">
        <f t="shared" si="172"/>
        <v>840</v>
      </c>
      <c r="H742" s="14">
        <v>1</v>
      </c>
      <c r="I742" s="37">
        <v>0</v>
      </c>
      <c r="J742" s="15">
        <f t="shared" si="173"/>
        <v>0</v>
      </c>
    </row>
    <row r="743" spans="1:10" x14ac:dyDescent="0.3">
      <c r="A743" s="12" t="s">
        <v>1052</v>
      </c>
      <c r="B743" s="13" t="s">
        <v>18</v>
      </c>
      <c r="C743" s="13" t="s">
        <v>19</v>
      </c>
      <c r="D743" s="31" t="s">
        <v>1034</v>
      </c>
      <c r="E743" s="14">
        <v>1</v>
      </c>
      <c r="F743" s="14">
        <v>797.5</v>
      </c>
      <c r="G743" s="15">
        <f t="shared" si="172"/>
        <v>797.5</v>
      </c>
      <c r="H743" s="14">
        <v>1</v>
      </c>
      <c r="I743" s="37">
        <v>0</v>
      </c>
      <c r="J743" s="15">
        <f t="shared" si="173"/>
        <v>0</v>
      </c>
    </row>
    <row r="744" spans="1:10" x14ac:dyDescent="0.3">
      <c r="A744" s="12" t="s">
        <v>1053</v>
      </c>
      <c r="B744" s="13" t="s">
        <v>18</v>
      </c>
      <c r="C744" s="13" t="s">
        <v>19</v>
      </c>
      <c r="D744" s="31" t="s">
        <v>1054</v>
      </c>
      <c r="E744" s="14">
        <v>1</v>
      </c>
      <c r="F744" s="14">
        <v>252.84</v>
      </c>
      <c r="G744" s="15">
        <f t="shared" si="172"/>
        <v>252.84</v>
      </c>
      <c r="H744" s="14">
        <v>1</v>
      </c>
      <c r="I744" s="37">
        <v>0</v>
      </c>
      <c r="J744" s="15">
        <f t="shared" si="173"/>
        <v>0</v>
      </c>
    </row>
    <row r="745" spans="1:10" x14ac:dyDescent="0.3">
      <c r="A745" s="16"/>
      <c r="B745" s="16"/>
      <c r="C745" s="16"/>
      <c r="D745" s="32" t="s">
        <v>1055</v>
      </c>
      <c r="E745" s="14">
        <v>1</v>
      </c>
      <c r="F745" s="17">
        <f>SUM(G737:G744)</f>
        <v>14987.47</v>
      </c>
      <c r="G745" s="17">
        <f t="shared" si="172"/>
        <v>14987.47</v>
      </c>
      <c r="H745" s="14">
        <v>1</v>
      </c>
      <c r="I745" s="17">
        <f>SUM(J737:J744)</f>
        <v>0</v>
      </c>
      <c r="J745" s="17">
        <f t="shared" si="173"/>
        <v>0</v>
      </c>
    </row>
    <row r="746" spans="1:10" ht="0.9" customHeight="1" x14ac:dyDescent="0.3">
      <c r="A746" s="18"/>
      <c r="B746" s="18"/>
      <c r="C746" s="18"/>
      <c r="D746" s="33"/>
      <c r="E746" s="18"/>
      <c r="F746" s="18"/>
      <c r="G746" s="18"/>
      <c r="H746" s="18"/>
      <c r="I746" s="18"/>
      <c r="J746" s="18"/>
    </row>
    <row r="747" spans="1:10" x14ac:dyDescent="0.3">
      <c r="A747" s="16"/>
      <c r="B747" s="16"/>
      <c r="C747" s="16"/>
      <c r="D747" s="32" t="s">
        <v>1056</v>
      </c>
      <c r="E747" s="14">
        <v>1</v>
      </c>
      <c r="F747" s="17">
        <f>G726+G736</f>
        <v>34517.379999999997</v>
      </c>
      <c r="G747" s="17">
        <f>ROUND(E747*F747,2)</f>
        <v>34517.379999999997</v>
      </c>
      <c r="H747" s="14">
        <v>1</v>
      </c>
      <c r="I747" s="17">
        <f>J726+J736</f>
        <v>0</v>
      </c>
      <c r="J747" s="17">
        <f>ROUND(H747*I747,2)</f>
        <v>0</v>
      </c>
    </row>
    <row r="748" spans="1:10" ht="0.9" customHeight="1" x14ac:dyDescent="0.3">
      <c r="A748" s="18"/>
      <c r="B748" s="18"/>
      <c r="C748" s="18"/>
      <c r="D748" s="33"/>
      <c r="E748" s="18"/>
      <c r="F748" s="18"/>
      <c r="G748" s="18"/>
      <c r="H748" s="18"/>
      <c r="I748" s="18"/>
      <c r="J748" s="18"/>
    </row>
    <row r="749" spans="1:10" x14ac:dyDescent="0.3">
      <c r="A749" s="19" t="s">
        <v>1057</v>
      </c>
      <c r="B749" s="19" t="s">
        <v>10</v>
      </c>
      <c r="C749" s="19" t="s">
        <v>11</v>
      </c>
      <c r="D749" s="34" t="s">
        <v>1058</v>
      </c>
      <c r="E749" s="20">
        <f t="shared" ref="E749:J749" si="174">E754</f>
        <v>1</v>
      </c>
      <c r="F749" s="20">
        <f t="shared" si="174"/>
        <v>32671.66</v>
      </c>
      <c r="G749" s="20">
        <f t="shared" si="174"/>
        <v>32671.66</v>
      </c>
      <c r="H749" s="20">
        <f t="shared" si="174"/>
        <v>1</v>
      </c>
      <c r="I749" s="20">
        <f t="shared" si="174"/>
        <v>0</v>
      </c>
      <c r="J749" s="20">
        <f t="shared" si="174"/>
        <v>0</v>
      </c>
    </row>
    <row r="750" spans="1:10" ht="20.399999999999999" x14ac:dyDescent="0.3">
      <c r="A750" s="12" t="s">
        <v>1059</v>
      </c>
      <c r="B750" s="13" t="s">
        <v>18</v>
      </c>
      <c r="C750" s="13" t="s">
        <v>19</v>
      </c>
      <c r="D750" s="31" t="s">
        <v>1060</v>
      </c>
      <c r="E750" s="14">
        <v>1</v>
      </c>
      <c r="F750" s="14">
        <v>7210.06</v>
      </c>
      <c r="G750" s="15">
        <f>ROUND(E750*F750,2)</f>
        <v>7210.06</v>
      </c>
      <c r="H750" s="14">
        <v>1</v>
      </c>
      <c r="I750" s="37">
        <v>0</v>
      </c>
      <c r="J750" s="15">
        <f>ROUND(H750*I750,2)</f>
        <v>0</v>
      </c>
    </row>
    <row r="751" spans="1:10" x14ac:dyDescent="0.3">
      <c r="A751" s="12" t="s">
        <v>1061</v>
      </c>
      <c r="B751" s="13" t="s">
        <v>18</v>
      </c>
      <c r="C751" s="13" t="s">
        <v>27</v>
      </c>
      <c r="D751" s="31" t="s">
        <v>1062</v>
      </c>
      <c r="E751" s="14">
        <v>95</v>
      </c>
      <c r="F751" s="14">
        <v>5.48</v>
      </c>
      <c r="G751" s="15">
        <f>ROUND(E751*F751,2)</f>
        <v>520.6</v>
      </c>
      <c r="H751" s="14">
        <v>95</v>
      </c>
      <c r="I751" s="37">
        <v>0</v>
      </c>
      <c r="J751" s="15">
        <f>ROUND(H751*I751,2)</f>
        <v>0</v>
      </c>
    </row>
    <row r="752" spans="1:10" x14ac:dyDescent="0.3">
      <c r="A752" s="12" t="s">
        <v>1063</v>
      </c>
      <c r="B752" s="13" t="s">
        <v>18</v>
      </c>
      <c r="C752" s="13" t="s">
        <v>27</v>
      </c>
      <c r="D752" s="31" t="s">
        <v>1064</v>
      </c>
      <c r="E752" s="14">
        <v>95</v>
      </c>
      <c r="F752" s="14">
        <v>4.6900000000000004</v>
      </c>
      <c r="G752" s="15">
        <f>ROUND(E752*F752,2)</f>
        <v>445.55</v>
      </c>
      <c r="H752" s="14">
        <v>95</v>
      </c>
      <c r="I752" s="37">
        <v>0</v>
      </c>
      <c r="J752" s="15">
        <f>ROUND(H752*I752,2)</f>
        <v>0</v>
      </c>
    </row>
    <row r="753" spans="1:10" x14ac:dyDescent="0.3">
      <c r="A753" s="12" t="s">
        <v>1065</v>
      </c>
      <c r="B753" s="13" t="s">
        <v>18</v>
      </c>
      <c r="C753" s="13" t="s">
        <v>19</v>
      </c>
      <c r="D753" s="31" t="s">
        <v>1066</v>
      </c>
      <c r="E753" s="14">
        <v>21</v>
      </c>
      <c r="F753" s="14">
        <v>1166.45</v>
      </c>
      <c r="G753" s="15">
        <f>ROUND(E753*F753,2)</f>
        <v>24495.45</v>
      </c>
      <c r="H753" s="14">
        <v>21</v>
      </c>
      <c r="I753" s="37">
        <v>0</v>
      </c>
      <c r="J753" s="15">
        <f>ROUND(H753*I753,2)</f>
        <v>0</v>
      </c>
    </row>
    <row r="754" spans="1:10" x14ac:dyDescent="0.3">
      <c r="A754" s="16"/>
      <c r="B754" s="16"/>
      <c r="C754" s="16"/>
      <c r="D754" s="32" t="s">
        <v>1067</v>
      </c>
      <c r="E754" s="14">
        <v>1</v>
      </c>
      <c r="F754" s="17">
        <f>SUM(G750:G753)</f>
        <v>32671.66</v>
      </c>
      <c r="G754" s="17">
        <f>ROUND(E754*F754,2)</f>
        <v>32671.66</v>
      </c>
      <c r="H754" s="14">
        <v>1</v>
      </c>
      <c r="I754" s="17">
        <f>SUM(J750:J753)</f>
        <v>0</v>
      </c>
      <c r="J754" s="17">
        <f>ROUND(H754*I754,2)</f>
        <v>0</v>
      </c>
    </row>
    <row r="755" spans="1:10" ht="0.9" customHeight="1" x14ac:dyDescent="0.3">
      <c r="A755" s="18"/>
      <c r="B755" s="18"/>
      <c r="C755" s="18"/>
      <c r="D755" s="33"/>
      <c r="E755" s="18"/>
      <c r="F755" s="18"/>
      <c r="G755" s="18"/>
      <c r="H755" s="18"/>
      <c r="I755" s="18"/>
      <c r="J755" s="18"/>
    </row>
    <row r="756" spans="1:10" x14ac:dyDescent="0.3">
      <c r="A756" s="19" t="s">
        <v>1068</v>
      </c>
      <c r="B756" s="19" t="s">
        <v>10</v>
      </c>
      <c r="C756" s="19" t="s">
        <v>11</v>
      </c>
      <c r="D756" s="34" t="s">
        <v>1069</v>
      </c>
      <c r="E756" s="20">
        <f t="shared" ref="E756:J756" si="175">E770</f>
        <v>1</v>
      </c>
      <c r="F756" s="20">
        <f t="shared" si="175"/>
        <v>54224.66</v>
      </c>
      <c r="G756" s="20">
        <f t="shared" si="175"/>
        <v>54224.66</v>
      </c>
      <c r="H756" s="20">
        <f t="shared" si="175"/>
        <v>1</v>
      </c>
      <c r="I756" s="20">
        <f t="shared" si="175"/>
        <v>0</v>
      </c>
      <c r="J756" s="20">
        <f t="shared" si="175"/>
        <v>0</v>
      </c>
    </row>
    <row r="757" spans="1:10" x14ac:dyDescent="0.3">
      <c r="A757" s="12" t="s">
        <v>1070</v>
      </c>
      <c r="B757" s="13" t="s">
        <v>18</v>
      </c>
      <c r="C757" s="13" t="s">
        <v>19</v>
      </c>
      <c r="D757" s="31" t="s">
        <v>1071</v>
      </c>
      <c r="E757" s="14">
        <v>2</v>
      </c>
      <c r="F757" s="14">
        <v>379.42</v>
      </c>
      <c r="G757" s="15">
        <f t="shared" ref="G757:G770" si="176">ROUND(E757*F757,2)</f>
        <v>758.84</v>
      </c>
      <c r="H757" s="14">
        <v>2</v>
      </c>
      <c r="I757" s="37">
        <v>0</v>
      </c>
      <c r="J757" s="15">
        <f t="shared" ref="J757:J770" si="177">ROUND(H757*I757,2)</f>
        <v>0</v>
      </c>
    </row>
    <row r="758" spans="1:10" x14ac:dyDescent="0.3">
      <c r="A758" s="12" t="s">
        <v>1072</v>
      </c>
      <c r="B758" s="13" t="s">
        <v>18</v>
      </c>
      <c r="C758" s="13" t="s">
        <v>19</v>
      </c>
      <c r="D758" s="31" t="s">
        <v>1073</v>
      </c>
      <c r="E758" s="14">
        <v>1</v>
      </c>
      <c r="F758" s="14">
        <v>1090.3800000000001</v>
      </c>
      <c r="G758" s="15">
        <f t="shared" si="176"/>
        <v>1090.3800000000001</v>
      </c>
      <c r="H758" s="14">
        <v>1</v>
      </c>
      <c r="I758" s="37">
        <v>0</v>
      </c>
      <c r="J758" s="15">
        <f t="shared" si="177"/>
        <v>0</v>
      </c>
    </row>
    <row r="759" spans="1:10" x14ac:dyDescent="0.3">
      <c r="A759" s="12" t="s">
        <v>1074</v>
      </c>
      <c r="B759" s="13" t="s">
        <v>18</v>
      </c>
      <c r="C759" s="13" t="s">
        <v>19</v>
      </c>
      <c r="D759" s="31" t="s">
        <v>1075</v>
      </c>
      <c r="E759" s="14">
        <v>3</v>
      </c>
      <c r="F759" s="14">
        <v>2555.11</v>
      </c>
      <c r="G759" s="15">
        <f t="shared" si="176"/>
        <v>7665.33</v>
      </c>
      <c r="H759" s="14">
        <v>3</v>
      </c>
      <c r="I759" s="37">
        <v>0</v>
      </c>
      <c r="J759" s="15">
        <f t="shared" si="177"/>
        <v>0</v>
      </c>
    </row>
    <row r="760" spans="1:10" x14ac:dyDescent="0.3">
      <c r="A760" s="12" t="s">
        <v>1076</v>
      </c>
      <c r="B760" s="13" t="s">
        <v>18</v>
      </c>
      <c r="C760" s="13" t="s">
        <v>19</v>
      </c>
      <c r="D760" s="31" t="s">
        <v>1077</v>
      </c>
      <c r="E760" s="14">
        <v>7</v>
      </c>
      <c r="F760" s="14">
        <v>1216.3599999999999</v>
      </c>
      <c r="G760" s="15">
        <f t="shared" si="176"/>
        <v>8514.52</v>
      </c>
      <c r="H760" s="14">
        <v>7</v>
      </c>
      <c r="I760" s="37">
        <v>0</v>
      </c>
      <c r="J760" s="15">
        <f t="shared" si="177"/>
        <v>0</v>
      </c>
    </row>
    <row r="761" spans="1:10" x14ac:dyDescent="0.3">
      <c r="A761" s="12" t="s">
        <v>1078</v>
      </c>
      <c r="B761" s="13" t="s">
        <v>18</v>
      </c>
      <c r="C761" s="13" t="s">
        <v>19</v>
      </c>
      <c r="D761" s="31" t="s">
        <v>1079</v>
      </c>
      <c r="E761" s="14">
        <v>4</v>
      </c>
      <c r="F761" s="14">
        <v>365.4</v>
      </c>
      <c r="G761" s="15">
        <f t="shared" si="176"/>
        <v>1461.6</v>
      </c>
      <c r="H761" s="14">
        <v>4</v>
      </c>
      <c r="I761" s="37">
        <v>0</v>
      </c>
      <c r="J761" s="15">
        <f t="shared" si="177"/>
        <v>0</v>
      </c>
    </row>
    <row r="762" spans="1:10" x14ac:dyDescent="0.3">
      <c r="A762" s="12" t="s">
        <v>974</v>
      </c>
      <c r="B762" s="13" t="s">
        <v>18</v>
      </c>
      <c r="C762" s="13" t="s">
        <v>27</v>
      </c>
      <c r="D762" s="31" t="s">
        <v>975</v>
      </c>
      <c r="E762" s="14">
        <v>1750</v>
      </c>
      <c r="F762" s="14">
        <v>3.87</v>
      </c>
      <c r="G762" s="15">
        <f t="shared" si="176"/>
        <v>6772.5</v>
      </c>
      <c r="H762" s="14">
        <v>1750</v>
      </c>
      <c r="I762" s="37">
        <v>0</v>
      </c>
      <c r="J762" s="15">
        <f t="shared" si="177"/>
        <v>0</v>
      </c>
    </row>
    <row r="763" spans="1:10" ht="20.399999999999999" x14ac:dyDescent="0.3">
      <c r="A763" s="12" t="s">
        <v>1080</v>
      </c>
      <c r="B763" s="13" t="s">
        <v>18</v>
      </c>
      <c r="C763" s="13" t="s">
        <v>27</v>
      </c>
      <c r="D763" s="31" t="s">
        <v>1081</v>
      </c>
      <c r="E763" s="14">
        <v>2000</v>
      </c>
      <c r="F763" s="14">
        <v>10.75</v>
      </c>
      <c r="G763" s="15">
        <f t="shared" si="176"/>
        <v>21500</v>
      </c>
      <c r="H763" s="14">
        <v>2000</v>
      </c>
      <c r="I763" s="37">
        <v>0</v>
      </c>
      <c r="J763" s="15">
        <f t="shared" si="177"/>
        <v>0</v>
      </c>
    </row>
    <row r="764" spans="1:10" x14ac:dyDescent="0.3">
      <c r="A764" s="12" t="s">
        <v>1082</v>
      </c>
      <c r="B764" s="13" t="s">
        <v>18</v>
      </c>
      <c r="C764" s="13" t="s">
        <v>19</v>
      </c>
      <c r="D764" s="31" t="s">
        <v>1083</v>
      </c>
      <c r="E764" s="14">
        <v>64</v>
      </c>
      <c r="F764" s="14">
        <v>9.65</v>
      </c>
      <c r="G764" s="15">
        <f t="shared" si="176"/>
        <v>617.6</v>
      </c>
      <c r="H764" s="14">
        <v>64</v>
      </c>
      <c r="I764" s="37">
        <v>0</v>
      </c>
      <c r="J764" s="15">
        <f t="shared" si="177"/>
        <v>0</v>
      </c>
    </row>
    <row r="765" spans="1:10" x14ac:dyDescent="0.3">
      <c r="A765" s="12" t="s">
        <v>1084</v>
      </c>
      <c r="B765" s="13" t="s">
        <v>18</v>
      </c>
      <c r="C765" s="13" t="s">
        <v>19</v>
      </c>
      <c r="D765" s="31" t="s">
        <v>1085</v>
      </c>
      <c r="E765" s="14">
        <v>64</v>
      </c>
      <c r="F765" s="14">
        <v>53.52</v>
      </c>
      <c r="G765" s="15">
        <f t="shared" si="176"/>
        <v>3425.28</v>
      </c>
      <c r="H765" s="14">
        <v>64</v>
      </c>
      <c r="I765" s="37">
        <v>0</v>
      </c>
      <c r="J765" s="15">
        <f t="shared" si="177"/>
        <v>0</v>
      </c>
    </row>
    <row r="766" spans="1:10" x14ac:dyDescent="0.3">
      <c r="A766" s="12" t="s">
        <v>1086</v>
      </c>
      <c r="B766" s="13" t="s">
        <v>18</v>
      </c>
      <c r="C766" s="13" t="s">
        <v>19</v>
      </c>
      <c r="D766" s="31" t="s">
        <v>1087</v>
      </c>
      <c r="E766" s="14">
        <v>8</v>
      </c>
      <c r="F766" s="14">
        <v>57.67</v>
      </c>
      <c r="G766" s="15">
        <f t="shared" si="176"/>
        <v>461.36</v>
      </c>
      <c r="H766" s="14">
        <v>8</v>
      </c>
      <c r="I766" s="37">
        <v>0</v>
      </c>
      <c r="J766" s="15">
        <f t="shared" si="177"/>
        <v>0</v>
      </c>
    </row>
    <row r="767" spans="1:10" ht="20.399999999999999" x14ac:dyDescent="0.3">
      <c r="A767" s="12" t="s">
        <v>1088</v>
      </c>
      <c r="B767" s="13" t="s">
        <v>18</v>
      </c>
      <c r="C767" s="13" t="s">
        <v>19</v>
      </c>
      <c r="D767" s="31" t="s">
        <v>1089</v>
      </c>
      <c r="E767" s="14">
        <v>8</v>
      </c>
      <c r="F767" s="14">
        <v>88.54</v>
      </c>
      <c r="G767" s="15">
        <f t="shared" si="176"/>
        <v>708.32</v>
      </c>
      <c r="H767" s="14">
        <v>8</v>
      </c>
      <c r="I767" s="37">
        <v>0</v>
      </c>
      <c r="J767" s="15">
        <f t="shared" si="177"/>
        <v>0</v>
      </c>
    </row>
    <row r="768" spans="1:10" x14ac:dyDescent="0.3">
      <c r="A768" s="12" t="s">
        <v>1090</v>
      </c>
      <c r="B768" s="13" t="s">
        <v>18</v>
      </c>
      <c r="C768" s="13" t="s">
        <v>19</v>
      </c>
      <c r="D768" s="31" t="s">
        <v>1091</v>
      </c>
      <c r="E768" s="14">
        <v>4</v>
      </c>
      <c r="F768" s="14">
        <v>279.42</v>
      </c>
      <c r="G768" s="15">
        <f t="shared" si="176"/>
        <v>1117.68</v>
      </c>
      <c r="H768" s="14">
        <v>4</v>
      </c>
      <c r="I768" s="37">
        <v>0</v>
      </c>
      <c r="J768" s="15">
        <f t="shared" si="177"/>
        <v>0</v>
      </c>
    </row>
    <row r="769" spans="1:10" x14ac:dyDescent="0.3">
      <c r="A769" s="12" t="s">
        <v>1092</v>
      </c>
      <c r="B769" s="13" t="s">
        <v>18</v>
      </c>
      <c r="C769" s="13" t="s">
        <v>19</v>
      </c>
      <c r="D769" s="31" t="s">
        <v>1093</v>
      </c>
      <c r="E769" s="14">
        <v>1</v>
      </c>
      <c r="F769" s="14">
        <v>131.25</v>
      </c>
      <c r="G769" s="15">
        <f t="shared" si="176"/>
        <v>131.25</v>
      </c>
      <c r="H769" s="14">
        <v>1</v>
      </c>
      <c r="I769" s="37">
        <v>0</v>
      </c>
      <c r="J769" s="15">
        <f t="shared" si="177"/>
        <v>0</v>
      </c>
    </row>
    <row r="770" spans="1:10" x14ac:dyDescent="0.3">
      <c r="A770" s="16"/>
      <c r="B770" s="16"/>
      <c r="C770" s="16"/>
      <c r="D770" s="32" t="s">
        <v>1094</v>
      </c>
      <c r="E770" s="14">
        <v>1</v>
      </c>
      <c r="F770" s="17">
        <f>SUM(G757:G769)</f>
        <v>54224.66</v>
      </c>
      <c r="G770" s="17">
        <f t="shared" si="176"/>
        <v>54224.66</v>
      </c>
      <c r="H770" s="14">
        <v>1</v>
      </c>
      <c r="I770" s="17">
        <f>SUM(J757:J769)</f>
        <v>0</v>
      </c>
      <c r="J770" s="17">
        <f t="shared" si="177"/>
        <v>0</v>
      </c>
    </row>
    <row r="771" spans="1:10" ht="0.9" customHeight="1" x14ac:dyDescent="0.3">
      <c r="A771" s="18"/>
      <c r="B771" s="18"/>
      <c r="C771" s="18"/>
      <c r="D771" s="33"/>
      <c r="E771" s="18"/>
      <c r="F771" s="18"/>
      <c r="G771" s="18"/>
      <c r="H771" s="18"/>
      <c r="I771" s="18"/>
      <c r="J771" s="18"/>
    </row>
    <row r="772" spans="1:10" x14ac:dyDescent="0.3">
      <c r="A772" s="19" t="s">
        <v>1095</v>
      </c>
      <c r="B772" s="19" t="s">
        <v>10</v>
      </c>
      <c r="C772" s="19" t="s">
        <v>11</v>
      </c>
      <c r="D772" s="34" t="s">
        <v>1096</v>
      </c>
      <c r="E772" s="20">
        <f t="shared" ref="E772:J772" si="178">E776</f>
        <v>1</v>
      </c>
      <c r="F772" s="20">
        <f t="shared" si="178"/>
        <v>21353.25</v>
      </c>
      <c r="G772" s="20">
        <f t="shared" si="178"/>
        <v>21353.25</v>
      </c>
      <c r="H772" s="20">
        <f t="shared" si="178"/>
        <v>1</v>
      </c>
      <c r="I772" s="20">
        <f t="shared" si="178"/>
        <v>0</v>
      </c>
      <c r="J772" s="20">
        <f t="shared" si="178"/>
        <v>0</v>
      </c>
    </row>
    <row r="773" spans="1:10" x14ac:dyDescent="0.3">
      <c r="A773" s="12" t="s">
        <v>1097</v>
      </c>
      <c r="B773" s="13" t="s">
        <v>18</v>
      </c>
      <c r="C773" s="13" t="s">
        <v>27</v>
      </c>
      <c r="D773" s="31" t="s">
        <v>1098</v>
      </c>
      <c r="E773" s="14">
        <v>450</v>
      </c>
      <c r="F773" s="14">
        <v>42.26</v>
      </c>
      <c r="G773" s="15">
        <f>ROUND(E773*F773,2)</f>
        <v>19017</v>
      </c>
      <c r="H773" s="14">
        <v>450</v>
      </c>
      <c r="I773" s="37">
        <v>0</v>
      </c>
      <c r="J773" s="15">
        <f>ROUND(H773*I773,2)</f>
        <v>0</v>
      </c>
    </row>
    <row r="774" spans="1:10" x14ac:dyDescent="0.3">
      <c r="A774" s="12" t="s">
        <v>1099</v>
      </c>
      <c r="B774" s="13" t="s">
        <v>18</v>
      </c>
      <c r="C774" s="13" t="s">
        <v>19</v>
      </c>
      <c r="D774" s="31" t="s">
        <v>1100</v>
      </c>
      <c r="E774" s="14">
        <v>1</v>
      </c>
      <c r="F774" s="14">
        <v>2073.75</v>
      </c>
      <c r="G774" s="15">
        <f>ROUND(E774*F774,2)</f>
        <v>2073.75</v>
      </c>
      <c r="H774" s="14">
        <v>1</v>
      </c>
      <c r="I774" s="37">
        <v>0</v>
      </c>
      <c r="J774" s="15">
        <f>ROUND(H774*I774,2)</f>
        <v>0</v>
      </c>
    </row>
    <row r="775" spans="1:10" x14ac:dyDescent="0.3">
      <c r="A775" s="12" t="s">
        <v>1101</v>
      </c>
      <c r="B775" s="13" t="s">
        <v>18</v>
      </c>
      <c r="C775" s="13" t="s">
        <v>19</v>
      </c>
      <c r="D775" s="31" t="s">
        <v>1102</v>
      </c>
      <c r="E775" s="14">
        <v>1</v>
      </c>
      <c r="F775" s="14">
        <v>262.5</v>
      </c>
      <c r="G775" s="15">
        <f>ROUND(E775*F775,2)</f>
        <v>262.5</v>
      </c>
      <c r="H775" s="14">
        <v>1</v>
      </c>
      <c r="I775" s="37">
        <v>0</v>
      </c>
      <c r="J775" s="15">
        <f>ROUND(H775*I775,2)</f>
        <v>0</v>
      </c>
    </row>
    <row r="776" spans="1:10" x14ac:dyDescent="0.3">
      <c r="A776" s="16"/>
      <c r="B776" s="16"/>
      <c r="C776" s="16"/>
      <c r="D776" s="32" t="s">
        <v>1103</v>
      </c>
      <c r="E776" s="14">
        <v>1</v>
      </c>
      <c r="F776" s="17">
        <f>SUM(G773:G775)</f>
        <v>21353.25</v>
      </c>
      <c r="G776" s="17">
        <f>ROUND(E776*F776,2)</f>
        <v>21353.25</v>
      </c>
      <c r="H776" s="14">
        <v>1</v>
      </c>
      <c r="I776" s="17">
        <f>SUM(J773:J775)</f>
        <v>0</v>
      </c>
      <c r="J776" s="17">
        <f>ROUND(H776*I776,2)</f>
        <v>0</v>
      </c>
    </row>
    <row r="777" spans="1:10" ht="0.9" customHeight="1" x14ac:dyDescent="0.3">
      <c r="A777" s="18"/>
      <c r="B777" s="18"/>
      <c r="C777" s="18"/>
      <c r="D777" s="33"/>
      <c r="E777" s="18"/>
      <c r="F777" s="18"/>
      <c r="G777" s="18"/>
      <c r="H777" s="18"/>
      <c r="I777" s="18"/>
      <c r="J777" s="18"/>
    </row>
    <row r="778" spans="1:10" x14ac:dyDescent="0.3">
      <c r="A778" s="19" t="s">
        <v>1104</v>
      </c>
      <c r="B778" s="19" t="s">
        <v>10</v>
      </c>
      <c r="C778" s="19" t="s">
        <v>11</v>
      </c>
      <c r="D778" s="34" t="s">
        <v>1105</v>
      </c>
      <c r="E778" s="20">
        <f t="shared" ref="E778:J778" si="179">E784</f>
        <v>1</v>
      </c>
      <c r="F778" s="20">
        <f t="shared" si="179"/>
        <v>26773.69</v>
      </c>
      <c r="G778" s="20">
        <f t="shared" si="179"/>
        <v>26773.69</v>
      </c>
      <c r="H778" s="20">
        <f t="shared" si="179"/>
        <v>1</v>
      </c>
      <c r="I778" s="20">
        <f t="shared" si="179"/>
        <v>0</v>
      </c>
      <c r="J778" s="20">
        <f t="shared" si="179"/>
        <v>0</v>
      </c>
    </row>
    <row r="779" spans="1:10" x14ac:dyDescent="0.3">
      <c r="A779" s="12" t="s">
        <v>1106</v>
      </c>
      <c r="B779" s="13" t="s">
        <v>18</v>
      </c>
      <c r="C779" s="13" t="s">
        <v>27</v>
      </c>
      <c r="D779" s="31" t="s">
        <v>1107</v>
      </c>
      <c r="E779" s="14">
        <v>1450</v>
      </c>
      <c r="F779" s="14">
        <v>5.46</v>
      </c>
      <c r="G779" s="15">
        <f t="shared" ref="G779:G784" si="180">ROUND(E779*F779,2)</f>
        <v>7917</v>
      </c>
      <c r="H779" s="14">
        <v>1450</v>
      </c>
      <c r="I779" s="37">
        <v>0</v>
      </c>
      <c r="J779" s="15">
        <f t="shared" ref="J779:J784" si="181">ROUND(H779*I779,2)</f>
        <v>0</v>
      </c>
    </row>
    <row r="780" spans="1:10" x14ac:dyDescent="0.3">
      <c r="A780" s="12" t="s">
        <v>1108</v>
      </c>
      <c r="B780" s="13" t="s">
        <v>18</v>
      </c>
      <c r="C780" s="13" t="s">
        <v>19</v>
      </c>
      <c r="D780" s="31" t="s">
        <v>1109</v>
      </c>
      <c r="E780" s="14">
        <v>12</v>
      </c>
      <c r="F780" s="14">
        <v>1332.45</v>
      </c>
      <c r="G780" s="15">
        <f t="shared" si="180"/>
        <v>15989.4</v>
      </c>
      <c r="H780" s="14">
        <v>12</v>
      </c>
      <c r="I780" s="37">
        <v>0</v>
      </c>
      <c r="J780" s="15">
        <f t="shared" si="181"/>
        <v>0</v>
      </c>
    </row>
    <row r="781" spans="1:10" x14ac:dyDescent="0.3">
      <c r="A781" s="12" t="s">
        <v>1110</v>
      </c>
      <c r="B781" s="13" t="s">
        <v>18</v>
      </c>
      <c r="C781" s="13" t="s">
        <v>19</v>
      </c>
      <c r="D781" s="31" t="s">
        <v>1111</v>
      </c>
      <c r="E781" s="14">
        <v>2</v>
      </c>
      <c r="F781" s="14">
        <v>685.52</v>
      </c>
      <c r="G781" s="15">
        <f t="shared" si="180"/>
        <v>1371.04</v>
      </c>
      <c r="H781" s="14">
        <v>2</v>
      </c>
      <c r="I781" s="37">
        <v>0</v>
      </c>
      <c r="J781" s="15">
        <f t="shared" si="181"/>
        <v>0</v>
      </c>
    </row>
    <row r="782" spans="1:10" x14ac:dyDescent="0.3">
      <c r="A782" s="12" t="s">
        <v>1112</v>
      </c>
      <c r="B782" s="13" t="s">
        <v>18</v>
      </c>
      <c r="C782" s="13" t="s">
        <v>19</v>
      </c>
      <c r="D782" s="31" t="s">
        <v>1113</v>
      </c>
      <c r="E782" s="14">
        <v>1</v>
      </c>
      <c r="F782" s="14">
        <v>1207.5</v>
      </c>
      <c r="G782" s="15">
        <f t="shared" si="180"/>
        <v>1207.5</v>
      </c>
      <c r="H782" s="14">
        <v>1</v>
      </c>
      <c r="I782" s="37">
        <v>0</v>
      </c>
      <c r="J782" s="15">
        <f t="shared" si="181"/>
        <v>0</v>
      </c>
    </row>
    <row r="783" spans="1:10" x14ac:dyDescent="0.3">
      <c r="A783" s="12" t="s">
        <v>1114</v>
      </c>
      <c r="B783" s="13" t="s">
        <v>18</v>
      </c>
      <c r="C783" s="13" t="s">
        <v>19</v>
      </c>
      <c r="D783" s="31" t="s">
        <v>1115</v>
      </c>
      <c r="E783" s="14">
        <v>1</v>
      </c>
      <c r="F783" s="14">
        <v>288.75</v>
      </c>
      <c r="G783" s="15">
        <f t="shared" si="180"/>
        <v>288.75</v>
      </c>
      <c r="H783" s="14">
        <v>1</v>
      </c>
      <c r="I783" s="37">
        <v>0</v>
      </c>
      <c r="J783" s="15">
        <f t="shared" si="181"/>
        <v>0</v>
      </c>
    </row>
    <row r="784" spans="1:10" x14ac:dyDescent="0.3">
      <c r="A784" s="16"/>
      <c r="B784" s="16"/>
      <c r="C784" s="16"/>
      <c r="D784" s="32" t="s">
        <v>1116</v>
      </c>
      <c r="E784" s="14">
        <v>1</v>
      </c>
      <c r="F784" s="17">
        <f>SUM(G779:G783)</f>
        <v>26773.69</v>
      </c>
      <c r="G784" s="17">
        <f t="shared" si="180"/>
        <v>26773.69</v>
      </c>
      <c r="H784" s="14">
        <v>1</v>
      </c>
      <c r="I784" s="17">
        <f>SUM(J779:J783)</f>
        <v>0</v>
      </c>
      <c r="J784" s="17">
        <f t="shared" si="181"/>
        <v>0</v>
      </c>
    </row>
    <row r="785" spans="1:10" ht="0.9" customHeight="1" x14ac:dyDescent="0.3">
      <c r="A785" s="18"/>
      <c r="B785" s="18"/>
      <c r="C785" s="18"/>
      <c r="D785" s="33"/>
      <c r="E785" s="18"/>
      <c r="F785" s="18"/>
      <c r="G785" s="18"/>
      <c r="H785" s="18"/>
      <c r="I785" s="18"/>
      <c r="J785" s="18"/>
    </row>
    <row r="786" spans="1:10" x14ac:dyDescent="0.3">
      <c r="A786" s="19" t="s">
        <v>1117</v>
      </c>
      <c r="B786" s="19" t="s">
        <v>10</v>
      </c>
      <c r="C786" s="19" t="s">
        <v>11</v>
      </c>
      <c r="D786" s="34" t="s">
        <v>1118</v>
      </c>
      <c r="E786" s="20">
        <f t="shared" ref="E786:J786" si="182">E791</f>
        <v>1</v>
      </c>
      <c r="F786" s="20">
        <f t="shared" si="182"/>
        <v>17427</v>
      </c>
      <c r="G786" s="20">
        <f t="shared" si="182"/>
        <v>17427</v>
      </c>
      <c r="H786" s="20">
        <f t="shared" si="182"/>
        <v>1</v>
      </c>
      <c r="I786" s="20">
        <f t="shared" si="182"/>
        <v>0</v>
      </c>
      <c r="J786" s="20">
        <f t="shared" si="182"/>
        <v>0</v>
      </c>
    </row>
    <row r="787" spans="1:10" x14ac:dyDescent="0.3">
      <c r="A787" s="12" t="s">
        <v>1119</v>
      </c>
      <c r="B787" s="13" t="s">
        <v>18</v>
      </c>
      <c r="C787" s="13" t="s">
        <v>27</v>
      </c>
      <c r="D787" s="31" t="s">
        <v>1120</v>
      </c>
      <c r="E787" s="14">
        <v>450</v>
      </c>
      <c r="F787" s="14">
        <v>15.51</v>
      </c>
      <c r="G787" s="15">
        <f>ROUND(E787*F787,2)</f>
        <v>6979.5</v>
      </c>
      <c r="H787" s="14">
        <v>450</v>
      </c>
      <c r="I787" s="37">
        <v>0</v>
      </c>
      <c r="J787" s="15">
        <f>ROUND(H787*I787,2)</f>
        <v>0</v>
      </c>
    </row>
    <row r="788" spans="1:10" x14ac:dyDescent="0.3">
      <c r="A788" s="12" t="s">
        <v>1121</v>
      </c>
      <c r="B788" s="13" t="s">
        <v>18</v>
      </c>
      <c r="C788" s="13" t="s">
        <v>19</v>
      </c>
      <c r="D788" s="31" t="s">
        <v>1122</v>
      </c>
      <c r="E788" s="14">
        <v>1</v>
      </c>
      <c r="F788" s="14">
        <v>7087.5</v>
      </c>
      <c r="G788" s="15">
        <f>ROUND(E788*F788,2)</f>
        <v>7087.5</v>
      </c>
      <c r="H788" s="14">
        <v>1</v>
      </c>
      <c r="I788" s="37">
        <v>0</v>
      </c>
      <c r="J788" s="15">
        <f>ROUND(H788*I788,2)</f>
        <v>0</v>
      </c>
    </row>
    <row r="789" spans="1:10" x14ac:dyDescent="0.3">
      <c r="A789" s="12" t="s">
        <v>1123</v>
      </c>
      <c r="B789" s="13" t="s">
        <v>18</v>
      </c>
      <c r="C789" s="13" t="s">
        <v>19</v>
      </c>
      <c r="D789" s="31" t="s">
        <v>1124</v>
      </c>
      <c r="E789" s="14">
        <v>1</v>
      </c>
      <c r="F789" s="14">
        <v>1522.5</v>
      </c>
      <c r="G789" s="15">
        <f>ROUND(E789*F789,2)</f>
        <v>1522.5</v>
      </c>
      <c r="H789" s="14">
        <v>1</v>
      </c>
      <c r="I789" s="37">
        <v>0</v>
      </c>
      <c r="J789" s="15">
        <f>ROUND(H789*I789,2)</f>
        <v>0</v>
      </c>
    </row>
    <row r="790" spans="1:10" x14ac:dyDescent="0.3">
      <c r="A790" s="12" t="s">
        <v>1125</v>
      </c>
      <c r="B790" s="13" t="s">
        <v>18</v>
      </c>
      <c r="C790" s="13" t="s">
        <v>19</v>
      </c>
      <c r="D790" s="31" t="s">
        <v>1126</v>
      </c>
      <c r="E790" s="14">
        <v>1</v>
      </c>
      <c r="F790" s="14">
        <v>1837.5</v>
      </c>
      <c r="G790" s="15">
        <f>ROUND(E790*F790,2)</f>
        <v>1837.5</v>
      </c>
      <c r="H790" s="14">
        <v>1</v>
      </c>
      <c r="I790" s="37">
        <v>0</v>
      </c>
      <c r="J790" s="15">
        <f>ROUND(H790*I790,2)</f>
        <v>0</v>
      </c>
    </row>
    <row r="791" spans="1:10" x14ac:dyDescent="0.3">
      <c r="A791" s="16"/>
      <c r="B791" s="16"/>
      <c r="C791" s="16"/>
      <c r="D791" s="32" t="s">
        <v>1127</v>
      </c>
      <c r="E791" s="14">
        <v>1</v>
      </c>
      <c r="F791" s="17">
        <f>SUM(G787:G790)</f>
        <v>17427</v>
      </c>
      <c r="G791" s="17">
        <f>ROUND(E791*F791,2)</f>
        <v>17427</v>
      </c>
      <c r="H791" s="14">
        <v>1</v>
      </c>
      <c r="I791" s="17">
        <f>SUM(J787:J790)</f>
        <v>0</v>
      </c>
      <c r="J791" s="17">
        <f>ROUND(H791*I791,2)</f>
        <v>0</v>
      </c>
    </row>
    <row r="792" spans="1:10" ht="0.9" customHeight="1" x14ac:dyDescent="0.3">
      <c r="A792" s="18"/>
      <c r="B792" s="18"/>
      <c r="C792" s="18"/>
      <c r="D792" s="33"/>
      <c r="E792" s="18"/>
      <c r="F792" s="18"/>
      <c r="G792" s="18"/>
      <c r="H792" s="18"/>
      <c r="I792" s="18"/>
      <c r="J792" s="18"/>
    </row>
    <row r="793" spans="1:10" x14ac:dyDescent="0.3">
      <c r="A793" s="19" t="s">
        <v>1128</v>
      </c>
      <c r="B793" s="19" t="s">
        <v>10</v>
      </c>
      <c r="C793" s="19" t="s">
        <v>11</v>
      </c>
      <c r="D793" s="34" t="s">
        <v>1129</v>
      </c>
      <c r="E793" s="20">
        <f t="shared" ref="E793:J793" si="183">E800</f>
        <v>1</v>
      </c>
      <c r="F793" s="20">
        <f t="shared" si="183"/>
        <v>75857.19</v>
      </c>
      <c r="G793" s="20">
        <f t="shared" si="183"/>
        <v>75857.19</v>
      </c>
      <c r="H793" s="20">
        <f t="shared" si="183"/>
        <v>1</v>
      </c>
      <c r="I793" s="20">
        <f t="shared" si="183"/>
        <v>0</v>
      </c>
      <c r="J793" s="20">
        <f t="shared" si="183"/>
        <v>0</v>
      </c>
    </row>
    <row r="794" spans="1:10" x14ac:dyDescent="0.3">
      <c r="A794" s="12" t="s">
        <v>1130</v>
      </c>
      <c r="B794" s="13" t="s">
        <v>18</v>
      </c>
      <c r="C794" s="13" t="s">
        <v>19</v>
      </c>
      <c r="D794" s="31" t="s">
        <v>1131</v>
      </c>
      <c r="E794" s="14">
        <v>12</v>
      </c>
      <c r="F794" s="14">
        <v>1825.32</v>
      </c>
      <c r="G794" s="15">
        <f t="shared" ref="G794:G800" si="184">ROUND(E794*F794,2)</f>
        <v>21903.84</v>
      </c>
      <c r="H794" s="14">
        <v>12</v>
      </c>
      <c r="I794" s="37">
        <v>0</v>
      </c>
      <c r="J794" s="15">
        <f t="shared" ref="J794:J800" si="185">ROUND(H794*I794,2)</f>
        <v>0</v>
      </c>
    </row>
    <row r="795" spans="1:10" x14ac:dyDescent="0.3">
      <c r="A795" s="12" t="s">
        <v>1132</v>
      </c>
      <c r="B795" s="13" t="s">
        <v>18</v>
      </c>
      <c r="C795" s="13" t="s">
        <v>19</v>
      </c>
      <c r="D795" s="31" t="s">
        <v>1133</v>
      </c>
      <c r="E795" s="14">
        <v>6</v>
      </c>
      <c r="F795" s="14">
        <v>693.9</v>
      </c>
      <c r="G795" s="15">
        <f t="shared" si="184"/>
        <v>4163.3999999999996</v>
      </c>
      <c r="H795" s="14">
        <v>6</v>
      </c>
      <c r="I795" s="37">
        <v>0</v>
      </c>
      <c r="J795" s="15">
        <f t="shared" si="185"/>
        <v>0</v>
      </c>
    </row>
    <row r="796" spans="1:10" x14ac:dyDescent="0.3">
      <c r="A796" s="12" t="s">
        <v>1134</v>
      </c>
      <c r="B796" s="13" t="s">
        <v>18</v>
      </c>
      <c r="C796" s="13" t="s">
        <v>19</v>
      </c>
      <c r="D796" s="31" t="s">
        <v>1135</v>
      </c>
      <c r="E796" s="14">
        <v>6</v>
      </c>
      <c r="F796" s="14">
        <v>5270</v>
      </c>
      <c r="G796" s="15">
        <f t="shared" si="184"/>
        <v>31620</v>
      </c>
      <c r="H796" s="14">
        <v>6</v>
      </c>
      <c r="I796" s="37">
        <v>0</v>
      </c>
      <c r="J796" s="15">
        <f t="shared" si="185"/>
        <v>0</v>
      </c>
    </row>
    <row r="797" spans="1:10" x14ac:dyDescent="0.3">
      <c r="A797" s="12" t="s">
        <v>962</v>
      </c>
      <c r="B797" s="13" t="s">
        <v>18</v>
      </c>
      <c r="C797" s="13" t="s">
        <v>27</v>
      </c>
      <c r="D797" s="31" t="s">
        <v>963</v>
      </c>
      <c r="E797" s="14">
        <v>540</v>
      </c>
      <c r="F797" s="14">
        <v>5.23</v>
      </c>
      <c r="G797" s="15">
        <f t="shared" si="184"/>
        <v>2824.2</v>
      </c>
      <c r="H797" s="14">
        <v>540</v>
      </c>
      <c r="I797" s="37">
        <v>0</v>
      </c>
      <c r="J797" s="15">
        <f t="shared" si="185"/>
        <v>0</v>
      </c>
    </row>
    <row r="798" spans="1:10" ht="20.399999999999999" x14ac:dyDescent="0.3">
      <c r="A798" s="12" t="s">
        <v>1136</v>
      </c>
      <c r="B798" s="13" t="s">
        <v>18</v>
      </c>
      <c r="C798" s="13" t="s">
        <v>19</v>
      </c>
      <c r="D798" s="31" t="s">
        <v>1137</v>
      </c>
      <c r="E798" s="14">
        <v>6</v>
      </c>
      <c r="F798" s="14">
        <v>2535.75</v>
      </c>
      <c r="G798" s="15">
        <f t="shared" si="184"/>
        <v>15214.5</v>
      </c>
      <c r="H798" s="14">
        <v>6</v>
      </c>
      <c r="I798" s="37">
        <v>0</v>
      </c>
      <c r="J798" s="15">
        <f t="shared" si="185"/>
        <v>0</v>
      </c>
    </row>
    <row r="799" spans="1:10" x14ac:dyDescent="0.3">
      <c r="A799" s="12" t="s">
        <v>1092</v>
      </c>
      <c r="B799" s="13" t="s">
        <v>18</v>
      </c>
      <c r="C799" s="13" t="s">
        <v>19</v>
      </c>
      <c r="D799" s="31" t="s">
        <v>1093</v>
      </c>
      <c r="E799" s="14">
        <v>1</v>
      </c>
      <c r="F799" s="14">
        <v>131.25</v>
      </c>
      <c r="G799" s="15">
        <f t="shared" si="184"/>
        <v>131.25</v>
      </c>
      <c r="H799" s="14">
        <v>1</v>
      </c>
      <c r="I799" s="37">
        <v>0</v>
      </c>
      <c r="J799" s="15">
        <f t="shared" si="185"/>
        <v>0</v>
      </c>
    </row>
    <row r="800" spans="1:10" x14ac:dyDescent="0.3">
      <c r="A800" s="16"/>
      <c r="B800" s="16"/>
      <c r="C800" s="16"/>
      <c r="D800" s="32" t="s">
        <v>1138</v>
      </c>
      <c r="E800" s="14">
        <v>1</v>
      </c>
      <c r="F800" s="17">
        <f>SUM(G794:G799)</f>
        <v>75857.19</v>
      </c>
      <c r="G800" s="17">
        <f t="shared" si="184"/>
        <v>75857.19</v>
      </c>
      <c r="H800" s="14">
        <v>1</v>
      </c>
      <c r="I800" s="17">
        <f>SUM(J794:J799)</f>
        <v>0</v>
      </c>
      <c r="J800" s="17">
        <f t="shared" si="185"/>
        <v>0</v>
      </c>
    </row>
    <row r="801" spans="1:10" ht="0.9" customHeight="1" x14ac:dyDescent="0.3">
      <c r="A801" s="18"/>
      <c r="B801" s="18"/>
      <c r="C801" s="18"/>
      <c r="D801" s="33"/>
      <c r="E801" s="18"/>
      <c r="F801" s="18"/>
      <c r="G801" s="18"/>
      <c r="H801" s="18"/>
      <c r="I801" s="18"/>
      <c r="J801" s="18"/>
    </row>
    <row r="802" spans="1:10" x14ac:dyDescent="0.3">
      <c r="A802" s="19" t="s">
        <v>1139</v>
      </c>
      <c r="B802" s="19" t="s">
        <v>10</v>
      </c>
      <c r="C802" s="19" t="s">
        <v>11</v>
      </c>
      <c r="D802" s="34" t="s">
        <v>1140</v>
      </c>
      <c r="E802" s="20">
        <f t="shared" ref="E802:J802" si="186">E817</f>
        <v>1</v>
      </c>
      <c r="F802" s="20">
        <f t="shared" si="186"/>
        <v>45968.36</v>
      </c>
      <c r="G802" s="20">
        <f t="shared" si="186"/>
        <v>45968.36</v>
      </c>
      <c r="H802" s="20">
        <f t="shared" si="186"/>
        <v>1</v>
      </c>
      <c r="I802" s="20">
        <f t="shared" si="186"/>
        <v>0</v>
      </c>
      <c r="J802" s="20">
        <f t="shared" si="186"/>
        <v>0</v>
      </c>
    </row>
    <row r="803" spans="1:10" x14ac:dyDescent="0.3">
      <c r="A803" s="12" t="s">
        <v>1141</v>
      </c>
      <c r="B803" s="13" t="s">
        <v>18</v>
      </c>
      <c r="C803" s="13" t="s">
        <v>19</v>
      </c>
      <c r="D803" s="31" t="s">
        <v>1142</v>
      </c>
      <c r="E803" s="14">
        <v>1</v>
      </c>
      <c r="F803" s="14">
        <v>1813.21</v>
      </c>
      <c r="G803" s="15">
        <f t="shared" ref="G803:G817" si="187">ROUND(E803*F803,2)</f>
        <v>1813.21</v>
      </c>
      <c r="H803" s="14">
        <v>1</v>
      </c>
      <c r="I803" s="37">
        <v>0</v>
      </c>
      <c r="J803" s="15">
        <f t="shared" ref="J803:J817" si="188">ROUND(H803*I803,2)</f>
        <v>0</v>
      </c>
    </row>
    <row r="804" spans="1:10" ht="20.399999999999999" x14ac:dyDescent="0.3">
      <c r="A804" s="12" t="s">
        <v>1143</v>
      </c>
      <c r="B804" s="13" t="s">
        <v>18</v>
      </c>
      <c r="C804" s="13" t="s">
        <v>19</v>
      </c>
      <c r="D804" s="31" t="s">
        <v>1144</v>
      </c>
      <c r="E804" s="14">
        <v>3</v>
      </c>
      <c r="F804" s="14">
        <v>444.66</v>
      </c>
      <c r="G804" s="15">
        <f t="shared" si="187"/>
        <v>1333.98</v>
      </c>
      <c r="H804" s="14">
        <v>3</v>
      </c>
      <c r="I804" s="37">
        <v>0</v>
      </c>
      <c r="J804" s="15">
        <f t="shared" si="188"/>
        <v>0</v>
      </c>
    </row>
    <row r="805" spans="1:10" ht="20.399999999999999" x14ac:dyDescent="0.3">
      <c r="A805" s="12" t="s">
        <v>1088</v>
      </c>
      <c r="B805" s="13" t="s">
        <v>18</v>
      </c>
      <c r="C805" s="13" t="s">
        <v>19</v>
      </c>
      <c r="D805" s="31" t="s">
        <v>1089</v>
      </c>
      <c r="E805" s="14">
        <v>42</v>
      </c>
      <c r="F805" s="14">
        <v>88.54</v>
      </c>
      <c r="G805" s="15">
        <f t="shared" si="187"/>
        <v>3718.68</v>
      </c>
      <c r="H805" s="14">
        <v>42</v>
      </c>
      <c r="I805" s="37">
        <v>0</v>
      </c>
      <c r="J805" s="15">
        <f t="shared" si="188"/>
        <v>0</v>
      </c>
    </row>
    <row r="806" spans="1:10" ht="20.399999999999999" x14ac:dyDescent="0.3">
      <c r="A806" s="12" t="s">
        <v>1145</v>
      </c>
      <c r="B806" s="13" t="s">
        <v>18</v>
      </c>
      <c r="C806" s="13" t="s">
        <v>19</v>
      </c>
      <c r="D806" s="31" t="s">
        <v>1146</v>
      </c>
      <c r="E806" s="14">
        <v>4</v>
      </c>
      <c r="F806" s="14">
        <v>487.6</v>
      </c>
      <c r="G806" s="15">
        <f t="shared" si="187"/>
        <v>1950.4</v>
      </c>
      <c r="H806" s="14">
        <v>4</v>
      </c>
      <c r="I806" s="37">
        <v>0</v>
      </c>
      <c r="J806" s="15">
        <f t="shared" si="188"/>
        <v>0</v>
      </c>
    </row>
    <row r="807" spans="1:10" x14ac:dyDescent="0.3">
      <c r="A807" s="12" t="s">
        <v>1147</v>
      </c>
      <c r="B807" s="13" t="s">
        <v>18</v>
      </c>
      <c r="C807" s="13" t="s">
        <v>19</v>
      </c>
      <c r="D807" s="31" t="s">
        <v>1148</v>
      </c>
      <c r="E807" s="14">
        <v>1</v>
      </c>
      <c r="F807" s="14">
        <v>1652.58</v>
      </c>
      <c r="G807" s="15">
        <f t="shared" si="187"/>
        <v>1652.58</v>
      </c>
      <c r="H807" s="14">
        <v>1</v>
      </c>
      <c r="I807" s="37">
        <v>0</v>
      </c>
      <c r="J807" s="15">
        <f t="shared" si="188"/>
        <v>0</v>
      </c>
    </row>
    <row r="808" spans="1:10" x14ac:dyDescent="0.3">
      <c r="A808" s="12" t="s">
        <v>1149</v>
      </c>
      <c r="B808" s="13" t="s">
        <v>18</v>
      </c>
      <c r="C808" s="13" t="s">
        <v>19</v>
      </c>
      <c r="D808" s="31" t="s">
        <v>1150</v>
      </c>
      <c r="E808" s="14">
        <v>3</v>
      </c>
      <c r="F808" s="14">
        <v>1613.17</v>
      </c>
      <c r="G808" s="15">
        <f t="shared" si="187"/>
        <v>4839.51</v>
      </c>
      <c r="H808" s="14">
        <v>3</v>
      </c>
      <c r="I808" s="37">
        <v>0</v>
      </c>
      <c r="J808" s="15">
        <f t="shared" si="188"/>
        <v>0</v>
      </c>
    </row>
    <row r="809" spans="1:10" ht="20.399999999999999" x14ac:dyDescent="0.3">
      <c r="A809" s="12" t="s">
        <v>1151</v>
      </c>
      <c r="B809" s="13" t="s">
        <v>18</v>
      </c>
      <c r="C809" s="13" t="s">
        <v>19</v>
      </c>
      <c r="D809" s="31" t="s">
        <v>1152</v>
      </c>
      <c r="E809" s="14">
        <v>1</v>
      </c>
      <c r="F809" s="14">
        <v>16537.5</v>
      </c>
      <c r="G809" s="15">
        <f t="shared" si="187"/>
        <v>16537.5</v>
      </c>
      <c r="H809" s="14">
        <v>1</v>
      </c>
      <c r="I809" s="37">
        <v>0</v>
      </c>
      <c r="J809" s="15">
        <f t="shared" si="188"/>
        <v>0</v>
      </c>
    </row>
    <row r="810" spans="1:10" ht="20.399999999999999" x14ac:dyDescent="0.3">
      <c r="A810" s="12" t="s">
        <v>1153</v>
      </c>
      <c r="B810" s="13" t="s">
        <v>18</v>
      </c>
      <c r="C810" s="13" t="s">
        <v>19</v>
      </c>
      <c r="D810" s="31" t="s">
        <v>1154</v>
      </c>
      <c r="E810" s="14">
        <v>1</v>
      </c>
      <c r="F810" s="14">
        <v>1837.5</v>
      </c>
      <c r="G810" s="15">
        <f t="shared" si="187"/>
        <v>1837.5</v>
      </c>
      <c r="H810" s="14">
        <v>1</v>
      </c>
      <c r="I810" s="37">
        <v>0</v>
      </c>
      <c r="J810" s="15">
        <f t="shared" si="188"/>
        <v>0</v>
      </c>
    </row>
    <row r="811" spans="1:10" ht="20.399999999999999" x14ac:dyDescent="0.3">
      <c r="A811" s="12" t="s">
        <v>1155</v>
      </c>
      <c r="B811" s="13" t="s">
        <v>18</v>
      </c>
      <c r="C811" s="13" t="s">
        <v>19</v>
      </c>
      <c r="D811" s="31" t="s">
        <v>1156</v>
      </c>
      <c r="E811" s="14">
        <v>1</v>
      </c>
      <c r="F811" s="14">
        <v>3937.5</v>
      </c>
      <c r="G811" s="15">
        <f t="shared" si="187"/>
        <v>3937.5</v>
      </c>
      <c r="H811" s="14">
        <v>1</v>
      </c>
      <c r="I811" s="37">
        <v>0</v>
      </c>
      <c r="J811" s="15">
        <f t="shared" si="188"/>
        <v>0</v>
      </c>
    </row>
    <row r="812" spans="1:10" ht="20.399999999999999" x14ac:dyDescent="0.3">
      <c r="A812" s="12" t="s">
        <v>1157</v>
      </c>
      <c r="B812" s="13" t="s">
        <v>18</v>
      </c>
      <c r="C812" s="13" t="s">
        <v>19</v>
      </c>
      <c r="D812" s="31" t="s">
        <v>1158</v>
      </c>
      <c r="E812" s="14">
        <v>1</v>
      </c>
      <c r="F812" s="14">
        <v>3412.5</v>
      </c>
      <c r="G812" s="15">
        <f t="shared" si="187"/>
        <v>3412.5</v>
      </c>
      <c r="H812" s="14">
        <v>1</v>
      </c>
      <c r="I812" s="37">
        <v>0</v>
      </c>
      <c r="J812" s="15">
        <f t="shared" si="188"/>
        <v>0</v>
      </c>
    </row>
    <row r="813" spans="1:10" ht="20.399999999999999" x14ac:dyDescent="0.3">
      <c r="A813" s="12" t="s">
        <v>1159</v>
      </c>
      <c r="B813" s="13" t="s">
        <v>18</v>
      </c>
      <c r="C813" s="13" t="s">
        <v>19</v>
      </c>
      <c r="D813" s="31" t="s">
        <v>1160</v>
      </c>
      <c r="E813" s="14">
        <v>1</v>
      </c>
      <c r="F813" s="14">
        <v>1837.5</v>
      </c>
      <c r="G813" s="15">
        <f t="shared" si="187"/>
        <v>1837.5</v>
      </c>
      <c r="H813" s="14">
        <v>1</v>
      </c>
      <c r="I813" s="37">
        <v>0</v>
      </c>
      <c r="J813" s="15">
        <f t="shared" si="188"/>
        <v>0</v>
      </c>
    </row>
    <row r="814" spans="1:10" ht="20.399999999999999" x14ac:dyDescent="0.3">
      <c r="A814" s="12" t="s">
        <v>1161</v>
      </c>
      <c r="B814" s="13" t="s">
        <v>18</v>
      </c>
      <c r="C814" s="13" t="s">
        <v>19</v>
      </c>
      <c r="D814" s="31" t="s">
        <v>1162</v>
      </c>
      <c r="E814" s="14">
        <v>1</v>
      </c>
      <c r="F814" s="14">
        <v>1312.5</v>
      </c>
      <c r="G814" s="15">
        <f t="shared" si="187"/>
        <v>1312.5</v>
      </c>
      <c r="H814" s="14">
        <v>1</v>
      </c>
      <c r="I814" s="37">
        <v>0</v>
      </c>
      <c r="J814" s="15">
        <f t="shared" si="188"/>
        <v>0</v>
      </c>
    </row>
    <row r="815" spans="1:10" ht="20.399999999999999" x14ac:dyDescent="0.3">
      <c r="A815" s="12" t="s">
        <v>1163</v>
      </c>
      <c r="B815" s="13" t="s">
        <v>18</v>
      </c>
      <c r="C815" s="13" t="s">
        <v>19</v>
      </c>
      <c r="D815" s="31" t="s">
        <v>1164</v>
      </c>
      <c r="E815" s="14">
        <v>1</v>
      </c>
      <c r="F815" s="14">
        <v>997.5</v>
      </c>
      <c r="G815" s="15">
        <f t="shared" si="187"/>
        <v>997.5</v>
      </c>
      <c r="H815" s="14">
        <v>1</v>
      </c>
      <c r="I815" s="37">
        <v>0</v>
      </c>
      <c r="J815" s="15">
        <f t="shared" si="188"/>
        <v>0</v>
      </c>
    </row>
    <row r="816" spans="1:10" x14ac:dyDescent="0.3">
      <c r="A816" s="12" t="s">
        <v>1165</v>
      </c>
      <c r="B816" s="13" t="s">
        <v>18</v>
      </c>
      <c r="C816" s="13" t="s">
        <v>19</v>
      </c>
      <c r="D816" s="31" t="s">
        <v>1166</v>
      </c>
      <c r="E816" s="14">
        <v>1</v>
      </c>
      <c r="F816" s="14">
        <v>787.5</v>
      </c>
      <c r="G816" s="15">
        <f t="shared" si="187"/>
        <v>787.5</v>
      </c>
      <c r="H816" s="14">
        <v>1</v>
      </c>
      <c r="I816" s="37">
        <v>0</v>
      </c>
      <c r="J816" s="15">
        <f t="shared" si="188"/>
        <v>0</v>
      </c>
    </row>
    <row r="817" spans="1:10" x14ac:dyDescent="0.3">
      <c r="A817" s="16"/>
      <c r="B817" s="16"/>
      <c r="C817" s="16"/>
      <c r="D817" s="32" t="s">
        <v>1167</v>
      </c>
      <c r="E817" s="14">
        <v>1</v>
      </c>
      <c r="F817" s="17">
        <f>SUM(G803:G816)</f>
        <v>45968.36</v>
      </c>
      <c r="G817" s="17">
        <f t="shared" si="187"/>
        <v>45968.36</v>
      </c>
      <c r="H817" s="14">
        <v>1</v>
      </c>
      <c r="I817" s="17">
        <f>SUM(J803:J816)</f>
        <v>0</v>
      </c>
      <c r="J817" s="17">
        <f t="shared" si="188"/>
        <v>0</v>
      </c>
    </row>
    <row r="818" spans="1:10" ht="0.9" customHeight="1" x14ac:dyDescent="0.3">
      <c r="A818" s="18"/>
      <c r="B818" s="18"/>
      <c r="C818" s="18"/>
      <c r="D818" s="33"/>
      <c r="E818" s="18"/>
      <c r="F818" s="18"/>
      <c r="G818" s="18"/>
      <c r="H818" s="18"/>
      <c r="I818" s="18"/>
      <c r="J818" s="18"/>
    </row>
    <row r="819" spans="1:10" x14ac:dyDescent="0.3">
      <c r="A819" s="19" t="s">
        <v>1168</v>
      </c>
      <c r="B819" s="19" t="s">
        <v>10</v>
      </c>
      <c r="C819" s="19" t="s">
        <v>11</v>
      </c>
      <c r="D819" s="34" t="s">
        <v>1169</v>
      </c>
      <c r="E819" s="20">
        <f t="shared" ref="E819:J819" si="189">E828</f>
        <v>1</v>
      </c>
      <c r="F819" s="20">
        <f t="shared" si="189"/>
        <v>24425.759999999998</v>
      </c>
      <c r="G819" s="20">
        <f t="shared" si="189"/>
        <v>24425.759999999998</v>
      </c>
      <c r="H819" s="20">
        <f t="shared" si="189"/>
        <v>1</v>
      </c>
      <c r="I819" s="20">
        <f t="shared" si="189"/>
        <v>0</v>
      </c>
      <c r="J819" s="20">
        <f t="shared" si="189"/>
        <v>0</v>
      </c>
    </row>
    <row r="820" spans="1:10" x14ac:dyDescent="0.3">
      <c r="A820" s="12" t="s">
        <v>1170</v>
      </c>
      <c r="B820" s="13" t="s">
        <v>18</v>
      </c>
      <c r="C820" s="13" t="s">
        <v>19</v>
      </c>
      <c r="D820" s="31" t="s">
        <v>1171</v>
      </c>
      <c r="E820" s="14">
        <v>1</v>
      </c>
      <c r="F820" s="14">
        <v>1565.92</v>
      </c>
      <c r="G820" s="15">
        <f t="shared" ref="G820:G828" si="190">ROUND(E820*F820,2)</f>
        <v>1565.92</v>
      </c>
      <c r="H820" s="14">
        <v>1</v>
      </c>
      <c r="I820" s="37">
        <v>0</v>
      </c>
      <c r="J820" s="15">
        <f t="shared" ref="J820:J828" si="191">ROUND(H820*I820,2)</f>
        <v>0</v>
      </c>
    </row>
    <row r="821" spans="1:10" x14ac:dyDescent="0.3">
      <c r="A821" s="12" t="s">
        <v>1172</v>
      </c>
      <c r="B821" s="13" t="s">
        <v>18</v>
      </c>
      <c r="C821" s="13" t="s">
        <v>30</v>
      </c>
      <c r="D821" s="31" t="s">
        <v>1173</v>
      </c>
      <c r="E821" s="14">
        <v>15</v>
      </c>
      <c r="F821" s="14">
        <v>107.69</v>
      </c>
      <c r="G821" s="15">
        <f t="shared" si="190"/>
        <v>1615.35</v>
      </c>
      <c r="H821" s="14">
        <v>15</v>
      </c>
      <c r="I821" s="37">
        <v>0</v>
      </c>
      <c r="J821" s="15">
        <f t="shared" si="191"/>
        <v>0</v>
      </c>
    </row>
    <row r="822" spans="1:10" x14ac:dyDescent="0.3">
      <c r="A822" s="12" t="s">
        <v>1174</v>
      </c>
      <c r="B822" s="13" t="s">
        <v>18</v>
      </c>
      <c r="C822" s="13" t="s">
        <v>27</v>
      </c>
      <c r="D822" s="31" t="s">
        <v>1175</v>
      </c>
      <c r="E822" s="14">
        <v>20</v>
      </c>
      <c r="F822" s="14">
        <v>53.07</v>
      </c>
      <c r="G822" s="15">
        <f t="shared" si="190"/>
        <v>1061.4000000000001</v>
      </c>
      <c r="H822" s="14">
        <v>20</v>
      </c>
      <c r="I822" s="37">
        <v>0</v>
      </c>
      <c r="J822" s="15">
        <f t="shared" si="191"/>
        <v>0</v>
      </c>
    </row>
    <row r="823" spans="1:10" x14ac:dyDescent="0.3">
      <c r="A823" s="12" t="s">
        <v>1176</v>
      </c>
      <c r="B823" s="13" t="s">
        <v>18</v>
      </c>
      <c r="C823" s="13" t="s">
        <v>19</v>
      </c>
      <c r="D823" s="31" t="s">
        <v>1177</v>
      </c>
      <c r="E823" s="14">
        <v>1</v>
      </c>
      <c r="F823" s="14">
        <v>11769.91</v>
      </c>
      <c r="G823" s="15">
        <f t="shared" si="190"/>
        <v>11769.91</v>
      </c>
      <c r="H823" s="14">
        <v>1</v>
      </c>
      <c r="I823" s="37">
        <v>0</v>
      </c>
      <c r="J823" s="15">
        <f t="shared" si="191"/>
        <v>0</v>
      </c>
    </row>
    <row r="824" spans="1:10" x14ac:dyDescent="0.3">
      <c r="A824" s="12" t="s">
        <v>1178</v>
      </c>
      <c r="B824" s="13" t="s">
        <v>18</v>
      </c>
      <c r="C824" s="13" t="s">
        <v>19</v>
      </c>
      <c r="D824" s="31" t="s">
        <v>1179</v>
      </c>
      <c r="E824" s="14">
        <v>1</v>
      </c>
      <c r="F824" s="14">
        <v>5223.4399999999996</v>
      </c>
      <c r="G824" s="15">
        <f t="shared" si="190"/>
        <v>5223.4399999999996</v>
      </c>
      <c r="H824" s="14">
        <v>1</v>
      </c>
      <c r="I824" s="37">
        <v>0</v>
      </c>
      <c r="J824" s="15">
        <f t="shared" si="191"/>
        <v>0</v>
      </c>
    </row>
    <row r="825" spans="1:10" ht="20.399999999999999" x14ac:dyDescent="0.3">
      <c r="A825" s="12" t="s">
        <v>1180</v>
      </c>
      <c r="B825" s="13" t="s">
        <v>18</v>
      </c>
      <c r="C825" s="13" t="s">
        <v>19</v>
      </c>
      <c r="D825" s="31" t="s">
        <v>1181</v>
      </c>
      <c r="E825" s="14">
        <v>1</v>
      </c>
      <c r="F825" s="14">
        <v>2126.04</v>
      </c>
      <c r="G825" s="15">
        <f t="shared" si="190"/>
        <v>2126.04</v>
      </c>
      <c r="H825" s="14">
        <v>1</v>
      </c>
      <c r="I825" s="37">
        <v>0</v>
      </c>
      <c r="J825" s="15">
        <f t="shared" si="191"/>
        <v>0</v>
      </c>
    </row>
    <row r="826" spans="1:10" x14ac:dyDescent="0.3">
      <c r="A826" s="12" t="s">
        <v>1182</v>
      </c>
      <c r="B826" s="13" t="s">
        <v>18</v>
      </c>
      <c r="C826" s="13" t="s">
        <v>19</v>
      </c>
      <c r="D826" s="31" t="s">
        <v>1183</v>
      </c>
      <c r="E826" s="14">
        <v>1</v>
      </c>
      <c r="F826" s="14">
        <v>747.65</v>
      </c>
      <c r="G826" s="15">
        <f t="shared" si="190"/>
        <v>747.65</v>
      </c>
      <c r="H826" s="14">
        <v>1</v>
      </c>
      <c r="I826" s="37">
        <v>0</v>
      </c>
      <c r="J826" s="15">
        <f t="shared" si="191"/>
        <v>0</v>
      </c>
    </row>
    <row r="827" spans="1:10" ht="20.399999999999999" x14ac:dyDescent="0.3">
      <c r="A827" s="12" t="s">
        <v>1184</v>
      </c>
      <c r="B827" s="13" t="s">
        <v>18</v>
      </c>
      <c r="C827" s="13" t="s">
        <v>19</v>
      </c>
      <c r="D827" s="31" t="s">
        <v>1185</v>
      </c>
      <c r="E827" s="14">
        <v>1</v>
      </c>
      <c r="F827" s="14">
        <v>316.05</v>
      </c>
      <c r="G827" s="15">
        <f t="shared" si="190"/>
        <v>316.05</v>
      </c>
      <c r="H827" s="14">
        <v>1</v>
      </c>
      <c r="I827" s="37">
        <v>0</v>
      </c>
      <c r="J827" s="15">
        <f t="shared" si="191"/>
        <v>0</v>
      </c>
    </row>
    <row r="828" spans="1:10" x14ac:dyDescent="0.3">
      <c r="A828" s="16"/>
      <c r="B828" s="16"/>
      <c r="C828" s="16"/>
      <c r="D828" s="32" t="s">
        <v>1186</v>
      </c>
      <c r="E828" s="14">
        <v>1</v>
      </c>
      <c r="F828" s="17">
        <f>SUM(G820:G827)</f>
        <v>24425.759999999998</v>
      </c>
      <c r="G828" s="17">
        <f t="shared" si="190"/>
        <v>24425.759999999998</v>
      </c>
      <c r="H828" s="14">
        <v>1</v>
      </c>
      <c r="I828" s="17">
        <f>SUM(J820:J827)</f>
        <v>0</v>
      </c>
      <c r="J828" s="17">
        <f t="shared" si="191"/>
        <v>0</v>
      </c>
    </row>
    <row r="829" spans="1:10" ht="0.9" customHeight="1" x14ac:dyDescent="0.3">
      <c r="A829" s="18"/>
      <c r="B829" s="18"/>
      <c r="C829" s="18"/>
      <c r="D829" s="33"/>
      <c r="E829" s="18"/>
      <c r="F829" s="18"/>
      <c r="G829" s="18"/>
      <c r="H829" s="18"/>
      <c r="I829" s="18"/>
      <c r="J829" s="18"/>
    </row>
    <row r="830" spans="1:10" x14ac:dyDescent="0.3">
      <c r="A830" s="16"/>
      <c r="B830" s="16"/>
      <c r="C830" s="16"/>
      <c r="D830" s="32" t="s">
        <v>1187</v>
      </c>
      <c r="E830" s="14">
        <v>1</v>
      </c>
      <c r="F830" s="17">
        <f>G695+G704+G716+G725+G749+G756+G772+G778+G786+G793+G802+G819</f>
        <v>436443.23</v>
      </c>
      <c r="G830" s="17">
        <f>ROUND(E830*F830,2)</f>
        <v>436443.23</v>
      </c>
      <c r="H830" s="14">
        <v>1</v>
      </c>
      <c r="I830" s="17">
        <f>J695+J704+J716+J725+J749+J756+J772+J778+J786+J793+J802+J819</f>
        <v>0</v>
      </c>
      <c r="J830" s="17">
        <f>ROUND(H830*I830,2)</f>
        <v>0</v>
      </c>
    </row>
    <row r="831" spans="1:10" ht="0.9" customHeight="1" x14ac:dyDescent="0.3">
      <c r="A831" s="18"/>
      <c r="B831" s="18"/>
      <c r="C831" s="18"/>
      <c r="D831" s="33"/>
      <c r="E831" s="18"/>
      <c r="F831" s="18"/>
      <c r="G831" s="18"/>
      <c r="H831" s="18"/>
      <c r="I831" s="18"/>
      <c r="J831" s="18"/>
    </row>
    <row r="832" spans="1:10" x14ac:dyDescent="0.3">
      <c r="A832" s="10" t="s">
        <v>1188</v>
      </c>
      <c r="B832" s="10" t="s">
        <v>10</v>
      </c>
      <c r="C832" s="10" t="s">
        <v>11</v>
      </c>
      <c r="D832" s="30" t="s">
        <v>1189</v>
      </c>
      <c r="E832" s="11">
        <f t="shared" ref="E832:J832" si="192">E908</f>
        <v>1</v>
      </c>
      <c r="F832" s="11">
        <f t="shared" si="192"/>
        <v>391530.64</v>
      </c>
      <c r="G832" s="11">
        <f t="shared" si="192"/>
        <v>391530.64</v>
      </c>
      <c r="H832" s="11">
        <f t="shared" si="192"/>
        <v>1</v>
      </c>
      <c r="I832" s="11">
        <f t="shared" si="192"/>
        <v>0</v>
      </c>
      <c r="J832" s="11">
        <f t="shared" si="192"/>
        <v>0</v>
      </c>
    </row>
    <row r="833" spans="1:10" x14ac:dyDescent="0.3">
      <c r="A833" s="19" t="s">
        <v>1190</v>
      </c>
      <c r="B833" s="19" t="s">
        <v>10</v>
      </c>
      <c r="C833" s="19" t="s">
        <v>11</v>
      </c>
      <c r="D833" s="34" t="s">
        <v>1191</v>
      </c>
      <c r="E833" s="20">
        <f t="shared" ref="E833:J833" si="193">E900</f>
        <v>1</v>
      </c>
      <c r="F833" s="20">
        <f t="shared" si="193"/>
        <v>379627.82</v>
      </c>
      <c r="G833" s="20">
        <f t="shared" si="193"/>
        <v>379627.82</v>
      </c>
      <c r="H833" s="20">
        <f t="shared" si="193"/>
        <v>1</v>
      </c>
      <c r="I833" s="20">
        <f t="shared" si="193"/>
        <v>0</v>
      </c>
      <c r="J833" s="20">
        <f t="shared" si="193"/>
        <v>0</v>
      </c>
    </row>
    <row r="834" spans="1:10" x14ac:dyDescent="0.3">
      <c r="A834" s="21" t="s">
        <v>1192</v>
      </c>
      <c r="B834" s="21" t="s">
        <v>10</v>
      </c>
      <c r="C834" s="21" t="s">
        <v>11</v>
      </c>
      <c r="D834" s="35" t="s">
        <v>366</v>
      </c>
      <c r="E834" s="22">
        <f t="shared" ref="E834:J834" si="194">E837</f>
        <v>1</v>
      </c>
      <c r="F834" s="22">
        <f t="shared" si="194"/>
        <v>7065.58</v>
      </c>
      <c r="G834" s="22">
        <f t="shared" si="194"/>
        <v>7065.58</v>
      </c>
      <c r="H834" s="22">
        <f t="shared" si="194"/>
        <v>1</v>
      </c>
      <c r="I834" s="22">
        <f t="shared" si="194"/>
        <v>0</v>
      </c>
      <c r="J834" s="22">
        <f t="shared" si="194"/>
        <v>0</v>
      </c>
    </row>
    <row r="835" spans="1:10" ht="20.399999999999999" x14ac:dyDescent="0.3">
      <c r="A835" s="12" t="s">
        <v>1193</v>
      </c>
      <c r="B835" s="13" t="s">
        <v>18</v>
      </c>
      <c r="C835" s="13" t="s">
        <v>560</v>
      </c>
      <c r="D835" s="31" t="s">
        <v>1194</v>
      </c>
      <c r="E835" s="14">
        <v>1</v>
      </c>
      <c r="F835" s="14">
        <v>5102.92</v>
      </c>
      <c r="G835" s="15">
        <f>ROUND(E835*F835,2)</f>
        <v>5102.92</v>
      </c>
      <c r="H835" s="14">
        <v>1</v>
      </c>
      <c r="I835" s="37">
        <v>0</v>
      </c>
      <c r="J835" s="15">
        <f>ROUND(H835*I835,2)</f>
        <v>0</v>
      </c>
    </row>
    <row r="836" spans="1:10" x14ac:dyDescent="0.3">
      <c r="A836" s="12" t="s">
        <v>1195</v>
      </c>
      <c r="B836" s="13" t="s">
        <v>18</v>
      </c>
      <c r="C836" s="13" t="s">
        <v>560</v>
      </c>
      <c r="D836" s="31" t="s">
        <v>1196</v>
      </c>
      <c r="E836" s="14">
        <v>1</v>
      </c>
      <c r="F836" s="14">
        <v>1962.66</v>
      </c>
      <c r="G836" s="15">
        <f>ROUND(E836*F836,2)</f>
        <v>1962.66</v>
      </c>
      <c r="H836" s="14">
        <v>1</v>
      </c>
      <c r="I836" s="37">
        <v>0</v>
      </c>
      <c r="J836" s="15">
        <f>ROUND(H836*I836,2)</f>
        <v>0</v>
      </c>
    </row>
    <row r="837" spans="1:10" x14ac:dyDescent="0.3">
      <c r="A837" s="16"/>
      <c r="B837" s="16"/>
      <c r="C837" s="16"/>
      <c r="D837" s="32" t="s">
        <v>1197</v>
      </c>
      <c r="E837" s="14">
        <v>1</v>
      </c>
      <c r="F837" s="17">
        <f>SUM(G835:G836)</f>
        <v>7065.58</v>
      </c>
      <c r="G837" s="17">
        <f>ROUND(E837*F837,2)</f>
        <v>7065.58</v>
      </c>
      <c r="H837" s="14">
        <v>1</v>
      </c>
      <c r="I837" s="17">
        <f>SUM(J835:J836)</f>
        <v>0</v>
      </c>
      <c r="J837" s="17">
        <f>ROUND(H837*I837,2)</f>
        <v>0</v>
      </c>
    </row>
    <row r="838" spans="1:10" ht="0.9" customHeight="1" x14ac:dyDescent="0.3">
      <c r="A838" s="18"/>
      <c r="B838" s="18"/>
      <c r="C838" s="18"/>
      <c r="D838" s="33"/>
      <c r="E838" s="18"/>
      <c r="F838" s="18"/>
      <c r="G838" s="18"/>
      <c r="H838" s="18"/>
      <c r="I838" s="18"/>
      <c r="J838" s="18"/>
    </row>
    <row r="839" spans="1:10" x14ac:dyDescent="0.3">
      <c r="A839" s="21" t="s">
        <v>1198</v>
      </c>
      <c r="B839" s="21" t="s">
        <v>10</v>
      </c>
      <c r="C839" s="21" t="s">
        <v>11</v>
      </c>
      <c r="D839" s="35" t="s">
        <v>1199</v>
      </c>
      <c r="E839" s="22">
        <f t="shared" ref="E839:J839" si="195">E861</f>
        <v>1</v>
      </c>
      <c r="F839" s="22">
        <f t="shared" si="195"/>
        <v>186720.73</v>
      </c>
      <c r="G839" s="22">
        <f t="shared" si="195"/>
        <v>186720.73</v>
      </c>
      <c r="H839" s="22">
        <f t="shared" si="195"/>
        <v>1</v>
      </c>
      <c r="I839" s="22">
        <f t="shared" si="195"/>
        <v>0</v>
      </c>
      <c r="J839" s="22">
        <f t="shared" si="195"/>
        <v>0</v>
      </c>
    </row>
    <row r="840" spans="1:10" ht="20.399999999999999" x14ac:dyDescent="0.3">
      <c r="A840" s="12" t="s">
        <v>1200</v>
      </c>
      <c r="B840" s="13" t="s">
        <v>18</v>
      </c>
      <c r="C840" s="13" t="s">
        <v>560</v>
      </c>
      <c r="D840" s="31" t="s">
        <v>1201</v>
      </c>
      <c r="E840" s="14">
        <v>2</v>
      </c>
      <c r="F840" s="14">
        <v>26159.99</v>
      </c>
      <c r="G840" s="15">
        <f t="shared" ref="G840:G861" si="196">ROUND(E840*F840,2)</f>
        <v>52319.98</v>
      </c>
      <c r="H840" s="14">
        <v>2</v>
      </c>
      <c r="I840" s="37">
        <v>0</v>
      </c>
      <c r="J840" s="15">
        <f t="shared" ref="J840:J861" si="197">ROUND(H840*I840,2)</f>
        <v>0</v>
      </c>
    </row>
    <row r="841" spans="1:10" x14ac:dyDescent="0.3">
      <c r="A841" s="12" t="s">
        <v>1202</v>
      </c>
      <c r="B841" s="13" t="s">
        <v>18</v>
      </c>
      <c r="C841" s="13" t="s">
        <v>560</v>
      </c>
      <c r="D841" s="31" t="s">
        <v>1203</v>
      </c>
      <c r="E841" s="14">
        <v>1</v>
      </c>
      <c r="F841" s="14">
        <v>119.86</v>
      </c>
      <c r="G841" s="15">
        <f t="shared" si="196"/>
        <v>119.86</v>
      </c>
      <c r="H841" s="14">
        <v>1</v>
      </c>
      <c r="I841" s="37">
        <v>0</v>
      </c>
      <c r="J841" s="15">
        <f t="shared" si="197"/>
        <v>0</v>
      </c>
    </row>
    <row r="842" spans="1:10" x14ac:dyDescent="0.3">
      <c r="A842" s="12" t="s">
        <v>1204</v>
      </c>
      <c r="B842" s="13" t="s">
        <v>18</v>
      </c>
      <c r="C842" s="13" t="s">
        <v>560</v>
      </c>
      <c r="D842" s="31" t="s">
        <v>1205</v>
      </c>
      <c r="E842" s="14">
        <v>3</v>
      </c>
      <c r="F842" s="14">
        <v>481.26</v>
      </c>
      <c r="G842" s="15">
        <f t="shared" si="196"/>
        <v>1443.78</v>
      </c>
      <c r="H842" s="14">
        <v>3</v>
      </c>
      <c r="I842" s="37">
        <v>0</v>
      </c>
      <c r="J842" s="15">
        <f t="shared" si="197"/>
        <v>0</v>
      </c>
    </row>
    <row r="843" spans="1:10" x14ac:dyDescent="0.3">
      <c r="A843" s="12" t="s">
        <v>1206</v>
      </c>
      <c r="B843" s="13" t="s">
        <v>18</v>
      </c>
      <c r="C843" s="13" t="s">
        <v>27</v>
      </c>
      <c r="D843" s="31" t="s">
        <v>1207</v>
      </c>
      <c r="E843" s="14">
        <v>24</v>
      </c>
      <c r="F843" s="14">
        <v>20.73</v>
      </c>
      <c r="G843" s="15">
        <f t="shared" si="196"/>
        <v>497.52</v>
      </c>
      <c r="H843" s="14">
        <v>24</v>
      </c>
      <c r="I843" s="37">
        <v>0</v>
      </c>
      <c r="J843" s="15">
        <f t="shared" si="197"/>
        <v>0</v>
      </c>
    </row>
    <row r="844" spans="1:10" ht="20.399999999999999" x14ac:dyDescent="0.3">
      <c r="A844" s="12" t="s">
        <v>1208</v>
      </c>
      <c r="B844" s="13" t="s">
        <v>18</v>
      </c>
      <c r="C844" s="13" t="s">
        <v>560</v>
      </c>
      <c r="D844" s="31" t="s">
        <v>1209</v>
      </c>
      <c r="E844" s="14">
        <v>2</v>
      </c>
      <c r="F844" s="14">
        <v>20352.05</v>
      </c>
      <c r="G844" s="15">
        <f t="shared" si="196"/>
        <v>40704.1</v>
      </c>
      <c r="H844" s="14">
        <v>2</v>
      </c>
      <c r="I844" s="37">
        <v>0</v>
      </c>
      <c r="J844" s="15">
        <f t="shared" si="197"/>
        <v>0</v>
      </c>
    </row>
    <row r="845" spans="1:10" x14ac:dyDescent="0.3">
      <c r="A845" s="12" t="s">
        <v>1210</v>
      </c>
      <c r="B845" s="13" t="s">
        <v>18</v>
      </c>
      <c r="C845" s="13" t="s">
        <v>560</v>
      </c>
      <c r="D845" s="31" t="s">
        <v>1211</v>
      </c>
      <c r="E845" s="14">
        <v>2</v>
      </c>
      <c r="F845" s="14">
        <v>3598.98</v>
      </c>
      <c r="G845" s="15">
        <f t="shared" si="196"/>
        <v>7197.96</v>
      </c>
      <c r="H845" s="14">
        <v>2</v>
      </c>
      <c r="I845" s="37">
        <v>0</v>
      </c>
      <c r="J845" s="15">
        <f t="shared" si="197"/>
        <v>0</v>
      </c>
    </row>
    <row r="846" spans="1:10" ht="20.399999999999999" x14ac:dyDescent="0.3">
      <c r="A846" s="12" t="s">
        <v>1212</v>
      </c>
      <c r="B846" s="13" t="s">
        <v>18</v>
      </c>
      <c r="C846" s="13" t="s">
        <v>560</v>
      </c>
      <c r="D846" s="31" t="s">
        <v>1213</v>
      </c>
      <c r="E846" s="14">
        <v>2</v>
      </c>
      <c r="F846" s="14">
        <v>2345.44</v>
      </c>
      <c r="G846" s="15">
        <f t="shared" si="196"/>
        <v>4690.88</v>
      </c>
      <c r="H846" s="14">
        <v>2</v>
      </c>
      <c r="I846" s="37">
        <v>0</v>
      </c>
      <c r="J846" s="15">
        <f t="shared" si="197"/>
        <v>0</v>
      </c>
    </row>
    <row r="847" spans="1:10" x14ac:dyDescent="0.3">
      <c r="A847" s="12" t="s">
        <v>1214</v>
      </c>
      <c r="B847" s="13" t="s">
        <v>18</v>
      </c>
      <c r="C847" s="13" t="s">
        <v>560</v>
      </c>
      <c r="D847" s="31" t="s">
        <v>1215</v>
      </c>
      <c r="E847" s="14">
        <v>1</v>
      </c>
      <c r="F847" s="14">
        <v>2316.16</v>
      </c>
      <c r="G847" s="15">
        <f t="shared" si="196"/>
        <v>2316.16</v>
      </c>
      <c r="H847" s="14">
        <v>1</v>
      </c>
      <c r="I847" s="37">
        <v>0</v>
      </c>
      <c r="J847" s="15">
        <f t="shared" si="197"/>
        <v>0</v>
      </c>
    </row>
    <row r="848" spans="1:10" ht="30.6" x14ac:dyDescent="0.3">
      <c r="A848" s="12" t="s">
        <v>1216</v>
      </c>
      <c r="B848" s="13" t="s">
        <v>18</v>
      </c>
      <c r="C848" s="13" t="s">
        <v>560</v>
      </c>
      <c r="D848" s="31" t="s">
        <v>1217</v>
      </c>
      <c r="E848" s="14">
        <v>1</v>
      </c>
      <c r="F848" s="14">
        <v>267.66000000000003</v>
      </c>
      <c r="G848" s="15">
        <f t="shared" si="196"/>
        <v>267.66000000000003</v>
      </c>
      <c r="H848" s="14">
        <v>1</v>
      </c>
      <c r="I848" s="37">
        <v>0</v>
      </c>
      <c r="J848" s="15">
        <f t="shared" si="197"/>
        <v>0</v>
      </c>
    </row>
    <row r="849" spans="1:10" x14ac:dyDescent="0.3">
      <c r="A849" s="12" t="s">
        <v>1218</v>
      </c>
      <c r="B849" s="13" t="s">
        <v>18</v>
      </c>
      <c r="C849" s="13" t="s">
        <v>560</v>
      </c>
      <c r="D849" s="31" t="s">
        <v>1219</v>
      </c>
      <c r="E849" s="14">
        <v>2</v>
      </c>
      <c r="F849" s="14">
        <v>1181.1300000000001</v>
      </c>
      <c r="G849" s="15">
        <f t="shared" si="196"/>
        <v>2362.2600000000002</v>
      </c>
      <c r="H849" s="14">
        <v>2</v>
      </c>
      <c r="I849" s="37">
        <v>0</v>
      </c>
      <c r="J849" s="15">
        <f t="shared" si="197"/>
        <v>0</v>
      </c>
    </row>
    <row r="850" spans="1:10" ht="20.399999999999999" x14ac:dyDescent="0.3">
      <c r="A850" s="12" t="s">
        <v>1220</v>
      </c>
      <c r="B850" s="13" t="s">
        <v>18</v>
      </c>
      <c r="C850" s="13" t="s">
        <v>560</v>
      </c>
      <c r="D850" s="31" t="s">
        <v>1221</v>
      </c>
      <c r="E850" s="14">
        <v>4</v>
      </c>
      <c r="F850" s="14">
        <v>716.12</v>
      </c>
      <c r="G850" s="15">
        <f t="shared" si="196"/>
        <v>2864.48</v>
      </c>
      <c r="H850" s="14">
        <v>4</v>
      </c>
      <c r="I850" s="37">
        <v>0</v>
      </c>
      <c r="J850" s="15">
        <f t="shared" si="197"/>
        <v>0</v>
      </c>
    </row>
    <row r="851" spans="1:10" ht="20.399999999999999" x14ac:dyDescent="0.3">
      <c r="A851" s="12" t="s">
        <v>1222</v>
      </c>
      <c r="B851" s="13" t="s">
        <v>18</v>
      </c>
      <c r="C851" s="13" t="s">
        <v>560</v>
      </c>
      <c r="D851" s="31" t="s">
        <v>1223</v>
      </c>
      <c r="E851" s="14">
        <v>1</v>
      </c>
      <c r="F851" s="14">
        <v>855.75</v>
      </c>
      <c r="G851" s="15">
        <f t="shared" si="196"/>
        <v>855.75</v>
      </c>
      <c r="H851" s="14">
        <v>1</v>
      </c>
      <c r="I851" s="37">
        <v>0</v>
      </c>
      <c r="J851" s="15">
        <f t="shared" si="197"/>
        <v>0</v>
      </c>
    </row>
    <row r="852" spans="1:10" x14ac:dyDescent="0.3">
      <c r="A852" s="12" t="s">
        <v>1224</v>
      </c>
      <c r="B852" s="13" t="s">
        <v>18</v>
      </c>
      <c r="C852" s="13" t="s">
        <v>560</v>
      </c>
      <c r="D852" s="31" t="s">
        <v>1225</v>
      </c>
      <c r="E852" s="14">
        <v>1</v>
      </c>
      <c r="F852" s="14">
        <v>1046.52</v>
      </c>
      <c r="G852" s="15">
        <f t="shared" si="196"/>
        <v>1046.52</v>
      </c>
      <c r="H852" s="14">
        <v>1</v>
      </c>
      <c r="I852" s="37">
        <v>0</v>
      </c>
      <c r="J852" s="15">
        <f t="shared" si="197"/>
        <v>0</v>
      </c>
    </row>
    <row r="853" spans="1:10" ht="20.399999999999999" x14ac:dyDescent="0.3">
      <c r="A853" s="12" t="s">
        <v>1226</v>
      </c>
      <c r="B853" s="13" t="s">
        <v>18</v>
      </c>
      <c r="C853" s="13" t="s">
        <v>560</v>
      </c>
      <c r="D853" s="31" t="s">
        <v>1227</v>
      </c>
      <c r="E853" s="14">
        <v>1</v>
      </c>
      <c r="F853" s="14">
        <v>7842.66</v>
      </c>
      <c r="G853" s="15">
        <f t="shared" si="196"/>
        <v>7842.66</v>
      </c>
      <c r="H853" s="14">
        <v>1</v>
      </c>
      <c r="I853" s="37">
        <v>0</v>
      </c>
      <c r="J853" s="15">
        <f t="shared" si="197"/>
        <v>0</v>
      </c>
    </row>
    <row r="854" spans="1:10" ht="20.399999999999999" x14ac:dyDescent="0.3">
      <c r="A854" s="12" t="s">
        <v>1228</v>
      </c>
      <c r="B854" s="13" t="s">
        <v>18</v>
      </c>
      <c r="C854" s="13" t="s">
        <v>560</v>
      </c>
      <c r="D854" s="31" t="s">
        <v>1229</v>
      </c>
      <c r="E854" s="14">
        <v>4</v>
      </c>
      <c r="F854" s="14">
        <v>590.02</v>
      </c>
      <c r="G854" s="15">
        <f t="shared" si="196"/>
        <v>2360.08</v>
      </c>
      <c r="H854" s="14">
        <v>4</v>
      </c>
      <c r="I854" s="37">
        <v>0</v>
      </c>
      <c r="J854" s="15">
        <f t="shared" si="197"/>
        <v>0</v>
      </c>
    </row>
    <row r="855" spans="1:10" ht="20.399999999999999" x14ac:dyDescent="0.3">
      <c r="A855" s="12" t="s">
        <v>1230</v>
      </c>
      <c r="B855" s="13" t="s">
        <v>18</v>
      </c>
      <c r="C855" s="13" t="s">
        <v>560</v>
      </c>
      <c r="D855" s="31" t="s">
        <v>1231</v>
      </c>
      <c r="E855" s="14">
        <v>2</v>
      </c>
      <c r="F855" s="14">
        <v>9601.83</v>
      </c>
      <c r="G855" s="15">
        <f t="shared" si="196"/>
        <v>19203.66</v>
      </c>
      <c r="H855" s="14">
        <v>2</v>
      </c>
      <c r="I855" s="37">
        <v>0</v>
      </c>
      <c r="J855" s="15">
        <f t="shared" si="197"/>
        <v>0</v>
      </c>
    </row>
    <row r="856" spans="1:10" x14ac:dyDescent="0.3">
      <c r="A856" s="12" t="s">
        <v>1232</v>
      </c>
      <c r="B856" s="13" t="s">
        <v>18</v>
      </c>
      <c r="C856" s="13" t="s">
        <v>560</v>
      </c>
      <c r="D856" s="31" t="s">
        <v>1233</v>
      </c>
      <c r="E856" s="14">
        <v>2</v>
      </c>
      <c r="F856" s="14">
        <v>2053.0700000000002</v>
      </c>
      <c r="G856" s="15">
        <f t="shared" si="196"/>
        <v>4106.1400000000003</v>
      </c>
      <c r="H856" s="14">
        <v>2</v>
      </c>
      <c r="I856" s="37">
        <v>0</v>
      </c>
      <c r="J856" s="15">
        <f t="shared" si="197"/>
        <v>0</v>
      </c>
    </row>
    <row r="857" spans="1:10" ht="20.399999999999999" x14ac:dyDescent="0.3">
      <c r="A857" s="12" t="s">
        <v>1234</v>
      </c>
      <c r="B857" s="13" t="s">
        <v>18</v>
      </c>
      <c r="C857" s="13" t="s">
        <v>560</v>
      </c>
      <c r="D857" s="31" t="s">
        <v>1235</v>
      </c>
      <c r="E857" s="14">
        <v>1</v>
      </c>
      <c r="F857" s="14">
        <v>7195.93</v>
      </c>
      <c r="G857" s="15">
        <f t="shared" si="196"/>
        <v>7195.93</v>
      </c>
      <c r="H857" s="14">
        <v>1</v>
      </c>
      <c r="I857" s="37">
        <v>0</v>
      </c>
      <c r="J857" s="15">
        <f t="shared" si="197"/>
        <v>0</v>
      </c>
    </row>
    <row r="858" spans="1:10" x14ac:dyDescent="0.3">
      <c r="A858" s="12" t="s">
        <v>1236</v>
      </c>
      <c r="B858" s="13" t="s">
        <v>18</v>
      </c>
      <c r="C858" s="13" t="s">
        <v>560</v>
      </c>
      <c r="D858" s="31" t="s">
        <v>1237</v>
      </c>
      <c r="E858" s="14">
        <v>1</v>
      </c>
      <c r="F858" s="14">
        <v>12669.46</v>
      </c>
      <c r="G858" s="15">
        <f t="shared" si="196"/>
        <v>12669.46</v>
      </c>
      <c r="H858" s="14">
        <v>1</v>
      </c>
      <c r="I858" s="37">
        <v>0</v>
      </c>
      <c r="J858" s="15">
        <f t="shared" si="197"/>
        <v>0</v>
      </c>
    </row>
    <row r="859" spans="1:10" ht="20.399999999999999" x14ac:dyDescent="0.3">
      <c r="A859" s="12" t="s">
        <v>1238</v>
      </c>
      <c r="B859" s="13" t="s">
        <v>18</v>
      </c>
      <c r="C859" s="13" t="s">
        <v>560</v>
      </c>
      <c r="D859" s="31" t="s">
        <v>1239</v>
      </c>
      <c r="E859" s="14">
        <v>1</v>
      </c>
      <c r="F859" s="14">
        <v>8691.6</v>
      </c>
      <c r="G859" s="15">
        <f t="shared" si="196"/>
        <v>8691.6</v>
      </c>
      <c r="H859" s="14">
        <v>1</v>
      </c>
      <c r="I859" s="37">
        <v>0</v>
      </c>
      <c r="J859" s="15">
        <f t="shared" si="197"/>
        <v>0</v>
      </c>
    </row>
    <row r="860" spans="1:10" x14ac:dyDescent="0.3">
      <c r="A860" s="12" t="s">
        <v>1240</v>
      </c>
      <c r="B860" s="13" t="s">
        <v>18</v>
      </c>
      <c r="C860" s="13" t="s">
        <v>560</v>
      </c>
      <c r="D860" s="31" t="s">
        <v>1241</v>
      </c>
      <c r="E860" s="14">
        <v>1</v>
      </c>
      <c r="F860" s="14">
        <v>7964.29</v>
      </c>
      <c r="G860" s="15">
        <f t="shared" si="196"/>
        <v>7964.29</v>
      </c>
      <c r="H860" s="14">
        <v>1</v>
      </c>
      <c r="I860" s="37">
        <v>0</v>
      </c>
      <c r="J860" s="15">
        <f t="shared" si="197"/>
        <v>0</v>
      </c>
    </row>
    <row r="861" spans="1:10" x14ac:dyDescent="0.3">
      <c r="A861" s="16"/>
      <c r="B861" s="16"/>
      <c r="C861" s="16"/>
      <c r="D861" s="32" t="s">
        <v>1242</v>
      </c>
      <c r="E861" s="14">
        <v>1</v>
      </c>
      <c r="F861" s="17">
        <f>SUM(G840:G860)</f>
        <v>186720.73</v>
      </c>
      <c r="G861" s="17">
        <f t="shared" si="196"/>
        <v>186720.73</v>
      </c>
      <c r="H861" s="14">
        <v>1</v>
      </c>
      <c r="I861" s="17">
        <f>SUM(J840:J860)</f>
        <v>0</v>
      </c>
      <c r="J861" s="17">
        <f t="shared" si="197"/>
        <v>0</v>
      </c>
    </row>
    <row r="862" spans="1:10" ht="0.9" customHeight="1" x14ac:dyDescent="0.3">
      <c r="A862" s="18"/>
      <c r="B862" s="18"/>
      <c r="C862" s="18"/>
      <c r="D862" s="33"/>
      <c r="E862" s="18"/>
      <c r="F862" s="18"/>
      <c r="G862" s="18"/>
      <c r="H862" s="18"/>
      <c r="I862" s="18"/>
      <c r="J862" s="18"/>
    </row>
    <row r="863" spans="1:10" x14ac:dyDescent="0.3">
      <c r="A863" s="21" t="s">
        <v>1243</v>
      </c>
      <c r="B863" s="21" t="s">
        <v>10</v>
      </c>
      <c r="C863" s="21" t="s">
        <v>11</v>
      </c>
      <c r="D863" s="35" t="s">
        <v>1244</v>
      </c>
      <c r="E863" s="22">
        <f t="shared" ref="E863:J863" si="198">E871</f>
        <v>1</v>
      </c>
      <c r="F863" s="22">
        <f t="shared" si="198"/>
        <v>116516.83</v>
      </c>
      <c r="G863" s="22">
        <f t="shared" si="198"/>
        <v>116516.83</v>
      </c>
      <c r="H863" s="22">
        <f t="shared" si="198"/>
        <v>1</v>
      </c>
      <c r="I863" s="22">
        <f t="shared" si="198"/>
        <v>0</v>
      </c>
      <c r="J863" s="22">
        <f t="shared" si="198"/>
        <v>0</v>
      </c>
    </row>
    <row r="864" spans="1:10" x14ac:dyDescent="0.3">
      <c r="A864" s="12" t="s">
        <v>1245</v>
      </c>
      <c r="B864" s="13" t="s">
        <v>18</v>
      </c>
      <c r="C864" s="13" t="s">
        <v>560</v>
      </c>
      <c r="D864" s="31" t="s">
        <v>1246</v>
      </c>
      <c r="E864" s="14">
        <v>1</v>
      </c>
      <c r="F864" s="14">
        <v>76315.19</v>
      </c>
      <c r="G864" s="15">
        <f t="shared" ref="G864:G871" si="199">ROUND(E864*F864,2)</f>
        <v>76315.19</v>
      </c>
      <c r="H864" s="14">
        <v>1</v>
      </c>
      <c r="I864" s="37">
        <v>0</v>
      </c>
      <c r="J864" s="15">
        <f t="shared" ref="J864:J871" si="200">ROUND(H864*I864,2)</f>
        <v>0</v>
      </c>
    </row>
    <row r="865" spans="1:10" x14ac:dyDescent="0.3">
      <c r="A865" s="12" t="s">
        <v>1247</v>
      </c>
      <c r="B865" s="13" t="s">
        <v>18</v>
      </c>
      <c r="C865" s="13" t="s">
        <v>560</v>
      </c>
      <c r="D865" s="31" t="s">
        <v>1248</v>
      </c>
      <c r="E865" s="14">
        <v>1</v>
      </c>
      <c r="F865" s="14">
        <v>3377.71</v>
      </c>
      <c r="G865" s="15">
        <f t="shared" si="199"/>
        <v>3377.71</v>
      </c>
      <c r="H865" s="14">
        <v>1</v>
      </c>
      <c r="I865" s="37">
        <v>0</v>
      </c>
      <c r="J865" s="15">
        <f t="shared" si="200"/>
        <v>0</v>
      </c>
    </row>
    <row r="866" spans="1:10" ht="20.399999999999999" x14ac:dyDescent="0.3">
      <c r="A866" s="12" t="s">
        <v>1249</v>
      </c>
      <c r="B866" s="13" t="s">
        <v>18</v>
      </c>
      <c r="C866" s="13" t="s">
        <v>560</v>
      </c>
      <c r="D866" s="31" t="s">
        <v>1250</v>
      </c>
      <c r="E866" s="14">
        <v>1</v>
      </c>
      <c r="F866" s="14">
        <v>17827.68</v>
      </c>
      <c r="G866" s="15">
        <f t="shared" si="199"/>
        <v>17827.68</v>
      </c>
      <c r="H866" s="14">
        <v>1</v>
      </c>
      <c r="I866" s="37">
        <v>0</v>
      </c>
      <c r="J866" s="15">
        <f t="shared" si="200"/>
        <v>0</v>
      </c>
    </row>
    <row r="867" spans="1:10" ht="20.399999999999999" x14ac:dyDescent="0.3">
      <c r="A867" s="12" t="s">
        <v>1251</v>
      </c>
      <c r="B867" s="13" t="s">
        <v>18</v>
      </c>
      <c r="C867" s="13" t="s">
        <v>560</v>
      </c>
      <c r="D867" s="31" t="s">
        <v>1252</v>
      </c>
      <c r="E867" s="14">
        <v>1</v>
      </c>
      <c r="F867" s="14">
        <v>7624.44</v>
      </c>
      <c r="G867" s="15">
        <f t="shared" si="199"/>
        <v>7624.44</v>
      </c>
      <c r="H867" s="14">
        <v>1</v>
      </c>
      <c r="I867" s="37">
        <v>0</v>
      </c>
      <c r="J867" s="15">
        <f t="shared" si="200"/>
        <v>0</v>
      </c>
    </row>
    <row r="868" spans="1:10" x14ac:dyDescent="0.3">
      <c r="A868" s="12" t="s">
        <v>1253</v>
      </c>
      <c r="B868" s="13" t="s">
        <v>18</v>
      </c>
      <c r="C868" s="13" t="s">
        <v>560</v>
      </c>
      <c r="D868" s="31" t="s">
        <v>1254</v>
      </c>
      <c r="E868" s="14">
        <v>1</v>
      </c>
      <c r="F868" s="14">
        <v>10029.64</v>
      </c>
      <c r="G868" s="15">
        <f t="shared" si="199"/>
        <v>10029.64</v>
      </c>
      <c r="H868" s="14">
        <v>1</v>
      </c>
      <c r="I868" s="37">
        <v>0</v>
      </c>
      <c r="J868" s="15">
        <f t="shared" si="200"/>
        <v>0</v>
      </c>
    </row>
    <row r="869" spans="1:10" x14ac:dyDescent="0.3">
      <c r="A869" s="12" t="s">
        <v>1255</v>
      </c>
      <c r="B869" s="13" t="s">
        <v>18</v>
      </c>
      <c r="C869" s="13" t="s">
        <v>27</v>
      </c>
      <c r="D869" s="31" t="s">
        <v>1256</v>
      </c>
      <c r="E869" s="14">
        <v>524</v>
      </c>
      <c r="F869" s="14">
        <v>2.31</v>
      </c>
      <c r="G869" s="15">
        <f t="shared" si="199"/>
        <v>1210.44</v>
      </c>
      <c r="H869" s="14">
        <v>524</v>
      </c>
      <c r="I869" s="37">
        <v>0</v>
      </c>
      <c r="J869" s="15">
        <f t="shared" si="200"/>
        <v>0</v>
      </c>
    </row>
    <row r="870" spans="1:10" x14ac:dyDescent="0.3">
      <c r="A870" s="12" t="s">
        <v>1257</v>
      </c>
      <c r="B870" s="13" t="s">
        <v>18</v>
      </c>
      <c r="C870" s="13" t="s">
        <v>560</v>
      </c>
      <c r="D870" s="31" t="s">
        <v>1258</v>
      </c>
      <c r="E870" s="14">
        <v>1</v>
      </c>
      <c r="F870" s="14">
        <v>131.72999999999999</v>
      </c>
      <c r="G870" s="15">
        <f t="shared" si="199"/>
        <v>131.72999999999999</v>
      </c>
      <c r="H870" s="14">
        <v>1</v>
      </c>
      <c r="I870" s="37">
        <v>0</v>
      </c>
      <c r="J870" s="15">
        <f t="shared" si="200"/>
        <v>0</v>
      </c>
    </row>
    <row r="871" spans="1:10" x14ac:dyDescent="0.3">
      <c r="A871" s="16"/>
      <c r="B871" s="16"/>
      <c r="C871" s="16"/>
      <c r="D871" s="32" t="s">
        <v>1259</v>
      </c>
      <c r="E871" s="14">
        <v>1</v>
      </c>
      <c r="F871" s="17">
        <f>SUM(G864:G870)</f>
        <v>116516.83</v>
      </c>
      <c r="G871" s="17">
        <f t="shared" si="199"/>
        <v>116516.83</v>
      </c>
      <c r="H871" s="14">
        <v>1</v>
      </c>
      <c r="I871" s="17">
        <f>SUM(J864:J870)</f>
        <v>0</v>
      </c>
      <c r="J871" s="17">
        <f t="shared" si="200"/>
        <v>0</v>
      </c>
    </row>
    <row r="872" spans="1:10" ht="0.9" customHeight="1" x14ac:dyDescent="0.3">
      <c r="A872" s="18"/>
      <c r="B872" s="18"/>
      <c r="C872" s="18"/>
      <c r="D872" s="33"/>
      <c r="E872" s="18"/>
      <c r="F872" s="18"/>
      <c r="G872" s="18"/>
      <c r="H872" s="18"/>
      <c r="I872" s="18"/>
      <c r="J872" s="18"/>
    </row>
    <row r="873" spans="1:10" x14ac:dyDescent="0.3">
      <c r="A873" s="21" t="s">
        <v>1260</v>
      </c>
      <c r="B873" s="21" t="s">
        <v>10</v>
      </c>
      <c r="C873" s="21" t="s">
        <v>11</v>
      </c>
      <c r="D873" s="35" t="s">
        <v>1261</v>
      </c>
      <c r="E873" s="22">
        <f t="shared" ref="E873:J873" si="201">E884</f>
        <v>1</v>
      </c>
      <c r="F873" s="22">
        <f t="shared" si="201"/>
        <v>15657.98</v>
      </c>
      <c r="G873" s="22">
        <f t="shared" si="201"/>
        <v>15657.98</v>
      </c>
      <c r="H873" s="22">
        <f t="shared" si="201"/>
        <v>1</v>
      </c>
      <c r="I873" s="22">
        <f t="shared" si="201"/>
        <v>0</v>
      </c>
      <c r="J873" s="22">
        <f t="shared" si="201"/>
        <v>0</v>
      </c>
    </row>
    <row r="874" spans="1:10" x14ac:dyDescent="0.3">
      <c r="A874" s="12" t="s">
        <v>1262</v>
      </c>
      <c r="B874" s="13" t="s">
        <v>18</v>
      </c>
      <c r="C874" s="13" t="s">
        <v>560</v>
      </c>
      <c r="D874" s="31" t="s">
        <v>1263</v>
      </c>
      <c r="E874" s="14">
        <v>2</v>
      </c>
      <c r="F874" s="14">
        <v>854.37</v>
      </c>
      <c r="G874" s="15">
        <f t="shared" ref="G874:G884" si="202">ROUND(E874*F874,2)</f>
        <v>1708.74</v>
      </c>
      <c r="H874" s="14">
        <v>2</v>
      </c>
      <c r="I874" s="37">
        <v>0</v>
      </c>
      <c r="J874" s="15">
        <f t="shared" ref="J874:J884" si="203">ROUND(H874*I874,2)</f>
        <v>0</v>
      </c>
    </row>
    <row r="875" spans="1:10" x14ac:dyDescent="0.3">
      <c r="A875" s="12" t="s">
        <v>1264</v>
      </c>
      <c r="B875" s="13" t="s">
        <v>18</v>
      </c>
      <c r="C875" s="13" t="s">
        <v>560</v>
      </c>
      <c r="D875" s="31" t="s">
        <v>1265</v>
      </c>
      <c r="E875" s="14">
        <v>6</v>
      </c>
      <c r="F875" s="14">
        <v>134.86000000000001</v>
      </c>
      <c r="G875" s="15">
        <f t="shared" si="202"/>
        <v>809.16</v>
      </c>
      <c r="H875" s="14">
        <v>6</v>
      </c>
      <c r="I875" s="37">
        <v>0</v>
      </c>
      <c r="J875" s="15">
        <f t="shared" si="203"/>
        <v>0</v>
      </c>
    </row>
    <row r="876" spans="1:10" x14ac:dyDescent="0.3">
      <c r="A876" s="12" t="s">
        <v>1266</v>
      </c>
      <c r="B876" s="13" t="s">
        <v>18</v>
      </c>
      <c r="C876" s="13" t="s">
        <v>560</v>
      </c>
      <c r="D876" s="31" t="s">
        <v>1267</v>
      </c>
      <c r="E876" s="14">
        <v>14</v>
      </c>
      <c r="F876" s="14">
        <v>31.07</v>
      </c>
      <c r="G876" s="15">
        <f t="shared" si="202"/>
        <v>434.98</v>
      </c>
      <c r="H876" s="14">
        <v>14</v>
      </c>
      <c r="I876" s="37">
        <v>0</v>
      </c>
      <c r="J876" s="15">
        <f t="shared" si="203"/>
        <v>0</v>
      </c>
    </row>
    <row r="877" spans="1:10" x14ac:dyDescent="0.3">
      <c r="A877" s="12" t="s">
        <v>1268</v>
      </c>
      <c r="B877" s="13" t="s">
        <v>18</v>
      </c>
      <c r="C877" s="13" t="s">
        <v>560</v>
      </c>
      <c r="D877" s="31" t="s">
        <v>1269</v>
      </c>
      <c r="E877" s="14">
        <v>12</v>
      </c>
      <c r="F877" s="14">
        <v>86.22</v>
      </c>
      <c r="G877" s="15">
        <f t="shared" si="202"/>
        <v>1034.6400000000001</v>
      </c>
      <c r="H877" s="14">
        <v>12</v>
      </c>
      <c r="I877" s="37">
        <v>0</v>
      </c>
      <c r="J877" s="15">
        <f t="shared" si="203"/>
        <v>0</v>
      </c>
    </row>
    <row r="878" spans="1:10" x14ac:dyDescent="0.3">
      <c r="A878" s="12" t="s">
        <v>1270</v>
      </c>
      <c r="B878" s="13" t="s">
        <v>18</v>
      </c>
      <c r="C878" s="13" t="s">
        <v>27</v>
      </c>
      <c r="D878" s="31" t="s">
        <v>1271</v>
      </c>
      <c r="E878" s="14">
        <v>1200</v>
      </c>
      <c r="F878" s="14">
        <v>4.6399999999999997</v>
      </c>
      <c r="G878" s="15">
        <f t="shared" si="202"/>
        <v>5568</v>
      </c>
      <c r="H878" s="14">
        <v>1200</v>
      </c>
      <c r="I878" s="37">
        <v>0</v>
      </c>
      <c r="J878" s="15">
        <f t="shared" si="203"/>
        <v>0</v>
      </c>
    </row>
    <row r="879" spans="1:10" x14ac:dyDescent="0.3">
      <c r="A879" s="12" t="s">
        <v>1272</v>
      </c>
      <c r="B879" s="13" t="s">
        <v>18</v>
      </c>
      <c r="C879" s="13" t="s">
        <v>27</v>
      </c>
      <c r="D879" s="31" t="s">
        <v>1273</v>
      </c>
      <c r="E879" s="14">
        <v>200</v>
      </c>
      <c r="F879" s="14">
        <v>7.11</v>
      </c>
      <c r="G879" s="15">
        <f t="shared" si="202"/>
        <v>1422</v>
      </c>
      <c r="H879" s="14">
        <v>200</v>
      </c>
      <c r="I879" s="37">
        <v>0</v>
      </c>
      <c r="J879" s="15">
        <f t="shared" si="203"/>
        <v>0</v>
      </c>
    </row>
    <row r="880" spans="1:10" x14ac:dyDescent="0.3">
      <c r="A880" s="12" t="s">
        <v>1274</v>
      </c>
      <c r="B880" s="13" t="s">
        <v>18</v>
      </c>
      <c r="C880" s="13" t="s">
        <v>27</v>
      </c>
      <c r="D880" s="31" t="s">
        <v>1275</v>
      </c>
      <c r="E880" s="14">
        <v>100</v>
      </c>
      <c r="F880" s="14">
        <v>9.01</v>
      </c>
      <c r="G880" s="15">
        <f t="shared" si="202"/>
        <v>901</v>
      </c>
      <c r="H880" s="14">
        <v>100</v>
      </c>
      <c r="I880" s="37">
        <v>0</v>
      </c>
      <c r="J880" s="15">
        <f t="shared" si="203"/>
        <v>0</v>
      </c>
    </row>
    <row r="881" spans="1:10" x14ac:dyDescent="0.3">
      <c r="A881" s="12" t="s">
        <v>1276</v>
      </c>
      <c r="B881" s="13" t="s">
        <v>18</v>
      </c>
      <c r="C881" s="13" t="s">
        <v>27</v>
      </c>
      <c r="D881" s="31" t="s">
        <v>1277</v>
      </c>
      <c r="E881" s="14">
        <v>20</v>
      </c>
      <c r="F881" s="14">
        <v>31.38</v>
      </c>
      <c r="G881" s="15">
        <f t="shared" si="202"/>
        <v>627.6</v>
      </c>
      <c r="H881" s="14">
        <v>20</v>
      </c>
      <c r="I881" s="37">
        <v>0</v>
      </c>
      <c r="J881" s="15">
        <f t="shared" si="203"/>
        <v>0</v>
      </c>
    </row>
    <row r="882" spans="1:10" x14ac:dyDescent="0.3">
      <c r="A882" s="12" t="s">
        <v>1278</v>
      </c>
      <c r="B882" s="13" t="s">
        <v>18</v>
      </c>
      <c r="C882" s="13" t="s">
        <v>560</v>
      </c>
      <c r="D882" s="31" t="s">
        <v>1279</v>
      </c>
      <c r="E882" s="14">
        <v>30</v>
      </c>
      <c r="F882" s="14">
        <v>89.31</v>
      </c>
      <c r="G882" s="15">
        <f t="shared" si="202"/>
        <v>2679.3</v>
      </c>
      <c r="H882" s="14">
        <v>30</v>
      </c>
      <c r="I882" s="37">
        <v>0</v>
      </c>
      <c r="J882" s="15">
        <f t="shared" si="203"/>
        <v>0</v>
      </c>
    </row>
    <row r="883" spans="1:10" x14ac:dyDescent="0.3">
      <c r="A883" s="12" t="s">
        <v>1280</v>
      </c>
      <c r="B883" s="13" t="s">
        <v>18</v>
      </c>
      <c r="C883" s="13" t="s">
        <v>560</v>
      </c>
      <c r="D883" s="31" t="s">
        <v>1281</v>
      </c>
      <c r="E883" s="14">
        <v>8</v>
      </c>
      <c r="F883" s="14">
        <v>59.07</v>
      </c>
      <c r="G883" s="15">
        <f t="shared" si="202"/>
        <v>472.56</v>
      </c>
      <c r="H883" s="14">
        <v>8</v>
      </c>
      <c r="I883" s="37">
        <v>0</v>
      </c>
      <c r="J883" s="15">
        <f t="shared" si="203"/>
        <v>0</v>
      </c>
    </row>
    <row r="884" spans="1:10" x14ac:dyDescent="0.3">
      <c r="A884" s="16"/>
      <c r="B884" s="16"/>
      <c r="C884" s="16"/>
      <c r="D884" s="32" t="s">
        <v>1282</v>
      </c>
      <c r="E884" s="14">
        <v>1</v>
      </c>
      <c r="F884" s="17">
        <f>SUM(G874:G883)</f>
        <v>15657.98</v>
      </c>
      <c r="G884" s="17">
        <f t="shared" si="202"/>
        <v>15657.98</v>
      </c>
      <c r="H884" s="14">
        <v>1</v>
      </c>
      <c r="I884" s="17">
        <f>SUM(J874:J883)</f>
        <v>0</v>
      </c>
      <c r="J884" s="17">
        <f t="shared" si="203"/>
        <v>0</v>
      </c>
    </row>
    <row r="885" spans="1:10" ht="0.9" customHeight="1" x14ac:dyDescent="0.3">
      <c r="A885" s="18"/>
      <c r="B885" s="18"/>
      <c r="C885" s="18"/>
      <c r="D885" s="33"/>
      <c r="E885" s="18"/>
      <c r="F885" s="18"/>
      <c r="G885" s="18"/>
      <c r="H885" s="18"/>
      <c r="I885" s="18"/>
      <c r="J885" s="18"/>
    </row>
    <row r="886" spans="1:10" x14ac:dyDescent="0.3">
      <c r="A886" s="21" t="s">
        <v>1283</v>
      </c>
      <c r="B886" s="21" t="s">
        <v>10</v>
      </c>
      <c r="C886" s="21" t="s">
        <v>11</v>
      </c>
      <c r="D886" s="35" t="s">
        <v>1284</v>
      </c>
      <c r="E886" s="22">
        <f t="shared" ref="E886:J886" si="204">E890</f>
        <v>1</v>
      </c>
      <c r="F886" s="22">
        <f t="shared" si="204"/>
        <v>2852.75</v>
      </c>
      <c r="G886" s="22">
        <f t="shared" si="204"/>
        <v>2852.75</v>
      </c>
      <c r="H886" s="22">
        <f t="shared" si="204"/>
        <v>1</v>
      </c>
      <c r="I886" s="22">
        <f t="shared" si="204"/>
        <v>0</v>
      </c>
      <c r="J886" s="22">
        <f t="shared" si="204"/>
        <v>0</v>
      </c>
    </row>
    <row r="887" spans="1:10" x14ac:dyDescent="0.3">
      <c r="A887" s="12" t="s">
        <v>1285</v>
      </c>
      <c r="B887" s="13" t="s">
        <v>18</v>
      </c>
      <c r="C887" s="13" t="s">
        <v>27</v>
      </c>
      <c r="D887" s="31" t="s">
        <v>1286</v>
      </c>
      <c r="E887" s="14">
        <v>25</v>
      </c>
      <c r="F887" s="14">
        <v>32.909999999999997</v>
      </c>
      <c r="G887" s="15">
        <f>ROUND(E887*F887,2)</f>
        <v>822.75</v>
      </c>
      <c r="H887" s="14">
        <v>25</v>
      </c>
      <c r="I887" s="37">
        <v>0</v>
      </c>
      <c r="J887" s="15">
        <f>ROUND(H887*I887,2)</f>
        <v>0</v>
      </c>
    </row>
    <row r="888" spans="1:10" x14ac:dyDescent="0.3">
      <c r="A888" s="12" t="s">
        <v>1276</v>
      </c>
      <c r="B888" s="13" t="s">
        <v>18</v>
      </c>
      <c r="C888" s="13" t="s">
        <v>27</v>
      </c>
      <c r="D888" s="31" t="s">
        <v>1277</v>
      </c>
      <c r="E888" s="14">
        <v>25</v>
      </c>
      <c r="F888" s="14">
        <v>31.38</v>
      </c>
      <c r="G888" s="15">
        <f>ROUND(E888*F888,2)</f>
        <v>784.5</v>
      </c>
      <c r="H888" s="14">
        <v>25</v>
      </c>
      <c r="I888" s="37">
        <v>0</v>
      </c>
      <c r="J888" s="15">
        <f>ROUND(H888*I888,2)</f>
        <v>0</v>
      </c>
    </row>
    <row r="889" spans="1:10" x14ac:dyDescent="0.3">
      <c r="A889" s="12" t="s">
        <v>1287</v>
      </c>
      <c r="B889" s="13" t="s">
        <v>18</v>
      </c>
      <c r="C889" s="13" t="s">
        <v>27</v>
      </c>
      <c r="D889" s="31" t="s">
        <v>1288</v>
      </c>
      <c r="E889" s="14">
        <v>25</v>
      </c>
      <c r="F889" s="14">
        <v>49.82</v>
      </c>
      <c r="G889" s="15">
        <f>ROUND(E889*F889,2)</f>
        <v>1245.5</v>
      </c>
      <c r="H889" s="14">
        <v>25</v>
      </c>
      <c r="I889" s="37">
        <v>0</v>
      </c>
      <c r="J889" s="15">
        <f>ROUND(H889*I889,2)</f>
        <v>0</v>
      </c>
    </row>
    <row r="890" spans="1:10" x14ac:dyDescent="0.3">
      <c r="A890" s="16"/>
      <c r="B890" s="16"/>
      <c r="C890" s="16"/>
      <c r="D890" s="32" t="s">
        <v>1289</v>
      </c>
      <c r="E890" s="14">
        <v>1</v>
      </c>
      <c r="F890" s="17">
        <f>SUM(G887:G889)</f>
        <v>2852.75</v>
      </c>
      <c r="G890" s="17">
        <f>ROUND(E890*F890,2)</f>
        <v>2852.75</v>
      </c>
      <c r="H890" s="14">
        <v>1</v>
      </c>
      <c r="I890" s="17">
        <f>SUM(J887:J889)</f>
        <v>0</v>
      </c>
      <c r="J890" s="17">
        <f>ROUND(H890*I890,2)</f>
        <v>0</v>
      </c>
    </row>
    <row r="891" spans="1:10" ht="0.9" customHeight="1" x14ac:dyDescent="0.3">
      <c r="A891" s="18"/>
      <c r="B891" s="18"/>
      <c r="C891" s="18"/>
      <c r="D891" s="33"/>
      <c r="E891" s="18"/>
      <c r="F891" s="18"/>
      <c r="G891" s="18"/>
      <c r="H891" s="18"/>
      <c r="I891" s="18"/>
      <c r="J891" s="18"/>
    </row>
    <row r="892" spans="1:10" x14ac:dyDescent="0.3">
      <c r="A892" s="21" t="s">
        <v>1290</v>
      </c>
      <c r="B892" s="21" t="s">
        <v>10</v>
      </c>
      <c r="C892" s="21" t="s">
        <v>11</v>
      </c>
      <c r="D892" s="35" t="s">
        <v>1291</v>
      </c>
      <c r="E892" s="22">
        <f t="shared" ref="E892:J892" si="205">E898</f>
        <v>1</v>
      </c>
      <c r="F892" s="22">
        <f t="shared" si="205"/>
        <v>50813.95</v>
      </c>
      <c r="G892" s="22">
        <f t="shared" si="205"/>
        <v>50813.95</v>
      </c>
      <c r="H892" s="22">
        <f t="shared" si="205"/>
        <v>1</v>
      </c>
      <c r="I892" s="22">
        <f t="shared" si="205"/>
        <v>0</v>
      </c>
      <c r="J892" s="22">
        <f t="shared" si="205"/>
        <v>0</v>
      </c>
    </row>
    <row r="893" spans="1:10" ht="20.399999999999999" x14ac:dyDescent="0.3">
      <c r="A893" s="12" t="s">
        <v>1292</v>
      </c>
      <c r="B893" s="13" t="s">
        <v>18</v>
      </c>
      <c r="C893" s="13" t="s">
        <v>27</v>
      </c>
      <c r="D893" s="31" t="s">
        <v>1293</v>
      </c>
      <c r="E893" s="14">
        <v>150</v>
      </c>
      <c r="F893" s="14">
        <v>12.61</v>
      </c>
      <c r="G893" s="15">
        <f t="shared" ref="G893:G898" si="206">ROUND(E893*F893,2)</f>
        <v>1891.5</v>
      </c>
      <c r="H893" s="14">
        <v>150</v>
      </c>
      <c r="I893" s="37">
        <v>0</v>
      </c>
      <c r="J893" s="15">
        <f t="shared" ref="J893:J898" si="207">ROUND(H893*I893,2)</f>
        <v>0</v>
      </c>
    </row>
    <row r="894" spans="1:10" ht="20.399999999999999" x14ac:dyDescent="0.3">
      <c r="A894" s="12" t="s">
        <v>1294</v>
      </c>
      <c r="B894" s="13" t="s">
        <v>18</v>
      </c>
      <c r="C894" s="13" t="s">
        <v>27</v>
      </c>
      <c r="D894" s="31" t="s">
        <v>1295</v>
      </c>
      <c r="E894" s="14">
        <v>420</v>
      </c>
      <c r="F894" s="14">
        <v>24.21</v>
      </c>
      <c r="G894" s="15">
        <f t="shared" si="206"/>
        <v>10168.200000000001</v>
      </c>
      <c r="H894" s="14">
        <v>420</v>
      </c>
      <c r="I894" s="37">
        <v>0</v>
      </c>
      <c r="J894" s="15">
        <f t="shared" si="207"/>
        <v>0</v>
      </c>
    </row>
    <row r="895" spans="1:10" ht="20.399999999999999" x14ac:dyDescent="0.3">
      <c r="A895" s="12" t="s">
        <v>1296</v>
      </c>
      <c r="B895" s="13" t="s">
        <v>18</v>
      </c>
      <c r="C895" s="13" t="s">
        <v>27</v>
      </c>
      <c r="D895" s="31" t="s">
        <v>1297</v>
      </c>
      <c r="E895" s="14">
        <v>5</v>
      </c>
      <c r="F895" s="14">
        <v>25.36</v>
      </c>
      <c r="G895" s="15">
        <f t="shared" si="206"/>
        <v>126.8</v>
      </c>
      <c r="H895" s="14">
        <v>5</v>
      </c>
      <c r="I895" s="37">
        <v>0</v>
      </c>
      <c r="J895" s="15">
        <f t="shared" si="207"/>
        <v>0</v>
      </c>
    </row>
    <row r="896" spans="1:10" ht="20.399999999999999" x14ac:dyDescent="0.3">
      <c r="A896" s="12" t="s">
        <v>1298</v>
      </c>
      <c r="B896" s="13" t="s">
        <v>18</v>
      </c>
      <c r="C896" s="13" t="s">
        <v>27</v>
      </c>
      <c r="D896" s="31" t="s">
        <v>1299</v>
      </c>
      <c r="E896" s="14">
        <v>1260</v>
      </c>
      <c r="F896" s="14">
        <v>30.57</v>
      </c>
      <c r="G896" s="15">
        <f t="shared" si="206"/>
        <v>38518.199999999997</v>
      </c>
      <c r="H896" s="14">
        <v>1260</v>
      </c>
      <c r="I896" s="37">
        <v>0</v>
      </c>
      <c r="J896" s="15">
        <f t="shared" si="207"/>
        <v>0</v>
      </c>
    </row>
    <row r="897" spans="1:10" ht="20.399999999999999" x14ac:dyDescent="0.3">
      <c r="A897" s="12" t="s">
        <v>1300</v>
      </c>
      <c r="B897" s="13" t="s">
        <v>18</v>
      </c>
      <c r="C897" s="13" t="s">
        <v>27</v>
      </c>
      <c r="D897" s="31" t="s">
        <v>1301</v>
      </c>
      <c r="E897" s="14">
        <v>5</v>
      </c>
      <c r="F897" s="14">
        <v>21.85</v>
      </c>
      <c r="G897" s="15">
        <f t="shared" si="206"/>
        <v>109.25</v>
      </c>
      <c r="H897" s="14">
        <v>5</v>
      </c>
      <c r="I897" s="37">
        <v>0</v>
      </c>
      <c r="J897" s="15">
        <f t="shared" si="207"/>
        <v>0</v>
      </c>
    </row>
    <row r="898" spans="1:10" x14ac:dyDescent="0.3">
      <c r="A898" s="16"/>
      <c r="B898" s="16"/>
      <c r="C898" s="16"/>
      <c r="D898" s="32" t="s">
        <v>1302</v>
      </c>
      <c r="E898" s="14">
        <v>1</v>
      </c>
      <c r="F898" s="17">
        <f>SUM(G893:G897)</f>
        <v>50813.95</v>
      </c>
      <c r="G898" s="17">
        <f t="shared" si="206"/>
        <v>50813.95</v>
      </c>
      <c r="H898" s="14">
        <v>1</v>
      </c>
      <c r="I898" s="17">
        <f>SUM(J893:J897)</f>
        <v>0</v>
      </c>
      <c r="J898" s="17">
        <f t="shared" si="207"/>
        <v>0</v>
      </c>
    </row>
    <row r="899" spans="1:10" ht="0.9" customHeight="1" x14ac:dyDescent="0.3">
      <c r="A899" s="18"/>
      <c r="B899" s="18"/>
      <c r="C899" s="18"/>
      <c r="D899" s="33"/>
      <c r="E899" s="18"/>
      <c r="F899" s="18"/>
      <c r="G899" s="18"/>
      <c r="H899" s="18"/>
      <c r="I899" s="18"/>
      <c r="J899" s="18"/>
    </row>
    <row r="900" spans="1:10" x14ac:dyDescent="0.3">
      <c r="A900" s="16"/>
      <c r="B900" s="16"/>
      <c r="C900" s="16"/>
      <c r="D900" s="32" t="s">
        <v>1303</v>
      </c>
      <c r="E900" s="14">
        <v>1</v>
      </c>
      <c r="F900" s="17">
        <f>G834+G839+G863+G873+G886+G892</f>
        <v>379627.82</v>
      </c>
      <c r="G900" s="17">
        <f>ROUND(E900*F900,2)</f>
        <v>379627.82</v>
      </c>
      <c r="H900" s="14">
        <v>1</v>
      </c>
      <c r="I900" s="17">
        <f>J834+J839+J863+J873+J886+J892</f>
        <v>0</v>
      </c>
      <c r="J900" s="17">
        <f>ROUND(H900*I900,2)</f>
        <v>0</v>
      </c>
    </row>
    <row r="901" spans="1:10" ht="0.9" customHeight="1" x14ac:dyDescent="0.3">
      <c r="A901" s="18"/>
      <c r="B901" s="18"/>
      <c r="C901" s="18"/>
      <c r="D901" s="33"/>
      <c r="E901" s="18"/>
      <c r="F901" s="18"/>
      <c r="G901" s="18"/>
      <c r="H901" s="18"/>
      <c r="I901" s="18"/>
      <c r="J901" s="18"/>
    </row>
    <row r="902" spans="1:10" ht="20.399999999999999" x14ac:dyDescent="0.3">
      <c r="A902" s="19" t="s">
        <v>1304</v>
      </c>
      <c r="B902" s="19" t="s">
        <v>10</v>
      </c>
      <c r="C902" s="19" t="s">
        <v>11</v>
      </c>
      <c r="D902" s="34" t="s">
        <v>1305</v>
      </c>
      <c r="E902" s="20">
        <f t="shared" ref="E902:J902" si="208">E906</f>
        <v>1</v>
      </c>
      <c r="F902" s="20">
        <f t="shared" si="208"/>
        <v>11902.82</v>
      </c>
      <c r="G902" s="20">
        <f t="shared" si="208"/>
        <v>11902.82</v>
      </c>
      <c r="H902" s="20">
        <f t="shared" si="208"/>
        <v>1</v>
      </c>
      <c r="I902" s="20">
        <f t="shared" si="208"/>
        <v>0</v>
      </c>
      <c r="J902" s="20">
        <f t="shared" si="208"/>
        <v>0</v>
      </c>
    </row>
    <row r="903" spans="1:10" ht="20.399999999999999" x14ac:dyDescent="0.3">
      <c r="A903" s="12" t="s">
        <v>1306</v>
      </c>
      <c r="B903" s="13" t="s">
        <v>18</v>
      </c>
      <c r="C903" s="13" t="s">
        <v>560</v>
      </c>
      <c r="D903" s="31" t="s">
        <v>1307</v>
      </c>
      <c r="E903" s="14">
        <v>2</v>
      </c>
      <c r="F903" s="14">
        <v>2574.08</v>
      </c>
      <c r="G903" s="15">
        <f>ROUND(E903*F903,2)</f>
        <v>5148.16</v>
      </c>
      <c r="H903" s="14">
        <v>2</v>
      </c>
      <c r="I903" s="37">
        <v>0</v>
      </c>
      <c r="J903" s="15">
        <f>ROUND(H903*I903,2)</f>
        <v>0</v>
      </c>
    </row>
    <row r="904" spans="1:10" ht="20.399999999999999" x14ac:dyDescent="0.3">
      <c r="A904" s="12" t="s">
        <v>1308</v>
      </c>
      <c r="B904" s="13" t="s">
        <v>18</v>
      </c>
      <c r="C904" s="13" t="s">
        <v>560</v>
      </c>
      <c r="D904" s="31" t="s">
        <v>1309</v>
      </c>
      <c r="E904" s="14">
        <v>2.5</v>
      </c>
      <c r="F904" s="14">
        <v>2155.65</v>
      </c>
      <c r="G904" s="15">
        <f>ROUND(E904*F904,2)</f>
        <v>5389.13</v>
      </c>
      <c r="H904" s="14">
        <v>2.5</v>
      </c>
      <c r="I904" s="37">
        <v>0</v>
      </c>
      <c r="J904" s="15">
        <f>ROUND(H904*I904,2)</f>
        <v>0</v>
      </c>
    </row>
    <row r="905" spans="1:10" ht="20.399999999999999" x14ac:dyDescent="0.3">
      <c r="A905" s="12" t="s">
        <v>1310</v>
      </c>
      <c r="B905" s="13" t="s">
        <v>18</v>
      </c>
      <c r="C905" s="13" t="s">
        <v>560</v>
      </c>
      <c r="D905" s="31" t="s">
        <v>1311</v>
      </c>
      <c r="E905" s="14">
        <v>1</v>
      </c>
      <c r="F905" s="14">
        <v>1365.53</v>
      </c>
      <c r="G905" s="15">
        <f>ROUND(E905*F905,2)</f>
        <v>1365.53</v>
      </c>
      <c r="H905" s="14">
        <v>1</v>
      </c>
      <c r="I905" s="37">
        <v>0</v>
      </c>
      <c r="J905" s="15">
        <f>ROUND(H905*I905,2)</f>
        <v>0</v>
      </c>
    </row>
    <row r="906" spans="1:10" x14ac:dyDescent="0.3">
      <c r="A906" s="16"/>
      <c r="B906" s="16"/>
      <c r="C906" s="16"/>
      <c r="D906" s="32" t="s">
        <v>1312</v>
      </c>
      <c r="E906" s="14">
        <v>1</v>
      </c>
      <c r="F906" s="17">
        <f>SUM(G903:G905)</f>
        <v>11902.82</v>
      </c>
      <c r="G906" s="17">
        <f>ROUND(E906*F906,2)</f>
        <v>11902.82</v>
      </c>
      <c r="H906" s="14">
        <v>1</v>
      </c>
      <c r="I906" s="17">
        <f>SUM(J903:J905)</f>
        <v>0</v>
      </c>
      <c r="J906" s="17">
        <f>ROUND(H906*I906,2)</f>
        <v>0</v>
      </c>
    </row>
    <row r="907" spans="1:10" ht="0.9" customHeight="1" x14ac:dyDescent="0.3">
      <c r="A907" s="18"/>
      <c r="B907" s="18"/>
      <c r="C907" s="18"/>
      <c r="D907" s="33"/>
      <c r="E907" s="18"/>
      <c r="F907" s="18"/>
      <c r="G907" s="18"/>
      <c r="H907" s="18"/>
      <c r="I907" s="18"/>
      <c r="J907" s="18"/>
    </row>
    <row r="908" spans="1:10" x14ac:dyDescent="0.3">
      <c r="A908" s="16"/>
      <c r="B908" s="16"/>
      <c r="C908" s="16"/>
      <c r="D908" s="32" t="s">
        <v>1313</v>
      </c>
      <c r="E908" s="14">
        <v>1</v>
      </c>
      <c r="F908" s="17">
        <f>G833+G902</f>
        <v>391530.64</v>
      </c>
      <c r="G908" s="17">
        <f>ROUND(E908*F908,2)</f>
        <v>391530.64</v>
      </c>
      <c r="H908" s="14">
        <v>1</v>
      </c>
      <c r="I908" s="17">
        <f>J833+J902</f>
        <v>0</v>
      </c>
      <c r="J908" s="17">
        <f>ROUND(H908*I908,2)</f>
        <v>0</v>
      </c>
    </row>
    <row r="909" spans="1:10" ht="0.9" customHeight="1" x14ac:dyDescent="0.3">
      <c r="A909" s="18"/>
      <c r="B909" s="18"/>
      <c r="C909" s="18"/>
      <c r="D909" s="33"/>
      <c r="E909" s="18"/>
      <c r="F909" s="18"/>
      <c r="G909" s="18"/>
      <c r="H909" s="18"/>
      <c r="I909" s="18"/>
      <c r="J909" s="18"/>
    </row>
    <row r="910" spans="1:10" x14ac:dyDescent="0.3">
      <c r="A910" s="16"/>
      <c r="B910" s="16"/>
      <c r="C910" s="16"/>
      <c r="D910" s="32" t="s">
        <v>1314</v>
      </c>
      <c r="E910" s="14">
        <v>1</v>
      </c>
      <c r="F910" s="17">
        <f>G531+G589+G651+G694+G832</f>
        <v>1957622.63</v>
      </c>
      <c r="G910" s="17">
        <f>ROUND(E910*F910,2)</f>
        <v>1957622.63</v>
      </c>
      <c r="H910" s="14">
        <v>1</v>
      </c>
      <c r="I910" s="17">
        <f>J531+J589+J651+J694+J832</f>
        <v>0</v>
      </c>
      <c r="J910" s="17">
        <f>ROUND(H910*I910,2)</f>
        <v>0</v>
      </c>
    </row>
    <row r="911" spans="1:10" ht="0.9" customHeight="1" x14ac:dyDescent="0.3">
      <c r="A911" s="18"/>
      <c r="B911" s="18"/>
      <c r="C911" s="18"/>
      <c r="D911" s="33"/>
      <c r="E911" s="18"/>
      <c r="F911" s="18"/>
      <c r="G911" s="18"/>
      <c r="H911" s="18"/>
      <c r="I911" s="18"/>
      <c r="J911" s="18"/>
    </row>
    <row r="912" spans="1:10" x14ac:dyDescent="0.3">
      <c r="A912" s="8" t="s">
        <v>1315</v>
      </c>
      <c r="B912" s="8" t="s">
        <v>10</v>
      </c>
      <c r="C912" s="8" t="s">
        <v>11</v>
      </c>
      <c r="D912" s="29" t="s">
        <v>1316</v>
      </c>
      <c r="E912" s="9">
        <f t="shared" ref="E912:J912" si="209">E927</f>
        <v>1</v>
      </c>
      <c r="F912" s="9">
        <f t="shared" si="209"/>
        <v>172093.75</v>
      </c>
      <c r="G912" s="9">
        <f t="shared" si="209"/>
        <v>172093.75</v>
      </c>
      <c r="H912" s="9">
        <f t="shared" si="209"/>
        <v>1</v>
      </c>
      <c r="I912" s="9">
        <f t="shared" si="209"/>
        <v>0</v>
      </c>
      <c r="J912" s="9">
        <f t="shared" si="209"/>
        <v>0</v>
      </c>
    </row>
    <row r="913" spans="1:10" ht="20.399999999999999" x14ac:dyDescent="0.3">
      <c r="A913" s="12" t="s">
        <v>1317</v>
      </c>
      <c r="B913" s="13" t="s">
        <v>18</v>
      </c>
      <c r="C913" s="13" t="s">
        <v>197</v>
      </c>
      <c r="D913" s="31" t="s">
        <v>1318</v>
      </c>
      <c r="E913" s="14">
        <v>1718.3</v>
      </c>
      <c r="F913" s="14">
        <v>20.51</v>
      </c>
      <c r="G913" s="15">
        <f t="shared" ref="G913:G927" si="210">ROUND(E913*F913,2)</f>
        <v>35242.33</v>
      </c>
      <c r="H913" s="14">
        <v>1718.3</v>
      </c>
      <c r="I913" s="37">
        <v>0</v>
      </c>
      <c r="J913" s="15">
        <f t="shared" ref="J913:J927" si="211">ROUND(H913*I913,2)</f>
        <v>0</v>
      </c>
    </row>
    <row r="914" spans="1:10" ht="20.399999999999999" x14ac:dyDescent="0.3">
      <c r="A914" s="12" t="s">
        <v>1319</v>
      </c>
      <c r="B914" s="13" t="s">
        <v>18</v>
      </c>
      <c r="C914" s="13" t="s">
        <v>19</v>
      </c>
      <c r="D914" s="31" t="s">
        <v>1320</v>
      </c>
      <c r="E914" s="14">
        <v>30</v>
      </c>
      <c r="F914" s="14">
        <v>238.14</v>
      </c>
      <c r="G914" s="15">
        <f t="shared" si="210"/>
        <v>7144.2</v>
      </c>
      <c r="H914" s="14">
        <v>30</v>
      </c>
      <c r="I914" s="37">
        <v>0</v>
      </c>
      <c r="J914" s="15">
        <f t="shared" si="211"/>
        <v>0</v>
      </c>
    </row>
    <row r="915" spans="1:10" ht="20.399999999999999" x14ac:dyDescent="0.3">
      <c r="A915" s="12" t="s">
        <v>1321</v>
      </c>
      <c r="B915" s="13" t="s">
        <v>18</v>
      </c>
      <c r="C915" s="13" t="s">
        <v>30</v>
      </c>
      <c r="D915" s="31" t="s">
        <v>1322</v>
      </c>
      <c r="E915" s="14">
        <v>120</v>
      </c>
      <c r="F915" s="14">
        <v>14.33</v>
      </c>
      <c r="G915" s="15">
        <f t="shared" si="210"/>
        <v>1719.6</v>
      </c>
      <c r="H915" s="14">
        <v>120</v>
      </c>
      <c r="I915" s="37">
        <v>0</v>
      </c>
      <c r="J915" s="15">
        <f t="shared" si="211"/>
        <v>0</v>
      </c>
    </row>
    <row r="916" spans="1:10" x14ac:dyDescent="0.3">
      <c r="A916" s="12" t="s">
        <v>1323</v>
      </c>
      <c r="B916" s="13" t="s">
        <v>18</v>
      </c>
      <c r="C916" s="13" t="s">
        <v>27</v>
      </c>
      <c r="D916" s="31" t="s">
        <v>1324</v>
      </c>
      <c r="E916" s="14">
        <v>118</v>
      </c>
      <c r="F916" s="14">
        <v>18.78</v>
      </c>
      <c r="G916" s="15">
        <f t="shared" si="210"/>
        <v>2216.04</v>
      </c>
      <c r="H916" s="14">
        <v>118</v>
      </c>
      <c r="I916" s="37">
        <v>0</v>
      </c>
      <c r="J916" s="15">
        <f t="shared" si="211"/>
        <v>0</v>
      </c>
    </row>
    <row r="917" spans="1:10" x14ac:dyDescent="0.3">
      <c r="A917" s="12" t="s">
        <v>1325</v>
      </c>
      <c r="B917" s="13" t="s">
        <v>18</v>
      </c>
      <c r="C917" s="13" t="s">
        <v>27</v>
      </c>
      <c r="D917" s="31" t="s">
        <v>1326</v>
      </c>
      <c r="E917" s="14">
        <v>403</v>
      </c>
      <c r="F917" s="14">
        <v>13.34</v>
      </c>
      <c r="G917" s="15">
        <f t="shared" si="210"/>
        <v>5376.02</v>
      </c>
      <c r="H917" s="14">
        <v>403</v>
      </c>
      <c r="I917" s="37">
        <v>0</v>
      </c>
      <c r="J917" s="15">
        <f t="shared" si="211"/>
        <v>0</v>
      </c>
    </row>
    <row r="918" spans="1:10" ht="20.399999999999999" x14ac:dyDescent="0.3">
      <c r="A918" s="12" t="s">
        <v>95</v>
      </c>
      <c r="B918" s="13" t="s">
        <v>18</v>
      </c>
      <c r="C918" s="13" t="s">
        <v>30</v>
      </c>
      <c r="D918" s="31" t="s">
        <v>96</v>
      </c>
      <c r="E918" s="14">
        <v>1465</v>
      </c>
      <c r="F918" s="14">
        <v>38.799999999999997</v>
      </c>
      <c r="G918" s="15">
        <f t="shared" si="210"/>
        <v>56842</v>
      </c>
      <c r="H918" s="14">
        <v>1465</v>
      </c>
      <c r="I918" s="37">
        <v>0</v>
      </c>
      <c r="J918" s="15">
        <f t="shared" si="211"/>
        <v>0</v>
      </c>
    </row>
    <row r="919" spans="1:10" ht="20.399999999999999" x14ac:dyDescent="0.3">
      <c r="A919" s="12" t="s">
        <v>1327</v>
      </c>
      <c r="B919" s="13" t="s">
        <v>18</v>
      </c>
      <c r="C919" s="13" t="s">
        <v>30</v>
      </c>
      <c r="D919" s="31" t="s">
        <v>1328</v>
      </c>
      <c r="E919" s="14">
        <v>180</v>
      </c>
      <c r="F919" s="14">
        <v>38.18</v>
      </c>
      <c r="G919" s="15">
        <f t="shared" si="210"/>
        <v>6872.4</v>
      </c>
      <c r="H919" s="14">
        <v>180</v>
      </c>
      <c r="I919" s="37">
        <v>0</v>
      </c>
      <c r="J919" s="15">
        <f t="shared" si="211"/>
        <v>0</v>
      </c>
    </row>
    <row r="920" spans="1:10" ht="20.399999999999999" x14ac:dyDescent="0.3">
      <c r="A920" s="12" t="s">
        <v>1329</v>
      </c>
      <c r="B920" s="13" t="s">
        <v>18</v>
      </c>
      <c r="C920" s="13" t="s">
        <v>30</v>
      </c>
      <c r="D920" s="31" t="s">
        <v>1330</v>
      </c>
      <c r="E920" s="14">
        <v>150</v>
      </c>
      <c r="F920" s="14">
        <v>44.58</v>
      </c>
      <c r="G920" s="15">
        <f t="shared" si="210"/>
        <v>6687</v>
      </c>
      <c r="H920" s="14">
        <v>150</v>
      </c>
      <c r="I920" s="37">
        <v>0</v>
      </c>
      <c r="J920" s="15">
        <f t="shared" si="211"/>
        <v>0</v>
      </c>
    </row>
    <row r="921" spans="1:10" ht="20.399999999999999" x14ac:dyDescent="0.3">
      <c r="A921" s="12" t="s">
        <v>1331</v>
      </c>
      <c r="B921" s="13" t="s">
        <v>18</v>
      </c>
      <c r="C921" s="13" t="s">
        <v>30</v>
      </c>
      <c r="D921" s="31" t="s">
        <v>1332</v>
      </c>
      <c r="E921" s="14">
        <v>120</v>
      </c>
      <c r="F921" s="14">
        <v>34.619999999999997</v>
      </c>
      <c r="G921" s="15">
        <f t="shared" si="210"/>
        <v>4154.3999999999996</v>
      </c>
      <c r="H921" s="14">
        <v>120</v>
      </c>
      <c r="I921" s="37">
        <v>0</v>
      </c>
      <c r="J921" s="15">
        <f t="shared" si="211"/>
        <v>0</v>
      </c>
    </row>
    <row r="922" spans="1:10" ht="20.399999999999999" x14ac:dyDescent="0.3">
      <c r="A922" s="12" t="s">
        <v>1333</v>
      </c>
      <c r="B922" s="13" t="s">
        <v>18</v>
      </c>
      <c r="C922" s="13" t="s">
        <v>19</v>
      </c>
      <c r="D922" s="31" t="s">
        <v>1334</v>
      </c>
      <c r="E922" s="14">
        <v>40</v>
      </c>
      <c r="F922" s="14">
        <v>130.19</v>
      </c>
      <c r="G922" s="15">
        <f t="shared" si="210"/>
        <v>5207.6000000000004</v>
      </c>
      <c r="H922" s="14">
        <v>40</v>
      </c>
      <c r="I922" s="37">
        <v>0</v>
      </c>
      <c r="J922" s="15">
        <f t="shared" si="211"/>
        <v>0</v>
      </c>
    </row>
    <row r="923" spans="1:10" ht="20.399999999999999" x14ac:dyDescent="0.3">
      <c r="A923" s="12" t="s">
        <v>1335</v>
      </c>
      <c r="B923" s="13" t="s">
        <v>18</v>
      </c>
      <c r="C923" s="13" t="s">
        <v>30</v>
      </c>
      <c r="D923" s="31" t="s">
        <v>1336</v>
      </c>
      <c r="E923" s="14">
        <v>63.28</v>
      </c>
      <c r="F923" s="14">
        <v>180</v>
      </c>
      <c r="G923" s="15">
        <f t="shared" si="210"/>
        <v>11390.4</v>
      </c>
      <c r="H923" s="14">
        <v>63.28</v>
      </c>
      <c r="I923" s="37">
        <v>0</v>
      </c>
      <c r="J923" s="15">
        <f t="shared" si="211"/>
        <v>0</v>
      </c>
    </row>
    <row r="924" spans="1:10" ht="20.399999999999999" x14ac:dyDescent="0.3">
      <c r="A924" s="12" t="s">
        <v>1337</v>
      </c>
      <c r="B924" s="13" t="s">
        <v>18</v>
      </c>
      <c r="C924" s="13" t="s">
        <v>30</v>
      </c>
      <c r="D924" s="31" t="s">
        <v>1338</v>
      </c>
      <c r="E924" s="14">
        <v>63.28</v>
      </c>
      <c r="F924" s="14">
        <v>135.87</v>
      </c>
      <c r="G924" s="15">
        <f t="shared" si="210"/>
        <v>8597.85</v>
      </c>
      <c r="H924" s="14">
        <v>63.28</v>
      </c>
      <c r="I924" s="37">
        <v>0</v>
      </c>
      <c r="J924" s="15">
        <f t="shared" si="211"/>
        <v>0</v>
      </c>
    </row>
    <row r="925" spans="1:10" ht="20.399999999999999" x14ac:dyDescent="0.3">
      <c r="A925" s="12" t="s">
        <v>1339</v>
      </c>
      <c r="B925" s="13" t="s">
        <v>18</v>
      </c>
      <c r="C925" s="13" t="s">
        <v>1340</v>
      </c>
      <c r="D925" s="31" t="s">
        <v>1341</v>
      </c>
      <c r="E925" s="14">
        <v>12</v>
      </c>
      <c r="F925" s="14">
        <v>367.5</v>
      </c>
      <c r="G925" s="15">
        <f t="shared" si="210"/>
        <v>4410</v>
      </c>
      <c r="H925" s="14">
        <v>12</v>
      </c>
      <c r="I925" s="37">
        <v>0</v>
      </c>
      <c r="J925" s="15">
        <f t="shared" si="211"/>
        <v>0</v>
      </c>
    </row>
    <row r="926" spans="1:10" x14ac:dyDescent="0.3">
      <c r="A926" s="12" t="s">
        <v>1342</v>
      </c>
      <c r="B926" s="13" t="s">
        <v>18</v>
      </c>
      <c r="C926" s="13" t="s">
        <v>241</v>
      </c>
      <c r="D926" s="31" t="s">
        <v>1343</v>
      </c>
      <c r="E926" s="14">
        <v>9171.7000000000007</v>
      </c>
      <c r="F926" s="14">
        <v>1.77</v>
      </c>
      <c r="G926" s="15">
        <f t="shared" si="210"/>
        <v>16233.91</v>
      </c>
      <c r="H926" s="14">
        <v>9171.7000000000007</v>
      </c>
      <c r="I926" s="37">
        <v>0</v>
      </c>
      <c r="J926" s="15">
        <f t="shared" si="211"/>
        <v>0</v>
      </c>
    </row>
    <row r="927" spans="1:10" x14ac:dyDescent="0.3">
      <c r="A927" s="16"/>
      <c r="B927" s="16"/>
      <c r="C927" s="16"/>
      <c r="D927" s="32" t="s">
        <v>1344</v>
      </c>
      <c r="E927" s="14">
        <v>1</v>
      </c>
      <c r="F927" s="17">
        <f>SUM(G913:G926)</f>
        <v>172093.75</v>
      </c>
      <c r="G927" s="17">
        <f t="shared" si="210"/>
        <v>172093.75</v>
      </c>
      <c r="H927" s="14">
        <v>1</v>
      </c>
      <c r="I927" s="17">
        <f>SUM(J913:J926)</f>
        <v>0</v>
      </c>
      <c r="J927" s="17">
        <f t="shared" si="211"/>
        <v>0</v>
      </c>
    </row>
    <row r="928" spans="1:10" ht="0.9" customHeight="1" x14ac:dyDescent="0.3">
      <c r="A928" s="18"/>
      <c r="B928" s="18"/>
      <c r="C928" s="18"/>
      <c r="D928" s="33"/>
      <c r="E928" s="18"/>
      <c r="F928" s="18"/>
      <c r="G928" s="18"/>
      <c r="H928" s="18"/>
      <c r="I928" s="18"/>
      <c r="J928" s="18"/>
    </row>
    <row r="929" spans="1:10" x14ac:dyDescent="0.3">
      <c r="A929" s="8" t="s">
        <v>1345</v>
      </c>
      <c r="B929" s="8" t="s">
        <v>10</v>
      </c>
      <c r="C929" s="8" t="s">
        <v>11</v>
      </c>
      <c r="D929" s="29" t="s">
        <v>1346</v>
      </c>
      <c r="E929" s="9">
        <f t="shared" ref="E929:J929" si="212">E959</f>
        <v>1</v>
      </c>
      <c r="F929" s="9">
        <f t="shared" si="212"/>
        <v>599228.42000000004</v>
      </c>
      <c r="G929" s="9">
        <f t="shared" si="212"/>
        <v>599228.42000000004</v>
      </c>
      <c r="H929" s="9">
        <f t="shared" si="212"/>
        <v>1</v>
      </c>
      <c r="I929" s="9">
        <f t="shared" si="212"/>
        <v>7238.65</v>
      </c>
      <c r="J929" s="9">
        <f t="shared" si="212"/>
        <v>7238.65</v>
      </c>
    </row>
    <row r="930" spans="1:10" x14ac:dyDescent="0.3">
      <c r="A930" s="10" t="s">
        <v>1347</v>
      </c>
      <c r="B930" s="10" t="s">
        <v>10</v>
      </c>
      <c r="C930" s="10" t="s">
        <v>11</v>
      </c>
      <c r="D930" s="30" t="s">
        <v>1348</v>
      </c>
      <c r="E930" s="11">
        <f t="shared" ref="E930:J930" si="213">E941</f>
        <v>1</v>
      </c>
      <c r="F930" s="11">
        <f t="shared" si="213"/>
        <v>222132.01</v>
      </c>
      <c r="G930" s="11">
        <f t="shared" si="213"/>
        <v>222132.01</v>
      </c>
      <c r="H930" s="11">
        <f t="shared" si="213"/>
        <v>1</v>
      </c>
      <c r="I930" s="11">
        <f t="shared" si="213"/>
        <v>7238.65</v>
      </c>
      <c r="J930" s="11">
        <f t="shared" si="213"/>
        <v>7238.65</v>
      </c>
    </row>
    <row r="931" spans="1:10" x14ac:dyDescent="0.3">
      <c r="A931" s="12" t="s">
        <v>1349</v>
      </c>
      <c r="B931" s="13" t="s">
        <v>18</v>
      </c>
      <c r="C931" s="13" t="s">
        <v>19</v>
      </c>
      <c r="D931" s="31" t="s">
        <v>1350</v>
      </c>
      <c r="E931" s="14">
        <v>16</v>
      </c>
      <c r="F931" s="14">
        <v>409.41</v>
      </c>
      <c r="G931" s="15">
        <f t="shared" ref="G931:G941" si="214">ROUND(E931*F931,2)</f>
        <v>6550.56</v>
      </c>
      <c r="H931" s="14">
        <v>16</v>
      </c>
      <c r="I931" s="37">
        <v>0</v>
      </c>
      <c r="J931" s="15">
        <f t="shared" ref="J931:J941" si="215">ROUND(H931*I931,2)</f>
        <v>0</v>
      </c>
    </row>
    <row r="932" spans="1:10" ht="20.399999999999999" x14ac:dyDescent="0.3">
      <c r="A932" s="12" t="s">
        <v>1351</v>
      </c>
      <c r="B932" s="13" t="s">
        <v>18</v>
      </c>
      <c r="C932" s="13" t="s">
        <v>19</v>
      </c>
      <c r="D932" s="31" t="s">
        <v>1352</v>
      </c>
      <c r="E932" s="14">
        <v>8</v>
      </c>
      <c r="F932" s="14">
        <v>381.54</v>
      </c>
      <c r="G932" s="15">
        <f t="shared" si="214"/>
        <v>3052.32</v>
      </c>
      <c r="H932" s="14">
        <v>8</v>
      </c>
      <c r="I932" s="37">
        <v>0</v>
      </c>
      <c r="J932" s="15">
        <f t="shared" si="215"/>
        <v>0</v>
      </c>
    </row>
    <row r="933" spans="1:10" ht="20.399999999999999" x14ac:dyDescent="0.3">
      <c r="A933" s="12" t="s">
        <v>1353</v>
      </c>
      <c r="B933" s="13" t="s">
        <v>18</v>
      </c>
      <c r="C933" s="13" t="s">
        <v>560</v>
      </c>
      <c r="D933" s="31" t="s">
        <v>1354</v>
      </c>
      <c r="E933" s="14">
        <v>1</v>
      </c>
      <c r="F933" s="14">
        <v>361.2</v>
      </c>
      <c r="G933" s="15">
        <f t="shared" si="214"/>
        <v>361.2</v>
      </c>
      <c r="H933" s="14">
        <v>1</v>
      </c>
      <c r="I933" s="37">
        <v>0</v>
      </c>
      <c r="J933" s="15">
        <f t="shared" si="215"/>
        <v>0</v>
      </c>
    </row>
    <row r="934" spans="1:10" x14ac:dyDescent="0.3">
      <c r="A934" s="12" t="s">
        <v>1355</v>
      </c>
      <c r="B934" s="13" t="s">
        <v>18</v>
      </c>
      <c r="C934" s="13" t="s">
        <v>560</v>
      </c>
      <c r="D934" s="31" t="s">
        <v>1356</v>
      </c>
      <c r="E934" s="14">
        <v>1</v>
      </c>
      <c r="F934" s="14">
        <v>259.98</v>
      </c>
      <c r="G934" s="15">
        <f t="shared" si="214"/>
        <v>259.98</v>
      </c>
      <c r="H934" s="14">
        <v>1</v>
      </c>
      <c r="I934" s="37">
        <v>0</v>
      </c>
      <c r="J934" s="15">
        <f t="shared" si="215"/>
        <v>0</v>
      </c>
    </row>
    <row r="935" spans="1:10" x14ac:dyDescent="0.3">
      <c r="A935" s="12" t="s">
        <v>1357</v>
      </c>
      <c r="B935" s="13" t="s">
        <v>18</v>
      </c>
      <c r="C935" s="13" t="s">
        <v>19</v>
      </c>
      <c r="D935" s="31" t="s">
        <v>1358</v>
      </c>
      <c r="E935" s="14">
        <v>960</v>
      </c>
      <c r="F935" s="14">
        <v>181.88</v>
      </c>
      <c r="G935" s="15">
        <f t="shared" si="214"/>
        <v>174604.79999999999</v>
      </c>
      <c r="H935" s="14">
        <v>960</v>
      </c>
      <c r="I935" s="37">
        <v>0</v>
      </c>
      <c r="J935" s="15">
        <f t="shared" si="215"/>
        <v>0</v>
      </c>
    </row>
    <row r="936" spans="1:10" x14ac:dyDescent="0.3">
      <c r="A936" s="12" t="s">
        <v>1359</v>
      </c>
      <c r="B936" s="13" t="s">
        <v>18</v>
      </c>
      <c r="C936" s="13" t="s">
        <v>19</v>
      </c>
      <c r="D936" s="31" t="s">
        <v>1360</v>
      </c>
      <c r="E936" s="14">
        <v>100</v>
      </c>
      <c r="F936" s="14">
        <v>15.27</v>
      </c>
      <c r="G936" s="15">
        <f t="shared" si="214"/>
        <v>1527</v>
      </c>
      <c r="H936" s="14">
        <v>100</v>
      </c>
      <c r="I936" s="37">
        <v>0</v>
      </c>
      <c r="J936" s="15">
        <f t="shared" si="215"/>
        <v>0</v>
      </c>
    </row>
    <row r="937" spans="1:10" x14ac:dyDescent="0.3">
      <c r="A937" s="12" t="s">
        <v>1361</v>
      </c>
      <c r="B937" s="13" t="s">
        <v>18</v>
      </c>
      <c r="C937" s="13" t="s">
        <v>30</v>
      </c>
      <c r="D937" s="31" t="s">
        <v>1362</v>
      </c>
      <c r="E937" s="14">
        <v>1000</v>
      </c>
      <c r="F937" s="14">
        <v>3.69</v>
      </c>
      <c r="G937" s="15">
        <f t="shared" si="214"/>
        <v>3690</v>
      </c>
      <c r="H937" s="14">
        <v>1000</v>
      </c>
      <c r="I937" s="37">
        <v>0</v>
      </c>
      <c r="J937" s="15">
        <f t="shared" si="215"/>
        <v>0</v>
      </c>
    </row>
    <row r="938" spans="1:10" ht="20.399999999999999" x14ac:dyDescent="0.3">
      <c r="A938" s="12" t="s">
        <v>1363</v>
      </c>
      <c r="B938" s="13" t="s">
        <v>18</v>
      </c>
      <c r="C938" s="13" t="s">
        <v>197</v>
      </c>
      <c r="D938" s="31" t="s">
        <v>1364</v>
      </c>
      <c r="E938" s="14">
        <v>600</v>
      </c>
      <c r="F938" s="14">
        <v>39.39</v>
      </c>
      <c r="G938" s="15">
        <f t="shared" si="214"/>
        <v>23634</v>
      </c>
      <c r="H938" s="14">
        <v>600</v>
      </c>
      <c r="I938" s="37">
        <v>0</v>
      </c>
      <c r="J938" s="15">
        <f t="shared" si="215"/>
        <v>0</v>
      </c>
    </row>
    <row r="939" spans="1:10" ht="20.399999999999999" x14ac:dyDescent="0.3">
      <c r="A939" s="12" t="s">
        <v>1365</v>
      </c>
      <c r="B939" s="13" t="s">
        <v>18</v>
      </c>
      <c r="C939" s="13" t="s">
        <v>70</v>
      </c>
      <c r="D939" s="31" t="s">
        <v>1366</v>
      </c>
      <c r="E939" s="14">
        <v>1</v>
      </c>
      <c r="F939" s="14">
        <v>7238.65</v>
      </c>
      <c r="G939" s="15">
        <f t="shared" si="214"/>
        <v>7238.65</v>
      </c>
      <c r="H939" s="14">
        <v>1</v>
      </c>
      <c r="I939" s="56">
        <f>F939</f>
        <v>7238.65</v>
      </c>
      <c r="J939" s="15">
        <f t="shared" si="215"/>
        <v>7238.65</v>
      </c>
    </row>
    <row r="940" spans="1:10" ht="20.399999999999999" x14ac:dyDescent="0.3">
      <c r="A940" s="12" t="s">
        <v>1367</v>
      </c>
      <c r="B940" s="13" t="s">
        <v>18</v>
      </c>
      <c r="C940" s="13" t="s">
        <v>19</v>
      </c>
      <c r="D940" s="31" t="s">
        <v>1368</v>
      </c>
      <c r="E940" s="14">
        <v>150</v>
      </c>
      <c r="F940" s="14">
        <v>8.09</v>
      </c>
      <c r="G940" s="15">
        <f t="shared" si="214"/>
        <v>1213.5</v>
      </c>
      <c r="H940" s="14">
        <v>150</v>
      </c>
      <c r="I940" s="37">
        <v>0</v>
      </c>
      <c r="J940" s="15">
        <f t="shared" si="215"/>
        <v>0</v>
      </c>
    </row>
    <row r="941" spans="1:10" x14ac:dyDescent="0.3">
      <c r="A941" s="16"/>
      <c r="B941" s="16"/>
      <c r="C941" s="16"/>
      <c r="D941" s="32" t="s">
        <v>1369</v>
      </c>
      <c r="E941" s="14">
        <v>1</v>
      </c>
      <c r="F941" s="17">
        <f>SUM(G931:G940)</f>
        <v>222132.01</v>
      </c>
      <c r="G941" s="17">
        <f t="shared" si="214"/>
        <v>222132.01</v>
      </c>
      <c r="H941" s="14">
        <v>1</v>
      </c>
      <c r="I941" s="17">
        <f>SUM(J931:J940)</f>
        <v>7238.65</v>
      </c>
      <c r="J941" s="17">
        <f t="shared" si="215"/>
        <v>7238.65</v>
      </c>
    </row>
    <row r="942" spans="1:10" ht="0.9" customHeight="1" x14ac:dyDescent="0.3">
      <c r="A942" s="18"/>
      <c r="B942" s="18"/>
      <c r="C942" s="18"/>
      <c r="D942" s="33"/>
      <c r="E942" s="18"/>
      <c r="F942" s="18"/>
      <c r="G942" s="18"/>
      <c r="H942" s="18"/>
      <c r="I942" s="18"/>
      <c r="J942" s="18"/>
    </row>
    <row r="943" spans="1:10" x14ac:dyDescent="0.3">
      <c r="A943" s="10" t="s">
        <v>1370</v>
      </c>
      <c r="B943" s="10" t="s">
        <v>10</v>
      </c>
      <c r="C943" s="10" t="s">
        <v>11</v>
      </c>
      <c r="D943" s="30" t="s">
        <v>1371</v>
      </c>
      <c r="E943" s="11">
        <f t="shared" ref="E943:J943" si="216">E957</f>
        <v>1</v>
      </c>
      <c r="F943" s="11">
        <f t="shared" si="216"/>
        <v>377096.41</v>
      </c>
      <c r="G943" s="11">
        <f t="shared" si="216"/>
        <v>377096.41</v>
      </c>
      <c r="H943" s="11">
        <f t="shared" si="216"/>
        <v>1</v>
      </c>
      <c r="I943" s="11">
        <f t="shared" si="216"/>
        <v>0</v>
      </c>
      <c r="J943" s="11">
        <f t="shared" si="216"/>
        <v>0</v>
      </c>
    </row>
    <row r="944" spans="1:10" x14ac:dyDescent="0.3">
      <c r="A944" s="12" t="s">
        <v>1372</v>
      </c>
      <c r="B944" s="13" t="s">
        <v>18</v>
      </c>
      <c r="C944" s="13" t="s">
        <v>1373</v>
      </c>
      <c r="D944" s="31" t="s">
        <v>1374</v>
      </c>
      <c r="E944" s="14">
        <v>24</v>
      </c>
      <c r="F944" s="14">
        <v>96.12</v>
      </c>
      <c r="G944" s="15">
        <f t="shared" ref="G944:G957" si="217">ROUND(E944*F944,2)</f>
        <v>2306.88</v>
      </c>
      <c r="H944" s="14">
        <v>24</v>
      </c>
      <c r="I944" s="37">
        <v>0</v>
      </c>
      <c r="J944" s="15">
        <f t="shared" ref="J944:J957" si="218">ROUND(H944*I944,2)</f>
        <v>0</v>
      </c>
    </row>
    <row r="945" spans="1:10" x14ac:dyDescent="0.3">
      <c r="A945" s="12" t="s">
        <v>1375</v>
      </c>
      <c r="B945" s="13" t="s">
        <v>18</v>
      </c>
      <c r="C945" s="13" t="s">
        <v>1373</v>
      </c>
      <c r="D945" s="31" t="s">
        <v>1376</v>
      </c>
      <c r="E945" s="14">
        <v>24</v>
      </c>
      <c r="F945" s="14">
        <v>81.14</v>
      </c>
      <c r="G945" s="15">
        <f t="shared" si="217"/>
        <v>1947.36</v>
      </c>
      <c r="H945" s="14">
        <v>24</v>
      </c>
      <c r="I945" s="37">
        <v>0</v>
      </c>
      <c r="J945" s="15">
        <f t="shared" si="218"/>
        <v>0</v>
      </c>
    </row>
    <row r="946" spans="1:10" x14ac:dyDescent="0.3">
      <c r="A946" s="12" t="s">
        <v>1377</v>
      </c>
      <c r="B946" s="13" t="s">
        <v>18</v>
      </c>
      <c r="C946" s="13" t="s">
        <v>1373</v>
      </c>
      <c r="D946" s="31" t="s">
        <v>1378</v>
      </c>
      <c r="E946" s="14">
        <v>24</v>
      </c>
      <c r="F946" s="14">
        <v>81.13</v>
      </c>
      <c r="G946" s="15">
        <f t="shared" si="217"/>
        <v>1947.12</v>
      </c>
      <c r="H946" s="14">
        <v>24</v>
      </c>
      <c r="I946" s="37">
        <v>0</v>
      </c>
      <c r="J946" s="15">
        <f t="shared" si="218"/>
        <v>0</v>
      </c>
    </row>
    <row r="947" spans="1:10" x14ac:dyDescent="0.3">
      <c r="A947" s="12" t="s">
        <v>1379</v>
      </c>
      <c r="B947" s="13" t="s">
        <v>18</v>
      </c>
      <c r="C947" s="13" t="s">
        <v>1373</v>
      </c>
      <c r="D947" s="31" t="s">
        <v>1380</v>
      </c>
      <c r="E947" s="14">
        <v>24</v>
      </c>
      <c r="F947" s="14">
        <v>81.14</v>
      </c>
      <c r="G947" s="15">
        <f t="shared" si="217"/>
        <v>1947.36</v>
      </c>
      <c r="H947" s="14">
        <v>24</v>
      </c>
      <c r="I947" s="37">
        <v>0</v>
      </c>
      <c r="J947" s="15">
        <f t="shared" si="218"/>
        <v>0</v>
      </c>
    </row>
    <row r="948" spans="1:10" ht="20.399999999999999" x14ac:dyDescent="0.3">
      <c r="A948" s="12" t="s">
        <v>1381</v>
      </c>
      <c r="B948" s="13" t="s">
        <v>18</v>
      </c>
      <c r="C948" s="13" t="s">
        <v>197</v>
      </c>
      <c r="D948" s="31" t="s">
        <v>1382</v>
      </c>
      <c r="E948" s="14">
        <v>351.88</v>
      </c>
      <c r="F948" s="14">
        <v>21.62</v>
      </c>
      <c r="G948" s="15">
        <f t="shared" si="217"/>
        <v>7607.65</v>
      </c>
      <c r="H948" s="14">
        <v>351.88</v>
      </c>
      <c r="I948" s="37">
        <v>0</v>
      </c>
      <c r="J948" s="15">
        <f t="shared" si="218"/>
        <v>0</v>
      </c>
    </row>
    <row r="949" spans="1:10" x14ac:dyDescent="0.3">
      <c r="A949" s="12" t="s">
        <v>1383</v>
      </c>
      <c r="B949" s="13" t="s">
        <v>18</v>
      </c>
      <c r="C949" s="13" t="s">
        <v>197</v>
      </c>
      <c r="D949" s="31" t="s">
        <v>1384</v>
      </c>
      <c r="E949" s="14">
        <v>15401.69</v>
      </c>
      <c r="F949" s="14">
        <v>14.26</v>
      </c>
      <c r="G949" s="15">
        <f t="shared" si="217"/>
        <v>219628.1</v>
      </c>
      <c r="H949" s="14">
        <v>15401.69</v>
      </c>
      <c r="I949" s="37">
        <v>0</v>
      </c>
      <c r="J949" s="15">
        <f t="shared" si="218"/>
        <v>0</v>
      </c>
    </row>
    <row r="950" spans="1:10" ht="20.399999999999999" x14ac:dyDescent="0.3">
      <c r="A950" s="12" t="s">
        <v>1385</v>
      </c>
      <c r="B950" s="13" t="s">
        <v>18</v>
      </c>
      <c r="C950" s="13" t="s">
        <v>1386</v>
      </c>
      <c r="D950" s="31" t="s">
        <v>1387</v>
      </c>
      <c r="E950" s="14">
        <v>29.44</v>
      </c>
      <c r="F950" s="14">
        <v>48.7</v>
      </c>
      <c r="G950" s="15">
        <f t="shared" si="217"/>
        <v>1433.73</v>
      </c>
      <c r="H950" s="14">
        <v>29.44</v>
      </c>
      <c r="I950" s="37">
        <v>0</v>
      </c>
      <c r="J950" s="15">
        <f t="shared" si="218"/>
        <v>0</v>
      </c>
    </row>
    <row r="951" spans="1:10" ht="20.399999999999999" x14ac:dyDescent="0.3">
      <c r="A951" s="12" t="s">
        <v>1388</v>
      </c>
      <c r="B951" s="13" t="s">
        <v>18</v>
      </c>
      <c r="C951" s="13" t="s">
        <v>1386</v>
      </c>
      <c r="D951" s="31" t="s">
        <v>1389</v>
      </c>
      <c r="E951" s="14">
        <v>1718.34</v>
      </c>
      <c r="F951" s="14">
        <v>19.940000000000001</v>
      </c>
      <c r="G951" s="15">
        <f t="shared" si="217"/>
        <v>34263.699999999997</v>
      </c>
      <c r="H951" s="14">
        <v>1718.34</v>
      </c>
      <c r="I951" s="37">
        <v>0</v>
      </c>
      <c r="J951" s="15">
        <f t="shared" si="218"/>
        <v>0</v>
      </c>
    </row>
    <row r="952" spans="1:10" x14ac:dyDescent="0.3">
      <c r="A952" s="12" t="s">
        <v>1390</v>
      </c>
      <c r="B952" s="13" t="s">
        <v>18</v>
      </c>
      <c r="C952" s="13" t="s">
        <v>1386</v>
      </c>
      <c r="D952" s="31" t="s">
        <v>1391</v>
      </c>
      <c r="E952" s="14">
        <v>5272.56</v>
      </c>
      <c r="F952" s="14">
        <v>19.350000000000001</v>
      </c>
      <c r="G952" s="15">
        <f t="shared" si="217"/>
        <v>102024.04</v>
      </c>
      <c r="H952" s="14">
        <v>5272.56</v>
      </c>
      <c r="I952" s="37">
        <v>0</v>
      </c>
      <c r="J952" s="15">
        <f t="shared" si="218"/>
        <v>0</v>
      </c>
    </row>
    <row r="953" spans="1:10" ht="20.399999999999999" x14ac:dyDescent="0.3">
      <c r="A953" s="12" t="s">
        <v>1392</v>
      </c>
      <c r="B953" s="13" t="s">
        <v>18</v>
      </c>
      <c r="C953" s="13" t="s">
        <v>1386</v>
      </c>
      <c r="D953" s="31" t="s">
        <v>1393</v>
      </c>
      <c r="E953" s="14">
        <v>72</v>
      </c>
      <c r="F953" s="14">
        <v>2.27</v>
      </c>
      <c r="G953" s="15">
        <f t="shared" si="217"/>
        <v>163.44</v>
      </c>
      <c r="H953" s="14">
        <v>72</v>
      </c>
      <c r="I953" s="37">
        <v>0</v>
      </c>
      <c r="J953" s="15">
        <f t="shared" si="218"/>
        <v>0</v>
      </c>
    </row>
    <row r="954" spans="1:10" x14ac:dyDescent="0.3">
      <c r="A954" s="12" t="s">
        <v>1394</v>
      </c>
      <c r="B954" s="13" t="s">
        <v>18</v>
      </c>
      <c r="C954" s="13" t="s">
        <v>1386</v>
      </c>
      <c r="D954" s="31" t="s">
        <v>1395</v>
      </c>
      <c r="E954" s="14">
        <v>3.9</v>
      </c>
      <c r="F954" s="14">
        <v>-103.34</v>
      </c>
      <c r="G954" s="15">
        <f t="shared" si="217"/>
        <v>-403.03</v>
      </c>
      <c r="H954" s="14">
        <v>3.9</v>
      </c>
      <c r="I954" s="37">
        <v>0</v>
      </c>
      <c r="J954" s="15">
        <f t="shared" si="218"/>
        <v>0</v>
      </c>
    </row>
    <row r="955" spans="1:10" ht="20.399999999999999" x14ac:dyDescent="0.3">
      <c r="A955" s="12" t="s">
        <v>1396</v>
      </c>
      <c r="B955" s="13" t="s">
        <v>18</v>
      </c>
      <c r="C955" s="13" t="s">
        <v>19</v>
      </c>
      <c r="D955" s="31" t="s">
        <v>1397</v>
      </c>
      <c r="E955" s="14">
        <v>24</v>
      </c>
      <c r="F955" s="14">
        <v>89.1</v>
      </c>
      <c r="G955" s="15">
        <f t="shared" si="217"/>
        <v>2138.4</v>
      </c>
      <c r="H955" s="14">
        <v>24</v>
      </c>
      <c r="I955" s="37">
        <v>0</v>
      </c>
      <c r="J955" s="15">
        <f t="shared" si="218"/>
        <v>0</v>
      </c>
    </row>
    <row r="956" spans="1:10" ht="20.399999999999999" x14ac:dyDescent="0.3">
      <c r="A956" s="12" t="s">
        <v>1398</v>
      </c>
      <c r="B956" s="13" t="s">
        <v>18</v>
      </c>
      <c r="C956" s="13" t="s">
        <v>1386</v>
      </c>
      <c r="D956" s="31" t="s">
        <v>1399</v>
      </c>
      <c r="E956" s="14">
        <v>158.1</v>
      </c>
      <c r="F956" s="14">
        <v>13.23</v>
      </c>
      <c r="G956" s="15">
        <f t="shared" si="217"/>
        <v>2091.66</v>
      </c>
      <c r="H956" s="14">
        <v>158.1</v>
      </c>
      <c r="I956" s="37">
        <v>0</v>
      </c>
      <c r="J956" s="15">
        <f t="shared" si="218"/>
        <v>0</v>
      </c>
    </row>
    <row r="957" spans="1:10" x14ac:dyDescent="0.3">
      <c r="A957" s="16"/>
      <c r="B957" s="16"/>
      <c r="C957" s="16"/>
      <c r="D957" s="32" t="s">
        <v>1400</v>
      </c>
      <c r="E957" s="14">
        <v>1</v>
      </c>
      <c r="F957" s="17">
        <f>SUM(G944:G956)</f>
        <v>377096.41</v>
      </c>
      <c r="G957" s="17">
        <f t="shared" si="217"/>
        <v>377096.41</v>
      </c>
      <c r="H957" s="14">
        <v>1</v>
      </c>
      <c r="I957" s="17">
        <f>SUM(J944:J956)</f>
        <v>0</v>
      </c>
      <c r="J957" s="17">
        <f t="shared" si="218"/>
        <v>0</v>
      </c>
    </row>
    <row r="958" spans="1:10" ht="0.9" customHeight="1" x14ac:dyDescent="0.3">
      <c r="A958" s="18"/>
      <c r="B958" s="18"/>
      <c r="C958" s="18"/>
      <c r="D958" s="33"/>
      <c r="E958" s="18"/>
      <c r="F958" s="18"/>
      <c r="G958" s="18"/>
      <c r="H958" s="18"/>
      <c r="I958" s="18"/>
      <c r="J958" s="18"/>
    </row>
    <row r="959" spans="1:10" x14ac:dyDescent="0.3">
      <c r="A959" s="16"/>
      <c r="B959" s="16"/>
      <c r="C959" s="16"/>
      <c r="D959" s="32" t="s">
        <v>1401</v>
      </c>
      <c r="E959" s="14">
        <v>1</v>
      </c>
      <c r="F959" s="17">
        <f>G930+G943</f>
        <v>599228.42000000004</v>
      </c>
      <c r="G959" s="17">
        <f>ROUND(E959*F959,2)</f>
        <v>599228.42000000004</v>
      </c>
      <c r="H959" s="14">
        <v>1</v>
      </c>
      <c r="I959" s="17">
        <f>J930+J943</f>
        <v>7238.65</v>
      </c>
      <c r="J959" s="17">
        <f>ROUND(H959*I959,2)</f>
        <v>7238.65</v>
      </c>
    </row>
    <row r="960" spans="1:10" ht="0.9" customHeight="1" x14ac:dyDescent="0.3">
      <c r="A960" s="18"/>
      <c r="B960" s="18"/>
      <c r="C960" s="18"/>
      <c r="D960" s="33"/>
      <c r="E960" s="18"/>
      <c r="F960" s="18"/>
      <c r="G960" s="18"/>
      <c r="H960" s="18"/>
      <c r="I960" s="18"/>
      <c r="J960" s="18"/>
    </row>
    <row r="961" spans="1:10" x14ac:dyDescent="0.3">
      <c r="A961" s="8" t="s">
        <v>1402</v>
      </c>
      <c r="B961" s="8" t="s">
        <v>10</v>
      </c>
      <c r="C961" s="8" t="s">
        <v>11</v>
      </c>
      <c r="D961" s="29" t="s">
        <v>1403</v>
      </c>
      <c r="E961" s="9">
        <f t="shared" ref="E961:J961" si="219">E965</f>
        <v>1</v>
      </c>
      <c r="F961" s="9">
        <f t="shared" si="219"/>
        <v>66290.7</v>
      </c>
      <c r="G961" s="9">
        <f t="shared" si="219"/>
        <v>66290.7</v>
      </c>
      <c r="H961" s="9">
        <f t="shared" si="219"/>
        <v>1</v>
      </c>
      <c r="I961" s="9">
        <f t="shared" si="219"/>
        <v>66290.7</v>
      </c>
      <c r="J961" s="9">
        <f t="shared" si="219"/>
        <v>66290.7</v>
      </c>
    </row>
    <row r="962" spans="1:10" ht="20.399999999999999" x14ac:dyDescent="0.3">
      <c r="A962" s="12" t="s">
        <v>1404</v>
      </c>
      <c r="B962" s="13" t="s">
        <v>18</v>
      </c>
      <c r="C962" s="13" t="s">
        <v>70</v>
      </c>
      <c r="D962" s="31" t="s">
        <v>1405</v>
      </c>
      <c r="E962" s="14">
        <v>1</v>
      </c>
      <c r="F962" s="14">
        <v>47788.65</v>
      </c>
      <c r="G962" s="15">
        <f>ROUND(E962*F962,2)</f>
        <v>47788.65</v>
      </c>
      <c r="H962" s="14">
        <v>1</v>
      </c>
      <c r="I962" s="56">
        <f t="shared" ref="I962:I964" si="220">F962</f>
        <v>47788.65</v>
      </c>
      <c r="J962" s="15">
        <f>ROUND(H962*I962,2)</f>
        <v>47788.65</v>
      </c>
    </row>
    <row r="963" spans="1:10" ht="20.399999999999999" x14ac:dyDescent="0.3">
      <c r="A963" s="12" t="s">
        <v>1406</v>
      </c>
      <c r="B963" s="13" t="s">
        <v>18</v>
      </c>
      <c r="C963" s="13" t="s">
        <v>70</v>
      </c>
      <c r="D963" s="31" t="s">
        <v>1407</v>
      </c>
      <c r="E963" s="14">
        <v>1</v>
      </c>
      <c r="F963" s="14">
        <v>2143.0500000000002</v>
      </c>
      <c r="G963" s="15">
        <f>ROUND(E963*F963,2)</f>
        <v>2143.0500000000002</v>
      </c>
      <c r="H963" s="14">
        <v>1</v>
      </c>
      <c r="I963" s="56">
        <f t="shared" si="220"/>
        <v>2143.0500000000002</v>
      </c>
      <c r="J963" s="15">
        <f>ROUND(H963*I963,2)</f>
        <v>2143.0500000000002</v>
      </c>
    </row>
    <row r="964" spans="1:10" x14ac:dyDescent="0.3">
      <c r="A964" s="12" t="s">
        <v>1408</v>
      </c>
      <c r="B964" s="13" t="s">
        <v>18</v>
      </c>
      <c r="C964" s="13" t="s">
        <v>70</v>
      </c>
      <c r="D964" s="31" t="s">
        <v>1409</v>
      </c>
      <c r="E964" s="14">
        <v>1</v>
      </c>
      <c r="F964" s="14">
        <v>16359</v>
      </c>
      <c r="G964" s="15">
        <f>ROUND(E964*F964,2)</f>
        <v>16359</v>
      </c>
      <c r="H964" s="14">
        <v>1</v>
      </c>
      <c r="I964" s="56">
        <f t="shared" si="220"/>
        <v>16359</v>
      </c>
      <c r="J964" s="15">
        <f>ROUND(H964*I964,2)</f>
        <v>16359</v>
      </c>
    </row>
    <row r="965" spans="1:10" x14ac:dyDescent="0.3">
      <c r="A965" s="16"/>
      <c r="B965" s="16"/>
      <c r="C965" s="16"/>
      <c r="D965" s="32" t="s">
        <v>1410</v>
      </c>
      <c r="E965" s="14">
        <v>1</v>
      </c>
      <c r="F965" s="17">
        <f>SUM(G962:G964)</f>
        <v>66290.7</v>
      </c>
      <c r="G965" s="17">
        <f>ROUND(E965*F965,2)</f>
        <v>66290.7</v>
      </c>
      <c r="H965" s="14">
        <v>1</v>
      </c>
      <c r="I965" s="17">
        <f>SUM(J962:J964)</f>
        <v>66290.7</v>
      </c>
      <c r="J965" s="17">
        <f>ROUND(H965*I965,2)</f>
        <v>66290.7</v>
      </c>
    </row>
    <row r="966" spans="1:10" ht="0.9" customHeight="1" x14ac:dyDescent="0.3">
      <c r="A966" s="18"/>
      <c r="B966" s="18"/>
      <c r="C966" s="18"/>
      <c r="D966" s="33"/>
      <c r="E966" s="18"/>
      <c r="F966" s="18"/>
      <c r="G966" s="18"/>
      <c r="H966" s="18"/>
      <c r="I966" s="18"/>
      <c r="J966" s="18"/>
    </row>
    <row r="967" spans="1:10" x14ac:dyDescent="0.3">
      <c r="A967" s="8" t="s">
        <v>1411</v>
      </c>
      <c r="B967" s="8" t="s">
        <v>10</v>
      </c>
      <c r="C967" s="8" t="s">
        <v>11</v>
      </c>
      <c r="D967" s="29" t="s">
        <v>1412</v>
      </c>
      <c r="E967" s="23">
        <v>1</v>
      </c>
      <c r="F967" s="23">
        <v>121526</v>
      </c>
      <c r="G967" s="9">
        <f>ROUND(E967*F967,2)</f>
        <v>121526</v>
      </c>
      <c r="H967" s="23">
        <v>1</v>
      </c>
      <c r="I967" s="59">
        <v>121526</v>
      </c>
      <c r="J967" s="9">
        <f>ROUND(H967*I967,2)</f>
        <v>121526</v>
      </c>
    </row>
    <row r="968" spans="1:10" x14ac:dyDescent="0.3">
      <c r="A968" s="16"/>
      <c r="B968" s="16"/>
      <c r="C968" s="16"/>
      <c r="D968" s="32" t="s">
        <v>1413</v>
      </c>
      <c r="E968" s="24">
        <v>1</v>
      </c>
      <c r="F968" s="17">
        <f>G5+G57+G88+G129+G294+G463+G530+G912+G929+G961+G967</f>
        <v>11653484.23</v>
      </c>
      <c r="G968" s="17">
        <f>ROUND(E968*F968,2)</f>
        <v>11653484.23</v>
      </c>
      <c r="H968" s="24">
        <v>1</v>
      </c>
      <c r="I968" s="17">
        <f>J5+J57+J88+J129+J294+J463+J530+J912+J929+J961+J967</f>
        <v>300895.34999999998</v>
      </c>
      <c r="J968" s="17">
        <f>ROUND(H968*I968,2)</f>
        <v>300895.34999999998</v>
      </c>
    </row>
    <row r="969" spans="1:10" ht="0.9" customHeight="1" x14ac:dyDescent="0.3">
      <c r="A969" s="18"/>
      <c r="B969" s="18"/>
      <c r="C969" s="18"/>
      <c r="D969" s="33"/>
      <c r="E969" s="18"/>
      <c r="F969" s="18"/>
      <c r="G969" s="18"/>
      <c r="H969" s="18"/>
      <c r="I969" s="18"/>
      <c r="J969" s="18"/>
    </row>
    <row r="970" spans="1:10" x14ac:dyDescent="0.3">
      <c r="A970" s="5" t="s">
        <v>1414</v>
      </c>
      <c r="B970" s="5" t="s">
        <v>10</v>
      </c>
      <c r="C970" s="5" t="s">
        <v>11</v>
      </c>
      <c r="D970" s="28" t="s">
        <v>1415</v>
      </c>
      <c r="E970" s="6">
        <f t="shared" ref="E970:J970" si="221">E2038</f>
        <v>1</v>
      </c>
      <c r="F970" s="7">
        <f t="shared" si="221"/>
        <v>5491920.7599999998</v>
      </c>
      <c r="G970" s="7">
        <f t="shared" si="221"/>
        <v>5491920.7599999998</v>
      </c>
      <c r="H970" s="6">
        <f t="shared" si="221"/>
        <v>1</v>
      </c>
      <c r="I970" s="7">
        <f t="shared" si="221"/>
        <v>57820</v>
      </c>
      <c r="J970" s="7">
        <f t="shared" si="221"/>
        <v>57820</v>
      </c>
    </row>
    <row r="971" spans="1:10" x14ac:dyDescent="0.3">
      <c r="A971" s="8" t="s">
        <v>1416</v>
      </c>
      <c r="B971" s="8" t="s">
        <v>10</v>
      </c>
      <c r="C971" s="8" t="s">
        <v>11</v>
      </c>
      <c r="D971" s="29" t="s">
        <v>1417</v>
      </c>
      <c r="E971" s="9">
        <f t="shared" ref="E971:J971" si="222">E1353</f>
        <v>1</v>
      </c>
      <c r="F971" s="9">
        <f t="shared" si="222"/>
        <v>2403220.85</v>
      </c>
      <c r="G971" s="9">
        <f t="shared" si="222"/>
        <v>2403220.85</v>
      </c>
      <c r="H971" s="9">
        <f t="shared" si="222"/>
        <v>1</v>
      </c>
      <c r="I971" s="9">
        <f t="shared" si="222"/>
        <v>0</v>
      </c>
      <c r="J971" s="9">
        <f t="shared" si="222"/>
        <v>0</v>
      </c>
    </row>
    <row r="972" spans="1:10" x14ac:dyDescent="0.3">
      <c r="A972" s="10" t="s">
        <v>1418</v>
      </c>
      <c r="B972" s="10" t="s">
        <v>10</v>
      </c>
      <c r="C972" s="10" t="s">
        <v>11</v>
      </c>
      <c r="D972" s="30" t="s">
        <v>364</v>
      </c>
      <c r="E972" s="11">
        <f t="shared" ref="E972:J972" si="223">E1044</f>
        <v>1</v>
      </c>
      <c r="F972" s="11">
        <f t="shared" si="223"/>
        <v>368849.04</v>
      </c>
      <c r="G972" s="11">
        <f t="shared" si="223"/>
        <v>368849.04</v>
      </c>
      <c r="H972" s="11">
        <f t="shared" si="223"/>
        <v>1</v>
      </c>
      <c r="I972" s="11">
        <f t="shared" si="223"/>
        <v>0</v>
      </c>
      <c r="J972" s="11">
        <f t="shared" si="223"/>
        <v>0</v>
      </c>
    </row>
    <row r="973" spans="1:10" x14ac:dyDescent="0.3">
      <c r="A973" s="19" t="s">
        <v>1419</v>
      </c>
      <c r="B973" s="19" t="s">
        <v>10</v>
      </c>
      <c r="C973" s="19" t="s">
        <v>11</v>
      </c>
      <c r="D973" s="34" t="s">
        <v>366</v>
      </c>
      <c r="E973" s="20">
        <f t="shared" ref="E973:J973" si="224">E1020</f>
        <v>1</v>
      </c>
      <c r="F973" s="20">
        <f t="shared" si="224"/>
        <v>143215.48000000001</v>
      </c>
      <c r="G973" s="20">
        <f t="shared" si="224"/>
        <v>143215.48000000001</v>
      </c>
      <c r="H973" s="20">
        <f t="shared" si="224"/>
        <v>1</v>
      </c>
      <c r="I973" s="20">
        <f t="shared" si="224"/>
        <v>0</v>
      </c>
      <c r="J973" s="20">
        <f t="shared" si="224"/>
        <v>0</v>
      </c>
    </row>
    <row r="974" spans="1:10" x14ac:dyDescent="0.3">
      <c r="A974" s="12" t="s">
        <v>373</v>
      </c>
      <c r="B974" s="13" t="s">
        <v>18</v>
      </c>
      <c r="C974" s="13" t="s">
        <v>19</v>
      </c>
      <c r="D974" s="31" t="s">
        <v>374</v>
      </c>
      <c r="E974" s="14">
        <v>25</v>
      </c>
      <c r="F974" s="14">
        <v>20.13</v>
      </c>
      <c r="G974" s="15">
        <f t="shared" ref="G974:G1020" si="225">ROUND(E974*F974,2)</f>
        <v>503.25</v>
      </c>
      <c r="H974" s="14">
        <v>25</v>
      </c>
      <c r="I974" s="57">
        <v>0</v>
      </c>
      <c r="J974" s="15">
        <f t="shared" ref="J974:J1020" si="226">ROUND(H974*I974,2)</f>
        <v>0</v>
      </c>
    </row>
    <row r="975" spans="1:10" x14ac:dyDescent="0.3">
      <c r="A975" s="12" t="s">
        <v>1420</v>
      </c>
      <c r="B975" s="13" t="s">
        <v>18</v>
      </c>
      <c r="C975" s="13" t="s">
        <v>19</v>
      </c>
      <c r="D975" s="31" t="s">
        <v>1421</v>
      </c>
      <c r="E975" s="14">
        <v>2</v>
      </c>
      <c r="F975" s="14">
        <v>10.38</v>
      </c>
      <c r="G975" s="15">
        <f t="shared" si="225"/>
        <v>20.76</v>
      </c>
      <c r="H975" s="14">
        <v>2</v>
      </c>
      <c r="I975" s="37">
        <v>0</v>
      </c>
      <c r="J975" s="15">
        <f t="shared" si="226"/>
        <v>0</v>
      </c>
    </row>
    <row r="976" spans="1:10" x14ac:dyDescent="0.3">
      <c r="A976" s="12" t="s">
        <v>1422</v>
      </c>
      <c r="B976" s="13" t="s">
        <v>18</v>
      </c>
      <c r="C976" s="13" t="s">
        <v>19</v>
      </c>
      <c r="D976" s="31" t="s">
        <v>1423</v>
      </c>
      <c r="E976" s="14">
        <v>4</v>
      </c>
      <c r="F976" s="14">
        <v>40.25</v>
      </c>
      <c r="G976" s="15">
        <f t="shared" si="225"/>
        <v>161</v>
      </c>
      <c r="H976" s="14">
        <v>4</v>
      </c>
      <c r="I976" s="37">
        <v>0</v>
      </c>
      <c r="J976" s="15">
        <f t="shared" si="226"/>
        <v>0</v>
      </c>
    </row>
    <row r="977" spans="1:10" ht="20.399999999999999" x14ac:dyDescent="0.3">
      <c r="A977" s="12" t="s">
        <v>1424</v>
      </c>
      <c r="B977" s="13" t="s">
        <v>18</v>
      </c>
      <c r="C977" s="13" t="s">
        <v>19</v>
      </c>
      <c r="D977" s="31" t="s">
        <v>1425</v>
      </c>
      <c r="E977" s="14">
        <v>4</v>
      </c>
      <c r="F977" s="14">
        <v>33.24</v>
      </c>
      <c r="G977" s="15">
        <f t="shared" si="225"/>
        <v>132.96</v>
      </c>
      <c r="H977" s="14">
        <v>4</v>
      </c>
      <c r="I977" s="37">
        <v>0</v>
      </c>
      <c r="J977" s="15">
        <f t="shared" si="226"/>
        <v>0</v>
      </c>
    </row>
    <row r="978" spans="1:10" ht="20.399999999999999" x14ac:dyDescent="0.3">
      <c r="A978" s="12" t="s">
        <v>1426</v>
      </c>
      <c r="B978" s="13" t="s">
        <v>18</v>
      </c>
      <c r="C978" s="13" t="s">
        <v>19</v>
      </c>
      <c r="D978" s="31" t="s">
        <v>1427</v>
      </c>
      <c r="E978" s="14">
        <v>4</v>
      </c>
      <c r="F978" s="14">
        <v>32.409999999999997</v>
      </c>
      <c r="G978" s="15">
        <f t="shared" si="225"/>
        <v>129.63999999999999</v>
      </c>
      <c r="H978" s="14">
        <v>4</v>
      </c>
      <c r="I978" s="37">
        <v>0</v>
      </c>
      <c r="J978" s="15">
        <f t="shared" si="226"/>
        <v>0</v>
      </c>
    </row>
    <row r="979" spans="1:10" x14ac:dyDescent="0.3">
      <c r="A979" s="12" t="s">
        <v>1428</v>
      </c>
      <c r="B979" s="13" t="s">
        <v>18</v>
      </c>
      <c r="C979" s="13" t="s">
        <v>19</v>
      </c>
      <c r="D979" s="31" t="s">
        <v>1429</v>
      </c>
      <c r="E979" s="14">
        <v>2</v>
      </c>
      <c r="F979" s="14">
        <v>62.35</v>
      </c>
      <c r="G979" s="15">
        <f t="shared" si="225"/>
        <v>124.7</v>
      </c>
      <c r="H979" s="14">
        <v>2</v>
      </c>
      <c r="I979" s="37">
        <v>0</v>
      </c>
      <c r="J979" s="15">
        <f t="shared" si="226"/>
        <v>0</v>
      </c>
    </row>
    <row r="980" spans="1:10" ht="20.399999999999999" x14ac:dyDescent="0.3">
      <c r="A980" s="12" t="s">
        <v>1430</v>
      </c>
      <c r="B980" s="13" t="s">
        <v>18</v>
      </c>
      <c r="C980" s="13" t="s">
        <v>19</v>
      </c>
      <c r="D980" s="31" t="s">
        <v>1431</v>
      </c>
      <c r="E980" s="14">
        <v>4</v>
      </c>
      <c r="F980" s="14">
        <v>127.46</v>
      </c>
      <c r="G980" s="15">
        <f t="shared" si="225"/>
        <v>509.84</v>
      </c>
      <c r="H980" s="14">
        <v>4</v>
      </c>
      <c r="I980" s="37">
        <v>0</v>
      </c>
      <c r="J980" s="15">
        <f t="shared" si="226"/>
        <v>0</v>
      </c>
    </row>
    <row r="981" spans="1:10" ht="20.399999999999999" x14ac:dyDescent="0.3">
      <c r="A981" s="12" t="s">
        <v>1432</v>
      </c>
      <c r="B981" s="13" t="s">
        <v>18</v>
      </c>
      <c r="C981" s="13" t="s">
        <v>19</v>
      </c>
      <c r="D981" s="31" t="s">
        <v>1433</v>
      </c>
      <c r="E981" s="14">
        <v>4</v>
      </c>
      <c r="F981" s="14">
        <v>88.36</v>
      </c>
      <c r="G981" s="15">
        <f t="shared" si="225"/>
        <v>353.44</v>
      </c>
      <c r="H981" s="14">
        <v>4</v>
      </c>
      <c r="I981" s="37">
        <v>0</v>
      </c>
      <c r="J981" s="15">
        <f t="shared" si="226"/>
        <v>0</v>
      </c>
    </row>
    <row r="982" spans="1:10" ht="20.399999999999999" x14ac:dyDescent="0.3">
      <c r="A982" s="12" t="s">
        <v>1434</v>
      </c>
      <c r="B982" s="13" t="s">
        <v>18</v>
      </c>
      <c r="C982" s="13" t="s">
        <v>19</v>
      </c>
      <c r="D982" s="31" t="s">
        <v>1435</v>
      </c>
      <c r="E982" s="14">
        <v>6</v>
      </c>
      <c r="F982" s="14">
        <v>223.06</v>
      </c>
      <c r="G982" s="15">
        <f t="shared" si="225"/>
        <v>1338.36</v>
      </c>
      <c r="H982" s="14">
        <v>6</v>
      </c>
      <c r="I982" s="37">
        <v>0</v>
      </c>
      <c r="J982" s="15">
        <f t="shared" si="226"/>
        <v>0</v>
      </c>
    </row>
    <row r="983" spans="1:10" ht="20.399999999999999" x14ac:dyDescent="0.3">
      <c r="A983" s="12" t="s">
        <v>1436</v>
      </c>
      <c r="B983" s="13" t="s">
        <v>18</v>
      </c>
      <c r="C983" s="13" t="s">
        <v>19</v>
      </c>
      <c r="D983" s="31" t="s">
        <v>1437</v>
      </c>
      <c r="E983" s="14">
        <v>20</v>
      </c>
      <c r="F983" s="14">
        <v>2.2799999999999998</v>
      </c>
      <c r="G983" s="15">
        <f t="shared" si="225"/>
        <v>45.6</v>
      </c>
      <c r="H983" s="14">
        <v>20</v>
      </c>
      <c r="I983" s="37">
        <v>0</v>
      </c>
      <c r="J983" s="15">
        <f t="shared" si="226"/>
        <v>0</v>
      </c>
    </row>
    <row r="984" spans="1:10" ht="20.399999999999999" x14ac:dyDescent="0.3">
      <c r="A984" s="12" t="s">
        <v>1438</v>
      </c>
      <c r="B984" s="13" t="s">
        <v>18</v>
      </c>
      <c r="C984" s="13" t="s">
        <v>19</v>
      </c>
      <c r="D984" s="31" t="s">
        <v>1439</v>
      </c>
      <c r="E984" s="14">
        <v>34</v>
      </c>
      <c r="F984" s="14">
        <v>14.55</v>
      </c>
      <c r="G984" s="15">
        <f t="shared" si="225"/>
        <v>494.7</v>
      </c>
      <c r="H984" s="14">
        <v>34</v>
      </c>
      <c r="I984" s="37">
        <v>0</v>
      </c>
      <c r="J984" s="15">
        <f t="shared" si="226"/>
        <v>0</v>
      </c>
    </row>
    <row r="985" spans="1:10" ht="20.399999999999999" x14ac:dyDescent="0.3">
      <c r="A985" s="12" t="s">
        <v>1440</v>
      </c>
      <c r="B985" s="13" t="s">
        <v>18</v>
      </c>
      <c r="C985" s="13" t="s">
        <v>19</v>
      </c>
      <c r="D985" s="31" t="s">
        <v>1441</v>
      </c>
      <c r="E985" s="14">
        <v>4</v>
      </c>
      <c r="F985" s="14">
        <v>7.02</v>
      </c>
      <c r="G985" s="15">
        <f t="shared" si="225"/>
        <v>28.08</v>
      </c>
      <c r="H985" s="14">
        <v>4</v>
      </c>
      <c r="I985" s="37">
        <v>0</v>
      </c>
      <c r="J985" s="15">
        <f t="shared" si="226"/>
        <v>0</v>
      </c>
    </row>
    <row r="986" spans="1:10" ht="20.399999999999999" x14ac:dyDescent="0.3">
      <c r="A986" s="12" t="s">
        <v>1442</v>
      </c>
      <c r="B986" s="13" t="s">
        <v>18</v>
      </c>
      <c r="C986" s="13" t="s">
        <v>19</v>
      </c>
      <c r="D986" s="31" t="s">
        <v>1443</v>
      </c>
      <c r="E986" s="14">
        <v>100</v>
      </c>
      <c r="F986" s="14">
        <v>6.04</v>
      </c>
      <c r="G986" s="15">
        <f t="shared" si="225"/>
        <v>604</v>
      </c>
      <c r="H986" s="14">
        <v>100</v>
      </c>
      <c r="I986" s="37">
        <v>0</v>
      </c>
      <c r="J986" s="15">
        <f t="shared" si="226"/>
        <v>0</v>
      </c>
    </row>
    <row r="987" spans="1:10" ht="20.399999999999999" x14ac:dyDescent="0.3">
      <c r="A987" s="12" t="s">
        <v>1444</v>
      </c>
      <c r="B987" s="13" t="s">
        <v>18</v>
      </c>
      <c r="C987" s="13" t="s">
        <v>19</v>
      </c>
      <c r="D987" s="31" t="s">
        <v>1445</v>
      </c>
      <c r="E987" s="14">
        <v>8</v>
      </c>
      <c r="F987" s="14">
        <v>135.04</v>
      </c>
      <c r="G987" s="15">
        <f t="shared" si="225"/>
        <v>1080.32</v>
      </c>
      <c r="H987" s="14">
        <v>8</v>
      </c>
      <c r="I987" s="37">
        <v>0</v>
      </c>
      <c r="J987" s="15">
        <f t="shared" si="226"/>
        <v>0</v>
      </c>
    </row>
    <row r="988" spans="1:10" ht="20.399999999999999" x14ac:dyDescent="0.3">
      <c r="A988" s="12" t="s">
        <v>1446</v>
      </c>
      <c r="B988" s="13" t="s">
        <v>18</v>
      </c>
      <c r="C988" s="13" t="s">
        <v>19</v>
      </c>
      <c r="D988" s="31" t="s">
        <v>1447</v>
      </c>
      <c r="E988" s="14">
        <v>6</v>
      </c>
      <c r="F988" s="14">
        <v>20</v>
      </c>
      <c r="G988" s="15">
        <f t="shared" si="225"/>
        <v>120</v>
      </c>
      <c r="H988" s="14">
        <v>6</v>
      </c>
      <c r="I988" s="37">
        <v>0</v>
      </c>
      <c r="J988" s="15">
        <f t="shared" si="226"/>
        <v>0</v>
      </c>
    </row>
    <row r="989" spans="1:10" ht="20.399999999999999" x14ac:dyDescent="0.3">
      <c r="A989" s="12" t="s">
        <v>1448</v>
      </c>
      <c r="B989" s="13" t="s">
        <v>18</v>
      </c>
      <c r="C989" s="13" t="s">
        <v>19</v>
      </c>
      <c r="D989" s="31" t="s">
        <v>1449</v>
      </c>
      <c r="E989" s="14">
        <v>30</v>
      </c>
      <c r="F989" s="14">
        <v>135.12</v>
      </c>
      <c r="G989" s="15">
        <f t="shared" si="225"/>
        <v>4053.6</v>
      </c>
      <c r="H989" s="14">
        <v>30</v>
      </c>
      <c r="I989" s="37">
        <v>0</v>
      </c>
      <c r="J989" s="15">
        <f t="shared" si="226"/>
        <v>0</v>
      </c>
    </row>
    <row r="990" spans="1:10" ht="30.6" x14ac:dyDescent="0.3">
      <c r="A990" s="12" t="s">
        <v>1450</v>
      </c>
      <c r="B990" s="13" t="s">
        <v>18</v>
      </c>
      <c r="C990" s="13" t="s">
        <v>19</v>
      </c>
      <c r="D990" s="31" t="s">
        <v>1451</v>
      </c>
      <c r="E990" s="14">
        <v>2</v>
      </c>
      <c r="F990" s="14">
        <v>211.18</v>
      </c>
      <c r="G990" s="15">
        <f t="shared" si="225"/>
        <v>422.36</v>
      </c>
      <c r="H990" s="14">
        <v>2</v>
      </c>
      <c r="I990" s="37">
        <v>0</v>
      </c>
      <c r="J990" s="15">
        <f t="shared" si="226"/>
        <v>0</v>
      </c>
    </row>
    <row r="991" spans="1:10" x14ac:dyDescent="0.3">
      <c r="A991" s="12" t="s">
        <v>1452</v>
      </c>
      <c r="B991" s="13" t="s">
        <v>18</v>
      </c>
      <c r="C991" s="13" t="s">
        <v>19</v>
      </c>
      <c r="D991" s="31" t="s">
        <v>1453</v>
      </c>
      <c r="E991" s="14">
        <v>6</v>
      </c>
      <c r="F991" s="14">
        <v>255.66</v>
      </c>
      <c r="G991" s="15">
        <f t="shared" si="225"/>
        <v>1533.96</v>
      </c>
      <c r="H991" s="14">
        <v>6</v>
      </c>
      <c r="I991" s="37">
        <v>0</v>
      </c>
      <c r="J991" s="15">
        <f t="shared" si="226"/>
        <v>0</v>
      </c>
    </row>
    <row r="992" spans="1:10" x14ac:dyDescent="0.3">
      <c r="A992" s="12" t="s">
        <v>1454</v>
      </c>
      <c r="B992" s="13" t="s">
        <v>18</v>
      </c>
      <c r="C992" s="13" t="s">
        <v>19</v>
      </c>
      <c r="D992" s="31" t="s">
        <v>1455</v>
      </c>
      <c r="E992" s="14">
        <v>6</v>
      </c>
      <c r="F992" s="14">
        <v>62.35</v>
      </c>
      <c r="G992" s="15">
        <f t="shared" si="225"/>
        <v>374.1</v>
      </c>
      <c r="H992" s="14">
        <v>6</v>
      </c>
      <c r="I992" s="37">
        <v>0</v>
      </c>
      <c r="J992" s="15">
        <f t="shared" si="226"/>
        <v>0</v>
      </c>
    </row>
    <row r="993" spans="1:10" ht="20.399999999999999" x14ac:dyDescent="0.3">
      <c r="A993" s="12" t="s">
        <v>1456</v>
      </c>
      <c r="B993" s="13" t="s">
        <v>18</v>
      </c>
      <c r="C993" s="13" t="s">
        <v>19</v>
      </c>
      <c r="D993" s="31" t="s">
        <v>1457</v>
      </c>
      <c r="E993" s="14">
        <v>8</v>
      </c>
      <c r="F993" s="14">
        <v>231.88</v>
      </c>
      <c r="G993" s="15">
        <f t="shared" si="225"/>
        <v>1855.04</v>
      </c>
      <c r="H993" s="14">
        <v>8</v>
      </c>
      <c r="I993" s="37">
        <v>0</v>
      </c>
      <c r="J993" s="15">
        <f t="shared" si="226"/>
        <v>0</v>
      </c>
    </row>
    <row r="994" spans="1:10" x14ac:dyDescent="0.3">
      <c r="A994" s="12" t="s">
        <v>1458</v>
      </c>
      <c r="B994" s="13" t="s">
        <v>18</v>
      </c>
      <c r="C994" s="13" t="s">
        <v>19</v>
      </c>
      <c r="D994" s="31" t="s">
        <v>1459</v>
      </c>
      <c r="E994" s="14">
        <v>2</v>
      </c>
      <c r="F994" s="14">
        <v>67.12</v>
      </c>
      <c r="G994" s="15">
        <f t="shared" si="225"/>
        <v>134.24</v>
      </c>
      <c r="H994" s="14">
        <v>2</v>
      </c>
      <c r="I994" s="37">
        <v>0</v>
      </c>
      <c r="J994" s="15">
        <f t="shared" si="226"/>
        <v>0</v>
      </c>
    </row>
    <row r="995" spans="1:10" ht="20.399999999999999" x14ac:dyDescent="0.3">
      <c r="A995" s="12" t="s">
        <v>1460</v>
      </c>
      <c r="B995" s="13" t="s">
        <v>18</v>
      </c>
      <c r="C995" s="13" t="s">
        <v>27</v>
      </c>
      <c r="D995" s="31" t="s">
        <v>1461</v>
      </c>
      <c r="E995" s="14">
        <v>10</v>
      </c>
      <c r="F995" s="14">
        <v>20.79</v>
      </c>
      <c r="G995" s="15">
        <f t="shared" si="225"/>
        <v>207.9</v>
      </c>
      <c r="H995" s="14">
        <v>10</v>
      </c>
      <c r="I995" s="37">
        <v>0</v>
      </c>
      <c r="J995" s="15">
        <f t="shared" si="226"/>
        <v>0</v>
      </c>
    </row>
    <row r="996" spans="1:10" x14ac:dyDescent="0.3">
      <c r="A996" s="12" t="s">
        <v>367</v>
      </c>
      <c r="B996" s="13" t="s">
        <v>18</v>
      </c>
      <c r="C996" s="13" t="s">
        <v>19</v>
      </c>
      <c r="D996" s="31" t="s">
        <v>368</v>
      </c>
      <c r="E996" s="14">
        <v>10</v>
      </c>
      <c r="F996" s="14">
        <v>30.19</v>
      </c>
      <c r="G996" s="15">
        <f t="shared" si="225"/>
        <v>301.89999999999998</v>
      </c>
      <c r="H996" s="14">
        <v>10</v>
      </c>
      <c r="I996" s="37">
        <v>0</v>
      </c>
      <c r="J996" s="15">
        <f t="shared" si="226"/>
        <v>0</v>
      </c>
    </row>
    <row r="997" spans="1:10" ht="20.399999999999999" x14ac:dyDescent="0.3">
      <c r="A997" s="12" t="s">
        <v>1462</v>
      </c>
      <c r="B997" s="13" t="s">
        <v>18</v>
      </c>
      <c r="C997" s="13" t="s">
        <v>252</v>
      </c>
      <c r="D997" s="31" t="s">
        <v>1463</v>
      </c>
      <c r="E997" s="14">
        <v>2112.1</v>
      </c>
      <c r="F997" s="14">
        <v>2.08</v>
      </c>
      <c r="G997" s="15">
        <f t="shared" si="225"/>
        <v>4393.17</v>
      </c>
      <c r="H997" s="14">
        <v>2112.1</v>
      </c>
      <c r="I997" s="37">
        <v>0</v>
      </c>
      <c r="J997" s="15">
        <f t="shared" si="226"/>
        <v>0</v>
      </c>
    </row>
    <row r="998" spans="1:10" x14ac:dyDescent="0.3">
      <c r="A998" s="12" t="s">
        <v>1464</v>
      </c>
      <c r="B998" s="13" t="s">
        <v>18</v>
      </c>
      <c r="C998" s="13" t="s">
        <v>27</v>
      </c>
      <c r="D998" s="31" t="s">
        <v>1465</v>
      </c>
      <c r="E998" s="14">
        <v>232</v>
      </c>
      <c r="F998" s="14">
        <v>10.66</v>
      </c>
      <c r="G998" s="15">
        <f t="shared" si="225"/>
        <v>2473.12</v>
      </c>
      <c r="H998" s="14">
        <v>232</v>
      </c>
      <c r="I998" s="37">
        <v>0</v>
      </c>
      <c r="J998" s="15">
        <f t="shared" si="226"/>
        <v>0</v>
      </c>
    </row>
    <row r="999" spans="1:10" ht="20.399999999999999" x14ac:dyDescent="0.3">
      <c r="A999" s="12" t="s">
        <v>1466</v>
      </c>
      <c r="B999" s="13" t="s">
        <v>18</v>
      </c>
      <c r="C999" s="13" t="s">
        <v>27</v>
      </c>
      <c r="D999" s="31" t="s">
        <v>1467</v>
      </c>
      <c r="E999" s="14">
        <v>70</v>
      </c>
      <c r="F999" s="14">
        <v>7.83</v>
      </c>
      <c r="G999" s="15">
        <f t="shared" si="225"/>
        <v>548.1</v>
      </c>
      <c r="H999" s="14">
        <v>70</v>
      </c>
      <c r="I999" s="37">
        <v>0</v>
      </c>
      <c r="J999" s="15">
        <f t="shared" si="226"/>
        <v>0</v>
      </c>
    </row>
    <row r="1000" spans="1:10" ht="20.399999999999999" x14ac:dyDescent="0.3">
      <c r="A1000" s="12" t="s">
        <v>1468</v>
      </c>
      <c r="B1000" s="13" t="s">
        <v>18</v>
      </c>
      <c r="C1000" s="13" t="s">
        <v>30</v>
      </c>
      <c r="D1000" s="31" t="s">
        <v>1469</v>
      </c>
      <c r="E1000" s="14">
        <v>19.600000000000001</v>
      </c>
      <c r="F1000" s="14">
        <v>78.34</v>
      </c>
      <c r="G1000" s="15">
        <f t="shared" si="225"/>
        <v>1535.46</v>
      </c>
      <c r="H1000" s="14">
        <v>19.600000000000001</v>
      </c>
      <c r="I1000" s="37">
        <v>0</v>
      </c>
      <c r="J1000" s="15">
        <f t="shared" si="226"/>
        <v>0</v>
      </c>
    </row>
    <row r="1001" spans="1:10" ht="20.399999999999999" x14ac:dyDescent="0.3">
      <c r="A1001" s="12" t="s">
        <v>1470</v>
      </c>
      <c r="B1001" s="13" t="s">
        <v>18</v>
      </c>
      <c r="C1001" s="13" t="s">
        <v>30</v>
      </c>
      <c r="D1001" s="31" t="s">
        <v>1471</v>
      </c>
      <c r="E1001" s="14">
        <v>39</v>
      </c>
      <c r="F1001" s="14">
        <v>21.86</v>
      </c>
      <c r="G1001" s="15">
        <f t="shared" si="225"/>
        <v>852.54</v>
      </c>
      <c r="H1001" s="14">
        <v>39</v>
      </c>
      <c r="I1001" s="37">
        <v>0</v>
      </c>
      <c r="J1001" s="15">
        <f t="shared" si="226"/>
        <v>0</v>
      </c>
    </row>
    <row r="1002" spans="1:10" ht="20.399999999999999" x14ac:dyDescent="0.3">
      <c r="A1002" s="12" t="s">
        <v>1472</v>
      </c>
      <c r="B1002" s="13" t="s">
        <v>18</v>
      </c>
      <c r="C1002" s="13" t="s">
        <v>30</v>
      </c>
      <c r="D1002" s="31" t="s">
        <v>1473</v>
      </c>
      <c r="E1002" s="14">
        <v>24.6</v>
      </c>
      <c r="F1002" s="14">
        <v>34.200000000000003</v>
      </c>
      <c r="G1002" s="15">
        <f t="shared" si="225"/>
        <v>841.32</v>
      </c>
      <c r="H1002" s="14">
        <v>24.6</v>
      </c>
      <c r="I1002" s="37">
        <v>0</v>
      </c>
      <c r="J1002" s="15">
        <f t="shared" si="226"/>
        <v>0</v>
      </c>
    </row>
    <row r="1003" spans="1:10" ht="20.399999999999999" x14ac:dyDescent="0.3">
      <c r="A1003" s="12" t="s">
        <v>1474</v>
      </c>
      <c r="B1003" s="13" t="s">
        <v>18</v>
      </c>
      <c r="C1003" s="13" t="s">
        <v>30</v>
      </c>
      <c r="D1003" s="31" t="s">
        <v>1475</v>
      </c>
      <c r="E1003" s="14">
        <v>139.4</v>
      </c>
      <c r="F1003" s="14">
        <v>13.8</v>
      </c>
      <c r="G1003" s="15">
        <f t="shared" si="225"/>
        <v>1923.72</v>
      </c>
      <c r="H1003" s="14">
        <v>139.4</v>
      </c>
      <c r="I1003" s="37">
        <v>0</v>
      </c>
      <c r="J1003" s="15">
        <f t="shared" si="226"/>
        <v>0</v>
      </c>
    </row>
    <row r="1004" spans="1:10" ht="20.399999999999999" x14ac:dyDescent="0.3">
      <c r="A1004" s="12" t="s">
        <v>1476</v>
      </c>
      <c r="B1004" s="13" t="s">
        <v>18</v>
      </c>
      <c r="C1004" s="13" t="s">
        <v>19</v>
      </c>
      <c r="D1004" s="31" t="s">
        <v>1477</v>
      </c>
      <c r="E1004" s="14">
        <v>4</v>
      </c>
      <c r="F1004" s="14">
        <v>33.24</v>
      </c>
      <c r="G1004" s="15">
        <f t="shared" si="225"/>
        <v>132.96</v>
      </c>
      <c r="H1004" s="14">
        <v>4</v>
      </c>
      <c r="I1004" s="37">
        <v>0</v>
      </c>
      <c r="J1004" s="15">
        <f t="shared" si="226"/>
        <v>0</v>
      </c>
    </row>
    <row r="1005" spans="1:10" x14ac:dyDescent="0.3">
      <c r="A1005" s="12" t="s">
        <v>1478</v>
      </c>
      <c r="B1005" s="13" t="s">
        <v>18</v>
      </c>
      <c r="C1005" s="13" t="s">
        <v>27</v>
      </c>
      <c r="D1005" s="31" t="s">
        <v>1479</v>
      </c>
      <c r="E1005" s="14">
        <v>10</v>
      </c>
      <c r="F1005" s="14">
        <v>4.34</v>
      </c>
      <c r="G1005" s="15">
        <f t="shared" si="225"/>
        <v>43.4</v>
      </c>
      <c r="H1005" s="14">
        <v>10</v>
      </c>
      <c r="I1005" s="37">
        <v>0</v>
      </c>
      <c r="J1005" s="15">
        <f t="shared" si="226"/>
        <v>0</v>
      </c>
    </row>
    <row r="1006" spans="1:10" x14ac:dyDescent="0.3">
      <c r="A1006" s="12" t="s">
        <v>1480</v>
      </c>
      <c r="B1006" s="13" t="s">
        <v>18</v>
      </c>
      <c r="C1006" s="13" t="s">
        <v>19</v>
      </c>
      <c r="D1006" s="31" t="s">
        <v>1481</v>
      </c>
      <c r="E1006" s="14">
        <v>2</v>
      </c>
      <c r="F1006" s="14">
        <v>68</v>
      </c>
      <c r="G1006" s="15">
        <f t="shared" si="225"/>
        <v>136</v>
      </c>
      <c r="H1006" s="14">
        <v>2</v>
      </c>
      <c r="I1006" s="37">
        <v>0</v>
      </c>
      <c r="J1006" s="15">
        <f t="shared" si="226"/>
        <v>0</v>
      </c>
    </row>
    <row r="1007" spans="1:10" ht="20.399999999999999" x14ac:dyDescent="0.3">
      <c r="A1007" s="12" t="s">
        <v>1482</v>
      </c>
      <c r="B1007" s="13" t="s">
        <v>18</v>
      </c>
      <c r="C1007" s="13" t="s">
        <v>19</v>
      </c>
      <c r="D1007" s="31" t="s">
        <v>1483</v>
      </c>
      <c r="E1007" s="14">
        <v>2</v>
      </c>
      <c r="F1007" s="14">
        <v>444.36</v>
      </c>
      <c r="G1007" s="15">
        <f t="shared" si="225"/>
        <v>888.72</v>
      </c>
      <c r="H1007" s="14">
        <v>2</v>
      </c>
      <c r="I1007" s="37">
        <v>0</v>
      </c>
      <c r="J1007" s="15">
        <f t="shared" si="226"/>
        <v>0</v>
      </c>
    </row>
    <row r="1008" spans="1:10" ht="20.399999999999999" x14ac:dyDescent="0.3">
      <c r="A1008" s="12" t="s">
        <v>1484</v>
      </c>
      <c r="B1008" s="13" t="s">
        <v>18</v>
      </c>
      <c r="C1008" s="13" t="s">
        <v>19</v>
      </c>
      <c r="D1008" s="31" t="s">
        <v>1485</v>
      </c>
      <c r="E1008" s="14">
        <v>2</v>
      </c>
      <c r="F1008" s="14">
        <v>110.18</v>
      </c>
      <c r="G1008" s="15">
        <f t="shared" si="225"/>
        <v>220.36</v>
      </c>
      <c r="H1008" s="14">
        <v>2</v>
      </c>
      <c r="I1008" s="37">
        <v>0</v>
      </c>
      <c r="J1008" s="15">
        <f t="shared" si="226"/>
        <v>0</v>
      </c>
    </row>
    <row r="1009" spans="1:10" ht="20.399999999999999" x14ac:dyDescent="0.3">
      <c r="A1009" s="12" t="s">
        <v>1486</v>
      </c>
      <c r="B1009" s="13" t="s">
        <v>18</v>
      </c>
      <c r="C1009" s="13" t="s">
        <v>19</v>
      </c>
      <c r="D1009" s="31" t="s">
        <v>1487</v>
      </c>
      <c r="E1009" s="14">
        <v>10</v>
      </c>
      <c r="F1009" s="14">
        <v>66.760000000000005</v>
      </c>
      <c r="G1009" s="15">
        <f t="shared" si="225"/>
        <v>667.6</v>
      </c>
      <c r="H1009" s="14">
        <v>10</v>
      </c>
      <c r="I1009" s="37">
        <v>0</v>
      </c>
      <c r="J1009" s="15">
        <f t="shared" si="226"/>
        <v>0</v>
      </c>
    </row>
    <row r="1010" spans="1:10" x14ac:dyDescent="0.3">
      <c r="A1010" s="12" t="s">
        <v>1488</v>
      </c>
      <c r="B1010" s="13" t="s">
        <v>18</v>
      </c>
      <c r="C1010" s="13" t="s">
        <v>19</v>
      </c>
      <c r="D1010" s="31" t="s">
        <v>1489</v>
      </c>
      <c r="E1010" s="14">
        <v>6</v>
      </c>
      <c r="F1010" s="14">
        <v>23.88</v>
      </c>
      <c r="G1010" s="15">
        <f t="shared" si="225"/>
        <v>143.28</v>
      </c>
      <c r="H1010" s="14">
        <v>6</v>
      </c>
      <c r="I1010" s="37">
        <v>0</v>
      </c>
      <c r="J1010" s="15">
        <f t="shared" si="226"/>
        <v>0</v>
      </c>
    </row>
    <row r="1011" spans="1:10" x14ac:dyDescent="0.3">
      <c r="A1011" s="12" t="s">
        <v>1490</v>
      </c>
      <c r="B1011" s="13" t="s">
        <v>18</v>
      </c>
      <c r="C1011" s="13" t="s">
        <v>19</v>
      </c>
      <c r="D1011" s="31" t="s">
        <v>1491</v>
      </c>
      <c r="E1011" s="14">
        <v>6</v>
      </c>
      <c r="F1011" s="14">
        <v>22.91</v>
      </c>
      <c r="G1011" s="15">
        <f t="shared" si="225"/>
        <v>137.46</v>
      </c>
      <c r="H1011" s="14">
        <v>6</v>
      </c>
      <c r="I1011" s="37">
        <v>0</v>
      </c>
      <c r="J1011" s="15">
        <f t="shared" si="226"/>
        <v>0</v>
      </c>
    </row>
    <row r="1012" spans="1:10" ht="20.399999999999999" x14ac:dyDescent="0.3">
      <c r="A1012" s="12" t="s">
        <v>1492</v>
      </c>
      <c r="B1012" s="13" t="s">
        <v>18</v>
      </c>
      <c r="C1012" s="13" t="s">
        <v>30</v>
      </c>
      <c r="D1012" s="31" t="s">
        <v>1493</v>
      </c>
      <c r="E1012" s="14">
        <v>728</v>
      </c>
      <c r="F1012" s="14">
        <v>10.66</v>
      </c>
      <c r="G1012" s="15">
        <f t="shared" si="225"/>
        <v>7760.48</v>
      </c>
      <c r="H1012" s="14">
        <v>728</v>
      </c>
      <c r="I1012" s="37">
        <v>0</v>
      </c>
      <c r="J1012" s="15">
        <f t="shared" si="226"/>
        <v>0</v>
      </c>
    </row>
    <row r="1013" spans="1:10" ht="20.399999999999999" x14ac:dyDescent="0.3">
      <c r="A1013" s="12" t="s">
        <v>1494</v>
      </c>
      <c r="B1013" s="13" t="s">
        <v>18</v>
      </c>
      <c r="C1013" s="13" t="s">
        <v>30</v>
      </c>
      <c r="D1013" s="31" t="s">
        <v>1495</v>
      </c>
      <c r="E1013" s="14">
        <v>728</v>
      </c>
      <c r="F1013" s="14">
        <v>25.5</v>
      </c>
      <c r="G1013" s="15">
        <f t="shared" si="225"/>
        <v>18564</v>
      </c>
      <c r="H1013" s="14">
        <v>728</v>
      </c>
      <c r="I1013" s="37">
        <v>0</v>
      </c>
      <c r="J1013" s="15">
        <f t="shared" si="226"/>
        <v>0</v>
      </c>
    </row>
    <row r="1014" spans="1:10" ht="20.399999999999999" x14ac:dyDescent="0.3">
      <c r="A1014" s="12" t="s">
        <v>1496</v>
      </c>
      <c r="B1014" s="13" t="s">
        <v>18</v>
      </c>
      <c r="C1014" s="13" t="s">
        <v>27</v>
      </c>
      <c r="D1014" s="31" t="s">
        <v>1497</v>
      </c>
      <c r="E1014" s="14">
        <v>260</v>
      </c>
      <c r="F1014" s="14">
        <v>10.07</v>
      </c>
      <c r="G1014" s="15">
        <f t="shared" si="225"/>
        <v>2618.1999999999998</v>
      </c>
      <c r="H1014" s="14">
        <v>260</v>
      </c>
      <c r="I1014" s="37">
        <v>0</v>
      </c>
      <c r="J1014" s="15">
        <f t="shared" si="226"/>
        <v>0</v>
      </c>
    </row>
    <row r="1015" spans="1:10" ht="20.399999999999999" x14ac:dyDescent="0.3">
      <c r="A1015" s="12" t="s">
        <v>1498</v>
      </c>
      <c r="B1015" s="13" t="s">
        <v>18</v>
      </c>
      <c r="C1015" s="13" t="s">
        <v>27</v>
      </c>
      <c r="D1015" s="31" t="s">
        <v>1499</v>
      </c>
      <c r="E1015" s="14">
        <v>260</v>
      </c>
      <c r="F1015" s="14">
        <v>10.07</v>
      </c>
      <c r="G1015" s="15">
        <f t="shared" si="225"/>
        <v>2618.1999999999998</v>
      </c>
      <c r="H1015" s="14">
        <v>260</v>
      </c>
      <c r="I1015" s="37">
        <v>0</v>
      </c>
      <c r="J1015" s="15">
        <f t="shared" si="226"/>
        <v>0</v>
      </c>
    </row>
    <row r="1016" spans="1:10" ht="20.399999999999999" x14ac:dyDescent="0.3">
      <c r="A1016" s="12" t="s">
        <v>1500</v>
      </c>
      <c r="B1016" s="13" t="s">
        <v>18</v>
      </c>
      <c r="C1016" s="13" t="s">
        <v>27</v>
      </c>
      <c r="D1016" s="31" t="s">
        <v>1501</v>
      </c>
      <c r="E1016" s="14">
        <v>1111</v>
      </c>
      <c r="F1016" s="14">
        <v>16.100000000000001</v>
      </c>
      <c r="G1016" s="15">
        <f t="shared" si="225"/>
        <v>17887.099999999999</v>
      </c>
      <c r="H1016" s="14">
        <v>1111</v>
      </c>
      <c r="I1016" s="37">
        <v>0</v>
      </c>
      <c r="J1016" s="15">
        <f t="shared" si="226"/>
        <v>0</v>
      </c>
    </row>
    <row r="1017" spans="1:10" x14ac:dyDescent="0.3">
      <c r="A1017" s="12" t="s">
        <v>1502</v>
      </c>
      <c r="B1017" s="13" t="s">
        <v>18</v>
      </c>
      <c r="C1017" s="13" t="s">
        <v>30</v>
      </c>
      <c r="D1017" s="31" t="s">
        <v>1503</v>
      </c>
      <c r="E1017" s="14">
        <v>728</v>
      </c>
      <c r="F1017" s="14">
        <v>6.65</v>
      </c>
      <c r="G1017" s="15">
        <f t="shared" si="225"/>
        <v>4841.2</v>
      </c>
      <c r="H1017" s="14">
        <v>728</v>
      </c>
      <c r="I1017" s="37">
        <v>0</v>
      </c>
      <c r="J1017" s="15">
        <f t="shared" si="226"/>
        <v>0</v>
      </c>
    </row>
    <row r="1018" spans="1:10" ht="20.399999999999999" x14ac:dyDescent="0.3">
      <c r="A1018" s="12" t="s">
        <v>1504</v>
      </c>
      <c r="B1018" s="13" t="s">
        <v>18</v>
      </c>
      <c r="C1018" s="13" t="s">
        <v>30</v>
      </c>
      <c r="D1018" s="31" t="s">
        <v>1505</v>
      </c>
      <c r="E1018" s="14">
        <v>900</v>
      </c>
      <c r="F1018" s="14">
        <v>20.440000000000001</v>
      </c>
      <c r="G1018" s="15">
        <f t="shared" si="225"/>
        <v>18396</v>
      </c>
      <c r="H1018" s="14">
        <v>900</v>
      </c>
      <c r="I1018" s="37">
        <v>0</v>
      </c>
      <c r="J1018" s="15">
        <f t="shared" si="226"/>
        <v>0</v>
      </c>
    </row>
    <row r="1019" spans="1:10" ht="20.399999999999999" x14ac:dyDescent="0.3">
      <c r="A1019" s="12" t="s">
        <v>1506</v>
      </c>
      <c r="B1019" s="13" t="s">
        <v>18</v>
      </c>
      <c r="C1019" s="13" t="s">
        <v>30</v>
      </c>
      <c r="D1019" s="31" t="s">
        <v>1507</v>
      </c>
      <c r="E1019" s="14">
        <v>2094</v>
      </c>
      <c r="F1019" s="14">
        <v>19.61</v>
      </c>
      <c r="G1019" s="15">
        <f t="shared" si="225"/>
        <v>41063.339999999997</v>
      </c>
      <c r="H1019" s="14">
        <v>2094</v>
      </c>
      <c r="I1019" s="37">
        <v>0</v>
      </c>
      <c r="J1019" s="15">
        <f t="shared" si="226"/>
        <v>0</v>
      </c>
    </row>
    <row r="1020" spans="1:10" x14ac:dyDescent="0.3">
      <c r="A1020" s="16"/>
      <c r="B1020" s="16"/>
      <c r="C1020" s="16"/>
      <c r="D1020" s="32" t="s">
        <v>1508</v>
      </c>
      <c r="E1020" s="14">
        <v>1</v>
      </c>
      <c r="F1020" s="17">
        <f>SUM(G974:G1019)</f>
        <v>143215.48000000001</v>
      </c>
      <c r="G1020" s="17">
        <f t="shared" si="225"/>
        <v>143215.48000000001</v>
      </c>
      <c r="H1020" s="14">
        <v>1</v>
      </c>
      <c r="I1020" s="17">
        <f>SUM(J974:J1019)</f>
        <v>0</v>
      </c>
      <c r="J1020" s="17">
        <f t="shared" si="226"/>
        <v>0</v>
      </c>
    </row>
    <row r="1021" spans="1:10" ht="0.9" customHeight="1" x14ac:dyDescent="0.3">
      <c r="A1021" s="18"/>
      <c r="B1021" s="18"/>
      <c r="C1021" s="18"/>
      <c r="D1021" s="33"/>
      <c r="E1021" s="18"/>
      <c r="F1021" s="18"/>
      <c r="G1021" s="18"/>
      <c r="H1021" s="18"/>
      <c r="I1021" s="18"/>
      <c r="J1021" s="18"/>
    </row>
    <row r="1022" spans="1:10" x14ac:dyDescent="0.3">
      <c r="A1022" s="19" t="s">
        <v>1509</v>
      </c>
      <c r="B1022" s="19" t="s">
        <v>10</v>
      </c>
      <c r="C1022" s="19" t="s">
        <v>11</v>
      </c>
      <c r="D1022" s="34" t="s">
        <v>379</v>
      </c>
      <c r="E1022" s="20">
        <f t="shared" ref="E1022:J1022" si="227">E1042</f>
        <v>1</v>
      </c>
      <c r="F1022" s="20">
        <f t="shared" si="227"/>
        <v>225633.56</v>
      </c>
      <c r="G1022" s="20">
        <f t="shared" si="227"/>
        <v>225633.56</v>
      </c>
      <c r="H1022" s="20">
        <f t="shared" si="227"/>
        <v>1</v>
      </c>
      <c r="I1022" s="20">
        <f t="shared" si="227"/>
        <v>0</v>
      </c>
      <c r="J1022" s="20">
        <f t="shared" si="227"/>
        <v>0</v>
      </c>
    </row>
    <row r="1023" spans="1:10" ht="20.399999999999999" x14ac:dyDescent="0.3">
      <c r="A1023" s="12" t="s">
        <v>382</v>
      </c>
      <c r="B1023" s="13" t="s">
        <v>18</v>
      </c>
      <c r="C1023" s="13" t="s">
        <v>30</v>
      </c>
      <c r="D1023" s="31" t="s">
        <v>383</v>
      </c>
      <c r="E1023" s="14">
        <v>3222.7</v>
      </c>
      <c r="F1023" s="14">
        <v>27.66</v>
      </c>
      <c r="G1023" s="15">
        <f t="shared" ref="G1023:G1042" si="228">ROUND(E1023*F1023,2)</f>
        <v>89139.88</v>
      </c>
      <c r="H1023" s="14">
        <v>3222.7</v>
      </c>
      <c r="I1023" s="37">
        <v>0</v>
      </c>
      <c r="J1023" s="15">
        <f t="shared" ref="J1023:J1042" si="229">ROUND(H1023*I1023,2)</f>
        <v>0</v>
      </c>
    </row>
    <row r="1024" spans="1:10" ht="20.399999999999999" x14ac:dyDescent="0.3">
      <c r="A1024" s="12" t="s">
        <v>1510</v>
      </c>
      <c r="B1024" s="13" t="s">
        <v>18</v>
      </c>
      <c r="C1024" s="13" t="s">
        <v>30</v>
      </c>
      <c r="D1024" s="31" t="s">
        <v>1511</v>
      </c>
      <c r="E1024" s="14">
        <v>671.4</v>
      </c>
      <c r="F1024" s="14">
        <v>39.1</v>
      </c>
      <c r="G1024" s="15">
        <f t="shared" si="228"/>
        <v>26251.74</v>
      </c>
      <c r="H1024" s="14">
        <v>671.4</v>
      </c>
      <c r="I1024" s="37">
        <v>0</v>
      </c>
      <c r="J1024" s="15">
        <f t="shared" si="229"/>
        <v>0</v>
      </c>
    </row>
    <row r="1025" spans="1:10" ht="20.399999999999999" x14ac:dyDescent="0.3">
      <c r="A1025" s="12" t="s">
        <v>1512</v>
      </c>
      <c r="B1025" s="13" t="s">
        <v>18</v>
      </c>
      <c r="C1025" s="13" t="s">
        <v>27</v>
      </c>
      <c r="D1025" s="31" t="s">
        <v>1513</v>
      </c>
      <c r="E1025" s="14">
        <v>879</v>
      </c>
      <c r="F1025" s="14">
        <v>4.37</v>
      </c>
      <c r="G1025" s="15">
        <f t="shared" si="228"/>
        <v>3841.23</v>
      </c>
      <c r="H1025" s="14">
        <v>879</v>
      </c>
      <c r="I1025" s="37">
        <v>0</v>
      </c>
      <c r="J1025" s="15">
        <f t="shared" si="229"/>
        <v>0</v>
      </c>
    </row>
    <row r="1026" spans="1:10" ht="20.399999999999999" x14ac:dyDescent="0.3">
      <c r="A1026" s="12" t="s">
        <v>1514</v>
      </c>
      <c r="B1026" s="13" t="s">
        <v>18</v>
      </c>
      <c r="C1026" s="13" t="s">
        <v>30</v>
      </c>
      <c r="D1026" s="31" t="s">
        <v>1515</v>
      </c>
      <c r="E1026" s="14">
        <v>3360</v>
      </c>
      <c r="F1026" s="14">
        <v>14.77</v>
      </c>
      <c r="G1026" s="15">
        <f t="shared" si="228"/>
        <v>49627.199999999997</v>
      </c>
      <c r="H1026" s="14">
        <v>3360</v>
      </c>
      <c r="I1026" s="37">
        <v>0</v>
      </c>
      <c r="J1026" s="15">
        <f t="shared" si="229"/>
        <v>0</v>
      </c>
    </row>
    <row r="1027" spans="1:10" x14ac:dyDescent="0.3">
      <c r="A1027" s="12" t="s">
        <v>1516</v>
      </c>
      <c r="B1027" s="13" t="s">
        <v>18</v>
      </c>
      <c r="C1027" s="13" t="s">
        <v>27</v>
      </c>
      <c r="D1027" s="31" t="s">
        <v>1517</v>
      </c>
      <c r="E1027" s="14">
        <v>257.89999999999998</v>
      </c>
      <c r="F1027" s="14">
        <v>10.76</v>
      </c>
      <c r="G1027" s="15">
        <f t="shared" si="228"/>
        <v>2775</v>
      </c>
      <c r="H1027" s="14">
        <v>257.89999999999998</v>
      </c>
      <c r="I1027" s="37">
        <v>0</v>
      </c>
      <c r="J1027" s="15">
        <f t="shared" si="229"/>
        <v>0</v>
      </c>
    </row>
    <row r="1028" spans="1:10" x14ac:dyDescent="0.3">
      <c r="A1028" s="12" t="s">
        <v>1518</v>
      </c>
      <c r="B1028" s="13" t="s">
        <v>18</v>
      </c>
      <c r="C1028" s="13" t="s">
        <v>30</v>
      </c>
      <c r="D1028" s="31" t="s">
        <v>1519</v>
      </c>
      <c r="E1028" s="14">
        <v>45</v>
      </c>
      <c r="F1028" s="14">
        <v>16.73</v>
      </c>
      <c r="G1028" s="15">
        <f t="shared" si="228"/>
        <v>752.85</v>
      </c>
      <c r="H1028" s="14">
        <v>45</v>
      </c>
      <c r="I1028" s="37">
        <v>0</v>
      </c>
      <c r="J1028" s="15">
        <f t="shared" si="229"/>
        <v>0</v>
      </c>
    </row>
    <row r="1029" spans="1:10" x14ac:dyDescent="0.3">
      <c r="A1029" s="12" t="s">
        <v>1520</v>
      </c>
      <c r="B1029" s="13" t="s">
        <v>18</v>
      </c>
      <c r="C1029" s="13" t="s">
        <v>30</v>
      </c>
      <c r="D1029" s="31" t="s">
        <v>1521</v>
      </c>
      <c r="E1029" s="14">
        <v>412.5</v>
      </c>
      <c r="F1029" s="14">
        <v>17.79</v>
      </c>
      <c r="G1029" s="15">
        <f t="shared" si="228"/>
        <v>7338.38</v>
      </c>
      <c r="H1029" s="14">
        <v>412.5</v>
      </c>
      <c r="I1029" s="37">
        <v>0</v>
      </c>
      <c r="J1029" s="15">
        <f t="shared" si="229"/>
        <v>0</v>
      </c>
    </row>
    <row r="1030" spans="1:10" x14ac:dyDescent="0.3">
      <c r="A1030" s="12" t="s">
        <v>1522</v>
      </c>
      <c r="B1030" s="13" t="s">
        <v>18</v>
      </c>
      <c r="C1030" s="13" t="s">
        <v>30</v>
      </c>
      <c r="D1030" s="31" t="s">
        <v>1523</v>
      </c>
      <c r="E1030" s="14">
        <v>540.4</v>
      </c>
      <c r="F1030" s="14">
        <v>16.59</v>
      </c>
      <c r="G1030" s="15">
        <f t="shared" si="228"/>
        <v>8965.24</v>
      </c>
      <c r="H1030" s="14">
        <v>540.4</v>
      </c>
      <c r="I1030" s="37">
        <v>0</v>
      </c>
      <c r="J1030" s="15">
        <f t="shared" si="229"/>
        <v>0</v>
      </c>
    </row>
    <row r="1031" spans="1:10" ht="20.399999999999999" x14ac:dyDescent="0.3">
      <c r="A1031" s="12" t="s">
        <v>1524</v>
      </c>
      <c r="B1031" s="13" t="s">
        <v>18</v>
      </c>
      <c r="C1031" s="13" t="s">
        <v>27</v>
      </c>
      <c r="D1031" s="31" t="s">
        <v>1525</v>
      </c>
      <c r="E1031" s="14">
        <v>879</v>
      </c>
      <c r="F1031" s="14">
        <v>22.65</v>
      </c>
      <c r="G1031" s="15">
        <f t="shared" si="228"/>
        <v>19909.349999999999</v>
      </c>
      <c r="H1031" s="14">
        <v>879</v>
      </c>
      <c r="I1031" s="37">
        <v>0</v>
      </c>
      <c r="J1031" s="15">
        <f t="shared" si="229"/>
        <v>0</v>
      </c>
    </row>
    <row r="1032" spans="1:10" x14ac:dyDescent="0.3">
      <c r="A1032" s="12" t="s">
        <v>1526</v>
      </c>
      <c r="B1032" s="13" t="s">
        <v>18</v>
      </c>
      <c r="C1032" s="13" t="s">
        <v>30</v>
      </c>
      <c r="D1032" s="31" t="s">
        <v>1527</v>
      </c>
      <c r="E1032" s="14">
        <v>85.56</v>
      </c>
      <c r="F1032" s="14">
        <v>23.26</v>
      </c>
      <c r="G1032" s="15">
        <f t="shared" si="228"/>
        <v>1990.13</v>
      </c>
      <c r="H1032" s="14">
        <v>85.56</v>
      </c>
      <c r="I1032" s="37">
        <v>0</v>
      </c>
      <c r="J1032" s="15">
        <f t="shared" si="229"/>
        <v>0</v>
      </c>
    </row>
    <row r="1033" spans="1:10" ht="20.399999999999999" x14ac:dyDescent="0.3">
      <c r="A1033" s="12" t="s">
        <v>1528</v>
      </c>
      <c r="B1033" s="13" t="s">
        <v>18</v>
      </c>
      <c r="C1033" s="13" t="s">
        <v>30</v>
      </c>
      <c r="D1033" s="31" t="s">
        <v>1529</v>
      </c>
      <c r="E1033" s="14">
        <v>11.7</v>
      </c>
      <c r="F1033" s="14">
        <v>18.77</v>
      </c>
      <c r="G1033" s="15">
        <f t="shared" si="228"/>
        <v>219.61</v>
      </c>
      <c r="H1033" s="14">
        <v>11.7</v>
      </c>
      <c r="I1033" s="37">
        <v>0</v>
      </c>
      <c r="J1033" s="15">
        <f t="shared" si="229"/>
        <v>0</v>
      </c>
    </row>
    <row r="1034" spans="1:10" x14ac:dyDescent="0.3">
      <c r="A1034" s="12" t="s">
        <v>392</v>
      </c>
      <c r="B1034" s="13" t="s">
        <v>18</v>
      </c>
      <c r="C1034" s="13" t="s">
        <v>252</v>
      </c>
      <c r="D1034" s="31" t="s">
        <v>393</v>
      </c>
      <c r="E1034" s="14">
        <v>54</v>
      </c>
      <c r="F1034" s="14">
        <v>3.76</v>
      </c>
      <c r="G1034" s="15">
        <f t="shared" si="228"/>
        <v>203.04</v>
      </c>
      <c r="H1034" s="14">
        <v>54</v>
      </c>
      <c r="I1034" s="37">
        <v>0</v>
      </c>
      <c r="J1034" s="15">
        <f t="shared" si="229"/>
        <v>0</v>
      </c>
    </row>
    <row r="1035" spans="1:10" ht="20.399999999999999" x14ac:dyDescent="0.3">
      <c r="A1035" s="12" t="s">
        <v>1530</v>
      </c>
      <c r="B1035" s="13" t="s">
        <v>18</v>
      </c>
      <c r="C1035" s="13" t="s">
        <v>30</v>
      </c>
      <c r="D1035" s="31" t="s">
        <v>1531</v>
      </c>
      <c r="E1035" s="14">
        <v>71</v>
      </c>
      <c r="F1035" s="14">
        <v>22.71</v>
      </c>
      <c r="G1035" s="15">
        <f t="shared" si="228"/>
        <v>1612.41</v>
      </c>
      <c r="H1035" s="14">
        <v>71</v>
      </c>
      <c r="I1035" s="37">
        <v>0</v>
      </c>
      <c r="J1035" s="15">
        <f t="shared" si="229"/>
        <v>0</v>
      </c>
    </row>
    <row r="1036" spans="1:10" x14ac:dyDescent="0.3">
      <c r="A1036" s="12" t="s">
        <v>1532</v>
      </c>
      <c r="B1036" s="13" t="s">
        <v>18</v>
      </c>
      <c r="C1036" s="13" t="s">
        <v>30</v>
      </c>
      <c r="D1036" s="31" t="s">
        <v>1533</v>
      </c>
      <c r="E1036" s="14">
        <v>50</v>
      </c>
      <c r="F1036" s="14">
        <v>12.32</v>
      </c>
      <c r="G1036" s="15">
        <f t="shared" si="228"/>
        <v>616</v>
      </c>
      <c r="H1036" s="14">
        <v>50</v>
      </c>
      <c r="I1036" s="37">
        <v>0</v>
      </c>
      <c r="J1036" s="15">
        <f t="shared" si="229"/>
        <v>0</v>
      </c>
    </row>
    <row r="1037" spans="1:10" ht="20.399999999999999" x14ac:dyDescent="0.3">
      <c r="A1037" s="12" t="s">
        <v>1534</v>
      </c>
      <c r="B1037" s="13" t="s">
        <v>18</v>
      </c>
      <c r="C1037" s="13" t="s">
        <v>27</v>
      </c>
      <c r="D1037" s="31" t="s">
        <v>1535</v>
      </c>
      <c r="E1037" s="14">
        <v>34</v>
      </c>
      <c r="F1037" s="14">
        <v>15.81</v>
      </c>
      <c r="G1037" s="15">
        <f t="shared" si="228"/>
        <v>537.54</v>
      </c>
      <c r="H1037" s="14">
        <v>34</v>
      </c>
      <c r="I1037" s="37">
        <v>0</v>
      </c>
      <c r="J1037" s="15">
        <f t="shared" si="229"/>
        <v>0</v>
      </c>
    </row>
    <row r="1038" spans="1:10" ht="20.399999999999999" x14ac:dyDescent="0.3">
      <c r="A1038" s="12" t="s">
        <v>1536</v>
      </c>
      <c r="B1038" s="13" t="s">
        <v>18</v>
      </c>
      <c r="C1038" s="13" t="s">
        <v>27</v>
      </c>
      <c r="D1038" s="31" t="s">
        <v>1537</v>
      </c>
      <c r="E1038" s="14">
        <v>230</v>
      </c>
      <c r="F1038" s="14">
        <v>24.72</v>
      </c>
      <c r="G1038" s="15">
        <f t="shared" si="228"/>
        <v>5685.6</v>
      </c>
      <c r="H1038" s="14">
        <v>230</v>
      </c>
      <c r="I1038" s="37">
        <v>0</v>
      </c>
      <c r="J1038" s="15">
        <f t="shared" si="229"/>
        <v>0</v>
      </c>
    </row>
    <row r="1039" spans="1:10" ht="20.399999999999999" x14ac:dyDescent="0.3">
      <c r="A1039" s="12" t="s">
        <v>1538</v>
      </c>
      <c r="B1039" s="13" t="s">
        <v>18</v>
      </c>
      <c r="C1039" s="13" t="s">
        <v>19</v>
      </c>
      <c r="D1039" s="31" t="s">
        <v>1539</v>
      </c>
      <c r="E1039" s="14">
        <v>14</v>
      </c>
      <c r="F1039" s="14">
        <v>45.24</v>
      </c>
      <c r="G1039" s="15">
        <f t="shared" si="228"/>
        <v>633.36</v>
      </c>
      <c r="H1039" s="14">
        <v>14</v>
      </c>
      <c r="I1039" s="37">
        <v>0</v>
      </c>
      <c r="J1039" s="15">
        <f t="shared" si="229"/>
        <v>0</v>
      </c>
    </row>
    <row r="1040" spans="1:10" ht="20.399999999999999" x14ac:dyDescent="0.3">
      <c r="A1040" s="12" t="s">
        <v>1540</v>
      </c>
      <c r="B1040" s="13" t="s">
        <v>18</v>
      </c>
      <c r="C1040" s="13" t="s">
        <v>27</v>
      </c>
      <c r="D1040" s="31" t="s">
        <v>1541</v>
      </c>
      <c r="E1040" s="14">
        <v>100</v>
      </c>
      <c r="F1040" s="14">
        <v>8.36</v>
      </c>
      <c r="G1040" s="15">
        <f t="shared" si="228"/>
        <v>836</v>
      </c>
      <c r="H1040" s="14">
        <v>100</v>
      </c>
      <c r="I1040" s="37">
        <v>0</v>
      </c>
      <c r="J1040" s="15">
        <f t="shared" si="229"/>
        <v>0</v>
      </c>
    </row>
    <row r="1041" spans="1:10" ht="20.399999999999999" x14ac:dyDescent="0.3">
      <c r="A1041" s="12" t="s">
        <v>1542</v>
      </c>
      <c r="B1041" s="13" t="s">
        <v>18</v>
      </c>
      <c r="C1041" s="13" t="s">
        <v>30</v>
      </c>
      <c r="D1041" s="31" t="s">
        <v>1543</v>
      </c>
      <c r="E1041" s="14">
        <v>100</v>
      </c>
      <c r="F1041" s="14">
        <v>46.99</v>
      </c>
      <c r="G1041" s="15">
        <f t="shared" si="228"/>
        <v>4699</v>
      </c>
      <c r="H1041" s="14">
        <v>100</v>
      </c>
      <c r="I1041" s="37">
        <v>0</v>
      </c>
      <c r="J1041" s="15">
        <f t="shared" si="229"/>
        <v>0</v>
      </c>
    </row>
    <row r="1042" spans="1:10" x14ac:dyDescent="0.3">
      <c r="A1042" s="16"/>
      <c r="B1042" s="16"/>
      <c r="C1042" s="16"/>
      <c r="D1042" s="32" t="s">
        <v>1544</v>
      </c>
      <c r="E1042" s="14">
        <v>1</v>
      </c>
      <c r="F1042" s="17">
        <f>SUM(G1023:G1041)</f>
        <v>225633.56</v>
      </c>
      <c r="G1042" s="17">
        <f t="shared" si="228"/>
        <v>225633.56</v>
      </c>
      <c r="H1042" s="14">
        <v>1</v>
      </c>
      <c r="I1042" s="17">
        <f>SUM(J1023:J1041)</f>
        <v>0</v>
      </c>
      <c r="J1042" s="17">
        <f t="shared" si="229"/>
        <v>0</v>
      </c>
    </row>
    <row r="1043" spans="1:10" ht="0.9" customHeight="1" x14ac:dyDescent="0.3">
      <c r="A1043" s="18"/>
      <c r="B1043" s="18"/>
      <c r="C1043" s="18"/>
      <c r="D1043" s="33"/>
      <c r="E1043" s="18"/>
      <c r="F1043" s="18"/>
      <c r="G1043" s="18"/>
      <c r="H1043" s="18"/>
      <c r="I1043" s="18"/>
      <c r="J1043" s="18"/>
    </row>
    <row r="1044" spans="1:10" x14ac:dyDescent="0.3">
      <c r="A1044" s="16"/>
      <c r="B1044" s="16"/>
      <c r="C1044" s="16"/>
      <c r="D1044" s="32" t="s">
        <v>1545</v>
      </c>
      <c r="E1044" s="14">
        <v>1</v>
      </c>
      <c r="F1044" s="17">
        <f>G973+G1022</f>
        <v>368849.04</v>
      </c>
      <c r="G1044" s="17">
        <f>ROUND(E1044*F1044,2)</f>
        <v>368849.04</v>
      </c>
      <c r="H1044" s="14">
        <v>1</v>
      </c>
      <c r="I1044" s="17">
        <f>J973+J1022</f>
        <v>0</v>
      </c>
      <c r="J1044" s="17">
        <f>ROUND(H1044*I1044,2)</f>
        <v>0</v>
      </c>
    </row>
    <row r="1045" spans="1:10" ht="0.9" customHeight="1" x14ac:dyDescent="0.3">
      <c r="A1045" s="18"/>
      <c r="B1045" s="18"/>
      <c r="C1045" s="18"/>
      <c r="D1045" s="33"/>
      <c r="E1045" s="18"/>
      <c r="F1045" s="18"/>
      <c r="G1045" s="18"/>
      <c r="H1045" s="18"/>
      <c r="I1045" s="18"/>
      <c r="J1045" s="18"/>
    </row>
    <row r="1046" spans="1:10" x14ac:dyDescent="0.3">
      <c r="A1046" s="10" t="s">
        <v>1546</v>
      </c>
      <c r="B1046" s="10" t="s">
        <v>10</v>
      </c>
      <c r="C1046" s="10" t="s">
        <v>11</v>
      </c>
      <c r="D1046" s="30" t="s">
        <v>1547</v>
      </c>
      <c r="E1046" s="11">
        <f t="shared" ref="E1046:J1046" si="230">E1088</f>
        <v>1</v>
      </c>
      <c r="F1046" s="11">
        <f t="shared" si="230"/>
        <v>134021.38</v>
      </c>
      <c r="G1046" s="11">
        <f t="shared" si="230"/>
        <v>134021.38</v>
      </c>
      <c r="H1046" s="11">
        <f t="shared" si="230"/>
        <v>1</v>
      </c>
      <c r="I1046" s="11">
        <f t="shared" si="230"/>
        <v>0</v>
      </c>
      <c r="J1046" s="11">
        <f t="shared" si="230"/>
        <v>0</v>
      </c>
    </row>
    <row r="1047" spans="1:10" x14ac:dyDescent="0.3">
      <c r="A1047" s="19" t="s">
        <v>1548</v>
      </c>
      <c r="B1047" s="19" t="s">
        <v>10</v>
      </c>
      <c r="C1047" s="19" t="s">
        <v>11</v>
      </c>
      <c r="D1047" s="34" t="s">
        <v>397</v>
      </c>
      <c r="E1047" s="20">
        <f t="shared" ref="E1047:J1047" si="231">E1067</f>
        <v>1</v>
      </c>
      <c r="F1047" s="20">
        <f t="shared" si="231"/>
        <v>117265.51</v>
      </c>
      <c r="G1047" s="20">
        <f t="shared" si="231"/>
        <v>117265.51</v>
      </c>
      <c r="H1047" s="20">
        <f t="shared" si="231"/>
        <v>1</v>
      </c>
      <c r="I1047" s="20">
        <f t="shared" si="231"/>
        <v>0</v>
      </c>
      <c r="J1047" s="20">
        <f t="shared" si="231"/>
        <v>0</v>
      </c>
    </row>
    <row r="1048" spans="1:10" ht="20.399999999999999" x14ac:dyDescent="0.3">
      <c r="A1048" s="12" t="s">
        <v>1549</v>
      </c>
      <c r="B1048" s="13" t="s">
        <v>18</v>
      </c>
      <c r="C1048" s="13" t="s">
        <v>27</v>
      </c>
      <c r="D1048" s="31" t="s">
        <v>1550</v>
      </c>
      <c r="E1048" s="14">
        <v>1111</v>
      </c>
      <c r="F1048" s="14">
        <v>49.83</v>
      </c>
      <c r="G1048" s="15">
        <f t="shared" ref="G1048:G1067" si="232">ROUND(E1048*F1048,2)</f>
        <v>55361.13</v>
      </c>
      <c r="H1048" s="14">
        <v>1111</v>
      </c>
      <c r="I1048" s="37">
        <v>0</v>
      </c>
      <c r="J1048" s="15">
        <f t="shared" ref="J1048:J1067" si="233">ROUND(H1048*I1048,2)</f>
        <v>0</v>
      </c>
    </row>
    <row r="1049" spans="1:10" x14ac:dyDescent="0.3">
      <c r="A1049" s="12" t="s">
        <v>1551</v>
      </c>
      <c r="B1049" s="13" t="s">
        <v>18</v>
      </c>
      <c r="C1049" s="13" t="s">
        <v>19</v>
      </c>
      <c r="D1049" s="31" t="s">
        <v>1552</v>
      </c>
      <c r="E1049" s="14">
        <v>5</v>
      </c>
      <c r="F1049" s="14">
        <v>1758.25</v>
      </c>
      <c r="G1049" s="15">
        <f t="shared" si="232"/>
        <v>8791.25</v>
      </c>
      <c r="H1049" s="14">
        <v>5</v>
      </c>
      <c r="I1049" s="37">
        <v>0</v>
      </c>
      <c r="J1049" s="15">
        <f t="shared" si="233"/>
        <v>0</v>
      </c>
    </row>
    <row r="1050" spans="1:10" ht="20.399999999999999" x14ac:dyDescent="0.3">
      <c r="A1050" s="12" t="s">
        <v>1553</v>
      </c>
      <c r="B1050" s="13" t="s">
        <v>18</v>
      </c>
      <c r="C1050" s="13" t="s">
        <v>27</v>
      </c>
      <c r="D1050" s="31" t="s">
        <v>1554</v>
      </c>
      <c r="E1050" s="14">
        <v>1125</v>
      </c>
      <c r="F1050" s="14">
        <v>8.25</v>
      </c>
      <c r="G1050" s="15">
        <f t="shared" si="232"/>
        <v>9281.25</v>
      </c>
      <c r="H1050" s="14">
        <v>1125</v>
      </c>
      <c r="I1050" s="37">
        <v>0</v>
      </c>
      <c r="J1050" s="15">
        <f t="shared" si="233"/>
        <v>0</v>
      </c>
    </row>
    <row r="1051" spans="1:10" ht="20.399999999999999" x14ac:dyDescent="0.3">
      <c r="A1051" s="12" t="s">
        <v>1555</v>
      </c>
      <c r="B1051" s="13" t="s">
        <v>18</v>
      </c>
      <c r="C1051" s="13" t="s">
        <v>27</v>
      </c>
      <c r="D1051" s="31" t="s">
        <v>1556</v>
      </c>
      <c r="E1051" s="14">
        <v>8</v>
      </c>
      <c r="F1051" s="14">
        <v>4.2</v>
      </c>
      <c r="G1051" s="15">
        <f t="shared" si="232"/>
        <v>33.6</v>
      </c>
      <c r="H1051" s="14">
        <v>8</v>
      </c>
      <c r="I1051" s="37">
        <v>0</v>
      </c>
      <c r="J1051" s="15">
        <f t="shared" si="233"/>
        <v>0</v>
      </c>
    </row>
    <row r="1052" spans="1:10" ht="20.399999999999999" x14ac:dyDescent="0.3">
      <c r="A1052" s="12" t="s">
        <v>1557</v>
      </c>
      <c r="B1052" s="13" t="s">
        <v>18</v>
      </c>
      <c r="C1052" s="13" t="s">
        <v>19</v>
      </c>
      <c r="D1052" s="31" t="s">
        <v>1558</v>
      </c>
      <c r="E1052" s="14">
        <v>1</v>
      </c>
      <c r="F1052" s="14">
        <v>108.33</v>
      </c>
      <c r="G1052" s="15">
        <f t="shared" si="232"/>
        <v>108.33</v>
      </c>
      <c r="H1052" s="14">
        <v>1</v>
      </c>
      <c r="I1052" s="37">
        <v>0</v>
      </c>
      <c r="J1052" s="15">
        <f t="shared" si="233"/>
        <v>0</v>
      </c>
    </row>
    <row r="1053" spans="1:10" ht="20.399999999999999" x14ac:dyDescent="0.3">
      <c r="A1053" s="12" t="s">
        <v>1559</v>
      </c>
      <c r="B1053" s="13" t="s">
        <v>18</v>
      </c>
      <c r="C1053" s="13" t="s">
        <v>27</v>
      </c>
      <c r="D1053" s="31" t="s">
        <v>1560</v>
      </c>
      <c r="E1053" s="14">
        <v>29</v>
      </c>
      <c r="F1053" s="14">
        <v>124.08</v>
      </c>
      <c r="G1053" s="15">
        <f t="shared" si="232"/>
        <v>3598.32</v>
      </c>
      <c r="H1053" s="14">
        <v>29</v>
      </c>
      <c r="I1053" s="37">
        <v>0</v>
      </c>
      <c r="J1053" s="15">
        <f t="shared" si="233"/>
        <v>0</v>
      </c>
    </row>
    <row r="1054" spans="1:10" x14ac:dyDescent="0.3">
      <c r="A1054" s="12" t="s">
        <v>1561</v>
      </c>
      <c r="B1054" s="13" t="s">
        <v>18</v>
      </c>
      <c r="C1054" s="13" t="s">
        <v>19</v>
      </c>
      <c r="D1054" s="31" t="s">
        <v>1562</v>
      </c>
      <c r="E1054" s="14">
        <v>20</v>
      </c>
      <c r="F1054" s="14">
        <v>92.84</v>
      </c>
      <c r="G1054" s="15">
        <f t="shared" si="232"/>
        <v>1856.8</v>
      </c>
      <c r="H1054" s="14">
        <v>20</v>
      </c>
      <c r="I1054" s="37">
        <v>0</v>
      </c>
      <c r="J1054" s="15">
        <f t="shared" si="233"/>
        <v>0</v>
      </c>
    </row>
    <row r="1055" spans="1:10" x14ac:dyDescent="0.3">
      <c r="A1055" s="12" t="s">
        <v>1563</v>
      </c>
      <c r="B1055" s="13" t="s">
        <v>18</v>
      </c>
      <c r="C1055" s="13" t="s">
        <v>19</v>
      </c>
      <c r="D1055" s="31" t="s">
        <v>407</v>
      </c>
      <c r="E1055" s="14">
        <v>4</v>
      </c>
      <c r="F1055" s="14">
        <v>94.44</v>
      </c>
      <c r="G1055" s="15">
        <f t="shared" si="232"/>
        <v>377.76</v>
      </c>
      <c r="H1055" s="14">
        <v>4</v>
      </c>
      <c r="I1055" s="37">
        <v>0</v>
      </c>
      <c r="J1055" s="15">
        <f t="shared" si="233"/>
        <v>0</v>
      </c>
    </row>
    <row r="1056" spans="1:10" ht="20.399999999999999" x14ac:dyDescent="0.3">
      <c r="A1056" s="12" t="s">
        <v>1564</v>
      </c>
      <c r="B1056" s="13" t="s">
        <v>18</v>
      </c>
      <c r="C1056" s="13" t="s">
        <v>19</v>
      </c>
      <c r="D1056" s="31" t="s">
        <v>1565</v>
      </c>
      <c r="E1056" s="14">
        <v>41</v>
      </c>
      <c r="F1056" s="14">
        <v>259.25</v>
      </c>
      <c r="G1056" s="15">
        <f t="shared" si="232"/>
        <v>10629.25</v>
      </c>
      <c r="H1056" s="14">
        <v>41</v>
      </c>
      <c r="I1056" s="37">
        <v>0</v>
      </c>
      <c r="J1056" s="15">
        <f t="shared" si="233"/>
        <v>0</v>
      </c>
    </row>
    <row r="1057" spans="1:10" ht="20.399999999999999" x14ac:dyDescent="0.3">
      <c r="A1057" s="12" t="s">
        <v>1566</v>
      </c>
      <c r="B1057" s="13" t="s">
        <v>18</v>
      </c>
      <c r="C1057" s="13" t="s">
        <v>19</v>
      </c>
      <c r="D1057" s="31" t="s">
        <v>1567</v>
      </c>
      <c r="E1057" s="14">
        <v>7</v>
      </c>
      <c r="F1057" s="14">
        <v>437.75</v>
      </c>
      <c r="G1057" s="15">
        <f t="shared" si="232"/>
        <v>3064.25</v>
      </c>
      <c r="H1057" s="14">
        <v>7</v>
      </c>
      <c r="I1057" s="37">
        <v>0</v>
      </c>
      <c r="J1057" s="15">
        <f t="shared" si="233"/>
        <v>0</v>
      </c>
    </row>
    <row r="1058" spans="1:10" ht="20.399999999999999" x14ac:dyDescent="0.3">
      <c r="A1058" s="12" t="s">
        <v>1568</v>
      </c>
      <c r="B1058" s="13" t="s">
        <v>18</v>
      </c>
      <c r="C1058" s="13" t="s">
        <v>19</v>
      </c>
      <c r="D1058" s="31" t="s">
        <v>1569</v>
      </c>
      <c r="E1058" s="14">
        <v>50</v>
      </c>
      <c r="F1058" s="14">
        <v>91.31</v>
      </c>
      <c r="G1058" s="15">
        <f t="shared" si="232"/>
        <v>4565.5</v>
      </c>
      <c r="H1058" s="14">
        <v>50</v>
      </c>
      <c r="I1058" s="37">
        <v>0</v>
      </c>
      <c r="J1058" s="15">
        <f t="shared" si="233"/>
        <v>0</v>
      </c>
    </row>
    <row r="1059" spans="1:10" x14ac:dyDescent="0.3">
      <c r="A1059" s="12" t="s">
        <v>1570</v>
      </c>
      <c r="B1059" s="13" t="s">
        <v>18</v>
      </c>
      <c r="C1059" s="13" t="s">
        <v>19</v>
      </c>
      <c r="D1059" s="31" t="s">
        <v>1571</v>
      </c>
      <c r="E1059" s="14">
        <v>12</v>
      </c>
      <c r="F1059" s="14">
        <v>154.11000000000001</v>
      </c>
      <c r="G1059" s="15">
        <f t="shared" si="232"/>
        <v>1849.32</v>
      </c>
      <c r="H1059" s="14">
        <v>12</v>
      </c>
      <c r="I1059" s="37">
        <v>0</v>
      </c>
      <c r="J1059" s="15">
        <f t="shared" si="233"/>
        <v>0</v>
      </c>
    </row>
    <row r="1060" spans="1:10" x14ac:dyDescent="0.3">
      <c r="A1060" s="12" t="s">
        <v>1572</v>
      </c>
      <c r="B1060" s="13" t="s">
        <v>18</v>
      </c>
      <c r="C1060" s="13" t="s">
        <v>19</v>
      </c>
      <c r="D1060" s="31" t="s">
        <v>1573</v>
      </c>
      <c r="E1060" s="14">
        <v>7</v>
      </c>
      <c r="F1060" s="14">
        <v>1801.73</v>
      </c>
      <c r="G1060" s="15">
        <f t="shared" si="232"/>
        <v>12612.11</v>
      </c>
      <c r="H1060" s="14">
        <v>7</v>
      </c>
      <c r="I1060" s="37">
        <v>0</v>
      </c>
      <c r="J1060" s="15">
        <f t="shared" si="233"/>
        <v>0</v>
      </c>
    </row>
    <row r="1061" spans="1:10" ht="20.399999999999999" x14ac:dyDescent="0.3">
      <c r="A1061" s="12" t="s">
        <v>1574</v>
      </c>
      <c r="B1061" s="13" t="s">
        <v>18</v>
      </c>
      <c r="C1061" s="13" t="s">
        <v>27</v>
      </c>
      <c r="D1061" s="31" t="s">
        <v>1575</v>
      </c>
      <c r="E1061" s="14">
        <v>20</v>
      </c>
      <c r="F1061" s="14">
        <v>19.18</v>
      </c>
      <c r="G1061" s="15">
        <f t="shared" si="232"/>
        <v>383.6</v>
      </c>
      <c r="H1061" s="14">
        <v>20</v>
      </c>
      <c r="I1061" s="37">
        <v>0</v>
      </c>
      <c r="J1061" s="15">
        <f t="shared" si="233"/>
        <v>0</v>
      </c>
    </row>
    <row r="1062" spans="1:10" x14ac:dyDescent="0.3">
      <c r="A1062" s="12" t="s">
        <v>1576</v>
      </c>
      <c r="B1062" s="13" t="s">
        <v>18</v>
      </c>
      <c r="C1062" s="13" t="s">
        <v>27</v>
      </c>
      <c r="D1062" s="31" t="s">
        <v>1577</v>
      </c>
      <c r="E1062" s="14">
        <v>160</v>
      </c>
      <c r="F1062" s="14">
        <v>12.48</v>
      </c>
      <c r="G1062" s="15">
        <f t="shared" si="232"/>
        <v>1996.8</v>
      </c>
      <c r="H1062" s="14">
        <v>160</v>
      </c>
      <c r="I1062" s="37">
        <v>0</v>
      </c>
      <c r="J1062" s="15">
        <f t="shared" si="233"/>
        <v>0</v>
      </c>
    </row>
    <row r="1063" spans="1:10" ht="20.399999999999999" x14ac:dyDescent="0.3">
      <c r="A1063" s="12" t="s">
        <v>1578</v>
      </c>
      <c r="B1063" s="13" t="s">
        <v>18</v>
      </c>
      <c r="C1063" s="13" t="s">
        <v>197</v>
      </c>
      <c r="D1063" s="31" t="s">
        <v>1579</v>
      </c>
      <c r="E1063" s="14">
        <v>9.6</v>
      </c>
      <c r="F1063" s="14">
        <v>62.45</v>
      </c>
      <c r="G1063" s="15">
        <f t="shared" si="232"/>
        <v>599.52</v>
      </c>
      <c r="H1063" s="14">
        <v>9.6</v>
      </c>
      <c r="I1063" s="37">
        <v>0</v>
      </c>
      <c r="J1063" s="15">
        <f t="shared" si="233"/>
        <v>0</v>
      </c>
    </row>
    <row r="1064" spans="1:10" ht="20.399999999999999" x14ac:dyDescent="0.3">
      <c r="A1064" s="12" t="s">
        <v>1580</v>
      </c>
      <c r="B1064" s="13" t="s">
        <v>18</v>
      </c>
      <c r="C1064" s="13" t="s">
        <v>197</v>
      </c>
      <c r="D1064" s="31" t="s">
        <v>1581</v>
      </c>
      <c r="E1064" s="14">
        <v>9.6</v>
      </c>
      <c r="F1064" s="14">
        <v>107.79</v>
      </c>
      <c r="G1064" s="15">
        <f t="shared" si="232"/>
        <v>1034.78</v>
      </c>
      <c r="H1064" s="14">
        <v>9.6</v>
      </c>
      <c r="I1064" s="37">
        <v>0</v>
      </c>
      <c r="J1064" s="15">
        <f t="shared" si="233"/>
        <v>0</v>
      </c>
    </row>
    <row r="1065" spans="1:10" ht="20.399999999999999" x14ac:dyDescent="0.3">
      <c r="A1065" s="12" t="s">
        <v>1582</v>
      </c>
      <c r="B1065" s="13" t="s">
        <v>18</v>
      </c>
      <c r="C1065" s="13" t="s">
        <v>19</v>
      </c>
      <c r="D1065" s="31" t="s">
        <v>1583</v>
      </c>
      <c r="E1065" s="14">
        <v>1</v>
      </c>
      <c r="F1065" s="14">
        <v>1017.7</v>
      </c>
      <c r="G1065" s="15">
        <f t="shared" si="232"/>
        <v>1017.7</v>
      </c>
      <c r="H1065" s="14">
        <v>1</v>
      </c>
      <c r="I1065" s="37">
        <v>0</v>
      </c>
      <c r="J1065" s="15">
        <f t="shared" si="233"/>
        <v>0</v>
      </c>
    </row>
    <row r="1066" spans="1:10" ht="20.399999999999999" x14ac:dyDescent="0.3">
      <c r="A1066" s="12" t="s">
        <v>1584</v>
      </c>
      <c r="B1066" s="13" t="s">
        <v>18</v>
      </c>
      <c r="C1066" s="13" t="s">
        <v>19</v>
      </c>
      <c r="D1066" s="31" t="s">
        <v>1585</v>
      </c>
      <c r="E1066" s="14">
        <v>4</v>
      </c>
      <c r="F1066" s="14">
        <v>26.06</v>
      </c>
      <c r="G1066" s="15">
        <f t="shared" si="232"/>
        <v>104.24</v>
      </c>
      <c r="H1066" s="14">
        <v>4</v>
      </c>
      <c r="I1066" s="37">
        <v>0</v>
      </c>
      <c r="J1066" s="15">
        <f t="shared" si="233"/>
        <v>0</v>
      </c>
    </row>
    <row r="1067" spans="1:10" x14ac:dyDescent="0.3">
      <c r="A1067" s="16"/>
      <c r="B1067" s="16"/>
      <c r="C1067" s="16"/>
      <c r="D1067" s="32" t="s">
        <v>1586</v>
      </c>
      <c r="E1067" s="14">
        <v>1</v>
      </c>
      <c r="F1067" s="17">
        <f>SUM(G1048:G1066)</f>
        <v>117265.51</v>
      </c>
      <c r="G1067" s="17">
        <f t="shared" si="232"/>
        <v>117265.51</v>
      </c>
      <c r="H1067" s="14">
        <v>1</v>
      </c>
      <c r="I1067" s="17">
        <f>SUM(J1048:J1066)</f>
        <v>0</v>
      </c>
      <c r="J1067" s="17">
        <f t="shared" si="233"/>
        <v>0</v>
      </c>
    </row>
    <row r="1068" spans="1:10" ht="0.9" customHeight="1" x14ac:dyDescent="0.3">
      <c r="A1068" s="18"/>
      <c r="B1068" s="18"/>
      <c r="C1068" s="18"/>
      <c r="D1068" s="33"/>
      <c r="E1068" s="18"/>
      <c r="F1068" s="18"/>
      <c r="G1068" s="18"/>
      <c r="H1068" s="18"/>
      <c r="I1068" s="18"/>
      <c r="J1068" s="18"/>
    </row>
    <row r="1069" spans="1:10" x14ac:dyDescent="0.3">
      <c r="A1069" s="19" t="s">
        <v>1587</v>
      </c>
      <c r="B1069" s="19" t="s">
        <v>10</v>
      </c>
      <c r="C1069" s="19" t="s">
        <v>11</v>
      </c>
      <c r="D1069" s="34" t="s">
        <v>1588</v>
      </c>
      <c r="E1069" s="20">
        <f t="shared" ref="E1069:J1069" si="234">E1086</f>
        <v>1</v>
      </c>
      <c r="F1069" s="20">
        <f t="shared" si="234"/>
        <v>16755.87</v>
      </c>
      <c r="G1069" s="20">
        <f t="shared" si="234"/>
        <v>16755.87</v>
      </c>
      <c r="H1069" s="20">
        <f t="shared" si="234"/>
        <v>1</v>
      </c>
      <c r="I1069" s="20">
        <f t="shared" si="234"/>
        <v>0</v>
      </c>
      <c r="J1069" s="20">
        <f t="shared" si="234"/>
        <v>0</v>
      </c>
    </row>
    <row r="1070" spans="1:10" x14ac:dyDescent="0.3">
      <c r="A1070" s="12" t="s">
        <v>1589</v>
      </c>
      <c r="B1070" s="13" t="s">
        <v>18</v>
      </c>
      <c r="C1070" s="13" t="s">
        <v>27</v>
      </c>
      <c r="D1070" s="31" t="s">
        <v>1590</v>
      </c>
      <c r="E1070" s="14">
        <v>725</v>
      </c>
      <c r="F1070" s="14">
        <v>6.58</v>
      </c>
      <c r="G1070" s="15">
        <f t="shared" ref="G1070:G1086" si="235">ROUND(E1070*F1070,2)</f>
        <v>4770.5</v>
      </c>
      <c r="H1070" s="14">
        <v>725</v>
      </c>
      <c r="I1070" s="37">
        <v>0</v>
      </c>
      <c r="J1070" s="15">
        <f t="shared" ref="J1070:J1086" si="236">ROUND(H1070*I1070,2)</f>
        <v>0</v>
      </c>
    </row>
    <row r="1071" spans="1:10" x14ac:dyDescent="0.3">
      <c r="A1071" s="12" t="s">
        <v>1591</v>
      </c>
      <c r="B1071" s="13" t="s">
        <v>18</v>
      </c>
      <c r="C1071" s="13" t="s">
        <v>19</v>
      </c>
      <c r="D1071" s="31" t="s">
        <v>1592</v>
      </c>
      <c r="E1071" s="14">
        <v>6</v>
      </c>
      <c r="F1071" s="14">
        <v>439.38</v>
      </c>
      <c r="G1071" s="15">
        <f t="shared" si="235"/>
        <v>2636.28</v>
      </c>
      <c r="H1071" s="14">
        <v>6</v>
      </c>
      <c r="I1071" s="37">
        <v>0</v>
      </c>
      <c r="J1071" s="15">
        <f t="shared" si="236"/>
        <v>0</v>
      </c>
    </row>
    <row r="1072" spans="1:10" x14ac:dyDescent="0.3">
      <c r="A1072" s="12" t="s">
        <v>1593</v>
      </c>
      <c r="B1072" s="13" t="s">
        <v>18</v>
      </c>
      <c r="C1072" s="13" t="s">
        <v>19</v>
      </c>
      <c r="D1072" s="31" t="s">
        <v>1594</v>
      </c>
      <c r="E1072" s="14">
        <v>2</v>
      </c>
      <c r="F1072" s="14">
        <v>200.25</v>
      </c>
      <c r="G1072" s="15">
        <f t="shared" si="235"/>
        <v>400.5</v>
      </c>
      <c r="H1072" s="14">
        <v>2</v>
      </c>
      <c r="I1072" s="37">
        <v>0</v>
      </c>
      <c r="J1072" s="15">
        <f t="shared" si="236"/>
        <v>0</v>
      </c>
    </row>
    <row r="1073" spans="1:10" x14ac:dyDescent="0.3">
      <c r="A1073" s="12" t="s">
        <v>1595</v>
      </c>
      <c r="B1073" s="13" t="s">
        <v>18</v>
      </c>
      <c r="C1073" s="13" t="s">
        <v>19</v>
      </c>
      <c r="D1073" s="31" t="s">
        <v>1596</v>
      </c>
      <c r="E1073" s="14">
        <v>2</v>
      </c>
      <c r="F1073" s="14">
        <v>240.7</v>
      </c>
      <c r="G1073" s="15">
        <f t="shared" si="235"/>
        <v>481.4</v>
      </c>
      <c r="H1073" s="14">
        <v>2</v>
      </c>
      <c r="I1073" s="37">
        <v>0</v>
      </c>
      <c r="J1073" s="15">
        <f t="shared" si="236"/>
        <v>0</v>
      </c>
    </row>
    <row r="1074" spans="1:10" ht="20.399999999999999" x14ac:dyDescent="0.3">
      <c r="A1074" s="12" t="s">
        <v>1597</v>
      </c>
      <c r="B1074" s="13" t="s">
        <v>18</v>
      </c>
      <c r="C1074" s="13" t="s">
        <v>19</v>
      </c>
      <c r="D1074" s="31" t="s">
        <v>1598</v>
      </c>
      <c r="E1074" s="14">
        <v>5</v>
      </c>
      <c r="F1074" s="14">
        <v>152.88</v>
      </c>
      <c r="G1074" s="15">
        <f t="shared" si="235"/>
        <v>764.4</v>
      </c>
      <c r="H1074" s="14">
        <v>5</v>
      </c>
      <c r="I1074" s="37">
        <v>0</v>
      </c>
      <c r="J1074" s="15">
        <f t="shared" si="236"/>
        <v>0</v>
      </c>
    </row>
    <row r="1075" spans="1:10" ht="20.399999999999999" x14ac:dyDescent="0.3">
      <c r="A1075" s="12" t="s">
        <v>1599</v>
      </c>
      <c r="B1075" s="13" t="s">
        <v>18</v>
      </c>
      <c r="C1075" s="13" t="s">
        <v>19</v>
      </c>
      <c r="D1075" s="31" t="s">
        <v>1600</v>
      </c>
      <c r="E1075" s="14">
        <v>5</v>
      </c>
      <c r="F1075" s="14">
        <v>112.42</v>
      </c>
      <c r="G1075" s="15">
        <f t="shared" si="235"/>
        <v>562.1</v>
      </c>
      <c r="H1075" s="14">
        <v>5</v>
      </c>
      <c r="I1075" s="37">
        <v>0</v>
      </c>
      <c r="J1075" s="15">
        <f t="shared" si="236"/>
        <v>0</v>
      </c>
    </row>
    <row r="1076" spans="1:10" x14ac:dyDescent="0.3">
      <c r="A1076" s="12" t="s">
        <v>1601</v>
      </c>
      <c r="B1076" s="13" t="s">
        <v>18</v>
      </c>
      <c r="C1076" s="13" t="s">
        <v>19</v>
      </c>
      <c r="D1076" s="31" t="s">
        <v>1602</v>
      </c>
      <c r="E1076" s="14">
        <v>2</v>
      </c>
      <c r="F1076" s="14">
        <v>232.18</v>
      </c>
      <c r="G1076" s="15">
        <f t="shared" si="235"/>
        <v>464.36</v>
      </c>
      <c r="H1076" s="14">
        <v>2</v>
      </c>
      <c r="I1076" s="37">
        <v>0</v>
      </c>
      <c r="J1076" s="15">
        <f t="shared" si="236"/>
        <v>0</v>
      </c>
    </row>
    <row r="1077" spans="1:10" x14ac:dyDescent="0.3">
      <c r="A1077" s="12" t="s">
        <v>1603</v>
      </c>
      <c r="B1077" s="13" t="s">
        <v>18</v>
      </c>
      <c r="C1077" s="13" t="s">
        <v>19</v>
      </c>
      <c r="D1077" s="31" t="s">
        <v>1604</v>
      </c>
      <c r="E1077" s="14">
        <v>2</v>
      </c>
      <c r="F1077" s="14">
        <v>132.31</v>
      </c>
      <c r="G1077" s="15">
        <f t="shared" si="235"/>
        <v>264.62</v>
      </c>
      <c r="H1077" s="14">
        <v>2</v>
      </c>
      <c r="I1077" s="37">
        <v>0</v>
      </c>
      <c r="J1077" s="15">
        <f t="shared" si="236"/>
        <v>0</v>
      </c>
    </row>
    <row r="1078" spans="1:10" x14ac:dyDescent="0.3">
      <c r="A1078" s="12" t="s">
        <v>1605</v>
      </c>
      <c r="B1078" s="13" t="s">
        <v>18</v>
      </c>
      <c r="C1078" s="13" t="s">
        <v>19</v>
      </c>
      <c r="D1078" s="31" t="s">
        <v>1606</v>
      </c>
      <c r="E1078" s="14">
        <v>5</v>
      </c>
      <c r="F1078" s="14">
        <v>22.85</v>
      </c>
      <c r="G1078" s="15">
        <f t="shared" si="235"/>
        <v>114.25</v>
      </c>
      <c r="H1078" s="14">
        <v>5</v>
      </c>
      <c r="I1078" s="37">
        <v>0</v>
      </c>
      <c r="J1078" s="15">
        <f t="shared" si="236"/>
        <v>0</v>
      </c>
    </row>
    <row r="1079" spans="1:10" x14ac:dyDescent="0.3">
      <c r="A1079" s="12" t="s">
        <v>1607</v>
      </c>
      <c r="B1079" s="13" t="s">
        <v>18</v>
      </c>
      <c r="C1079" s="13" t="s">
        <v>19</v>
      </c>
      <c r="D1079" s="31" t="s">
        <v>1608</v>
      </c>
      <c r="E1079" s="14">
        <v>5</v>
      </c>
      <c r="F1079" s="14">
        <v>22.83</v>
      </c>
      <c r="G1079" s="15">
        <f t="shared" si="235"/>
        <v>114.15</v>
      </c>
      <c r="H1079" s="14">
        <v>5</v>
      </c>
      <c r="I1079" s="37">
        <v>0</v>
      </c>
      <c r="J1079" s="15">
        <f t="shared" si="236"/>
        <v>0</v>
      </c>
    </row>
    <row r="1080" spans="1:10" x14ac:dyDescent="0.3">
      <c r="A1080" s="12" t="s">
        <v>1609</v>
      </c>
      <c r="B1080" s="13" t="s">
        <v>18</v>
      </c>
      <c r="C1080" s="13" t="s">
        <v>19</v>
      </c>
      <c r="D1080" s="31" t="s">
        <v>1610</v>
      </c>
      <c r="E1080" s="14">
        <v>5</v>
      </c>
      <c r="F1080" s="14">
        <v>28.22</v>
      </c>
      <c r="G1080" s="15">
        <f t="shared" si="235"/>
        <v>141.1</v>
      </c>
      <c r="H1080" s="14">
        <v>5</v>
      </c>
      <c r="I1080" s="37">
        <v>0</v>
      </c>
      <c r="J1080" s="15">
        <f t="shared" si="236"/>
        <v>0</v>
      </c>
    </row>
    <row r="1081" spans="1:10" x14ac:dyDescent="0.3">
      <c r="A1081" s="12" t="s">
        <v>1611</v>
      </c>
      <c r="B1081" s="13" t="s">
        <v>18</v>
      </c>
      <c r="C1081" s="13" t="s">
        <v>19</v>
      </c>
      <c r="D1081" s="31" t="s">
        <v>1612</v>
      </c>
      <c r="E1081" s="14">
        <v>4</v>
      </c>
      <c r="F1081" s="14">
        <v>315.07</v>
      </c>
      <c r="G1081" s="15">
        <f t="shared" si="235"/>
        <v>1260.28</v>
      </c>
      <c r="H1081" s="14">
        <v>4</v>
      </c>
      <c r="I1081" s="37">
        <v>0</v>
      </c>
      <c r="J1081" s="15">
        <f t="shared" si="236"/>
        <v>0</v>
      </c>
    </row>
    <row r="1082" spans="1:10" x14ac:dyDescent="0.3">
      <c r="A1082" s="12" t="s">
        <v>1613</v>
      </c>
      <c r="B1082" s="13" t="s">
        <v>18</v>
      </c>
      <c r="C1082" s="13" t="s">
        <v>19</v>
      </c>
      <c r="D1082" s="31" t="s">
        <v>1614</v>
      </c>
      <c r="E1082" s="14">
        <v>1</v>
      </c>
      <c r="F1082" s="14">
        <v>121.97</v>
      </c>
      <c r="G1082" s="15">
        <f t="shared" si="235"/>
        <v>121.97</v>
      </c>
      <c r="H1082" s="14">
        <v>1</v>
      </c>
      <c r="I1082" s="37">
        <v>0</v>
      </c>
      <c r="J1082" s="15">
        <f t="shared" si="236"/>
        <v>0</v>
      </c>
    </row>
    <row r="1083" spans="1:10" x14ac:dyDescent="0.3">
      <c r="A1083" s="12" t="s">
        <v>1615</v>
      </c>
      <c r="B1083" s="13" t="s">
        <v>18</v>
      </c>
      <c r="C1083" s="13" t="s">
        <v>19</v>
      </c>
      <c r="D1083" s="31" t="s">
        <v>1616</v>
      </c>
      <c r="E1083" s="14">
        <v>1</v>
      </c>
      <c r="F1083" s="14">
        <v>425.24</v>
      </c>
      <c r="G1083" s="15">
        <f t="shared" si="235"/>
        <v>425.24</v>
      </c>
      <c r="H1083" s="14">
        <v>1</v>
      </c>
      <c r="I1083" s="37">
        <v>0</v>
      </c>
      <c r="J1083" s="15">
        <f t="shared" si="236"/>
        <v>0</v>
      </c>
    </row>
    <row r="1084" spans="1:10" x14ac:dyDescent="0.3">
      <c r="A1084" s="12" t="s">
        <v>1617</v>
      </c>
      <c r="B1084" s="13" t="s">
        <v>18</v>
      </c>
      <c r="C1084" s="13" t="s">
        <v>19</v>
      </c>
      <c r="D1084" s="31" t="s">
        <v>1618</v>
      </c>
      <c r="E1084" s="14">
        <v>1</v>
      </c>
      <c r="F1084" s="14">
        <v>1598.44</v>
      </c>
      <c r="G1084" s="15">
        <f t="shared" si="235"/>
        <v>1598.44</v>
      </c>
      <c r="H1084" s="14">
        <v>1</v>
      </c>
      <c r="I1084" s="37">
        <v>0</v>
      </c>
      <c r="J1084" s="15">
        <f t="shared" si="236"/>
        <v>0</v>
      </c>
    </row>
    <row r="1085" spans="1:10" x14ac:dyDescent="0.3">
      <c r="A1085" s="12" t="s">
        <v>1619</v>
      </c>
      <c r="B1085" s="13" t="s">
        <v>18</v>
      </c>
      <c r="C1085" s="13" t="s">
        <v>19</v>
      </c>
      <c r="D1085" s="31" t="s">
        <v>1620</v>
      </c>
      <c r="E1085" s="14">
        <v>6</v>
      </c>
      <c r="F1085" s="14">
        <v>439.38</v>
      </c>
      <c r="G1085" s="15">
        <f t="shared" si="235"/>
        <v>2636.28</v>
      </c>
      <c r="H1085" s="14">
        <v>6</v>
      </c>
      <c r="I1085" s="37">
        <v>0</v>
      </c>
      <c r="J1085" s="15">
        <f t="shared" si="236"/>
        <v>0</v>
      </c>
    </row>
    <row r="1086" spans="1:10" x14ac:dyDescent="0.3">
      <c r="A1086" s="16"/>
      <c r="B1086" s="16"/>
      <c r="C1086" s="16"/>
      <c r="D1086" s="32" t="s">
        <v>1621</v>
      </c>
      <c r="E1086" s="14">
        <v>1</v>
      </c>
      <c r="F1086" s="17">
        <f>SUM(G1070:G1085)</f>
        <v>16755.87</v>
      </c>
      <c r="G1086" s="17">
        <f t="shared" si="235"/>
        <v>16755.87</v>
      </c>
      <c r="H1086" s="14">
        <v>1</v>
      </c>
      <c r="I1086" s="17">
        <f>SUM(J1070:J1085)</f>
        <v>0</v>
      </c>
      <c r="J1086" s="17">
        <f t="shared" si="236"/>
        <v>0</v>
      </c>
    </row>
    <row r="1087" spans="1:10" ht="0.9" customHeight="1" x14ac:dyDescent="0.3">
      <c r="A1087" s="18"/>
      <c r="B1087" s="18"/>
      <c r="C1087" s="18"/>
      <c r="D1087" s="33"/>
      <c r="E1087" s="18"/>
      <c r="F1087" s="18"/>
      <c r="G1087" s="18"/>
      <c r="H1087" s="18"/>
      <c r="I1087" s="18"/>
      <c r="J1087" s="18"/>
    </row>
    <row r="1088" spans="1:10" x14ac:dyDescent="0.3">
      <c r="A1088" s="16"/>
      <c r="B1088" s="16"/>
      <c r="C1088" s="16"/>
      <c r="D1088" s="32" t="s">
        <v>1622</v>
      </c>
      <c r="E1088" s="14">
        <v>1</v>
      </c>
      <c r="F1088" s="17">
        <f>G1047+G1069</f>
        <v>134021.38</v>
      </c>
      <c r="G1088" s="17">
        <f>ROUND(E1088*F1088,2)</f>
        <v>134021.38</v>
      </c>
      <c r="H1088" s="14">
        <v>1</v>
      </c>
      <c r="I1088" s="17">
        <f>J1047+J1069</f>
        <v>0</v>
      </c>
      <c r="J1088" s="17">
        <f>ROUND(H1088*I1088,2)</f>
        <v>0</v>
      </c>
    </row>
    <row r="1089" spans="1:10" ht="0.9" customHeight="1" x14ac:dyDescent="0.3">
      <c r="A1089" s="18"/>
      <c r="B1089" s="18"/>
      <c r="C1089" s="18"/>
      <c r="D1089" s="33"/>
      <c r="E1089" s="18"/>
      <c r="F1089" s="18"/>
      <c r="G1089" s="18"/>
      <c r="H1089" s="18"/>
      <c r="I1089" s="18"/>
      <c r="J1089" s="18"/>
    </row>
    <row r="1090" spans="1:10" x14ac:dyDescent="0.3">
      <c r="A1090" s="10" t="s">
        <v>1623</v>
      </c>
      <c r="B1090" s="10" t="s">
        <v>10</v>
      </c>
      <c r="C1090" s="10" t="s">
        <v>11</v>
      </c>
      <c r="D1090" s="30" t="s">
        <v>1624</v>
      </c>
      <c r="E1090" s="11">
        <f t="shared" ref="E1090:J1090" si="237">E1098</f>
        <v>1</v>
      </c>
      <c r="F1090" s="11">
        <f t="shared" si="237"/>
        <v>344143.44</v>
      </c>
      <c r="G1090" s="11">
        <f t="shared" si="237"/>
        <v>344143.44</v>
      </c>
      <c r="H1090" s="11">
        <f t="shared" si="237"/>
        <v>1</v>
      </c>
      <c r="I1090" s="11">
        <f t="shared" si="237"/>
        <v>0</v>
      </c>
      <c r="J1090" s="11">
        <f t="shared" si="237"/>
        <v>0</v>
      </c>
    </row>
    <row r="1091" spans="1:10" ht="20.399999999999999" x14ac:dyDescent="0.3">
      <c r="A1091" s="12" t="s">
        <v>1625</v>
      </c>
      <c r="B1091" s="13" t="s">
        <v>18</v>
      </c>
      <c r="C1091" s="13" t="s">
        <v>30</v>
      </c>
      <c r="D1091" s="31" t="s">
        <v>1626</v>
      </c>
      <c r="E1091" s="14">
        <v>3297.3</v>
      </c>
      <c r="F1091" s="14">
        <v>25.92</v>
      </c>
      <c r="G1091" s="15">
        <f t="shared" ref="G1091:G1098" si="238">ROUND(E1091*F1091,2)</f>
        <v>85466.02</v>
      </c>
      <c r="H1091" s="14">
        <v>3297.3</v>
      </c>
      <c r="I1091" s="37">
        <v>0</v>
      </c>
      <c r="J1091" s="15">
        <f t="shared" ref="J1091:J1098" si="239">ROUND(H1091*I1091,2)</f>
        <v>0</v>
      </c>
    </row>
    <row r="1092" spans="1:10" ht="20.399999999999999" x14ac:dyDescent="0.3">
      <c r="A1092" s="12" t="s">
        <v>1627</v>
      </c>
      <c r="B1092" s="13" t="s">
        <v>18</v>
      </c>
      <c r="C1092" s="13" t="s">
        <v>30</v>
      </c>
      <c r="D1092" s="31" t="s">
        <v>1628</v>
      </c>
      <c r="E1092" s="14">
        <v>2061.4</v>
      </c>
      <c r="F1092" s="14">
        <v>113.76</v>
      </c>
      <c r="G1092" s="15">
        <f t="shared" si="238"/>
        <v>234504.86</v>
      </c>
      <c r="H1092" s="14">
        <v>2061.4</v>
      </c>
      <c r="I1092" s="37">
        <v>0</v>
      </c>
      <c r="J1092" s="15">
        <f t="shared" si="239"/>
        <v>0</v>
      </c>
    </row>
    <row r="1093" spans="1:10" ht="20.399999999999999" x14ac:dyDescent="0.3">
      <c r="A1093" s="12" t="s">
        <v>1629</v>
      </c>
      <c r="B1093" s="13" t="s">
        <v>18</v>
      </c>
      <c r="C1093" s="13" t="s">
        <v>27</v>
      </c>
      <c r="D1093" s="31" t="s">
        <v>1630</v>
      </c>
      <c r="E1093" s="14">
        <v>37.5</v>
      </c>
      <c r="F1093" s="14">
        <v>11.16</v>
      </c>
      <c r="G1093" s="15">
        <f t="shared" si="238"/>
        <v>418.5</v>
      </c>
      <c r="H1093" s="14">
        <v>37.5</v>
      </c>
      <c r="I1093" s="37">
        <v>0</v>
      </c>
      <c r="J1093" s="15">
        <f t="shared" si="239"/>
        <v>0</v>
      </c>
    </row>
    <row r="1094" spans="1:10" ht="20.399999999999999" x14ac:dyDescent="0.3">
      <c r="A1094" s="12" t="s">
        <v>1631</v>
      </c>
      <c r="B1094" s="13" t="s">
        <v>18</v>
      </c>
      <c r="C1094" s="13" t="s">
        <v>30</v>
      </c>
      <c r="D1094" s="31" t="s">
        <v>1632</v>
      </c>
      <c r="E1094" s="14">
        <v>340</v>
      </c>
      <c r="F1094" s="14">
        <v>34.78</v>
      </c>
      <c r="G1094" s="15">
        <f t="shared" si="238"/>
        <v>11825.2</v>
      </c>
      <c r="H1094" s="14">
        <v>340</v>
      </c>
      <c r="I1094" s="37">
        <v>0</v>
      </c>
      <c r="J1094" s="15">
        <f t="shared" si="239"/>
        <v>0</v>
      </c>
    </row>
    <row r="1095" spans="1:10" x14ac:dyDescent="0.3">
      <c r="A1095" s="12" t="s">
        <v>1633</v>
      </c>
      <c r="B1095" s="13" t="s">
        <v>18</v>
      </c>
      <c r="C1095" s="13" t="s">
        <v>30</v>
      </c>
      <c r="D1095" s="31" t="s">
        <v>1634</v>
      </c>
      <c r="E1095" s="14">
        <v>240</v>
      </c>
      <c r="F1095" s="14">
        <v>28.95</v>
      </c>
      <c r="G1095" s="15">
        <f t="shared" si="238"/>
        <v>6948</v>
      </c>
      <c r="H1095" s="14">
        <v>240</v>
      </c>
      <c r="I1095" s="37">
        <v>0</v>
      </c>
      <c r="J1095" s="15">
        <f t="shared" si="239"/>
        <v>0</v>
      </c>
    </row>
    <row r="1096" spans="1:10" ht="30.6" x14ac:dyDescent="0.3">
      <c r="A1096" s="12" t="s">
        <v>1635</v>
      </c>
      <c r="B1096" s="13" t="s">
        <v>18</v>
      </c>
      <c r="C1096" s="13" t="s">
        <v>30</v>
      </c>
      <c r="D1096" s="31" t="s">
        <v>1636</v>
      </c>
      <c r="E1096" s="14">
        <v>292</v>
      </c>
      <c r="F1096" s="14">
        <v>16.260000000000002</v>
      </c>
      <c r="G1096" s="15">
        <f t="shared" si="238"/>
        <v>4747.92</v>
      </c>
      <c r="H1096" s="14">
        <v>292</v>
      </c>
      <c r="I1096" s="37">
        <v>0</v>
      </c>
      <c r="J1096" s="15">
        <f t="shared" si="239"/>
        <v>0</v>
      </c>
    </row>
    <row r="1097" spans="1:10" ht="20.399999999999999" x14ac:dyDescent="0.3">
      <c r="A1097" s="12" t="s">
        <v>1637</v>
      </c>
      <c r="B1097" s="13" t="s">
        <v>18</v>
      </c>
      <c r="C1097" s="13" t="s">
        <v>30</v>
      </c>
      <c r="D1097" s="31" t="s">
        <v>1638</v>
      </c>
      <c r="E1097" s="14">
        <v>18.399999999999999</v>
      </c>
      <c r="F1097" s="14">
        <v>12.66</v>
      </c>
      <c r="G1097" s="15">
        <f t="shared" si="238"/>
        <v>232.94</v>
      </c>
      <c r="H1097" s="14">
        <v>18.399999999999999</v>
      </c>
      <c r="I1097" s="37">
        <v>0</v>
      </c>
      <c r="J1097" s="15">
        <f t="shared" si="239"/>
        <v>0</v>
      </c>
    </row>
    <row r="1098" spans="1:10" x14ac:dyDescent="0.3">
      <c r="A1098" s="16"/>
      <c r="B1098" s="16"/>
      <c r="C1098" s="16"/>
      <c r="D1098" s="32" t="s">
        <v>1639</v>
      </c>
      <c r="E1098" s="14">
        <v>1</v>
      </c>
      <c r="F1098" s="17">
        <f>SUM(G1091:G1097)</f>
        <v>344143.44</v>
      </c>
      <c r="G1098" s="17">
        <f t="shared" si="238"/>
        <v>344143.44</v>
      </c>
      <c r="H1098" s="14">
        <v>1</v>
      </c>
      <c r="I1098" s="17">
        <f>SUM(J1091:J1097)</f>
        <v>0</v>
      </c>
      <c r="J1098" s="17">
        <f t="shared" si="239"/>
        <v>0</v>
      </c>
    </row>
    <row r="1099" spans="1:10" ht="0.9" customHeight="1" x14ac:dyDescent="0.3">
      <c r="A1099" s="18"/>
      <c r="B1099" s="18"/>
      <c r="C1099" s="18"/>
      <c r="D1099" s="33"/>
      <c r="E1099" s="18"/>
      <c r="F1099" s="18"/>
      <c r="G1099" s="18"/>
      <c r="H1099" s="18"/>
      <c r="I1099" s="18"/>
      <c r="J1099" s="18"/>
    </row>
    <row r="1100" spans="1:10" x14ac:dyDescent="0.3">
      <c r="A1100" s="10" t="s">
        <v>1640</v>
      </c>
      <c r="B1100" s="10" t="s">
        <v>10</v>
      </c>
      <c r="C1100" s="10" t="s">
        <v>11</v>
      </c>
      <c r="D1100" s="30" t="s">
        <v>646</v>
      </c>
      <c r="E1100" s="11">
        <f t="shared" ref="E1100:J1100" si="240">E1147</f>
        <v>1</v>
      </c>
      <c r="F1100" s="11">
        <f t="shared" si="240"/>
        <v>1130890.22</v>
      </c>
      <c r="G1100" s="11">
        <f t="shared" si="240"/>
        <v>1130890.22</v>
      </c>
      <c r="H1100" s="11">
        <f t="shared" si="240"/>
        <v>1</v>
      </c>
      <c r="I1100" s="11">
        <f t="shared" si="240"/>
        <v>0</v>
      </c>
      <c r="J1100" s="11">
        <f t="shared" si="240"/>
        <v>0</v>
      </c>
    </row>
    <row r="1101" spans="1:10" x14ac:dyDescent="0.3">
      <c r="A1101" s="19" t="s">
        <v>1641</v>
      </c>
      <c r="B1101" s="19" t="s">
        <v>10</v>
      </c>
      <c r="C1101" s="19" t="s">
        <v>11</v>
      </c>
      <c r="D1101" s="34" t="s">
        <v>1642</v>
      </c>
      <c r="E1101" s="20">
        <f t="shared" ref="E1101:J1101" si="241">E1109</f>
        <v>1</v>
      </c>
      <c r="F1101" s="20">
        <f t="shared" si="241"/>
        <v>9267.91</v>
      </c>
      <c r="G1101" s="20">
        <f t="shared" si="241"/>
        <v>9267.91</v>
      </c>
      <c r="H1101" s="20">
        <f t="shared" si="241"/>
        <v>1</v>
      </c>
      <c r="I1101" s="20">
        <f t="shared" si="241"/>
        <v>0</v>
      </c>
      <c r="J1101" s="20">
        <f t="shared" si="241"/>
        <v>0</v>
      </c>
    </row>
    <row r="1102" spans="1:10" ht="20.399999999999999" x14ac:dyDescent="0.3">
      <c r="A1102" s="12" t="s">
        <v>1643</v>
      </c>
      <c r="B1102" s="13" t="s">
        <v>18</v>
      </c>
      <c r="C1102" s="13" t="s">
        <v>30</v>
      </c>
      <c r="D1102" s="31" t="s">
        <v>1644</v>
      </c>
      <c r="E1102" s="14">
        <v>37.56</v>
      </c>
      <c r="F1102" s="14">
        <v>18.54</v>
      </c>
      <c r="G1102" s="15">
        <f t="shared" ref="G1102:G1109" si="242">ROUND(E1102*F1102,2)</f>
        <v>696.36</v>
      </c>
      <c r="H1102" s="14">
        <v>37.56</v>
      </c>
      <c r="I1102" s="37">
        <v>0</v>
      </c>
      <c r="J1102" s="15">
        <f t="shared" ref="J1102:J1109" si="243">ROUND(H1102*I1102,2)</f>
        <v>0</v>
      </c>
    </row>
    <row r="1103" spans="1:10" ht="20.399999999999999" x14ac:dyDescent="0.3">
      <c r="A1103" s="12" t="s">
        <v>1645</v>
      </c>
      <c r="B1103" s="13" t="s">
        <v>18</v>
      </c>
      <c r="C1103" s="13" t="s">
        <v>30</v>
      </c>
      <c r="D1103" s="31" t="s">
        <v>466</v>
      </c>
      <c r="E1103" s="14">
        <v>75.12</v>
      </c>
      <c r="F1103" s="14">
        <v>12.98</v>
      </c>
      <c r="G1103" s="15">
        <f t="shared" si="242"/>
        <v>975.06</v>
      </c>
      <c r="H1103" s="14">
        <v>75.12</v>
      </c>
      <c r="I1103" s="37">
        <v>0</v>
      </c>
      <c r="J1103" s="15">
        <f t="shared" si="243"/>
        <v>0</v>
      </c>
    </row>
    <row r="1104" spans="1:10" ht="20.399999999999999" x14ac:dyDescent="0.3">
      <c r="A1104" s="12" t="s">
        <v>1646</v>
      </c>
      <c r="B1104" s="13" t="s">
        <v>18</v>
      </c>
      <c r="C1104" s="13" t="s">
        <v>27</v>
      </c>
      <c r="D1104" s="31" t="s">
        <v>1647</v>
      </c>
      <c r="E1104" s="14">
        <v>73.5</v>
      </c>
      <c r="F1104" s="14">
        <v>23.38</v>
      </c>
      <c r="G1104" s="15">
        <f t="shared" si="242"/>
        <v>1718.43</v>
      </c>
      <c r="H1104" s="14">
        <v>73.5</v>
      </c>
      <c r="I1104" s="37">
        <v>0</v>
      </c>
      <c r="J1104" s="15">
        <f t="shared" si="243"/>
        <v>0</v>
      </c>
    </row>
    <row r="1105" spans="1:10" ht="20.399999999999999" x14ac:dyDescent="0.3">
      <c r="A1105" s="12" t="s">
        <v>1648</v>
      </c>
      <c r="B1105" s="13" t="s">
        <v>18</v>
      </c>
      <c r="C1105" s="13" t="s">
        <v>19</v>
      </c>
      <c r="D1105" s="31" t="s">
        <v>1649</v>
      </c>
      <c r="E1105" s="14">
        <v>4</v>
      </c>
      <c r="F1105" s="14">
        <v>79.680000000000007</v>
      </c>
      <c r="G1105" s="15">
        <f t="shared" si="242"/>
        <v>318.72000000000003</v>
      </c>
      <c r="H1105" s="14">
        <v>4</v>
      </c>
      <c r="I1105" s="37">
        <v>0</v>
      </c>
      <c r="J1105" s="15">
        <f t="shared" si="243"/>
        <v>0</v>
      </c>
    </row>
    <row r="1106" spans="1:10" x14ac:dyDescent="0.3">
      <c r="A1106" s="12" t="s">
        <v>454</v>
      </c>
      <c r="B1106" s="13" t="s">
        <v>18</v>
      </c>
      <c r="C1106" s="13" t="s">
        <v>27</v>
      </c>
      <c r="D1106" s="31" t="s">
        <v>455</v>
      </c>
      <c r="E1106" s="14">
        <v>106.4</v>
      </c>
      <c r="F1106" s="14">
        <v>15.61</v>
      </c>
      <c r="G1106" s="15">
        <f t="shared" si="242"/>
        <v>1660.9</v>
      </c>
      <c r="H1106" s="14">
        <v>106.4</v>
      </c>
      <c r="I1106" s="37">
        <v>0</v>
      </c>
      <c r="J1106" s="15">
        <f t="shared" si="243"/>
        <v>0</v>
      </c>
    </row>
    <row r="1107" spans="1:10" x14ac:dyDescent="0.3">
      <c r="A1107" s="12" t="s">
        <v>452</v>
      </c>
      <c r="B1107" s="13" t="s">
        <v>18</v>
      </c>
      <c r="C1107" s="13" t="s">
        <v>19</v>
      </c>
      <c r="D1107" s="31" t="s">
        <v>453</v>
      </c>
      <c r="E1107" s="14">
        <v>12</v>
      </c>
      <c r="F1107" s="14">
        <v>17.27</v>
      </c>
      <c r="G1107" s="15">
        <f t="shared" si="242"/>
        <v>207.24</v>
      </c>
      <c r="H1107" s="14">
        <v>12</v>
      </c>
      <c r="I1107" s="37">
        <v>0</v>
      </c>
      <c r="J1107" s="15">
        <f t="shared" si="243"/>
        <v>0</v>
      </c>
    </row>
    <row r="1108" spans="1:10" ht="20.399999999999999" x14ac:dyDescent="0.3">
      <c r="A1108" s="12" t="s">
        <v>1650</v>
      </c>
      <c r="B1108" s="13" t="s">
        <v>18</v>
      </c>
      <c r="C1108" s="13" t="s">
        <v>19</v>
      </c>
      <c r="D1108" s="31" t="s">
        <v>1651</v>
      </c>
      <c r="E1108" s="14">
        <v>30</v>
      </c>
      <c r="F1108" s="14">
        <v>123.04</v>
      </c>
      <c r="G1108" s="15">
        <f t="shared" si="242"/>
        <v>3691.2</v>
      </c>
      <c r="H1108" s="14">
        <v>30</v>
      </c>
      <c r="I1108" s="37">
        <v>0</v>
      </c>
      <c r="J1108" s="15">
        <f t="shared" si="243"/>
        <v>0</v>
      </c>
    </row>
    <row r="1109" spans="1:10" x14ac:dyDescent="0.3">
      <c r="A1109" s="16"/>
      <c r="B1109" s="16"/>
      <c r="C1109" s="16"/>
      <c r="D1109" s="32" t="s">
        <v>1652</v>
      </c>
      <c r="E1109" s="14">
        <v>1</v>
      </c>
      <c r="F1109" s="17">
        <f>SUM(G1102:G1108)</f>
        <v>9267.91</v>
      </c>
      <c r="G1109" s="17">
        <f t="shared" si="242"/>
        <v>9267.91</v>
      </c>
      <c r="H1109" s="14">
        <v>1</v>
      </c>
      <c r="I1109" s="17">
        <f>SUM(J1102:J1108)</f>
        <v>0</v>
      </c>
      <c r="J1109" s="17">
        <f t="shared" si="243"/>
        <v>0</v>
      </c>
    </row>
    <row r="1110" spans="1:10" ht="0.9" customHeight="1" x14ac:dyDescent="0.3">
      <c r="A1110" s="18"/>
      <c r="B1110" s="18"/>
      <c r="C1110" s="18"/>
      <c r="D1110" s="33"/>
      <c r="E1110" s="18"/>
      <c r="F1110" s="18"/>
      <c r="G1110" s="18"/>
      <c r="H1110" s="18"/>
      <c r="I1110" s="18"/>
      <c r="J1110" s="18"/>
    </row>
    <row r="1111" spans="1:10" x14ac:dyDescent="0.3">
      <c r="A1111" s="19" t="s">
        <v>1653</v>
      </c>
      <c r="B1111" s="19" t="s">
        <v>10</v>
      </c>
      <c r="C1111" s="19" t="s">
        <v>11</v>
      </c>
      <c r="D1111" s="34" t="s">
        <v>1654</v>
      </c>
      <c r="E1111" s="20">
        <f t="shared" ref="E1111:J1111" si="244">E1126</f>
        <v>1</v>
      </c>
      <c r="F1111" s="20">
        <f t="shared" si="244"/>
        <v>329975.86</v>
      </c>
      <c r="G1111" s="20">
        <f t="shared" si="244"/>
        <v>329975.86</v>
      </c>
      <c r="H1111" s="20">
        <f t="shared" si="244"/>
        <v>1</v>
      </c>
      <c r="I1111" s="20">
        <f t="shared" si="244"/>
        <v>0</v>
      </c>
      <c r="J1111" s="20">
        <f t="shared" si="244"/>
        <v>0</v>
      </c>
    </row>
    <row r="1112" spans="1:10" ht="20.399999999999999" x14ac:dyDescent="0.3">
      <c r="A1112" s="12" t="s">
        <v>1655</v>
      </c>
      <c r="B1112" s="13" t="s">
        <v>18</v>
      </c>
      <c r="C1112" s="13" t="s">
        <v>30</v>
      </c>
      <c r="D1112" s="31" t="s">
        <v>1656</v>
      </c>
      <c r="E1112" s="14">
        <v>2786</v>
      </c>
      <c r="F1112" s="14">
        <v>11.84</v>
      </c>
      <c r="G1112" s="15">
        <f t="shared" ref="G1112:G1126" si="245">ROUND(E1112*F1112,2)</f>
        <v>32986.239999999998</v>
      </c>
      <c r="H1112" s="14">
        <v>2786</v>
      </c>
      <c r="I1112" s="37">
        <v>0</v>
      </c>
      <c r="J1112" s="15">
        <f t="shared" ref="J1112:J1126" si="246">ROUND(H1112*I1112,2)</f>
        <v>0</v>
      </c>
    </row>
    <row r="1113" spans="1:10" ht="20.399999999999999" x14ac:dyDescent="0.3">
      <c r="A1113" s="12" t="s">
        <v>1657</v>
      </c>
      <c r="B1113" s="13" t="s">
        <v>18</v>
      </c>
      <c r="C1113" s="13" t="s">
        <v>30</v>
      </c>
      <c r="D1113" s="31" t="s">
        <v>1658</v>
      </c>
      <c r="E1113" s="14">
        <v>198</v>
      </c>
      <c r="F1113" s="14">
        <v>47.05</v>
      </c>
      <c r="G1113" s="15">
        <f t="shared" si="245"/>
        <v>9315.9</v>
      </c>
      <c r="H1113" s="14">
        <v>198</v>
      </c>
      <c r="I1113" s="37">
        <v>0</v>
      </c>
      <c r="J1113" s="15">
        <f t="shared" si="246"/>
        <v>0</v>
      </c>
    </row>
    <row r="1114" spans="1:10" x14ac:dyDescent="0.3">
      <c r="A1114" s="12" t="s">
        <v>1659</v>
      </c>
      <c r="B1114" s="13" t="s">
        <v>18</v>
      </c>
      <c r="C1114" s="13" t="s">
        <v>30</v>
      </c>
      <c r="D1114" s="31" t="s">
        <v>1660</v>
      </c>
      <c r="E1114" s="14">
        <v>2786</v>
      </c>
      <c r="F1114" s="14">
        <v>57.38</v>
      </c>
      <c r="G1114" s="15">
        <f t="shared" si="245"/>
        <v>159860.68</v>
      </c>
      <c r="H1114" s="14">
        <v>2786</v>
      </c>
      <c r="I1114" s="37">
        <v>0</v>
      </c>
      <c r="J1114" s="15">
        <f t="shared" si="246"/>
        <v>0</v>
      </c>
    </row>
    <row r="1115" spans="1:10" ht="20.399999999999999" x14ac:dyDescent="0.3">
      <c r="A1115" s="12" t="s">
        <v>1661</v>
      </c>
      <c r="B1115" s="13" t="s">
        <v>18</v>
      </c>
      <c r="C1115" s="13" t="s">
        <v>27</v>
      </c>
      <c r="D1115" s="31" t="s">
        <v>1662</v>
      </c>
      <c r="E1115" s="14">
        <v>100</v>
      </c>
      <c r="F1115" s="14">
        <v>29.58</v>
      </c>
      <c r="G1115" s="15">
        <f t="shared" si="245"/>
        <v>2958</v>
      </c>
      <c r="H1115" s="14">
        <v>100</v>
      </c>
      <c r="I1115" s="37">
        <v>0</v>
      </c>
      <c r="J1115" s="15">
        <f t="shared" si="246"/>
        <v>0</v>
      </c>
    </row>
    <row r="1116" spans="1:10" ht="20.399999999999999" x14ac:dyDescent="0.3">
      <c r="A1116" s="12" t="s">
        <v>1663</v>
      </c>
      <c r="B1116" s="13" t="s">
        <v>18</v>
      </c>
      <c r="C1116" s="13" t="s">
        <v>27</v>
      </c>
      <c r="D1116" s="31" t="s">
        <v>1664</v>
      </c>
      <c r="E1116" s="14">
        <v>879</v>
      </c>
      <c r="F1116" s="14">
        <v>32.22</v>
      </c>
      <c r="G1116" s="15">
        <f t="shared" si="245"/>
        <v>28321.38</v>
      </c>
      <c r="H1116" s="14">
        <v>879</v>
      </c>
      <c r="I1116" s="37">
        <v>0</v>
      </c>
      <c r="J1116" s="15">
        <f t="shared" si="246"/>
        <v>0</v>
      </c>
    </row>
    <row r="1117" spans="1:10" ht="20.399999999999999" x14ac:dyDescent="0.3">
      <c r="A1117" s="12" t="s">
        <v>1665</v>
      </c>
      <c r="B1117" s="13" t="s">
        <v>18</v>
      </c>
      <c r="C1117" s="13" t="s">
        <v>27</v>
      </c>
      <c r="D1117" s="31" t="s">
        <v>1666</v>
      </c>
      <c r="E1117" s="14">
        <v>230</v>
      </c>
      <c r="F1117" s="14">
        <v>104.06</v>
      </c>
      <c r="G1117" s="15">
        <f t="shared" si="245"/>
        <v>23933.8</v>
      </c>
      <c r="H1117" s="14">
        <v>230</v>
      </c>
      <c r="I1117" s="37">
        <v>0</v>
      </c>
      <c r="J1117" s="15">
        <f t="shared" si="246"/>
        <v>0</v>
      </c>
    </row>
    <row r="1118" spans="1:10" ht="20.399999999999999" x14ac:dyDescent="0.3">
      <c r="A1118" s="12" t="s">
        <v>1667</v>
      </c>
      <c r="B1118" s="13" t="s">
        <v>18</v>
      </c>
      <c r="C1118" s="13" t="s">
        <v>27</v>
      </c>
      <c r="D1118" s="31" t="s">
        <v>1668</v>
      </c>
      <c r="E1118" s="14">
        <v>78.400000000000006</v>
      </c>
      <c r="F1118" s="14">
        <v>85.39</v>
      </c>
      <c r="G1118" s="15">
        <f t="shared" si="245"/>
        <v>6694.58</v>
      </c>
      <c r="H1118" s="14">
        <v>78.400000000000006</v>
      </c>
      <c r="I1118" s="37">
        <v>0</v>
      </c>
      <c r="J1118" s="15">
        <f t="shared" si="246"/>
        <v>0</v>
      </c>
    </row>
    <row r="1119" spans="1:10" ht="20.399999999999999" x14ac:dyDescent="0.3">
      <c r="A1119" s="12" t="s">
        <v>1669</v>
      </c>
      <c r="B1119" s="13" t="s">
        <v>18</v>
      </c>
      <c r="C1119" s="13" t="s">
        <v>30</v>
      </c>
      <c r="D1119" s="31" t="s">
        <v>1670</v>
      </c>
      <c r="E1119" s="14">
        <v>912</v>
      </c>
      <c r="F1119" s="14">
        <v>6.05</v>
      </c>
      <c r="G1119" s="15">
        <f t="shared" si="245"/>
        <v>5517.6</v>
      </c>
      <c r="H1119" s="14">
        <v>912</v>
      </c>
      <c r="I1119" s="37">
        <v>0</v>
      </c>
      <c r="J1119" s="15">
        <f t="shared" si="246"/>
        <v>0</v>
      </c>
    </row>
    <row r="1120" spans="1:10" ht="20.399999999999999" x14ac:dyDescent="0.3">
      <c r="A1120" s="12" t="s">
        <v>1671</v>
      </c>
      <c r="B1120" s="13" t="s">
        <v>18</v>
      </c>
      <c r="C1120" s="13" t="s">
        <v>30</v>
      </c>
      <c r="D1120" s="31" t="s">
        <v>1672</v>
      </c>
      <c r="E1120" s="14">
        <v>266.11</v>
      </c>
      <c r="F1120" s="14">
        <v>77.22</v>
      </c>
      <c r="G1120" s="15">
        <f t="shared" si="245"/>
        <v>20549.009999999998</v>
      </c>
      <c r="H1120" s="14">
        <v>266.11</v>
      </c>
      <c r="I1120" s="37">
        <v>0</v>
      </c>
      <c r="J1120" s="15">
        <f t="shared" si="246"/>
        <v>0</v>
      </c>
    </row>
    <row r="1121" spans="1:10" ht="20.399999999999999" x14ac:dyDescent="0.3">
      <c r="A1121" s="12" t="s">
        <v>1673</v>
      </c>
      <c r="B1121" s="13" t="s">
        <v>18</v>
      </c>
      <c r="C1121" s="13" t="s">
        <v>30</v>
      </c>
      <c r="D1121" s="31" t="s">
        <v>1674</v>
      </c>
      <c r="E1121" s="14">
        <v>69.5</v>
      </c>
      <c r="F1121" s="14">
        <v>59.69</v>
      </c>
      <c r="G1121" s="15">
        <f t="shared" si="245"/>
        <v>4148.46</v>
      </c>
      <c r="H1121" s="14">
        <v>69.5</v>
      </c>
      <c r="I1121" s="37">
        <v>0</v>
      </c>
      <c r="J1121" s="15">
        <f t="shared" si="246"/>
        <v>0</v>
      </c>
    </row>
    <row r="1122" spans="1:10" x14ac:dyDescent="0.3">
      <c r="A1122" s="12" t="s">
        <v>1675</v>
      </c>
      <c r="B1122" s="13" t="s">
        <v>18</v>
      </c>
      <c r="C1122" s="13" t="s">
        <v>27</v>
      </c>
      <c r="D1122" s="31" t="s">
        <v>1676</v>
      </c>
      <c r="E1122" s="14">
        <v>173.5</v>
      </c>
      <c r="F1122" s="14">
        <v>106.7</v>
      </c>
      <c r="G1122" s="15">
        <f t="shared" si="245"/>
        <v>18512.45</v>
      </c>
      <c r="H1122" s="14">
        <v>173.5</v>
      </c>
      <c r="I1122" s="37">
        <v>0</v>
      </c>
      <c r="J1122" s="15">
        <f t="shared" si="246"/>
        <v>0</v>
      </c>
    </row>
    <row r="1123" spans="1:10" x14ac:dyDescent="0.3">
      <c r="A1123" s="12" t="s">
        <v>1677</v>
      </c>
      <c r="B1123" s="13" t="s">
        <v>18</v>
      </c>
      <c r="C1123" s="13" t="s">
        <v>27</v>
      </c>
      <c r="D1123" s="31" t="s">
        <v>1678</v>
      </c>
      <c r="E1123" s="14">
        <v>7.5</v>
      </c>
      <c r="F1123" s="14">
        <v>112.35</v>
      </c>
      <c r="G1123" s="15">
        <f t="shared" si="245"/>
        <v>842.63</v>
      </c>
      <c r="H1123" s="14">
        <v>7.5</v>
      </c>
      <c r="I1123" s="37">
        <v>0</v>
      </c>
      <c r="J1123" s="15">
        <f t="shared" si="246"/>
        <v>0</v>
      </c>
    </row>
    <row r="1124" spans="1:10" ht="20.399999999999999" x14ac:dyDescent="0.3">
      <c r="A1124" s="12" t="s">
        <v>1679</v>
      </c>
      <c r="B1124" s="13" t="s">
        <v>18</v>
      </c>
      <c r="C1124" s="13" t="s">
        <v>30</v>
      </c>
      <c r="D1124" s="31" t="s">
        <v>471</v>
      </c>
      <c r="E1124" s="14">
        <v>615.79999999999995</v>
      </c>
      <c r="F1124" s="14">
        <v>23.94</v>
      </c>
      <c r="G1124" s="15">
        <f t="shared" si="245"/>
        <v>14742.25</v>
      </c>
      <c r="H1124" s="14">
        <v>615.79999999999995</v>
      </c>
      <c r="I1124" s="37">
        <v>0</v>
      </c>
      <c r="J1124" s="15">
        <f t="shared" si="246"/>
        <v>0</v>
      </c>
    </row>
    <row r="1125" spans="1:10" x14ac:dyDescent="0.3">
      <c r="A1125" s="12" t="s">
        <v>1680</v>
      </c>
      <c r="B1125" s="13" t="s">
        <v>18</v>
      </c>
      <c r="C1125" s="13" t="s">
        <v>30</v>
      </c>
      <c r="D1125" s="31" t="s">
        <v>1681</v>
      </c>
      <c r="E1125" s="14">
        <v>61.1</v>
      </c>
      <c r="F1125" s="14">
        <v>26.07</v>
      </c>
      <c r="G1125" s="15">
        <f t="shared" si="245"/>
        <v>1592.88</v>
      </c>
      <c r="H1125" s="14">
        <v>61.1</v>
      </c>
      <c r="I1125" s="37">
        <v>0</v>
      </c>
      <c r="J1125" s="15">
        <f t="shared" si="246"/>
        <v>0</v>
      </c>
    </row>
    <row r="1126" spans="1:10" x14ac:dyDescent="0.3">
      <c r="A1126" s="16"/>
      <c r="B1126" s="16"/>
      <c r="C1126" s="16"/>
      <c r="D1126" s="32" t="s">
        <v>1682</v>
      </c>
      <c r="E1126" s="14">
        <v>1</v>
      </c>
      <c r="F1126" s="17">
        <f>SUM(G1112:G1125)</f>
        <v>329975.86</v>
      </c>
      <c r="G1126" s="17">
        <f t="shared" si="245"/>
        <v>329975.86</v>
      </c>
      <c r="H1126" s="14">
        <v>1</v>
      </c>
      <c r="I1126" s="17">
        <f>SUM(J1112:J1125)</f>
        <v>0</v>
      </c>
      <c r="J1126" s="17">
        <f t="shared" si="246"/>
        <v>0</v>
      </c>
    </row>
    <row r="1127" spans="1:10" ht="0.9" customHeight="1" x14ac:dyDescent="0.3">
      <c r="A1127" s="18"/>
      <c r="B1127" s="18"/>
      <c r="C1127" s="18"/>
      <c r="D1127" s="33"/>
      <c r="E1127" s="18"/>
      <c r="F1127" s="18"/>
      <c r="G1127" s="18"/>
      <c r="H1127" s="18"/>
      <c r="I1127" s="18"/>
      <c r="J1127" s="18"/>
    </row>
    <row r="1128" spans="1:10" x14ac:dyDescent="0.3">
      <c r="A1128" s="19" t="s">
        <v>1683</v>
      </c>
      <c r="B1128" s="19" t="s">
        <v>10</v>
      </c>
      <c r="C1128" s="19" t="s">
        <v>11</v>
      </c>
      <c r="D1128" s="34" t="s">
        <v>1684</v>
      </c>
      <c r="E1128" s="20">
        <f t="shared" ref="E1128:J1128" si="247">E1139</f>
        <v>1</v>
      </c>
      <c r="F1128" s="20">
        <f t="shared" si="247"/>
        <v>712606.29</v>
      </c>
      <c r="G1128" s="20">
        <f t="shared" si="247"/>
        <v>712606.29</v>
      </c>
      <c r="H1128" s="20">
        <f t="shared" si="247"/>
        <v>1</v>
      </c>
      <c r="I1128" s="20">
        <f t="shared" si="247"/>
        <v>0</v>
      </c>
      <c r="J1128" s="20">
        <f t="shared" si="247"/>
        <v>0</v>
      </c>
    </row>
    <row r="1129" spans="1:10" x14ac:dyDescent="0.3">
      <c r="A1129" s="12" t="s">
        <v>505</v>
      </c>
      <c r="B1129" s="13" t="s">
        <v>18</v>
      </c>
      <c r="C1129" s="13" t="s">
        <v>30</v>
      </c>
      <c r="D1129" s="31" t="s">
        <v>506</v>
      </c>
      <c r="E1129" s="14">
        <v>500</v>
      </c>
      <c r="F1129" s="14">
        <v>186.8</v>
      </c>
      <c r="G1129" s="15">
        <f t="shared" ref="G1129:G1139" si="248">ROUND(E1129*F1129,2)</f>
        <v>93400</v>
      </c>
      <c r="H1129" s="14">
        <v>500</v>
      </c>
      <c r="I1129" s="37">
        <v>0</v>
      </c>
      <c r="J1129" s="15">
        <f t="shared" ref="J1129:J1139" si="249">ROUND(H1129*I1129,2)</f>
        <v>0</v>
      </c>
    </row>
    <row r="1130" spans="1:10" ht="20.399999999999999" x14ac:dyDescent="0.3">
      <c r="A1130" s="12" t="s">
        <v>1685</v>
      </c>
      <c r="B1130" s="13" t="s">
        <v>18</v>
      </c>
      <c r="C1130" s="13" t="s">
        <v>30</v>
      </c>
      <c r="D1130" s="31" t="s">
        <v>1686</v>
      </c>
      <c r="E1130" s="14">
        <v>2348.8000000000002</v>
      </c>
      <c r="F1130" s="14">
        <v>192.74</v>
      </c>
      <c r="G1130" s="15">
        <f t="shared" si="248"/>
        <v>452707.71</v>
      </c>
      <c r="H1130" s="14">
        <v>2348.8000000000002</v>
      </c>
      <c r="I1130" s="37">
        <v>0</v>
      </c>
      <c r="J1130" s="15">
        <f t="shared" si="249"/>
        <v>0</v>
      </c>
    </row>
    <row r="1131" spans="1:10" ht="20.399999999999999" x14ac:dyDescent="0.3">
      <c r="A1131" s="12" t="s">
        <v>507</v>
      </c>
      <c r="B1131" s="13" t="s">
        <v>18</v>
      </c>
      <c r="C1131" s="13" t="s">
        <v>19</v>
      </c>
      <c r="D1131" s="31" t="s">
        <v>508</v>
      </c>
      <c r="E1131" s="14">
        <v>14</v>
      </c>
      <c r="F1131" s="14">
        <v>219.24</v>
      </c>
      <c r="G1131" s="15">
        <f t="shared" si="248"/>
        <v>3069.36</v>
      </c>
      <c r="H1131" s="14">
        <v>14</v>
      </c>
      <c r="I1131" s="37">
        <v>0</v>
      </c>
      <c r="J1131" s="15">
        <f t="shared" si="249"/>
        <v>0</v>
      </c>
    </row>
    <row r="1132" spans="1:10" ht="20.399999999999999" x14ac:dyDescent="0.3">
      <c r="A1132" s="12" t="s">
        <v>509</v>
      </c>
      <c r="B1132" s="13" t="s">
        <v>18</v>
      </c>
      <c r="C1132" s="13" t="s">
        <v>19</v>
      </c>
      <c r="D1132" s="31" t="s">
        <v>510</v>
      </c>
      <c r="E1132" s="14">
        <v>22</v>
      </c>
      <c r="F1132" s="14">
        <v>213.99</v>
      </c>
      <c r="G1132" s="15">
        <f t="shared" si="248"/>
        <v>4707.78</v>
      </c>
      <c r="H1132" s="14">
        <v>22</v>
      </c>
      <c r="I1132" s="37">
        <v>0</v>
      </c>
      <c r="J1132" s="15">
        <f t="shared" si="249"/>
        <v>0</v>
      </c>
    </row>
    <row r="1133" spans="1:10" ht="20.399999999999999" x14ac:dyDescent="0.3">
      <c r="A1133" s="12" t="s">
        <v>513</v>
      </c>
      <c r="B1133" s="13" t="s">
        <v>18</v>
      </c>
      <c r="C1133" s="13" t="s">
        <v>19</v>
      </c>
      <c r="D1133" s="31" t="s">
        <v>514</v>
      </c>
      <c r="E1133" s="14">
        <v>6</v>
      </c>
      <c r="F1133" s="14">
        <v>200.81</v>
      </c>
      <c r="G1133" s="15">
        <f t="shared" si="248"/>
        <v>1204.8599999999999</v>
      </c>
      <c r="H1133" s="14">
        <v>6</v>
      </c>
      <c r="I1133" s="37">
        <v>0</v>
      </c>
      <c r="J1133" s="15">
        <f t="shared" si="249"/>
        <v>0</v>
      </c>
    </row>
    <row r="1134" spans="1:10" ht="20.399999999999999" x14ac:dyDescent="0.3">
      <c r="A1134" s="12" t="s">
        <v>1687</v>
      </c>
      <c r="B1134" s="13" t="s">
        <v>18</v>
      </c>
      <c r="C1134" s="13" t="s">
        <v>19</v>
      </c>
      <c r="D1134" s="31" t="s">
        <v>1688</v>
      </c>
      <c r="E1134" s="14">
        <v>397</v>
      </c>
      <c r="F1134" s="14">
        <v>171.18</v>
      </c>
      <c r="G1134" s="15">
        <f t="shared" si="248"/>
        <v>67958.460000000006</v>
      </c>
      <c r="H1134" s="14">
        <v>397</v>
      </c>
      <c r="I1134" s="37">
        <v>0</v>
      </c>
      <c r="J1134" s="15">
        <f t="shared" si="249"/>
        <v>0</v>
      </c>
    </row>
    <row r="1135" spans="1:10" ht="20.399999999999999" x14ac:dyDescent="0.3">
      <c r="A1135" s="12" t="s">
        <v>511</v>
      </c>
      <c r="B1135" s="13" t="s">
        <v>18</v>
      </c>
      <c r="C1135" s="13" t="s">
        <v>19</v>
      </c>
      <c r="D1135" s="31" t="s">
        <v>512</v>
      </c>
      <c r="E1135" s="14">
        <v>158.5</v>
      </c>
      <c r="F1135" s="14">
        <v>195.28</v>
      </c>
      <c r="G1135" s="15">
        <f t="shared" si="248"/>
        <v>30951.88</v>
      </c>
      <c r="H1135" s="14">
        <v>158.5</v>
      </c>
      <c r="I1135" s="37">
        <v>0</v>
      </c>
      <c r="J1135" s="15">
        <f t="shared" si="249"/>
        <v>0</v>
      </c>
    </row>
    <row r="1136" spans="1:10" ht="20.399999999999999" x14ac:dyDescent="0.3">
      <c r="A1136" s="12" t="s">
        <v>1689</v>
      </c>
      <c r="B1136" s="13" t="s">
        <v>18</v>
      </c>
      <c r="C1136" s="13" t="s">
        <v>19</v>
      </c>
      <c r="D1136" s="31" t="s">
        <v>1690</v>
      </c>
      <c r="E1136" s="14">
        <v>12</v>
      </c>
      <c r="F1136" s="14">
        <v>379.88</v>
      </c>
      <c r="G1136" s="15">
        <f t="shared" si="248"/>
        <v>4558.5600000000004</v>
      </c>
      <c r="H1136" s="14">
        <v>12</v>
      </c>
      <c r="I1136" s="37">
        <v>0</v>
      </c>
      <c r="J1136" s="15">
        <f t="shared" si="249"/>
        <v>0</v>
      </c>
    </row>
    <row r="1137" spans="1:10" ht="20.399999999999999" x14ac:dyDescent="0.3">
      <c r="A1137" s="12" t="s">
        <v>1691</v>
      </c>
      <c r="B1137" s="13" t="s">
        <v>18</v>
      </c>
      <c r="C1137" s="13" t="s">
        <v>19</v>
      </c>
      <c r="D1137" s="31" t="s">
        <v>1692</v>
      </c>
      <c r="E1137" s="14">
        <v>40</v>
      </c>
      <c r="F1137" s="14">
        <v>407.34</v>
      </c>
      <c r="G1137" s="15">
        <f t="shared" si="248"/>
        <v>16293.6</v>
      </c>
      <c r="H1137" s="14">
        <v>40</v>
      </c>
      <c r="I1137" s="37">
        <v>0</v>
      </c>
      <c r="J1137" s="15">
        <f t="shared" si="249"/>
        <v>0</v>
      </c>
    </row>
    <row r="1138" spans="1:10" ht="20.399999999999999" x14ac:dyDescent="0.3">
      <c r="A1138" s="12" t="s">
        <v>1693</v>
      </c>
      <c r="B1138" s="13" t="s">
        <v>18</v>
      </c>
      <c r="C1138" s="13" t="s">
        <v>30</v>
      </c>
      <c r="D1138" s="31" t="s">
        <v>1694</v>
      </c>
      <c r="E1138" s="14">
        <v>728</v>
      </c>
      <c r="F1138" s="14">
        <v>51.86</v>
      </c>
      <c r="G1138" s="15">
        <f t="shared" si="248"/>
        <v>37754.080000000002</v>
      </c>
      <c r="H1138" s="14">
        <v>728</v>
      </c>
      <c r="I1138" s="37">
        <v>0</v>
      </c>
      <c r="J1138" s="15">
        <f t="shared" si="249"/>
        <v>0</v>
      </c>
    </row>
    <row r="1139" spans="1:10" x14ac:dyDescent="0.3">
      <c r="A1139" s="16"/>
      <c r="B1139" s="16"/>
      <c r="C1139" s="16"/>
      <c r="D1139" s="32" t="s">
        <v>1695</v>
      </c>
      <c r="E1139" s="14">
        <v>1</v>
      </c>
      <c r="F1139" s="17">
        <f>SUM(G1129:G1138)</f>
        <v>712606.29</v>
      </c>
      <c r="G1139" s="17">
        <f t="shared" si="248"/>
        <v>712606.29</v>
      </c>
      <c r="H1139" s="14">
        <v>1</v>
      </c>
      <c r="I1139" s="17">
        <f>SUM(J1129:J1138)</f>
        <v>0</v>
      </c>
      <c r="J1139" s="17">
        <f t="shared" si="249"/>
        <v>0</v>
      </c>
    </row>
    <row r="1140" spans="1:10" ht="0.9" customHeight="1" x14ac:dyDescent="0.3">
      <c r="A1140" s="18"/>
      <c r="B1140" s="18"/>
      <c r="C1140" s="18"/>
      <c r="D1140" s="33"/>
      <c r="E1140" s="18"/>
      <c r="F1140" s="18"/>
      <c r="G1140" s="18"/>
      <c r="H1140" s="18"/>
      <c r="I1140" s="18"/>
      <c r="J1140" s="18"/>
    </row>
    <row r="1141" spans="1:10" x14ac:dyDescent="0.3">
      <c r="A1141" s="19" t="s">
        <v>1696</v>
      </c>
      <c r="B1141" s="19" t="s">
        <v>10</v>
      </c>
      <c r="C1141" s="19" t="s">
        <v>11</v>
      </c>
      <c r="D1141" s="34" t="s">
        <v>1284</v>
      </c>
      <c r="E1141" s="20">
        <f t="shared" ref="E1141:J1141" si="250">E1145</f>
        <v>1</v>
      </c>
      <c r="F1141" s="20">
        <f t="shared" si="250"/>
        <v>79040.160000000003</v>
      </c>
      <c r="G1141" s="20">
        <f t="shared" si="250"/>
        <v>79040.160000000003</v>
      </c>
      <c r="H1141" s="20">
        <f t="shared" si="250"/>
        <v>1</v>
      </c>
      <c r="I1141" s="20">
        <f t="shared" si="250"/>
        <v>0</v>
      </c>
      <c r="J1141" s="20">
        <f t="shared" si="250"/>
        <v>0</v>
      </c>
    </row>
    <row r="1142" spans="1:10" ht="20.399999999999999" x14ac:dyDescent="0.3">
      <c r="A1142" s="12" t="s">
        <v>1697</v>
      </c>
      <c r="B1142" s="13" t="s">
        <v>18</v>
      </c>
      <c r="C1142" s="13" t="s">
        <v>27</v>
      </c>
      <c r="D1142" s="31" t="s">
        <v>1698</v>
      </c>
      <c r="E1142" s="14">
        <v>317</v>
      </c>
      <c r="F1142" s="14">
        <v>86.22</v>
      </c>
      <c r="G1142" s="15">
        <f>ROUND(E1142*F1142,2)</f>
        <v>27331.74</v>
      </c>
      <c r="H1142" s="14">
        <v>317</v>
      </c>
      <c r="I1142" s="37">
        <v>0</v>
      </c>
      <c r="J1142" s="15">
        <f>ROUND(H1142*I1142,2)</f>
        <v>0</v>
      </c>
    </row>
    <row r="1143" spans="1:10" ht="20.399999999999999" x14ac:dyDescent="0.3">
      <c r="A1143" s="12" t="s">
        <v>1699</v>
      </c>
      <c r="B1143" s="13" t="s">
        <v>18</v>
      </c>
      <c r="C1143" s="13" t="s">
        <v>27</v>
      </c>
      <c r="D1143" s="31" t="s">
        <v>1700</v>
      </c>
      <c r="E1143" s="14">
        <v>794</v>
      </c>
      <c r="F1143" s="14">
        <v>60.18</v>
      </c>
      <c r="G1143" s="15">
        <f>ROUND(E1143*F1143,2)</f>
        <v>47782.92</v>
      </c>
      <c r="H1143" s="14">
        <v>794</v>
      </c>
      <c r="I1143" s="37">
        <v>0</v>
      </c>
      <c r="J1143" s="15">
        <f>ROUND(H1143*I1143,2)</f>
        <v>0</v>
      </c>
    </row>
    <row r="1144" spans="1:10" ht="20.399999999999999" x14ac:dyDescent="0.3">
      <c r="A1144" s="12" t="s">
        <v>1701</v>
      </c>
      <c r="B1144" s="13" t="s">
        <v>18</v>
      </c>
      <c r="C1144" s="13" t="s">
        <v>27</v>
      </c>
      <c r="D1144" s="31" t="s">
        <v>1702</v>
      </c>
      <c r="E1144" s="14">
        <v>150</v>
      </c>
      <c r="F1144" s="14">
        <v>26.17</v>
      </c>
      <c r="G1144" s="15">
        <f>ROUND(E1144*F1144,2)</f>
        <v>3925.5</v>
      </c>
      <c r="H1144" s="14">
        <v>150</v>
      </c>
      <c r="I1144" s="37">
        <v>0</v>
      </c>
      <c r="J1144" s="15">
        <f>ROUND(H1144*I1144,2)</f>
        <v>0</v>
      </c>
    </row>
    <row r="1145" spans="1:10" x14ac:dyDescent="0.3">
      <c r="A1145" s="16"/>
      <c r="B1145" s="16"/>
      <c r="C1145" s="16"/>
      <c r="D1145" s="32" t="s">
        <v>1703</v>
      </c>
      <c r="E1145" s="14">
        <v>1</v>
      </c>
      <c r="F1145" s="17">
        <f>SUM(G1142:G1144)</f>
        <v>79040.160000000003</v>
      </c>
      <c r="G1145" s="17">
        <f>ROUND(E1145*F1145,2)</f>
        <v>79040.160000000003</v>
      </c>
      <c r="H1145" s="14">
        <v>1</v>
      </c>
      <c r="I1145" s="17">
        <f>SUM(J1142:J1144)</f>
        <v>0</v>
      </c>
      <c r="J1145" s="17">
        <f>ROUND(H1145*I1145,2)</f>
        <v>0</v>
      </c>
    </row>
    <row r="1146" spans="1:10" ht="0.9" customHeight="1" x14ac:dyDescent="0.3">
      <c r="A1146" s="18"/>
      <c r="B1146" s="18"/>
      <c r="C1146" s="18"/>
      <c r="D1146" s="33"/>
      <c r="E1146" s="18"/>
      <c r="F1146" s="18"/>
      <c r="G1146" s="18"/>
      <c r="H1146" s="18"/>
      <c r="I1146" s="18"/>
      <c r="J1146" s="18"/>
    </row>
    <row r="1147" spans="1:10" x14ac:dyDescent="0.3">
      <c r="A1147" s="16"/>
      <c r="B1147" s="16"/>
      <c r="C1147" s="16"/>
      <c r="D1147" s="32" t="s">
        <v>1704</v>
      </c>
      <c r="E1147" s="14">
        <v>1</v>
      </c>
      <c r="F1147" s="17">
        <f>G1101+G1111+G1128+G1141</f>
        <v>1130890.22</v>
      </c>
      <c r="G1147" s="17">
        <f>ROUND(E1147*F1147,2)</f>
        <v>1130890.22</v>
      </c>
      <c r="H1147" s="14">
        <v>1</v>
      </c>
      <c r="I1147" s="17">
        <f>J1101+J1111+J1128+J1141</f>
        <v>0</v>
      </c>
      <c r="J1147" s="17">
        <f>ROUND(H1147*I1147,2)</f>
        <v>0</v>
      </c>
    </row>
    <row r="1148" spans="1:10" ht="0.9" customHeight="1" x14ac:dyDescent="0.3">
      <c r="A1148" s="18"/>
      <c r="B1148" s="18"/>
      <c r="C1148" s="18"/>
      <c r="D1148" s="33"/>
      <c r="E1148" s="18"/>
      <c r="F1148" s="18"/>
      <c r="G1148" s="18"/>
      <c r="H1148" s="18"/>
      <c r="I1148" s="18"/>
      <c r="J1148" s="18"/>
    </row>
    <row r="1149" spans="1:10" ht="20.399999999999999" x14ac:dyDescent="0.3">
      <c r="A1149" s="10" t="s">
        <v>1705</v>
      </c>
      <c r="B1149" s="10" t="s">
        <v>10</v>
      </c>
      <c r="C1149" s="10" t="s">
        <v>11</v>
      </c>
      <c r="D1149" s="30" t="s">
        <v>1706</v>
      </c>
      <c r="E1149" s="11">
        <f t="shared" ref="E1149:J1149" si="251">E1182</f>
        <v>1</v>
      </c>
      <c r="F1149" s="11">
        <f t="shared" si="251"/>
        <v>277974.51</v>
      </c>
      <c r="G1149" s="11">
        <f t="shared" si="251"/>
        <v>277974.51</v>
      </c>
      <c r="H1149" s="11">
        <f t="shared" si="251"/>
        <v>1</v>
      </c>
      <c r="I1149" s="11">
        <f t="shared" si="251"/>
        <v>0</v>
      </c>
      <c r="J1149" s="11">
        <f t="shared" si="251"/>
        <v>0</v>
      </c>
    </row>
    <row r="1150" spans="1:10" x14ac:dyDescent="0.3">
      <c r="A1150" s="19" t="s">
        <v>1707</v>
      </c>
      <c r="B1150" s="19" t="s">
        <v>10</v>
      </c>
      <c r="C1150" s="19" t="s">
        <v>11</v>
      </c>
      <c r="D1150" s="34" t="s">
        <v>1708</v>
      </c>
      <c r="E1150" s="20">
        <f t="shared" ref="E1150:J1150" si="252">E1165</f>
        <v>1</v>
      </c>
      <c r="F1150" s="20">
        <f t="shared" si="252"/>
        <v>137676.20000000001</v>
      </c>
      <c r="G1150" s="20">
        <f t="shared" si="252"/>
        <v>137676.20000000001</v>
      </c>
      <c r="H1150" s="20">
        <f t="shared" si="252"/>
        <v>1</v>
      </c>
      <c r="I1150" s="20">
        <f t="shared" si="252"/>
        <v>0</v>
      </c>
      <c r="J1150" s="20">
        <f t="shared" si="252"/>
        <v>0</v>
      </c>
    </row>
    <row r="1151" spans="1:10" ht="20.399999999999999" x14ac:dyDescent="0.3">
      <c r="A1151" s="12" t="s">
        <v>1709</v>
      </c>
      <c r="B1151" s="13" t="s">
        <v>18</v>
      </c>
      <c r="C1151" s="13" t="s">
        <v>19</v>
      </c>
      <c r="D1151" s="31" t="s">
        <v>1710</v>
      </c>
      <c r="E1151" s="14">
        <v>8</v>
      </c>
      <c r="F1151" s="14">
        <v>2409.0300000000002</v>
      </c>
      <c r="G1151" s="15">
        <f t="shared" ref="G1151:G1165" si="253">ROUND(E1151*F1151,2)</f>
        <v>19272.240000000002</v>
      </c>
      <c r="H1151" s="14">
        <v>8</v>
      </c>
      <c r="I1151" s="37">
        <v>0</v>
      </c>
      <c r="J1151" s="15">
        <f t="shared" ref="J1151:J1165" si="254">ROUND(H1151*I1151,2)</f>
        <v>0</v>
      </c>
    </row>
    <row r="1152" spans="1:10" ht="20.399999999999999" x14ac:dyDescent="0.3">
      <c r="A1152" s="12" t="s">
        <v>1711</v>
      </c>
      <c r="B1152" s="13" t="s">
        <v>18</v>
      </c>
      <c r="C1152" s="13" t="s">
        <v>19</v>
      </c>
      <c r="D1152" s="31" t="s">
        <v>1712</v>
      </c>
      <c r="E1152" s="14">
        <v>25</v>
      </c>
      <c r="F1152" s="14">
        <v>3137.81</v>
      </c>
      <c r="G1152" s="15">
        <f t="shared" si="253"/>
        <v>78445.25</v>
      </c>
      <c r="H1152" s="14">
        <v>25</v>
      </c>
      <c r="I1152" s="37">
        <v>0</v>
      </c>
      <c r="J1152" s="15">
        <f t="shared" si="254"/>
        <v>0</v>
      </c>
    </row>
    <row r="1153" spans="1:10" ht="20.399999999999999" x14ac:dyDescent="0.3">
      <c r="A1153" s="12" t="s">
        <v>1713</v>
      </c>
      <c r="B1153" s="13" t="s">
        <v>18</v>
      </c>
      <c r="C1153" s="13" t="s">
        <v>19</v>
      </c>
      <c r="D1153" s="31" t="s">
        <v>1714</v>
      </c>
      <c r="E1153" s="14">
        <v>4</v>
      </c>
      <c r="F1153" s="14">
        <v>955.37</v>
      </c>
      <c r="G1153" s="15">
        <f t="shared" si="253"/>
        <v>3821.48</v>
      </c>
      <c r="H1153" s="14">
        <v>4</v>
      </c>
      <c r="I1153" s="37">
        <v>0</v>
      </c>
      <c r="J1153" s="15">
        <f t="shared" si="254"/>
        <v>0</v>
      </c>
    </row>
    <row r="1154" spans="1:10" ht="20.399999999999999" x14ac:dyDescent="0.3">
      <c r="A1154" s="12" t="s">
        <v>1715</v>
      </c>
      <c r="B1154" s="13" t="s">
        <v>18</v>
      </c>
      <c r="C1154" s="13" t="s">
        <v>30</v>
      </c>
      <c r="D1154" s="31" t="s">
        <v>1716</v>
      </c>
      <c r="E1154" s="14">
        <v>6.3</v>
      </c>
      <c r="F1154" s="14">
        <v>997.87</v>
      </c>
      <c r="G1154" s="15">
        <f t="shared" si="253"/>
        <v>6286.58</v>
      </c>
      <c r="H1154" s="14">
        <v>6.3</v>
      </c>
      <c r="I1154" s="37">
        <v>0</v>
      </c>
      <c r="J1154" s="15">
        <f t="shared" si="254"/>
        <v>0</v>
      </c>
    </row>
    <row r="1155" spans="1:10" ht="20.399999999999999" x14ac:dyDescent="0.3">
      <c r="A1155" s="12" t="s">
        <v>527</v>
      </c>
      <c r="B1155" s="13" t="s">
        <v>18</v>
      </c>
      <c r="C1155" s="13" t="s">
        <v>30</v>
      </c>
      <c r="D1155" s="31" t="s">
        <v>528</v>
      </c>
      <c r="E1155" s="14">
        <v>8.4</v>
      </c>
      <c r="F1155" s="14">
        <v>837.24</v>
      </c>
      <c r="G1155" s="15">
        <f t="shared" si="253"/>
        <v>7032.82</v>
      </c>
      <c r="H1155" s="14">
        <v>8.4</v>
      </c>
      <c r="I1155" s="37">
        <v>0</v>
      </c>
      <c r="J1155" s="15">
        <f t="shared" si="254"/>
        <v>0</v>
      </c>
    </row>
    <row r="1156" spans="1:10" x14ac:dyDescent="0.3">
      <c r="A1156" s="12" t="s">
        <v>535</v>
      </c>
      <c r="B1156" s="13" t="s">
        <v>18</v>
      </c>
      <c r="C1156" s="13" t="s">
        <v>19</v>
      </c>
      <c r="D1156" s="31" t="s">
        <v>536</v>
      </c>
      <c r="E1156" s="14">
        <v>1</v>
      </c>
      <c r="F1156" s="14">
        <v>1712.5</v>
      </c>
      <c r="G1156" s="15">
        <f t="shared" si="253"/>
        <v>1712.5</v>
      </c>
      <c r="H1156" s="14">
        <v>1</v>
      </c>
      <c r="I1156" s="37">
        <v>0</v>
      </c>
      <c r="J1156" s="15">
        <f t="shared" si="254"/>
        <v>0</v>
      </c>
    </row>
    <row r="1157" spans="1:10" x14ac:dyDescent="0.3">
      <c r="A1157" s="12" t="s">
        <v>539</v>
      </c>
      <c r="B1157" s="13" t="s">
        <v>18</v>
      </c>
      <c r="C1157" s="13" t="s">
        <v>19</v>
      </c>
      <c r="D1157" s="31" t="s">
        <v>540</v>
      </c>
      <c r="E1157" s="14">
        <v>1</v>
      </c>
      <c r="F1157" s="14">
        <v>2246.38</v>
      </c>
      <c r="G1157" s="15">
        <f t="shared" si="253"/>
        <v>2246.38</v>
      </c>
      <c r="H1157" s="14">
        <v>1</v>
      </c>
      <c r="I1157" s="37">
        <v>0</v>
      </c>
      <c r="J1157" s="15">
        <f t="shared" si="254"/>
        <v>0</v>
      </c>
    </row>
    <row r="1158" spans="1:10" x14ac:dyDescent="0.3">
      <c r="A1158" s="12" t="s">
        <v>1717</v>
      </c>
      <c r="B1158" s="13" t="s">
        <v>18</v>
      </c>
      <c r="C1158" s="13" t="s">
        <v>30</v>
      </c>
      <c r="D1158" s="31" t="s">
        <v>1718</v>
      </c>
      <c r="E1158" s="14">
        <v>4.2</v>
      </c>
      <c r="F1158" s="14">
        <v>609.39</v>
      </c>
      <c r="G1158" s="15">
        <f t="shared" si="253"/>
        <v>2559.44</v>
      </c>
      <c r="H1158" s="14">
        <v>4.2</v>
      </c>
      <c r="I1158" s="37">
        <v>0</v>
      </c>
      <c r="J1158" s="15">
        <f t="shared" si="254"/>
        <v>0</v>
      </c>
    </row>
    <row r="1159" spans="1:10" x14ac:dyDescent="0.3">
      <c r="A1159" s="12" t="s">
        <v>1719</v>
      </c>
      <c r="B1159" s="13" t="s">
        <v>18</v>
      </c>
      <c r="C1159" s="13" t="s">
        <v>19</v>
      </c>
      <c r="D1159" s="31" t="s">
        <v>1720</v>
      </c>
      <c r="E1159" s="14">
        <v>2</v>
      </c>
      <c r="F1159" s="14">
        <v>825.99</v>
      </c>
      <c r="G1159" s="15">
        <f t="shared" si="253"/>
        <v>1651.98</v>
      </c>
      <c r="H1159" s="14">
        <v>2</v>
      </c>
      <c r="I1159" s="37">
        <v>0</v>
      </c>
      <c r="J1159" s="15">
        <f t="shared" si="254"/>
        <v>0</v>
      </c>
    </row>
    <row r="1160" spans="1:10" x14ac:dyDescent="0.3">
      <c r="A1160" s="12" t="s">
        <v>529</v>
      </c>
      <c r="B1160" s="13" t="s">
        <v>18</v>
      </c>
      <c r="C1160" s="13" t="s">
        <v>19</v>
      </c>
      <c r="D1160" s="31" t="s">
        <v>530</v>
      </c>
      <c r="E1160" s="14">
        <v>1</v>
      </c>
      <c r="F1160" s="14">
        <v>562.46</v>
      </c>
      <c r="G1160" s="15">
        <f t="shared" si="253"/>
        <v>562.46</v>
      </c>
      <c r="H1160" s="14">
        <v>1</v>
      </c>
      <c r="I1160" s="37">
        <v>0</v>
      </c>
      <c r="J1160" s="15">
        <f t="shared" si="254"/>
        <v>0</v>
      </c>
    </row>
    <row r="1161" spans="1:10" ht="20.399999999999999" x14ac:dyDescent="0.3">
      <c r="A1161" s="12" t="s">
        <v>1721</v>
      </c>
      <c r="B1161" s="13" t="s">
        <v>18</v>
      </c>
      <c r="C1161" s="13" t="s">
        <v>19</v>
      </c>
      <c r="D1161" s="31" t="s">
        <v>1722</v>
      </c>
      <c r="E1161" s="14">
        <v>7</v>
      </c>
      <c r="F1161" s="14">
        <v>84.16</v>
      </c>
      <c r="G1161" s="15">
        <f t="shared" si="253"/>
        <v>589.12</v>
      </c>
      <c r="H1161" s="14">
        <v>7</v>
      </c>
      <c r="I1161" s="37">
        <v>0</v>
      </c>
      <c r="J1161" s="15">
        <f t="shared" si="254"/>
        <v>0</v>
      </c>
    </row>
    <row r="1162" spans="1:10" x14ac:dyDescent="0.3">
      <c r="A1162" s="12" t="s">
        <v>1723</v>
      </c>
      <c r="B1162" s="13" t="s">
        <v>18</v>
      </c>
      <c r="C1162" s="13" t="s">
        <v>30</v>
      </c>
      <c r="D1162" s="31" t="s">
        <v>544</v>
      </c>
      <c r="E1162" s="14">
        <v>10.56</v>
      </c>
      <c r="F1162" s="14">
        <v>226.16</v>
      </c>
      <c r="G1162" s="15">
        <f t="shared" si="253"/>
        <v>2388.25</v>
      </c>
      <c r="H1162" s="14">
        <v>10.56</v>
      </c>
      <c r="I1162" s="37">
        <v>0</v>
      </c>
      <c r="J1162" s="15">
        <f t="shared" si="254"/>
        <v>0</v>
      </c>
    </row>
    <row r="1163" spans="1:10" x14ac:dyDescent="0.3">
      <c r="A1163" s="12" t="s">
        <v>541</v>
      </c>
      <c r="B1163" s="13" t="s">
        <v>18</v>
      </c>
      <c r="C1163" s="13" t="s">
        <v>30</v>
      </c>
      <c r="D1163" s="31" t="s">
        <v>542</v>
      </c>
      <c r="E1163" s="14">
        <v>2</v>
      </c>
      <c r="F1163" s="14">
        <v>191.45</v>
      </c>
      <c r="G1163" s="15">
        <f t="shared" si="253"/>
        <v>382.9</v>
      </c>
      <c r="H1163" s="14">
        <v>2</v>
      </c>
      <c r="I1163" s="37">
        <v>0</v>
      </c>
      <c r="J1163" s="15">
        <f t="shared" si="254"/>
        <v>0</v>
      </c>
    </row>
    <row r="1164" spans="1:10" x14ac:dyDescent="0.3">
      <c r="A1164" s="12" t="s">
        <v>1724</v>
      </c>
      <c r="B1164" s="13" t="s">
        <v>18</v>
      </c>
      <c r="C1164" s="13" t="s">
        <v>19</v>
      </c>
      <c r="D1164" s="31" t="s">
        <v>1725</v>
      </c>
      <c r="E1164" s="14">
        <v>8</v>
      </c>
      <c r="F1164" s="14">
        <v>1340.6</v>
      </c>
      <c r="G1164" s="15">
        <f t="shared" si="253"/>
        <v>10724.8</v>
      </c>
      <c r="H1164" s="14">
        <v>8</v>
      </c>
      <c r="I1164" s="37">
        <v>0</v>
      </c>
      <c r="J1164" s="15">
        <f t="shared" si="254"/>
        <v>0</v>
      </c>
    </row>
    <row r="1165" spans="1:10" x14ac:dyDescent="0.3">
      <c r="A1165" s="16"/>
      <c r="B1165" s="16"/>
      <c r="C1165" s="16"/>
      <c r="D1165" s="32" t="s">
        <v>1726</v>
      </c>
      <c r="E1165" s="14">
        <v>1</v>
      </c>
      <c r="F1165" s="17">
        <f>SUM(G1151:G1164)</f>
        <v>137676.20000000001</v>
      </c>
      <c r="G1165" s="17">
        <f t="shared" si="253"/>
        <v>137676.20000000001</v>
      </c>
      <c r="H1165" s="14">
        <v>1</v>
      </c>
      <c r="I1165" s="17">
        <f>SUM(J1151:J1164)</f>
        <v>0</v>
      </c>
      <c r="J1165" s="17">
        <f t="shared" si="254"/>
        <v>0</v>
      </c>
    </row>
    <row r="1166" spans="1:10" ht="0.9" customHeight="1" x14ac:dyDescent="0.3">
      <c r="A1166" s="18"/>
      <c r="B1166" s="18"/>
      <c r="C1166" s="18"/>
      <c r="D1166" s="33"/>
      <c r="E1166" s="18"/>
      <c r="F1166" s="18"/>
      <c r="G1166" s="18"/>
      <c r="H1166" s="18"/>
      <c r="I1166" s="18"/>
      <c r="J1166" s="18"/>
    </row>
    <row r="1167" spans="1:10" x14ac:dyDescent="0.3">
      <c r="A1167" s="19" t="s">
        <v>1727</v>
      </c>
      <c r="B1167" s="19" t="s">
        <v>10</v>
      </c>
      <c r="C1167" s="19" t="s">
        <v>11</v>
      </c>
      <c r="D1167" s="34" t="s">
        <v>661</v>
      </c>
      <c r="E1167" s="20">
        <f t="shared" ref="E1167:J1167" si="255">E1180</f>
        <v>1</v>
      </c>
      <c r="F1167" s="20">
        <f t="shared" si="255"/>
        <v>140298.31</v>
      </c>
      <c r="G1167" s="20">
        <f t="shared" si="255"/>
        <v>140298.31</v>
      </c>
      <c r="H1167" s="20">
        <f t="shared" si="255"/>
        <v>1</v>
      </c>
      <c r="I1167" s="20">
        <f t="shared" si="255"/>
        <v>0</v>
      </c>
      <c r="J1167" s="20">
        <f t="shared" si="255"/>
        <v>0</v>
      </c>
    </row>
    <row r="1168" spans="1:10" ht="20.399999999999999" x14ac:dyDescent="0.3">
      <c r="A1168" s="12" t="s">
        <v>1728</v>
      </c>
      <c r="B1168" s="13" t="s">
        <v>18</v>
      </c>
      <c r="C1168" s="13" t="s">
        <v>27</v>
      </c>
      <c r="D1168" s="31" t="s">
        <v>1729</v>
      </c>
      <c r="E1168" s="14">
        <v>34</v>
      </c>
      <c r="F1168" s="14">
        <v>305.82</v>
      </c>
      <c r="G1168" s="15">
        <f t="shared" ref="G1168:G1180" si="256">ROUND(E1168*F1168,2)</f>
        <v>10397.879999999999</v>
      </c>
      <c r="H1168" s="14">
        <v>34</v>
      </c>
      <c r="I1168" s="37">
        <v>0</v>
      </c>
      <c r="J1168" s="15">
        <f t="shared" ref="J1168:J1180" si="257">ROUND(H1168*I1168,2)</f>
        <v>0</v>
      </c>
    </row>
    <row r="1169" spans="1:10" x14ac:dyDescent="0.3">
      <c r="A1169" s="12" t="s">
        <v>1730</v>
      </c>
      <c r="B1169" s="13" t="s">
        <v>18</v>
      </c>
      <c r="C1169" s="13" t="s">
        <v>27</v>
      </c>
      <c r="D1169" s="31" t="s">
        <v>1731</v>
      </c>
      <c r="E1169" s="14">
        <v>230</v>
      </c>
      <c r="F1169" s="14">
        <v>174.77</v>
      </c>
      <c r="G1169" s="15">
        <f t="shared" si="256"/>
        <v>40197.1</v>
      </c>
      <c r="H1169" s="14">
        <v>230</v>
      </c>
      <c r="I1169" s="37">
        <v>0</v>
      </c>
      <c r="J1169" s="15">
        <f t="shared" si="257"/>
        <v>0</v>
      </c>
    </row>
    <row r="1170" spans="1:10" ht="20.399999999999999" x14ac:dyDescent="0.3">
      <c r="A1170" s="12" t="s">
        <v>1732</v>
      </c>
      <c r="B1170" s="13" t="s">
        <v>18</v>
      </c>
      <c r="C1170" s="13" t="s">
        <v>19</v>
      </c>
      <c r="D1170" s="31" t="s">
        <v>1733</v>
      </c>
      <c r="E1170" s="14">
        <v>9</v>
      </c>
      <c r="F1170" s="14">
        <v>1919.06</v>
      </c>
      <c r="G1170" s="15">
        <f t="shared" si="256"/>
        <v>17271.54</v>
      </c>
      <c r="H1170" s="14">
        <v>9</v>
      </c>
      <c r="I1170" s="37">
        <v>0</v>
      </c>
      <c r="J1170" s="15">
        <f t="shared" si="257"/>
        <v>0</v>
      </c>
    </row>
    <row r="1171" spans="1:10" ht="20.399999999999999" x14ac:dyDescent="0.3">
      <c r="A1171" s="12" t="s">
        <v>1734</v>
      </c>
      <c r="B1171" s="13" t="s">
        <v>18</v>
      </c>
      <c r="C1171" s="13" t="s">
        <v>27</v>
      </c>
      <c r="D1171" s="31" t="s">
        <v>1735</v>
      </c>
      <c r="E1171" s="14">
        <v>28</v>
      </c>
      <c r="F1171" s="14">
        <v>299.31</v>
      </c>
      <c r="G1171" s="15">
        <f t="shared" si="256"/>
        <v>8380.68</v>
      </c>
      <c r="H1171" s="14">
        <v>28</v>
      </c>
      <c r="I1171" s="37">
        <v>0</v>
      </c>
      <c r="J1171" s="15">
        <f t="shared" si="257"/>
        <v>0</v>
      </c>
    </row>
    <row r="1172" spans="1:10" ht="20.399999999999999" x14ac:dyDescent="0.3">
      <c r="A1172" s="12" t="s">
        <v>1736</v>
      </c>
      <c r="B1172" s="13" t="s">
        <v>18</v>
      </c>
      <c r="C1172" s="13" t="s">
        <v>30</v>
      </c>
      <c r="D1172" s="31" t="s">
        <v>1737</v>
      </c>
      <c r="E1172" s="14">
        <v>10</v>
      </c>
      <c r="F1172" s="14">
        <v>198.51</v>
      </c>
      <c r="G1172" s="15">
        <f t="shared" si="256"/>
        <v>1985.1</v>
      </c>
      <c r="H1172" s="14">
        <v>10</v>
      </c>
      <c r="I1172" s="37">
        <v>0</v>
      </c>
      <c r="J1172" s="15">
        <f t="shared" si="257"/>
        <v>0</v>
      </c>
    </row>
    <row r="1173" spans="1:10" ht="20.399999999999999" x14ac:dyDescent="0.3">
      <c r="A1173" s="12" t="s">
        <v>1738</v>
      </c>
      <c r="B1173" s="13" t="s">
        <v>18</v>
      </c>
      <c r="C1173" s="13" t="s">
        <v>27</v>
      </c>
      <c r="D1173" s="31" t="s">
        <v>1739</v>
      </c>
      <c r="E1173" s="14">
        <v>268.8</v>
      </c>
      <c r="F1173" s="14">
        <v>191.81</v>
      </c>
      <c r="G1173" s="15">
        <f t="shared" si="256"/>
        <v>51558.53</v>
      </c>
      <c r="H1173" s="14">
        <v>268.8</v>
      </c>
      <c r="I1173" s="37">
        <v>0</v>
      </c>
      <c r="J1173" s="15">
        <f t="shared" si="257"/>
        <v>0</v>
      </c>
    </row>
    <row r="1174" spans="1:10" ht="20.399999999999999" x14ac:dyDescent="0.3">
      <c r="A1174" s="12" t="s">
        <v>1740</v>
      </c>
      <c r="B1174" s="13" t="s">
        <v>18</v>
      </c>
      <c r="C1174" s="13" t="s">
        <v>27</v>
      </c>
      <c r="D1174" s="31" t="s">
        <v>1741</v>
      </c>
      <c r="E1174" s="14">
        <v>63.5</v>
      </c>
      <c r="F1174" s="14">
        <v>45.85</v>
      </c>
      <c r="G1174" s="15">
        <f t="shared" si="256"/>
        <v>2911.48</v>
      </c>
      <c r="H1174" s="14">
        <v>63.5</v>
      </c>
      <c r="I1174" s="37">
        <v>0</v>
      </c>
      <c r="J1174" s="15">
        <f t="shared" si="257"/>
        <v>0</v>
      </c>
    </row>
    <row r="1175" spans="1:10" x14ac:dyDescent="0.3">
      <c r="A1175" s="12" t="s">
        <v>1742</v>
      </c>
      <c r="B1175" s="13" t="s">
        <v>18</v>
      </c>
      <c r="C1175" s="13" t="s">
        <v>27</v>
      </c>
      <c r="D1175" s="31" t="s">
        <v>1743</v>
      </c>
      <c r="E1175" s="14">
        <v>30</v>
      </c>
      <c r="F1175" s="14">
        <v>46.33</v>
      </c>
      <c r="G1175" s="15">
        <f t="shared" si="256"/>
        <v>1389.9</v>
      </c>
      <c r="H1175" s="14">
        <v>30</v>
      </c>
      <c r="I1175" s="37">
        <v>0</v>
      </c>
      <c r="J1175" s="15">
        <f t="shared" si="257"/>
        <v>0</v>
      </c>
    </row>
    <row r="1176" spans="1:10" ht="20.399999999999999" x14ac:dyDescent="0.3">
      <c r="A1176" s="12" t="s">
        <v>1744</v>
      </c>
      <c r="B1176" s="13" t="s">
        <v>18</v>
      </c>
      <c r="C1176" s="13" t="s">
        <v>19</v>
      </c>
      <c r="D1176" s="31" t="s">
        <v>1745</v>
      </c>
      <c r="E1176" s="14">
        <v>4</v>
      </c>
      <c r="F1176" s="14">
        <v>768.6</v>
      </c>
      <c r="G1176" s="15">
        <f t="shared" si="256"/>
        <v>3074.4</v>
      </c>
      <c r="H1176" s="14">
        <v>4</v>
      </c>
      <c r="I1176" s="37">
        <v>0</v>
      </c>
      <c r="J1176" s="15">
        <f t="shared" si="257"/>
        <v>0</v>
      </c>
    </row>
    <row r="1177" spans="1:10" ht="20.399999999999999" x14ac:dyDescent="0.3">
      <c r="A1177" s="12" t="s">
        <v>1746</v>
      </c>
      <c r="B1177" s="13" t="s">
        <v>18</v>
      </c>
      <c r="C1177" s="13" t="s">
        <v>27</v>
      </c>
      <c r="D1177" s="31" t="s">
        <v>1747</v>
      </c>
      <c r="E1177" s="14">
        <v>60</v>
      </c>
      <c r="F1177" s="14">
        <v>39.770000000000003</v>
      </c>
      <c r="G1177" s="15">
        <f t="shared" si="256"/>
        <v>2386.1999999999998</v>
      </c>
      <c r="H1177" s="14">
        <v>60</v>
      </c>
      <c r="I1177" s="37">
        <v>0</v>
      </c>
      <c r="J1177" s="15">
        <f t="shared" si="257"/>
        <v>0</v>
      </c>
    </row>
    <row r="1178" spans="1:10" x14ac:dyDescent="0.3">
      <c r="A1178" s="12" t="s">
        <v>1748</v>
      </c>
      <c r="B1178" s="13" t="s">
        <v>18</v>
      </c>
      <c r="C1178" s="13" t="s">
        <v>19</v>
      </c>
      <c r="D1178" s="31" t="s">
        <v>1749</v>
      </c>
      <c r="E1178" s="14">
        <v>2</v>
      </c>
      <c r="F1178" s="14">
        <v>248.07</v>
      </c>
      <c r="G1178" s="15">
        <f t="shared" si="256"/>
        <v>496.14</v>
      </c>
      <c r="H1178" s="14">
        <v>2</v>
      </c>
      <c r="I1178" s="37">
        <v>0</v>
      </c>
      <c r="J1178" s="15">
        <f t="shared" si="257"/>
        <v>0</v>
      </c>
    </row>
    <row r="1179" spans="1:10" x14ac:dyDescent="0.3">
      <c r="A1179" s="12" t="s">
        <v>1750</v>
      </c>
      <c r="B1179" s="13" t="s">
        <v>18</v>
      </c>
      <c r="C1179" s="13" t="s">
        <v>19</v>
      </c>
      <c r="D1179" s="31" t="s">
        <v>1751</v>
      </c>
      <c r="E1179" s="14">
        <v>2</v>
      </c>
      <c r="F1179" s="14">
        <v>124.68</v>
      </c>
      <c r="G1179" s="15">
        <f t="shared" si="256"/>
        <v>249.36</v>
      </c>
      <c r="H1179" s="14">
        <v>2</v>
      </c>
      <c r="I1179" s="37">
        <v>0</v>
      </c>
      <c r="J1179" s="15">
        <f t="shared" si="257"/>
        <v>0</v>
      </c>
    </row>
    <row r="1180" spans="1:10" x14ac:dyDescent="0.3">
      <c r="A1180" s="16"/>
      <c r="B1180" s="16"/>
      <c r="C1180" s="16"/>
      <c r="D1180" s="32" t="s">
        <v>1752</v>
      </c>
      <c r="E1180" s="14">
        <v>1</v>
      </c>
      <c r="F1180" s="17">
        <f>SUM(G1168:G1179)</f>
        <v>140298.31</v>
      </c>
      <c r="G1180" s="17">
        <f t="shared" si="256"/>
        <v>140298.31</v>
      </c>
      <c r="H1180" s="14">
        <v>1</v>
      </c>
      <c r="I1180" s="17">
        <f>SUM(J1168:J1179)</f>
        <v>0</v>
      </c>
      <c r="J1180" s="17">
        <f t="shared" si="257"/>
        <v>0</v>
      </c>
    </row>
    <row r="1181" spans="1:10" ht="0.9" customHeight="1" x14ac:dyDescent="0.3">
      <c r="A1181" s="18"/>
      <c r="B1181" s="18"/>
      <c r="C1181" s="18"/>
      <c r="D1181" s="33"/>
      <c r="E1181" s="18"/>
      <c r="F1181" s="18"/>
      <c r="G1181" s="18"/>
      <c r="H1181" s="18"/>
      <c r="I1181" s="18"/>
      <c r="J1181" s="18"/>
    </row>
    <row r="1182" spans="1:10" x14ac:dyDescent="0.3">
      <c r="A1182" s="16"/>
      <c r="B1182" s="16"/>
      <c r="C1182" s="16"/>
      <c r="D1182" s="32" t="s">
        <v>1753</v>
      </c>
      <c r="E1182" s="14">
        <v>1</v>
      </c>
      <c r="F1182" s="17">
        <f>G1150+G1167</f>
        <v>277974.51</v>
      </c>
      <c r="G1182" s="17">
        <f>ROUND(E1182*F1182,2)</f>
        <v>277974.51</v>
      </c>
      <c r="H1182" s="14">
        <v>1</v>
      </c>
      <c r="I1182" s="17">
        <f>J1150+J1167</f>
        <v>0</v>
      </c>
      <c r="J1182" s="17">
        <f>ROUND(H1182*I1182,2)</f>
        <v>0</v>
      </c>
    </row>
    <row r="1183" spans="1:10" ht="0.9" customHeight="1" x14ac:dyDescent="0.3">
      <c r="A1183" s="18"/>
      <c r="B1183" s="18"/>
      <c r="C1183" s="18"/>
      <c r="D1183" s="33"/>
      <c r="E1183" s="18"/>
      <c r="F1183" s="18"/>
      <c r="G1183" s="18"/>
      <c r="H1183" s="18"/>
      <c r="I1183" s="18"/>
      <c r="J1183" s="18"/>
    </row>
    <row r="1184" spans="1:10" x14ac:dyDescent="0.3">
      <c r="A1184" s="10" t="s">
        <v>1754</v>
      </c>
      <c r="B1184" s="10" t="s">
        <v>10</v>
      </c>
      <c r="C1184" s="10" t="s">
        <v>11</v>
      </c>
      <c r="D1184" s="30" t="s">
        <v>574</v>
      </c>
      <c r="E1184" s="11">
        <f t="shared" ref="E1184:J1184" si="258">E1192</f>
        <v>1</v>
      </c>
      <c r="F1184" s="11">
        <f t="shared" si="258"/>
        <v>2958.85</v>
      </c>
      <c r="G1184" s="11">
        <f t="shared" si="258"/>
        <v>2958.85</v>
      </c>
      <c r="H1184" s="11">
        <f t="shared" si="258"/>
        <v>1</v>
      </c>
      <c r="I1184" s="11">
        <f t="shared" si="258"/>
        <v>0</v>
      </c>
      <c r="J1184" s="11">
        <f t="shared" si="258"/>
        <v>0</v>
      </c>
    </row>
    <row r="1185" spans="1:10" x14ac:dyDescent="0.3">
      <c r="A1185" s="12" t="s">
        <v>1755</v>
      </c>
      <c r="B1185" s="13" t="s">
        <v>18</v>
      </c>
      <c r="C1185" s="13" t="s">
        <v>30</v>
      </c>
      <c r="D1185" s="31" t="s">
        <v>1756</v>
      </c>
      <c r="E1185" s="14">
        <v>36</v>
      </c>
      <c r="F1185" s="14">
        <v>13.57</v>
      </c>
      <c r="G1185" s="15">
        <f t="shared" ref="G1185:G1192" si="259">ROUND(E1185*F1185,2)</f>
        <v>488.52</v>
      </c>
      <c r="H1185" s="14">
        <v>36</v>
      </c>
      <c r="I1185" s="37">
        <v>0</v>
      </c>
      <c r="J1185" s="15">
        <f t="shared" ref="J1185:J1192" si="260">ROUND(H1185*I1185,2)</f>
        <v>0</v>
      </c>
    </row>
    <row r="1186" spans="1:10" ht="20.399999999999999" x14ac:dyDescent="0.3">
      <c r="A1186" s="12" t="s">
        <v>581</v>
      </c>
      <c r="B1186" s="13" t="s">
        <v>18</v>
      </c>
      <c r="C1186" s="13" t="s">
        <v>30</v>
      </c>
      <c r="D1186" s="31" t="s">
        <v>582</v>
      </c>
      <c r="E1186" s="14">
        <v>4</v>
      </c>
      <c r="F1186" s="14">
        <v>7.82</v>
      </c>
      <c r="G1186" s="15">
        <f t="shared" si="259"/>
        <v>31.28</v>
      </c>
      <c r="H1186" s="14">
        <v>4</v>
      </c>
      <c r="I1186" s="37">
        <v>0</v>
      </c>
      <c r="J1186" s="15">
        <f t="shared" si="260"/>
        <v>0</v>
      </c>
    </row>
    <row r="1187" spans="1:10" x14ac:dyDescent="0.3">
      <c r="A1187" s="12" t="s">
        <v>1757</v>
      </c>
      <c r="B1187" s="13" t="s">
        <v>18</v>
      </c>
      <c r="C1187" s="13" t="s">
        <v>30</v>
      </c>
      <c r="D1187" s="31" t="s">
        <v>1758</v>
      </c>
      <c r="E1187" s="14">
        <v>10</v>
      </c>
      <c r="F1187" s="14">
        <v>15.75</v>
      </c>
      <c r="G1187" s="15">
        <f t="shared" si="259"/>
        <v>157.5</v>
      </c>
      <c r="H1187" s="14">
        <v>10</v>
      </c>
      <c r="I1187" s="37">
        <v>0</v>
      </c>
      <c r="J1187" s="15">
        <f t="shared" si="260"/>
        <v>0</v>
      </c>
    </row>
    <row r="1188" spans="1:10" x14ac:dyDescent="0.3">
      <c r="A1188" s="12" t="s">
        <v>1759</v>
      </c>
      <c r="B1188" s="13" t="s">
        <v>18</v>
      </c>
      <c r="C1188" s="13" t="s">
        <v>30</v>
      </c>
      <c r="D1188" s="31" t="s">
        <v>1760</v>
      </c>
      <c r="E1188" s="14">
        <v>256</v>
      </c>
      <c r="F1188" s="14">
        <v>5.48</v>
      </c>
      <c r="G1188" s="15">
        <f t="shared" si="259"/>
        <v>1402.88</v>
      </c>
      <c r="H1188" s="14">
        <v>256</v>
      </c>
      <c r="I1188" s="37">
        <v>0</v>
      </c>
      <c r="J1188" s="15">
        <f t="shared" si="260"/>
        <v>0</v>
      </c>
    </row>
    <row r="1189" spans="1:10" x14ac:dyDescent="0.3">
      <c r="A1189" s="12" t="s">
        <v>579</v>
      </c>
      <c r="B1189" s="13" t="s">
        <v>18</v>
      </c>
      <c r="C1189" s="13" t="s">
        <v>30</v>
      </c>
      <c r="D1189" s="31" t="s">
        <v>580</v>
      </c>
      <c r="E1189" s="14">
        <v>72</v>
      </c>
      <c r="F1189" s="14">
        <v>4.5599999999999996</v>
      </c>
      <c r="G1189" s="15">
        <f t="shared" si="259"/>
        <v>328.32</v>
      </c>
      <c r="H1189" s="14">
        <v>72</v>
      </c>
      <c r="I1189" s="37">
        <v>0</v>
      </c>
      <c r="J1189" s="15">
        <f t="shared" si="260"/>
        <v>0</v>
      </c>
    </row>
    <row r="1190" spans="1:10" ht="20.399999999999999" x14ac:dyDescent="0.3">
      <c r="A1190" s="12" t="s">
        <v>1761</v>
      </c>
      <c r="B1190" s="13" t="s">
        <v>18</v>
      </c>
      <c r="C1190" s="13" t="s">
        <v>30</v>
      </c>
      <c r="D1190" s="31" t="s">
        <v>1762</v>
      </c>
      <c r="E1190" s="14">
        <v>18.399999999999999</v>
      </c>
      <c r="F1190" s="14">
        <v>22.88</v>
      </c>
      <c r="G1190" s="15">
        <f t="shared" si="259"/>
        <v>420.99</v>
      </c>
      <c r="H1190" s="14">
        <v>18.399999999999999</v>
      </c>
      <c r="I1190" s="37">
        <v>0</v>
      </c>
      <c r="J1190" s="15">
        <f t="shared" si="260"/>
        <v>0</v>
      </c>
    </row>
    <row r="1191" spans="1:10" ht="20.399999999999999" x14ac:dyDescent="0.3">
      <c r="A1191" s="12" t="s">
        <v>1763</v>
      </c>
      <c r="B1191" s="13" t="s">
        <v>18</v>
      </c>
      <c r="C1191" s="13" t="s">
        <v>19</v>
      </c>
      <c r="D1191" s="31" t="s">
        <v>1764</v>
      </c>
      <c r="E1191" s="14">
        <v>4</v>
      </c>
      <c r="F1191" s="14">
        <v>32.340000000000003</v>
      </c>
      <c r="G1191" s="15">
        <f t="shared" si="259"/>
        <v>129.36000000000001</v>
      </c>
      <c r="H1191" s="14">
        <v>4</v>
      </c>
      <c r="I1191" s="37">
        <v>0</v>
      </c>
      <c r="J1191" s="15">
        <f t="shared" si="260"/>
        <v>0</v>
      </c>
    </row>
    <row r="1192" spans="1:10" x14ac:dyDescent="0.3">
      <c r="A1192" s="16"/>
      <c r="B1192" s="16"/>
      <c r="C1192" s="16"/>
      <c r="D1192" s="32" t="s">
        <v>1765</v>
      </c>
      <c r="E1192" s="14">
        <v>1</v>
      </c>
      <c r="F1192" s="17">
        <f>SUM(G1185:G1191)</f>
        <v>2958.85</v>
      </c>
      <c r="G1192" s="17">
        <f t="shared" si="259"/>
        <v>2958.85</v>
      </c>
      <c r="H1192" s="14">
        <v>1</v>
      </c>
      <c r="I1192" s="17">
        <f>SUM(J1185:J1191)</f>
        <v>0</v>
      </c>
      <c r="J1192" s="17">
        <f t="shared" si="260"/>
        <v>0</v>
      </c>
    </row>
    <row r="1193" spans="1:10" ht="0.9" customHeight="1" x14ac:dyDescent="0.3">
      <c r="A1193" s="18"/>
      <c r="B1193" s="18"/>
      <c r="C1193" s="18"/>
      <c r="D1193" s="33"/>
      <c r="E1193" s="18"/>
      <c r="F1193" s="18"/>
      <c r="G1193" s="18"/>
      <c r="H1193" s="18"/>
      <c r="I1193" s="18"/>
      <c r="J1193" s="18"/>
    </row>
    <row r="1194" spans="1:10" x14ac:dyDescent="0.3">
      <c r="A1194" s="10" t="s">
        <v>1766</v>
      </c>
      <c r="B1194" s="10" t="s">
        <v>10</v>
      </c>
      <c r="C1194" s="10" t="s">
        <v>11</v>
      </c>
      <c r="D1194" s="30" t="s">
        <v>1767</v>
      </c>
      <c r="E1194" s="11">
        <f t="shared" ref="E1194:J1194" si="261">E1219</f>
        <v>1</v>
      </c>
      <c r="F1194" s="11">
        <f t="shared" si="261"/>
        <v>61756.3</v>
      </c>
      <c r="G1194" s="11">
        <f t="shared" si="261"/>
        <v>61756.3</v>
      </c>
      <c r="H1194" s="11">
        <f t="shared" si="261"/>
        <v>1</v>
      </c>
      <c r="I1194" s="11">
        <f t="shared" si="261"/>
        <v>0</v>
      </c>
      <c r="J1194" s="11">
        <f t="shared" si="261"/>
        <v>0</v>
      </c>
    </row>
    <row r="1195" spans="1:10" x14ac:dyDescent="0.3">
      <c r="A1195" s="12" t="s">
        <v>606</v>
      </c>
      <c r="B1195" s="13" t="s">
        <v>18</v>
      </c>
      <c r="C1195" s="13" t="s">
        <v>19</v>
      </c>
      <c r="D1195" s="31" t="s">
        <v>607</v>
      </c>
      <c r="E1195" s="14">
        <v>18</v>
      </c>
      <c r="F1195" s="14">
        <v>24.27</v>
      </c>
      <c r="G1195" s="15">
        <f t="shared" ref="G1195:G1219" si="262">ROUND(E1195*F1195,2)</f>
        <v>436.86</v>
      </c>
      <c r="H1195" s="14">
        <v>18</v>
      </c>
      <c r="I1195" s="37">
        <v>0</v>
      </c>
      <c r="J1195" s="15">
        <f t="shared" ref="J1195:J1219" si="263">ROUND(H1195*I1195,2)</f>
        <v>0</v>
      </c>
    </row>
    <row r="1196" spans="1:10" x14ac:dyDescent="0.3">
      <c r="A1196" s="12" t="s">
        <v>1768</v>
      </c>
      <c r="B1196" s="13" t="s">
        <v>18</v>
      </c>
      <c r="C1196" s="13" t="s">
        <v>19</v>
      </c>
      <c r="D1196" s="31" t="s">
        <v>1769</v>
      </c>
      <c r="E1196" s="14">
        <v>2</v>
      </c>
      <c r="F1196" s="14">
        <v>16.170000000000002</v>
      </c>
      <c r="G1196" s="15">
        <f t="shared" si="262"/>
        <v>32.340000000000003</v>
      </c>
      <c r="H1196" s="14">
        <v>2</v>
      </c>
      <c r="I1196" s="37">
        <v>0</v>
      </c>
      <c r="J1196" s="15">
        <f t="shared" si="263"/>
        <v>0</v>
      </c>
    </row>
    <row r="1197" spans="1:10" x14ac:dyDescent="0.3">
      <c r="A1197" s="12" t="s">
        <v>1770</v>
      </c>
      <c r="B1197" s="13" t="s">
        <v>18</v>
      </c>
      <c r="C1197" s="13" t="s">
        <v>19</v>
      </c>
      <c r="D1197" s="31" t="s">
        <v>1771</v>
      </c>
      <c r="E1197" s="14">
        <v>4</v>
      </c>
      <c r="F1197" s="14">
        <v>851.42</v>
      </c>
      <c r="G1197" s="15">
        <f t="shared" si="262"/>
        <v>3405.68</v>
      </c>
      <c r="H1197" s="14">
        <v>4</v>
      </c>
      <c r="I1197" s="37">
        <v>0</v>
      </c>
      <c r="J1197" s="15">
        <f t="shared" si="263"/>
        <v>0</v>
      </c>
    </row>
    <row r="1198" spans="1:10" ht="20.399999999999999" x14ac:dyDescent="0.3">
      <c r="A1198" s="12" t="s">
        <v>1772</v>
      </c>
      <c r="B1198" s="13" t="s">
        <v>18</v>
      </c>
      <c r="C1198" s="13" t="s">
        <v>19</v>
      </c>
      <c r="D1198" s="31" t="s">
        <v>1773</v>
      </c>
      <c r="E1198" s="14">
        <v>4</v>
      </c>
      <c r="F1198" s="14">
        <v>33.24</v>
      </c>
      <c r="G1198" s="15">
        <f t="shared" si="262"/>
        <v>132.96</v>
      </c>
      <c r="H1198" s="14">
        <v>4</v>
      </c>
      <c r="I1198" s="37">
        <v>0</v>
      </c>
      <c r="J1198" s="15">
        <f t="shared" si="263"/>
        <v>0</v>
      </c>
    </row>
    <row r="1199" spans="1:10" ht="20.399999999999999" x14ac:dyDescent="0.3">
      <c r="A1199" s="12" t="s">
        <v>1774</v>
      </c>
      <c r="B1199" s="13" t="s">
        <v>18</v>
      </c>
      <c r="C1199" s="13" t="s">
        <v>19</v>
      </c>
      <c r="D1199" s="31" t="s">
        <v>1775</v>
      </c>
      <c r="E1199" s="14">
        <v>4</v>
      </c>
      <c r="F1199" s="14">
        <v>32.409999999999997</v>
      </c>
      <c r="G1199" s="15">
        <f t="shared" si="262"/>
        <v>129.63999999999999</v>
      </c>
      <c r="H1199" s="14">
        <v>4</v>
      </c>
      <c r="I1199" s="37">
        <v>0</v>
      </c>
      <c r="J1199" s="15">
        <f t="shared" si="263"/>
        <v>0</v>
      </c>
    </row>
    <row r="1200" spans="1:10" x14ac:dyDescent="0.3">
      <c r="A1200" s="12" t="s">
        <v>1776</v>
      </c>
      <c r="B1200" s="13" t="s">
        <v>18</v>
      </c>
      <c r="C1200" s="13" t="s">
        <v>19</v>
      </c>
      <c r="D1200" s="31" t="s">
        <v>1777</v>
      </c>
      <c r="E1200" s="14">
        <v>12</v>
      </c>
      <c r="F1200" s="14">
        <v>2300.1</v>
      </c>
      <c r="G1200" s="15">
        <f t="shared" si="262"/>
        <v>27601.200000000001</v>
      </c>
      <c r="H1200" s="14">
        <v>12</v>
      </c>
      <c r="I1200" s="37">
        <v>0</v>
      </c>
      <c r="J1200" s="15">
        <f t="shared" si="263"/>
        <v>0</v>
      </c>
    </row>
    <row r="1201" spans="1:10" x14ac:dyDescent="0.3">
      <c r="A1201" s="12" t="s">
        <v>1778</v>
      </c>
      <c r="B1201" s="13" t="s">
        <v>18</v>
      </c>
      <c r="C1201" s="13" t="s">
        <v>19</v>
      </c>
      <c r="D1201" s="31" t="s">
        <v>1779</v>
      </c>
      <c r="E1201" s="14">
        <v>2</v>
      </c>
      <c r="F1201" s="14">
        <v>70.88</v>
      </c>
      <c r="G1201" s="15">
        <f t="shared" si="262"/>
        <v>141.76</v>
      </c>
      <c r="H1201" s="14">
        <v>2</v>
      </c>
      <c r="I1201" s="37">
        <v>0</v>
      </c>
      <c r="J1201" s="15">
        <f t="shared" si="263"/>
        <v>0</v>
      </c>
    </row>
    <row r="1202" spans="1:10" ht="20.399999999999999" x14ac:dyDescent="0.3">
      <c r="A1202" s="12" t="s">
        <v>1780</v>
      </c>
      <c r="B1202" s="13" t="s">
        <v>18</v>
      </c>
      <c r="C1202" s="13" t="s">
        <v>19</v>
      </c>
      <c r="D1202" s="31" t="s">
        <v>1781</v>
      </c>
      <c r="E1202" s="14">
        <v>6</v>
      </c>
      <c r="F1202" s="14">
        <v>223.06</v>
      </c>
      <c r="G1202" s="15">
        <f t="shared" si="262"/>
        <v>1338.36</v>
      </c>
      <c r="H1202" s="14">
        <v>6</v>
      </c>
      <c r="I1202" s="37">
        <v>0</v>
      </c>
      <c r="J1202" s="15">
        <f t="shared" si="263"/>
        <v>0</v>
      </c>
    </row>
    <row r="1203" spans="1:10" x14ac:dyDescent="0.3">
      <c r="A1203" s="12" t="s">
        <v>1782</v>
      </c>
      <c r="B1203" s="13" t="s">
        <v>18</v>
      </c>
      <c r="C1203" s="13" t="s">
        <v>19</v>
      </c>
      <c r="D1203" s="31" t="s">
        <v>1783</v>
      </c>
      <c r="E1203" s="14">
        <v>2</v>
      </c>
      <c r="F1203" s="14">
        <v>118.6</v>
      </c>
      <c r="G1203" s="15">
        <f t="shared" si="262"/>
        <v>237.2</v>
      </c>
      <c r="H1203" s="14">
        <v>2</v>
      </c>
      <c r="I1203" s="37">
        <v>0</v>
      </c>
      <c r="J1203" s="15">
        <f t="shared" si="263"/>
        <v>0</v>
      </c>
    </row>
    <row r="1204" spans="1:10" x14ac:dyDescent="0.3">
      <c r="A1204" s="12" t="s">
        <v>1784</v>
      </c>
      <c r="B1204" s="13" t="s">
        <v>18</v>
      </c>
      <c r="C1204" s="13" t="s">
        <v>19</v>
      </c>
      <c r="D1204" s="31" t="s">
        <v>1785</v>
      </c>
      <c r="E1204" s="14">
        <v>6</v>
      </c>
      <c r="F1204" s="14">
        <v>141.53</v>
      </c>
      <c r="G1204" s="15">
        <f t="shared" si="262"/>
        <v>849.18</v>
      </c>
      <c r="H1204" s="14">
        <v>6</v>
      </c>
      <c r="I1204" s="37">
        <v>0</v>
      </c>
      <c r="J1204" s="15">
        <f t="shared" si="263"/>
        <v>0</v>
      </c>
    </row>
    <row r="1205" spans="1:10" x14ac:dyDescent="0.3">
      <c r="A1205" s="12" t="s">
        <v>1786</v>
      </c>
      <c r="B1205" s="13" t="s">
        <v>18</v>
      </c>
      <c r="C1205" s="13" t="s">
        <v>19</v>
      </c>
      <c r="D1205" s="31" t="s">
        <v>1787</v>
      </c>
      <c r="E1205" s="14">
        <v>6</v>
      </c>
      <c r="F1205" s="14">
        <v>62.35</v>
      </c>
      <c r="G1205" s="15">
        <f t="shared" si="262"/>
        <v>374.1</v>
      </c>
      <c r="H1205" s="14">
        <v>6</v>
      </c>
      <c r="I1205" s="37">
        <v>0</v>
      </c>
      <c r="J1205" s="15">
        <f t="shared" si="263"/>
        <v>0</v>
      </c>
    </row>
    <row r="1206" spans="1:10" ht="20.399999999999999" x14ac:dyDescent="0.3">
      <c r="A1206" s="12" t="s">
        <v>1788</v>
      </c>
      <c r="B1206" s="13" t="s">
        <v>18</v>
      </c>
      <c r="C1206" s="13" t="s">
        <v>19</v>
      </c>
      <c r="D1206" s="31" t="s">
        <v>1789</v>
      </c>
      <c r="E1206" s="14">
        <v>8</v>
      </c>
      <c r="F1206" s="14">
        <v>231.88</v>
      </c>
      <c r="G1206" s="15">
        <f t="shared" si="262"/>
        <v>1855.04</v>
      </c>
      <c r="H1206" s="14">
        <v>8</v>
      </c>
      <c r="I1206" s="37">
        <v>0</v>
      </c>
      <c r="J1206" s="15">
        <f t="shared" si="263"/>
        <v>0</v>
      </c>
    </row>
    <row r="1207" spans="1:10" x14ac:dyDescent="0.3">
      <c r="A1207" s="12" t="s">
        <v>1790</v>
      </c>
      <c r="B1207" s="13" t="s">
        <v>18</v>
      </c>
      <c r="C1207" s="13" t="s">
        <v>19</v>
      </c>
      <c r="D1207" s="31" t="s">
        <v>1791</v>
      </c>
      <c r="E1207" s="14">
        <v>2</v>
      </c>
      <c r="F1207" s="14">
        <v>67.12</v>
      </c>
      <c r="G1207" s="15">
        <f t="shared" si="262"/>
        <v>134.24</v>
      </c>
      <c r="H1207" s="14">
        <v>2</v>
      </c>
      <c r="I1207" s="37">
        <v>0</v>
      </c>
      <c r="J1207" s="15">
        <f t="shared" si="263"/>
        <v>0</v>
      </c>
    </row>
    <row r="1208" spans="1:10" ht="20.399999999999999" x14ac:dyDescent="0.3">
      <c r="A1208" s="12" t="s">
        <v>1792</v>
      </c>
      <c r="B1208" s="13" t="s">
        <v>18</v>
      </c>
      <c r="C1208" s="13" t="s">
        <v>19</v>
      </c>
      <c r="D1208" s="31" t="s">
        <v>1793</v>
      </c>
      <c r="E1208" s="14">
        <v>10</v>
      </c>
      <c r="F1208" s="14">
        <v>50.65</v>
      </c>
      <c r="G1208" s="15">
        <f t="shared" si="262"/>
        <v>506.5</v>
      </c>
      <c r="H1208" s="14">
        <v>10</v>
      </c>
      <c r="I1208" s="37">
        <v>0</v>
      </c>
      <c r="J1208" s="15">
        <f t="shared" si="263"/>
        <v>0</v>
      </c>
    </row>
    <row r="1209" spans="1:10" ht="20.399999999999999" x14ac:dyDescent="0.3">
      <c r="A1209" s="12" t="s">
        <v>1794</v>
      </c>
      <c r="B1209" s="13" t="s">
        <v>18</v>
      </c>
      <c r="C1209" s="13" t="s">
        <v>19</v>
      </c>
      <c r="D1209" s="31" t="s">
        <v>1795</v>
      </c>
      <c r="E1209" s="14">
        <v>4</v>
      </c>
      <c r="F1209" s="14">
        <v>4587</v>
      </c>
      <c r="G1209" s="15">
        <f t="shared" si="262"/>
        <v>18348</v>
      </c>
      <c r="H1209" s="14">
        <v>4</v>
      </c>
      <c r="I1209" s="37">
        <v>0</v>
      </c>
      <c r="J1209" s="15">
        <f t="shared" si="263"/>
        <v>0</v>
      </c>
    </row>
    <row r="1210" spans="1:10" ht="20.399999999999999" x14ac:dyDescent="0.3">
      <c r="A1210" s="12" t="s">
        <v>1796</v>
      </c>
      <c r="B1210" s="13" t="s">
        <v>18</v>
      </c>
      <c r="C1210" s="13" t="s">
        <v>19</v>
      </c>
      <c r="D1210" s="31" t="s">
        <v>1797</v>
      </c>
      <c r="E1210" s="14">
        <v>4</v>
      </c>
      <c r="F1210" s="14">
        <v>241.75</v>
      </c>
      <c r="G1210" s="15">
        <f t="shared" si="262"/>
        <v>967</v>
      </c>
      <c r="H1210" s="14">
        <v>4</v>
      </c>
      <c r="I1210" s="37">
        <v>0</v>
      </c>
      <c r="J1210" s="15">
        <f t="shared" si="263"/>
        <v>0</v>
      </c>
    </row>
    <row r="1211" spans="1:10" ht="20.399999999999999" x14ac:dyDescent="0.3">
      <c r="A1211" s="12" t="s">
        <v>1798</v>
      </c>
      <c r="B1211" s="13" t="s">
        <v>18</v>
      </c>
      <c r="C1211" s="13" t="s">
        <v>19</v>
      </c>
      <c r="D1211" s="31" t="s">
        <v>1799</v>
      </c>
      <c r="E1211" s="14">
        <v>6</v>
      </c>
      <c r="F1211" s="14">
        <v>88.36</v>
      </c>
      <c r="G1211" s="15">
        <f t="shared" si="262"/>
        <v>530.16</v>
      </c>
      <c r="H1211" s="14">
        <v>6</v>
      </c>
      <c r="I1211" s="37">
        <v>0</v>
      </c>
      <c r="J1211" s="15">
        <f t="shared" si="263"/>
        <v>0</v>
      </c>
    </row>
    <row r="1212" spans="1:10" ht="20.399999999999999" x14ac:dyDescent="0.3">
      <c r="A1212" s="12" t="s">
        <v>1800</v>
      </c>
      <c r="B1212" s="13" t="s">
        <v>18</v>
      </c>
      <c r="C1212" s="13" t="s">
        <v>19</v>
      </c>
      <c r="D1212" s="31" t="s">
        <v>1801</v>
      </c>
      <c r="E1212" s="14">
        <v>34</v>
      </c>
      <c r="F1212" s="14">
        <v>14.55</v>
      </c>
      <c r="G1212" s="15">
        <f t="shared" si="262"/>
        <v>494.7</v>
      </c>
      <c r="H1212" s="14">
        <v>34</v>
      </c>
      <c r="I1212" s="37">
        <v>0</v>
      </c>
      <c r="J1212" s="15">
        <f t="shared" si="263"/>
        <v>0</v>
      </c>
    </row>
    <row r="1213" spans="1:10" ht="20.399999999999999" x14ac:dyDescent="0.3">
      <c r="A1213" s="12" t="s">
        <v>1802</v>
      </c>
      <c r="B1213" s="13" t="s">
        <v>18</v>
      </c>
      <c r="C1213" s="13" t="s">
        <v>19</v>
      </c>
      <c r="D1213" s="31" t="s">
        <v>1803</v>
      </c>
      <c r="E1213" s="14">
        <v>4</v>
      </c>
      <c r="F1213" s="14">
        <v>7.02</v>
      </c>
      <c r="G1213" s="15">
        <f t="shared" si="262"/>
        <v>28.08</v>
      </c>
      <c r="H1213" s="14">
        <v>4</v>
      </c>
      <c r="I1213" s="37">
        <v>0</v>
      </c>
      <c r="J1213" s="15">
        <f t="shared" si="263"/>
        <v>0</v>
      </c>
    </row>
    <row r="1214" spans="1:10" ht="20.399999999999999" x14ac:dyDescent="0.3">
      <c r="A1214" s="12" t="s">
        <v>1804</v>
      </c>
      <c r="B1214" s="13" t="s">
        <v>18</v>
      </c>
      <c r="C1214" s="13" t="s">
        <v>27</v>
      </c>
      <c r="D1214" s="31" t="s">
        <v>1805</v>
      </c>
      <c r="E1214" s="14">
        <v>20</v>
      </c>
      <c r="F1214" s="14">
        <v>8.09</v>
      </c>
      <c r="G1214" s="15">
        <f t="shared" si="262"/>
        <v>161.80000000000001</v>
      </c>
      <c r="H1214" s="14">
        <v>20</v>
      </c>
      <c r="I1214" s="37">
        <v>0</v>
      </c>
      <c r="J1214" s="15">
        <f t="shared" si="263"/>
        <v>0</v>
      </c>
    </row>
    <row r="1215" spans="1:10" ht="20.399999999999999" x14ac:dyDescent="0.3">
      <c r="A1215" s="12" t="s">
        <v>1806</v>
      </c>
      <c r="B1215" s="13" t="s">
        <v>18</v>
      </c>
      <c r="C1215" s="13" t="s">
        <v>19</v>
      </c>
      <c r="D1215" s="31" t="s">
        <v>1807</v>
      </c>
      <c r="E1215" s="14">
        <v>100</v>
      </c>
      <c r="F1215" s="14">
        <v>9.11</v>
      </c>
      <c r="G1215" s="15">
        <f t="shared" si="262"/>
        <v>911</v>
      </c>
      <c r="H1215" s="14">
        <v>100</v>
      </c>
      <c r="I1215" s="37">
        <v>0</v>
      </c>
      <c r="J1215" s="15">
        <f t="shared" si="263"/>
        <v>0</v>
      </c>
    </row>
    <row r="1216" spans="1:10" ht="20.399999999999999" x14ac:dyDescent="0.3">
      <c r="A1216" s="12" t="s">
        <v>1808</v>
      </c>
      <c r="B1216" s="13" t="s">
        <v>18</v>
      </c>
      <c r="C1216" s="13" t="s">
        <v>19</v>
      </c>
      <c r="D1216" s="31" t="s">
        <v>1809</v>
      </c>
      <c r="E1216" s="14">
        <v>6</v>
      </c>
      <c r="F1216" s="14">
        <v>43.35</v>
      </c>
      <c r="G1216" s="15">
        <f t="shared" si="262"/>
        <v>260.10000000000002</v>
      </c>
      <c r="H1216" s="14">
        <v>6</v>
      </c>
      <c r="I1216" s="37">
        <v>0</v>
      </c>
      <c r="J1216" s="15">
        <f t="shared" si="263"/>
        <v>0</v>
      </c>
    </row>
    <row r="1217" spans="1:10" ht="20.399999999999999" x14ac:dyDescent="0.3">
      <c r="A1217" s="12" t="s">
        <v>1810</v>
      </c>
      <c r="B1217" s="13" t="s">
        <v>18</v>
      </c>
      <c r="C1217" s="13" t="s">
        <v>19</v>
      </c>
      <c r="D1217" s="31" t="s">
        <v>1811</v>
      </c>
      <c r="E1217" s="14">
        <v>30</v>
      </c>
      <c r="F1217" s="14">
        <v>80.87</v>
      </c>
      <c r="G1217" s="15">
        <f t="shared" si="262"/>
        <v>2426.1</v>
      </c>
      <c r="H1217" s="14">
        <v>30</v>
      </c>
      <c r="I1217" s="37">
        <v>0</v>
      </c>
      <c r="J1217" s="15">
        <f t="shared" si="263"/>
        <v>0</v>
      </c>
    </row>
    <row r="1218" spans="1:10" x14ac:dyDescent="0.3">
      <c r="A1218" s="12" t="s">
        <v>1812</v>
      </c>
      <c r="B1218" s="13" t="s">
        <v>18</v>
      </c>
      <c r="C1218" s="13" t="s">
        <v>19</v>
      </c>
      <c r="D1218" s="31" t="s">
        <v>1813</v>
      </c>
      <c r="E1218" s="14">
        <v>10</v>
      </c>
      <c r="F1218" s="14">
        <v>45.43</v>
      </c>
      <c r="G1218" s="15">
        <f t="shared" si="262"/>
        <v>454.3</v>
      </c>
      <c r="H1218" s="14">
        <v>10</v>
      </c>
      <c r="I1218" s="37">
        <v>0</v>
      </c>
      <c r="J1218" s="15">
        <f t="shared" si="263"/>
        <v>0</v>
      </c>
    </row>
    <row r="1219" spans="1:10" x14ac:dyDescent="0.3">
      <c r="A1219" s="16"/>
      <c r="B1219" s="16"/>
      <c r="C1219" s="16"/>
      <c r="D1219" s="32" t="s">
        <v>1814</v>
      </c>
      <c r="E1219" s="14">
        <v>1</v>
      </c>
      <c r="F1219" s="17">
        <f>SUM(G1195:G1218)</f>
        <v>61756.3</v>
      </c>
      <c r="G1219" s="17">
        <f t="shared" si="262"/>
        <v>61756.3</v>
      </c>
      <c r="H1219" s="14">
        <v>1</v>
      </c>
      <c r="I1219" s="17">
        <f>SUM(J1195:J1218)</f>
        <v>0</v>
      </c>
      <c r="J1219" s="17">
        <f t="shared" si="263"/>
        <v>0</v>
      </c>
    </row>
    <row r="1220" spans="1:10" ht="0.9" customHeight="1" x14ac:dyDescent="0.3">
      <c r="A1220" s="18"/>
      <c r="B1220" s="18"/>
      <c r="C1220" s="18"/>
      <c r="D1220" s="33"/>
      <c r="E1220" s="18"/>
      <c r="F1220" s="18"/>
      <c r="G1220" s="18"/>
      <c r="H1220" s="18"/>
      <c r="I1220" s="18"/>
      <c r="J1220" s="18"/>
    </row>
    <row r="1221" spans="1:10" x14ac:dyDescent="0.3">
      <c r="A1221" s="10" t="s">
        <v>1815</v>
      </c>
      <c r="B1221" s="10" t="s">
        <v>10</v>
      </c>
      <c r="C1221" s="10" t="s">
        <v>11</v>
      </c>
      <c r="D1221" s="30" t="s">
        <v>1816</v>
      </c>
      <c r="E1221" s="11">
        <f t="shared" ref="E1221:J1221" si="264">E1226</f>
        <v>1</v>
      </c>
      <c r="F1221" s="11">
        <f t="shared" si="264"/>
        <v>2625</v>
      </c>
      <c r="G1221" s="11">
        <f t="shared" si="264"/>
        <v>2625</v>
      </c>
      <c r="H1221" s="11">
        <f t="shared" si="264"/>
        <v>1</v>
      </c>
      <c r="I1221" s="11">
        <f t="shared" si="264"/>
        <v>0</v>
      </c>
      <c r="J1221" s="11">
        <f t="shared" si="264"/>
        <v>0</v>
      </c>
    </row>
    <row r="1222" spans="1:10" x14ac:dyDescent="0.3">
      <c r="A1222" s="19" t="s">
        <v>1817</v>
      </c>
      <c r="B1222" s="19" t="s">
        <v>10</v>
      </c>
      <c r="C1222" s="19" t="s">
        <v>11</v>
      </c>
      <c r="D1222" s="34" t="s">
        <v>1818</v>
      </c>
      <c r="E1222" s="20">
        <f t="shared" ref="E1222:J1222" si="265">E1224</f>
        <v>1</v>
      </c>
      <c r="F1222" s="20">
        <f t="shared" si="265"/>
        <v>2625</v>
      </c>
      <c r="G1222" s="20">
        <f t="shared" si="265"/>
        <v>2625</v>
      </c>
      <c r="H1222" s="20">
        <f t="shared" si="265"/>
        <v>1</v>
      </c>
      <c r="I1222" s="20">
        <f t="shared" si="265"/>
        <v>0</v>
      </c>
      <c r="J1222" s="20">
        <f t="shared" si="265"/>
        <v>0</v>
      </c>
    </row>
    <row r="1223" spans="1:10" x14ac:dyDescent="0.3">
      <c r="A1223" s="12" t="s">
        <v>1819</v>
      </c>
      <c r="B1223" s="13" t="s">
        <v>18</v>
      </c>
      <c r="C1223" s="13" t="s">
        <v>19</v>
      </c>
      <c r="D1223" s="31" t="s">
        <v>1820</v>
      </c>
      <c r="E1223" s="14">
        <v>1</v>
      </c>
      <c r="F1223" s="14">
        <v>2625</v>
      </c>
      <c r="G1223" s="15">
        <f>ROUND(E1223*F1223,2)</f>
        <v>2625</v>
      </c>
      <c r="H1223" s="14">
        <v>1</v>
      </c>
      <c r="I1223" s="37">
        <v>0</v>
      </c>
      <c r="J1223" s="15">
        <f>ROUND(H1223*I1223,2)</f>
        <v>0</v>
      </c>
    </row>
    <row r="1224" spans="1:10" x14ac:dyDescent="0.3">
      <c r="A1224" s="16"/>
      <c r="B1224" s="16"/>
      <c r="C1224" s="16"/>
      <c r="D1224" s="32" t="s">
        <v>1821</v>
      </c>
      <c r="E1224" s="14">
        <v>1</v>
      </c>
      <c r="F1224" s="17">
        <f>G1223</f>
        <v>2625</v>
      </c>
      <c r="G1224" s="17">
        <f>ROUND(E1224*F1224,2)</f>
        <v>2625</v>
      </c>
      <c r="H1224" s="14">
        <v>1</v>
      </c>
      <c r="I1224" s="17">
        <f>J1223</f>
        <v>0</v>
      </c>
      <c r="J1224" s="17">
        <f>ROUND(H1224*I1224,2)</f>
        <v>0</v>
      </c>
    </row>
    <row r="1225" spans="1:10" ht="0.9" customHeight="1" x14ac:dyDescent="0.3">
      <c r="A1225" s="18"/>
      <c r="B1225" s="18"/>
      <c r="C1225" s="18"/>
      <c r="D1225" s="33"/>
      <c r="E1225" s="18"/>
      <c r="F1225" s="18"/>
      <c r="G1225" s="18"/>
      <c r="H1225" s="18"/>
      <c r="I1225" s="18"/>
      <c r="J1225" s="18"/>
    </row>
    <row r="1226" spans="1:10" x14ac:dyDescent="0.3">
      <c r="A1226" s="16"/>
      <c r="B1226" s="16"/>
      <c r="C1226" s="16"/>
      <c r="D1226" s="32" t="s">
        <v>1822</v>
      </c>
      <c r="E1226" s="14">
        <v>1</v>
      </c>
      <c r="F1226" s="17">
        <f>G1222</f>
        <v>2625</v>
      </c>
      <c r="G1226" s="17">
        <f>ROUND(E1226*F1226,2)</f>
        <v>2625</v>
      </c>
      <c r="H1226" s="14">
        <v>1</v>
      </c>
      <c r="I1226" s="17">
        <f>J1222</f>
        <v>0</v>
      </c>
      <c r="J1226" s="17">
        <f>ROUND(H1226*I1226,2)</f>
        <v>0</v>
      </c>
    </row>
    <row r="1227" spans="1:10" ht="0.9" customHeight="1" x14ac:dyDescent="0.3">
      <c r="A1227" s="18"/>
      <c r="B1227" s="18"/>
      <c r="C1227" s="18"/>
      <c r="D1227" s="33"/>
      <c r="E1227" s="18"/>
      <c r="F1227" s="18"/>
      <c r="G1227" s="18"/>
      <c r="H1227" s="18"/>
      <c r="I1227" s="18"/>
      <c r="J1227" s="18"/>
    </row>
    <row r="1228" spans="1:10" x14ac:dyDescent="0.3">
      <c r="A1228" s="10" t="s">
        <v>1823</v>
      </c>
      <c r="B1228" s="10" t="s">
        <v>10</v>
      </c>
      <c r="C1228" s="10" t="s">
        <v>11</v>
      </c>
      <c r="D1228" s="30" t="s">
        <v>1824</v>
      </c>
      <c r="E1228" s="11">
        <f t="shared" ref="E1228:J1228" si="266">E1322</f>
        <v>1</v>
      </c>
      <c r="F1228" s="11">
        <f t="shared" si="266"/>
        <v>33652.15</v>
      </c>
      <c r="G1228" s="11">
        <f t="shared" si="266"/>
        <v>33652.15</v>
      </c>
      <c r="H1228" s="11">
        <f t="shared" si="266"/>
        <v>1</v>
      </c>
      <c r="I1228" s="11">
        <f t="shared" si="266"/>
        <v>0</v>
      </c>
      <c r="J1228" s="11">
        <f t="shared" si="266"/>
        <v>0</v>
      </c>
    </row>
    <row r="1229" spans="1:10" x14ac:dyDescent="0.3">
      <c r="A1229" s="19" t="s">
        <v>1825</v>
      </c>
      <c r="B1229" s="19" t="s">
        <v>10</v>
      </c>
      <c r="C1229" s="19" t="s">
        <v>11</v>
      </c>
      <c r="D1229" s="34" t="s">
        <v>1826</v>
      </c>
      <c r="E1229" s="20">
        <f t="shared" ref="E1229:J1229" si="267">E1302</f>
        <v>1</v>
      </c>
      <c r="F1229" s="20">
        <f t="shared" si="267"/>
        <v>25807</v>
      </c>
      <c r="G1229" s="20">
        <f t="shared" si="267"/>
        <v>25807</v>
      </c>
      <c r="H1229" s="20">
        <f t="shared" si="267"/>
        <v>1</v>
      </c>
      <c r="I1229" s="20">
        <f t="shared" si="267"/>
        <v>0</v>
      </c>
      <c r="J1229" s="20">
        <f t="shared" si="267"/>
        <v>0</v>
      </c>
    </row>
    <row r="1230" spans="1:10" x14ac:dyDescent="0.3">
      <c r="A1230" s="21" t="s">
        <v>1827</v>
      </c>
      <c r="B1230" s="21" t="s">
        <v>10</v>
      </c>
      <c r="C1230" s="21" t="s">
        <v>11</v>
      </c>
      <c r="D1230" s="35" t="s">
        <v>1828</v>
      </c>
      <c r="E1230" s="22">
        <f t="shared" ref="E1230:J1230" si="268">E1234</f>
        <v>1</v>
      </c>
      <c r="F1230" s="22">
        <f t="shared" si="268"/>
        <v>8221.5</v>
      </c>
      <c r="G1230" s="22">
        <f t="shared" si="268"/>
        <v>8221.5</v>
      </c>
      <c r="H1230" s="22">
        <f t="shared" si="268"/>
        <v>1</v>
      </c>
      <c r="I1230" s="22">
        <f t="shared" si="268"/>
        <v>0</v>
      </c>
      <c r="J1230" s="22">
        <f t="shared" si="268"/>
        <v>0</v>
      </c>
    </row>
    <row r="1231" spans="1:10" x14ac:dyDescent="0.3">
      <c r="A1231" s="12" t="s">
        <v>1829</v>
      </c>
      <c r="B1231" s="13" t="s">
        <v>18</v>
      </c>
      <c r="C1231" s="13" t="s">
        <v>19</v>
      </c>
      <c r="D1231" s="31" t="s">
        <v>1830</v>
      </c>
      <c r="E1231" s="14">
        <v>450</v>
      </c>
      <c r="F1231" s="14">
        <v>16.8</v>
      </c>
      <c r="G1231" s="15">
        <f>ROUND(E1231*F1231,2)</f>
        <v>7560</v>
      </c>
      <c r="H1231" s="14">
        <v>450</v>
      </c>
      <c r="I1231" s="37">
        <v>0</v>
      </c>
      <c r="J1231" s="15">
        <f>ROUND(H1231*I1231,2)</f>
        <v>0</v>
      </c>
    </row>
    <row r="1232" spans="1:10" x14ac:dyDescent="0.3">
      <c r="A1232" s="12" t="s">
        <v>1831</v>
      </c>
      <c r="B1232" s="13" t="s">
        <v>18</v>
      </c>
      <c r="C1232" s="13" t="s">
        <v>19</v>
      </c>
      <c r="D1232" s="31" t="s">
        <v>1832</v>
      </c>
      <c r="E1232" s="14">
        <v>30</v>
      </c>
      <c r="F1232" s="14">
        <v>19.95</v>
      </c>
      <c r="G1232" s="15">
        <f>ROUND(E1232*F1232,2)</f>
        <v>598.5</v>
      </c>
      <c r="H1232" s="14">
        <v>30</v>
      </c>
      <c r="I1232" s="37">
        <v>0</v>
      </c>
      <c r="J1232" s="15">
        <f>ROUND(H1232*I1232,2)</f>
        <v>0</v>
      </c>
    </row>
    <row r="1233" spans="1:10" x14ac:dyDescent="0.3">
      <c r="A1233" s="12" t="s">
        <v>1833</v>
      </c>
      <c r="B1233" s="13" t="s">
        <v>18</v>
      </c>
      <c r="C1233" s="13" t="s">
        <v>19</v>
      </c>
      <c r="D1233" s="31" t="s">
        <v>1834</v>
      </c>
      <c r="E1233" s="14">
        <v>4</v>
      </c>
      <c r="F1233" s="14">
        <v>15.75</v>
      </c>
      <c r="G1233" s="15">
        <f>ROUND(E1233*F1233,2)</f>
        <v>63</v>
      </c>
      <c r="H1233" s="14">
        <v>4</v>
      </c>
      <c r="I1233" s="37">
        <v>0</v>
      </c>
      <c r="J1233" s="15">
        <f>ROUND(H1233*I1233,2)</f>
        <v>0</v>
      </c>
    </row>
    <row r="1234" spans="1:10" x14ac:dyDescent="0.3">
      <c r="A1234" s="16"/>
      <c r="B1234" s="16"/>
      <c r="C1234" s="16"/>
      <c r="D1234" s="32" t="s">
        <v>1835</v>
      </c>
      <c r="E1234" s="14">
        <v>1</v>
      </c>
      <c r="F1234" s="17">
        <f>SUM(G1231:G1233)</f>
        <v>8221.5</v>
      </c>
      <c r="G1234" s="17">
        <f>ROUND(E1234*F1234,2)</f>
        <v>8221.5</v>
      </c>
      <c r="H1234" s="14">
        <v>1</v>
      </c>
      <c r="I1234" s="17">
        <f>SUM(J1231:J1233)</f>
        <v>0</v>
      </c>
      <c r="J1234" s="17">
        <f>ROUND(H1234*I1234,2)</f>
        <v>0</v>
      </c>
    </row>
    <row r="1235" spans="1:10" ht="0.9" customHeight="1" x14ac:dyDescent="0.3">
      <c r="A1235" s="18"/>
      <c r="B1235" s="18"/>
      <c r="C1235" s="18"/>
      <c r="D1235" s="33"/>
      <c r="E1235" s="18"/>
      <c r="F1235" s="18"/>
      <c r="G1235" s="18"/>
      <c r="H1235" s="18"/>
      <c r="I1235" s="18"/>
      <c r="J1235" s="18"/>
    </row>
    <row r="1236" spans="1:10" x14ac:dyDescent="0.3">
      <c r="A1236" s="21" t="s">
        <v>1836</v>
      </c>
      <c r="B1236" s="21" t="s">
        <v>10</v>
      </c>
      <c r="C1236" s="21" t="s">
        <v>11</v>
      </c>
      <c r="D1236" s="35" t="s">
        <v>1837</v>
      </c>
      <c r="E1236" s="22">
        <f t="shared" ref="E1236:J1236" si="269">E1251</f>
        <v>1</v>
      </c>
      <c r="F1236" s="22">
        <f t="shared" si="269"/>
        <v>1589.99</v>
      </c>
      <c r="G1236" s="22">
        <f t="shared" si="269"/>
        <v>1589.99</v>
      </c>
      <c r="H1236" s="22">
        <f t="shared" si="269"/>
        <v>1</v>
      </c>
      <c r="I1236" s="22">
        <f t="shared" si="269"/>
        <v>0</v>
      </c>
      <c r="J1236" s="22">
        <f t="shared" si="269"/>
        <v>0</v>
      </c>
    </row>
    <row r="1237" spans="1:10" x14ac:dyDescent="0.3">
      <c r="A1237" s="12" t="s">
        <v>1838</v>
      </c>
      <c r="B1237" s="13" t="s">
        <v>18</v>
      </c>
      <c r="C1237" s="13" t="s">
        <v>19</v>
      </c>
      <c r="D1237" s="31" t="s">
        <v>1839</v>
      </c>
      <c r="E1237" s="14">
        <v>3</v>
      </c>
      <c r="F1237" s="14">
        <v>15.75</v>
      </c>
      <c r="G1237" s="15">
        <f t="shared" ref="G1237:G1251" si="270">ROUND(E1237*F1237,2)</f>
        <v>47.25</v>
      </c>
      <c r="H1237" s="14">
        <v>3</v>
      </c>
      <c r="I1237" s="37">
        <v>0</v>
      </c>
      <c r="J1237" s="15">
        <f t="shared" ref="J1237:J1251" si="271">ROUND(H1237*I1237,2)</f>
        <v>0</v>
      </c>
    </row>
    <row r="1238" spans="1:10" x14ac:dyDescent="0.3">
      <c r="A1238" s="12" t="s">
        <v>1840</v>
      </c>
      <c r="B1238" s="13" t="s">
        <v>18</v>
      </c>
      <c r="C1238" s="13" t="s">
        <v>19</v>
      </c>
      <c r="D1238" s="31" t="s">
        <v>1841</v>
      </c>
      <c r="E1238" s="14">
        <v>12</v>
      </c>
      <c r="F1238" s="14">
        <v>24.68</v>
      </c>
      <c r="G1238" s="15">
        <f t="shared" si="270"/>
        <v>296.16000000000003</v>
      </c>
      <c r="H1238" s="14">
        <v>12</v>
      </c>
      <c r="I1238" s="37">
        <v>0</v>
      </c>
      <c r="J1238" s="15">
        <f t="shared" si="271"/>
        <v>0</v>
      </c>
    </row>
    <row r="1239" spans="1:10" x14ac:dyDescent="0.3">
      <c r="A1239" s="12" t="s">
        <v>1842</v>
      </c>
      <c r="B1239" s="13" t="s">
        <v>18</v>
      </c>
      <c r="C1239" s="13" t="s">
        <v>19</v>
      </c>
      <c r="D1239" s="31" t="s">
        <v>1843</v>
      </c>
      <c r="E1239" s="14">
        <v>4</v>
      </c>
      <c r="F1239" s="14">
        <v>4.2</v>
      </c>
      <c r="G1239" s="15">
        <f t="shared" si="270"/>
        <v>16.8</v>
      </c>
      <c r="H1239" s="14">
        <v>4</v>
      </c>
      <c r="I1239" s="37">
        <v>0</v>
      </c>
      <c r="J1239" s="15">
        <f t="shared" si="271"/>
        <v>0</v>
      </c>
    </row>
    <row r="1240" spans="1:10" x14ac:dyDescent="0.3">
      <c r="A1240" s="12" t="s">
        <v>1844</v>
      </c>
      <c r="B1240" s="13" t="s">
        <v>18</v>
      </c>
      <c r="C1240" s="13" t="s">
        <v>19</v>
      </c>
      <c r="D1240" s="31" t="s">
        <v>1845</v>
      </c>
      <c r="E1240" s="14">
        <v>4</v>
      </c>
      <c r="F1240" s="14">
        <v>4.2</v>
      </c>
      <c r="G1240" s="15">
        <f t="shared" si="270"/>
        <v>16.8</v>
      </c>
      <c r="H1240" s="14">
        <v>4</v>
      </c>
      <c r="I1240" s="37">
        <v>0</v>
      </c>
      <c r="J1240" s="15">
        <f t="shared" si="271"/>
        <v>0</v>
      </c>
    </row>
    <row r="1241" spans="1:10" x14ac:dyDescent="0.3">
      <c r="A1241" s="12" t="s">
        <v>1846</v>
      </c>
      <c r="B1241" s="13" t="s">
        <v>18</v>
      </c>
      <c r="C1241" s="13" t="s">
        <v>19</v>
      </c>
      <c r="D1241" s="31" t="s">
        <v>1847</v>
      </c>
      <c r="E1241" s="14">
        <v>4</v>
      </c>
      <c r="F1241" s="14">
        <v>4.2</v>
      </c>
      <c r="G1241" s="15">
        <f t="shared" si="270"/>
        <v>16.8</v>
      </c>
      <c r="H1241" s="14">
        <v>4</v>
      </c>
      <c r="I1241" s="37">
        <v>0</v>
      </c>
      <c r="J1241" s="15">
        <f t="shared" si="271"/>
        <v>0</v>
      </c>
    </row>
    <row r="1242" spans="1:10" x14ac:dyDescent="0.3">
      <c r="A1242" s="12" t="s">
        <v>1848</v>
      </c>
      <c r="B1242" s="13" t="s">
        <v>18</v>
      </c>
      <c r="C1242" s="13" t="s">
        <v>19</v>
      </c>
      <c r="D1242" s="31" t="s">
        <v>1849</v>
      </c>
      <c r="E1242" s="14">
        <v>6</v>
      </c>
      <c r="F1242" s="14">
        <v>4.2</v>
      </c>
      <c r="G1242" s="15">
        <f t="shared" si="270"/>
        <v>25.2</v>
      </c>
      <c r="H1242" s="14">
        <v>6</v>
      </c>
      <c r="I1242" s="37">
        <v>0</v>
      </c>
      <c r="J1242" s="15">
        <f t="shared" si="271"/>
        <v>0</v>
      </c>
    </row>
    <row r="1243" spans="1:10" x14ac:dyDescent="0.3">
      <c r="A1243" s="12" t="s">
        <v>1850</v>
      </c>
      <c r="B1243" s="13" t="s">
        <v>18</v>
      </c>
      <c r="C1243" s="13" t="s">
        <v>19</v>
      </c>
      <c r="D1243" s="31" t="s">
        <v>1851</v>
      </c>
      <c r="E1243" s="14">
        <v>6</v>
      </c>
      <c r="F1243" s="14">
        <v>4.2</v>
      </c>
      <c r="G1243" s="15">
        <f t="shared" si="270"/>
        <v>25.2</v>
      </c>
      <c r="H1243" s="14">
        <v>6</v>
      </c>
      <c r="I1243" s="37">
        <v>0</v>
      </c>
      <c r="J1243" s="15">
        <f t="shared" si="271"/>
        <v>0</v>
      </c>
    </row>
    <row r="1244" spans="1:10" x14ac:dyDescent="0.3">
      <c r="A1244" s="12" t="s">
        <v>1852</v>
      </c>
      <c r="B1244" s="13" t="s">
        <v>18</v>
      </c>
      <c r="C1244" s="13" t="s">
        <v>19</v>
      </c>
      <c r="D1244" s="31" t="s">
        <v>1853</v>
      </c>
      <c r="E1244" s="14">
        <v>10</v>
      </c>
      <c r="F1244" s="14">
        <v>4.2</v>
      </c>
      <c r="G1244" s="15">
        <f t="shared" si="270"/>
        <v>42</v>
      </c>
      <c r="H1244" s="14">
        <v>10</v>
      </c>
      <c r="I1244" s="37">
        <v>0</v>
      </c>
      <c r="J1244" s="15">
        <f t="shared" si="271"/>
        <v>0</v>
      </c>
    </row>
    <row r="1245" spans="1:10" x14ac:dyDescent="0.3">
      <c r="A1245" s="12" t="s">
        <v>1854</v>
      </c>
      <c r="B1245" s="13" t="s">
        <v>18</v>
      </c>
      <c r="C1245" s="13" t="s">
        <v>19</v>
      </c>
      <c r="D1245" s="31" t="s">
        <v>1855</v>
      </c>
      <c r="E1245" s="14">
        <v>28</v>
      </c>
      <c r="F1245" s="14">
        <v>9.4499999999999993</v>
      </c>
      <c r="G1245" s="15">
        <f t="shared" si="270"/>
        <v>264.60000000000002</v>
      </c>
      <c r="H1245" s="14">
        <v>28</v>
      </c>
      <c r="I1245" s="37">
        <v>0</v>
      </c>
      <c r="J1245" s="15">
        <f t="shared" si="271"/>
        <v>0</v>
      </c>
    </row>
    <row r="1246" spans="1:10" x14ac:dyDescent="0.3">
      <c r="A1246" s="12" t="s">
        <v>1856</v>
      </c>
      <c r="B1246" s="13" t="s">
        <v>18</v>
      </c>
      <c r="C1246" s="13" t="s">
        <v>19</v>
      </c>
      <c r="D1246" s="31" t="s">
        <v>1857</v>
      </c>
      <c r="E1246" s="14">
        <v>4</v>
      </c>
      <c r="F1246" s="14">
        <v>88.2</v>
      </c>
      <c r="G1246" s="15">
        <f t="shared" si="270"/>
        <v>352.8</v>
      </c>
      <c r="H1246" s="14">
        <v>4</v>
      </c>
      <c r="I1246" s="37">
        <v>0</v>
      </c>
      <c r="J1246" s="15">
        <f t="shared" si="271"/>
        <v>0</v>
      </c>
    </row>
    <row r="1247" spans="1:10" x14ac:dyDescent="0.3">
      <c r="A1247" s="12" t="s">
        <v>1858</v>
      </c>
      <c r="B1247" s="13" t="s">
        <v>18</v>
      </c>
      <c r="C1247" s="13" t="s">
        <v>19</v>
      </c>
      <c r="D1247" s="31" t="s">
        <v>1859</v>
      </c>
      <c r="E1247" s="14">
        <v>30</v>
      </c>
      <c r="F1247" s="14">
        <v>5.17</v>
      </c>
      <c r="G1247" s="15">
        <f t="shared" si="270"/>
        <v>155.1</v>
      </c>
      <c r="H1247" s="14">
        <v>30</v>
      </c>
      <c r="I1247" s="37">
        <v>0</v>
      </c>
      <c r="J1247" s="15">
        <f t="shared" si="271"/>
        <v>0</v>
      </c>
    </row>
    <row r="1248" spans="1:10" x14ac:dyDescent="0.3">
      <c r="A1248" s="12" t="s">
        <v>1860</v>
      </c>
      <c r="B1248" s="13" t="s">
        <v>18</v>
      </c>
      <c r="C1248" s="13" t="s">
        <v>19</v>
      </c>
      <c r="D1248" s="31" t="s">
        <v>1861</v>
      </c>
      <c r="E1248" s="14">
        <v>16</v>
      </c>
      <c r="F1248" s="14">
        <v>11.78</v>
      </c>
      <c r="G1248" s="15">
        <f t="shared" si="270"/>
        <v>188.48</v>
      </c>
      <c r="H1248" s="14">
        <v>16</v>
      </c>
      <c r="I1248" s="37">
        <v>0</v>
      </c>
      <c r="J1248" s="15">
        <f t="shared" si="271"/>
        <v>0</v>
      </c>
    </row>
    <row r="1249" spans="1:10" x14ac:dyDescent="0.3">
      <c r="A1249" s="12" t="s">
        <v>1862</v>
      </c>
      <c r="B1249" s="13" t="s">
        <v>18</v>
      </c>
      <c r="C1249" s="13" t="s">
        <v>19</v>
      </c>
      <c r="D1249" s="31" t="s">
        <v>1863</v>
      </c>
      <c r="E1249" s="14">
        <v>4</v>
      </c>
      <c r="F1249" s="14">
        <v>4.2</v>
      </c>
      <c r="G1249" s="15">
        <f t="shared" si="270"/>
        <v>16.8</v>
      </c>
      <c r="H1249" s="14">
        <v>4</v>
      </c>
      <c r="I1249" s="37">
        <v>0</v>
      </c>
      <c r="J1249" s="15">
        <f t="shared" si="271"/>
        <v>0</v>
      </c>
    </row>
    <row r="1250" spans="1:10" x14ac:dyDescent="0.3">
      <c r="A1250" s="12" t="s">
        <v>1864</v>
      </c>
      <c r="B1250" s="13" t="s">
        <v>18</v>
      </c>
      <c r="C1250" s="13" t="s">
        <v>19</v>
      </c>
      <c r="D1250" s="31" t="s">
        <v>1865</v>
      </c>
      <c r="E1250" s="14">
        <v>30</v>
      </c>
      <c r="F1250" s="14">
        <v>4.2</v>
      </c>
      <c r="G1250" s="15">
        <f t="shared" si="270"/>
        <v>126</v>
      </c>
      <c r="H1250" s="14">
        <v>30</v>
      </c>
      <c r="I1250" s="37">
        <v>0</v>
      </c>
      <c r="J1250" s="15">
        <f t="shared" si="271"/>
        <v>0</v>
      </c>
    </row>
    <row r="1251" spans="1:10" x14ac:dyDescent="0.3">
      <c r="A1251" s="16"/>
      <c r="B1251" s="16"/>
      <c r="C1251" s="16"/>
      <c r="D1251" s="32" t="s">
        <v>1866</v>
      </c>
      <c r="E1251" s="14">
        <v>1</v>
      </c>
      <c r="F1251" s="17">
        <f>SUM(G1237:G1250)</f>
        <v>1589.99</v>
      </c>
      <c r="G1251" s="17">
        <f t="shared" si="270"/>
        <v>1589.99</v>
      </c>
      <c r="H1251" s="14">
        <v>1</v>
      </c>
      <c r="I1251" s="17">
        <f>SUM(J1237:J1250)</f>
        <v>0</v>
      </c>
      <c r="J1251" s="17">
        <f t="shared" si="271"/>
        <v>0</v>
      </c>
    </row>
    <row r="1252" spans="1:10" ht="0.9" customHeight="1" x14ac:dyDescent="0.3">
      <c r="A1252" s="18"/>
      <c r="B1252" s="18"/>
      <c r="C1252" s="18"/>
      <c r="D1252" s="33"/>
      <c r="E1252" s="18"/>
      <c r="F1252" s="18"/>
      <c r="G1252" s="18"/>
      <c r="H1252" s="18"/>
      <c r="I1252" s="18"/>
      <c r="J1252" s="18"/>
    </row>
    <row r="1253" spans="1:10" x14ac:dyDescent="0.3">
      <c r="A1253" s="21" t="s">
        <v>1867</v>
      </c>
      <c r="B1253" s="21" t="s">
        <v>10</v>
      </c>
      <c r="C1253" s="21" t="s">
        <v>11</v>
      </c>
      <c r="D1253" s="35" t="s">
        <v>1868</v>
      </c>
      <c r="E1253" s="22">
        <f t="shared" ref="E1253:J1253" si="272">E1257</f>
        <v>1</v>
      </c>
      <c r="F1253" s="22">
        <f t="shared" si="272"/>
        <v>615.29999999999995</v>
      </c>
      <c r="G1253" s="22">
        <f t="shared" si="272"/>
        <v>615.29999999999995</v>
      </c>
      <c r="H1253" s="22">
        <f t="shared" si="272"/>
        <v>1</v>
      </c>
      <c r="I1253" s="22">
        <f t="shared" si="272"/>
        <v>0</v>
      </c>
      <c r="J1253" s="22">
        <f t="shared" si="272"/>
        <v>0</v>
      </c>
    </row>
    <row r="1254" spans="1:10" x14ac:dyDescent="0.3">
      <c r="A1254" s="12" t="s">
        <v>1869</v>
      </c>
      <c r="B1254" s="13" t="s">
        <v>18</v>
      </c>
      <c r="C1254" s="13" t="s">
        <v>19</v>
      </c>
      <c r="D1254" s="31" t="s">
        <v>1870</v>
      </c>
      <c r="E1254" s="14">
        <v>2</v>
      </c>
      <c r="F1254" s="14">
        <v>59.85</v>
      </c>
      <c r="G1254" s="15">
        <f>ROUND(E1254*F1254,2)</f>
        <v>119.7</v>
      </c>
      <c r="H1254" s="14">
        <v>2</v>
      </c>
      <c r="I1254" s="37">
        <v>0</v>
      </c>
      <c r="J1254" s="15">
        <f>ROUND(H1254*I1254,2)</f>
        <v>0</v>
      </c>
    </row>
    <row r="1255" spans="1:10" x14ac:dyDescent="0.3">
      <c r="A1255" s="12" t="s">
        <v>1871</v>
      </c>
      <c r="B1255" s="13" t="s">
        <v>18</v>
      </c>
      <c r="C1255" s="13" t="s">
        <v>19</v>
      </c>
      <c r="D1255" s="31" t="s">
        <v>1872</v>
      </c>
      <c r="E1255" s="14">
        <v>28</v>
      </c>
      <c r="F1255" s="14">
        <v>16.8</v>
      </c>
      <c r="G1255" s="15">
        <f>ROUND(E1255*F1255,2)</f>
        <v>470.4</v>
      </c>
      <c r="H1255" s="14">
        <v>28</v>
      </c>
      <c r="I1255" s="37">
        <v>0</v>
      </c>
      <c r="J1255" s="15">
        <f>ROUND(H1255*I1255,2)</f>
        <v>0</v>
      </c>
    </row>
    <row r="1256" spans="1:10" x14ac:dyDescent="0.3">
      <c r="A1256" s="12" t="s">
        <v>1873</v>
      </c>
      <c r="B1256" s="13" t="s">
        <v>18</v>
      </c>
      <c r="C1256" s="13" t="s">
        <v>19</v>
      </c>
      <c r="D1256" s="31" t="s">
        <v>1874</v>
      </c>
      <c r="E1256" s="14">
        <v>2</v>
      </c>
      <c r="F1256" s="14">
        <v>12.6</v>
      </c>
      <c r="G1256" s="15">
        <f>ROUND(E1256*F1256,2)</f>
        <v>25.2</v>
      </c>
      <c r="H1256" s="14">
        <v>2</v>
      </c>
      <c r="I1256" s="37">
        <v>0</v>
      </c>
      <c r="J1256" s="15">
        <f>ROUND(H1256*I1256,2)</f>
        <v>0</v>
      </c>
    </row>
    <row r="1257" spans="1:10" x14ac:dyDescent="0.3">
      <c r="A1257" s="16"/>
      <c r="B1257" s="16"/>
      <c r="C1257" s="16"/>
      <c r="D1257" s="32" t="s">
        <v>1875</v>
      </c>
      <c r="E1257" s="14">
        <v>1</v>
      </c>
      <c r="F1257" s="17">
        <f>SUM(G1254:G1256)</f>
        <v>615.29999999999995</v>
      </c>
      <c r="G1257" s="17">
        <f>ROUND(E1257*F1257,2)</f>
        <v>615.29999999999995</v>
      </c>
      <c r="H1257" s="14">
        <v>1</v>
      </c>
      <c r="I1257" s="17">
        <f>SUM(J1254:J1256)</f>
        <v>0</v>
      </c>
      <c r="J1257" s="17">
        <f>ROUND(H1257*I1257,2)</f>
        <v>0</v>
      </c>
    </row>
    <row r="1258" spans="1:10" ht="0.9" customHeight="1" x14ac:dyDescent="0.3">
      <c r="A1258" s="18"/>
      <c r="B1258" s="18"/>
      <c r="C1258" s="18"/>
      <c r="D1258" s="33"/>
      <c r="E1258" s="18"/>
      <c r="F1258" s="18"/>
      <c r="G1258" s="18"/>
      <c r="H1258" s="18"/>
      <c r="I1258" s="18"/>
      <c r="J1258" s="18"/>
    </row>
    <row r="1259" spans="1:10" x14ac:dyDescent="0.3">
      <c r="A1259" s="21" t="s">
        <v>1876</v>
      </c>
      <c r="B1259" s="21" t="s">
        <v>10</v>
      </c>
      <c r="C1259" s="21" t="s">
        <v>11</v>
      </c>
      <c r="D1259" s="35" t="s">
        <v>1877</v>
      </c>
      <c r="E1259" s="22">
        <f t="shared" ref="E1259:J1259" si="273">E1270</f>
        <v>1</v>
      </c>
      <c r="F1259" s="22">
        <f t="shared" si="273"/>
        <v>2367.75</v>
      </c>
      <c r="G1259" s="22">
        <f t="shared" si="273"/>
        <v>2367.75</v>
      </c>
      <c r="H1259" s="22">
        <f t="shared" si="273"/>
        <v>1</v>
      </c>
      <c r="I1259" s="22">
        <f t="shared" si="273"/>
        <v>0</v>
      </c>
      <c r="J1259" s="22">
        <f t="shared" si="273"/>
        <v>0</v>
      </c>
    </row>
    <row r="1260" spans="1:10" x14ac:dyDescent="0.3">
      <c r="A1260" s="25" t="s">
        <v>1878</v>
      </c>
      <c r="B1260" s="25" t="s">
        <v>10</v>
      </c>
      <c r="C1260" s="25" t="s">
        <v>11</v>
      </c>
      <c r="D1260" s="36" t="s">
        <v>1879</v>
      </c>
      <c r="E1260" s="26">
        <f t="shared" ref="E1260:J1260" si="274">E1264</f>
        <v>1</v>
      </c>
      <c r="F1260" s="26">
        <f t="shared" si="274"/>
        <v>1517.25</v>
      </c>
      <c r="G1260" s="26">
        <f t="shared" si="274"/>
        <v>1517.25</v>
      </c>
      <c r="H1260" s="26">
        <f t="shared" si="274"/>
        <v>1</v>
      </c>
      <c r="I1260" s="26">
        <f t="shared" si="274"/>
        <v>0</v>
      </c>
      <c r="J1260" s="26">
        <f t="shared" si="274"/>
        <v>0</v>
      </c>
    </row>
    <row r="1261" spans="1:10" x14ac:dyDescent="0.3">
      <c r="A1261" s="12" t="s">
        <v>1880</v>
      </c>
      <c r="B1261" s="13" t="s">
        <v>18</v>
      </c>
      <c r="C1261" s="13" t="s">
        <v>19</v>
      </c>
      <c r="D1261" s="31" t="s">
        <v>1881</v>
      </c>
      <c r="E1261" s="14">
        <v>17</v>
      </c>
      <c r="F1261" s="14">
        <v>51.45</v>
      </c>
      <c r="G1261" s="15">
        <f>ROUND(E1261*F1261,2)</f>
        <v>874.65</v>
      </c>
      <c r="H1261" s="14">
        <v>17</v>
      </c>
      <c r="I1261" s="37">
        <v>0</v>
      </c>
      <c r="J1261" s="15">
        <f>ROUND(H1261*I1261,2)</f>
        <v>0</v>
      </c>
    </row>
    <row r="1262" spans="1:10" x14ac:dyDescent="0.3">
      <c r="A1262" s="12" t="s">
        <v>1882</v>
      </c>
      <c r="B1262" s="13" t="s">
        <v>18</v>
      </c>
      <c r="C1262" s="13" t="s">
        <v>19</v>
      </c>
      <c r="D1262" s="31" t="s">
        <v>1883</v>
      </c>
      <c r="E1262" s="14">
        <v>1</v>
      </c>
      <c r="F1262" s="14">
        <v>54.6</v>
      </c>
      <c r="G1262" s="15">
        <f>ROUND(E1262*F1262,2)</f>
        <v>54.6</v>
      </c>
      <c r="H1262" s="14">
        <v>1</v>
      </c>
      <c r="I1262" s="37">
        <v>0</v>
      </c>
      <c r="J1262" s="15">
        <f>ROUND(H1262*I1262,2)</f>
        <v>0</v>
      </c>
    </row>
    <row r="1263" spans="1:10" x14ac:dyDescent="0.3">
      <c r="A1263" s="12" t="s">
        <v>1884</v>
      </c>
      <c r="B1263" s="13" t="s">
        <v>18</v>
      </c>
      <c r="C1263" s="13" t="s">
        <v>19</v>
      </c>
      <c r="D1263" s="31" t="s">
        <v>1885</v>
      </c>
      <c r="E1263" s="14">
        <v>8</v>
      </c>
      <c r="F1263" s="14">
        <v>73.5</v>
      </c>
      <c r="G1263" s="15">
        <f>ROUND(E1263*F1263,2)</f>
        <v>588</v>
      </c>
      <c r="H1263" s="14">
        <v>8</v>
      </c>
      <c r="I1263" s="37">
        <v>0</v>
      </c>
      <c r="J1263" s="15">
        <f>ROUND(H1263*I1263,2)</f>
        <v>0</v>
      </c>
    </row>
    <row r="1264" spans="1:10" x14ac:dyDescent="0.3">
      <c r="A1264" s="16"/>
      <c r="B1264" s="16"/>
      <c r="C1264" s="16"/>
      <c r="D1264" s="32" t="s">
        <v>1886</v>
      </c>
      <c r="E1264" s="14">
        <v>1</v>
      </c>
      <c r="F1264" s="17">
        <f>SUM(G1261:G1263)</f>
        <v>1517.25</v>
      </c>
      <c r="G1264" s="17">
        <f>ROUND(E1264*F1264,2)</f>
        <v>1517.25</v>
      </c>
      <c r="H1264" s="14">
        <v>1</v>
      </c>
      <c r="I1264" s="17">
        <f>SUM(J1261:J1263)</f>
        <v>0</v>
      </c>
      <c r="J1264" s="17">
        <f>ROUND(H1264*I1264,2)</f>
        <v>0</v>
      </c>
    </row>
    <row r="1265" spans="1:10" ht="0.9" customHeight="1" x14ac:dyDescent="0.3">
      <c r="A1265" s="18"/>
      <c r="B1265" s="18"/>
      <c r="C1265" s="18"/>
      <c r="D1265" s="33"/>
      <c r="E1265" s="18"/>
      <c r="F1265" s="18"/>
      <c r="G1265" s="18"/>
      <c r="H1265" s="18"/>
      <c r="I1265" s="18"/>
      <c r="J1265" s="18"/>
    </row>
    <row r="1266" spans="1:10" x14ac:dyDescent="0.3">
      <c r="A1266" s="25" t="s">
        <v>1887</v>
      </c>
      <c r="B1266" s="25" t="s">
        <v>10</v>
      </c>
      <c r="C1266" s="25" t="s">
        <v>11</v>
      </c>
      <c r="D1266" s="36" t="s">
        <v>1888</v>
      </c>
      <c r="E1266" s="26">
        <f t="shared" ref="E1266:J1266" si="275">E1268</f>
        <v>1</v>
      </c>
      <c r="F1266" s="26">
        <f t="shared" si="275"/>
        <v>850.5</v>
      </c>
      <c r="G1266" s="26">
        <f t="shared" si="275"/>
        <v>850.5</v>
      </c>
      <c r="H1266" s="26">
        <f t="shared" si="275"/>
        <v>1</v>
      </c>
      <c r="I1266" s="26">
        <f t="shared" si="275"/>
        <v>0</v>
      </c>
      <c r="J1266" s="26">
        <f t="shared" si="275"/>
        <v>0</v>
      </c>
    </row>
    <row r="1267" spans="1:10" x14ac:dyDescent="0.3">
      <c r="A1267" s="12" t="s">
        <v>1889</v>
      </c>
      <c r="B1267" s="13" t="s">
        <v>18</v>
      </c>
      <c r="C1267" s="13" t="s">
        <v>19</v>
      </c>
      <c r="D1267" s="31" t="s">
        <v>1890</v>
      </c>
      <c r="E1267" s="14">
        <v>6</v>
      </c>
      <c r="F1267" s="14">
        <v>141.75</v>
      </c>
      <c r="G1267" s="15">
        <f>ROUND(E1267*F1267,2)</f>
        <v>850.5</v>
      </c>
      <c r="H1267" s="14">
        <v>6</v>
      </c>
      <c r="I1267" s="37">
        <v>0</v>
      </c>
      <c r="J1267" s="15">
        <f>ROUND(H1267*I1267,2)</f>
        <v>0</v>
      </c>
    </row>
    <row r="1268" spans="1:10" x14ac:dyDescent="0.3">
      <c r="A1268" s="16"/>
      <c r="B1268" s="16"/>
      <c r="C1268" s="16"/>
      <c r="D1268" s="32" t="s">
        <v>1891</v>
      </c>
      <c r="E1268" s="14">
        <v>1</v>
      </c>
      <c r="F1268" s="17">
        <f>G1267</f>
        <v>850.5</v>
      </c>
      <c r="G1268" s="17">
        <f>ROUND(E1268*F1268,2)</f>
        <v>850.5</v>
      </c>
      <c r="H1268" s="14">
        <v>1</v>
      </c>
      <c r="I1268" s="17">
        <f>J1267</f>
        <v>0</v>
      </c>
      <c r="J1268" s="17">
        <f>ROUND(H1268*I1268,2)</f>
        <v>0</v>
      </c>
    </row>
    <row r="1269" spans="1:10" ht="0.9" customHeight="1" x14ac:dyDescent="0.3">
      <c r="A1269" s="18"/>
      <c r="B1269" s="18"/>
      <c r="C1269" s="18"/>
      <c r="D1269" s="33"/>
      <c r="E1269" s="18"/>
      <c r="F1269" s="18"/>
      <c r="G1269" s="18"/>
      <c r="H1269" s="18"/>
      <c r="I1269" s="18"/>
      <c r="J1269" s="18"/>
    </row>
    <row r="1270" spans="1:10" x14ac:dyDescent="0.3">
      <c r="A1270" s="16"/>
      <c r="B1270" s="16"/>
      <c r="C1270" s="16"/>
      <c r="D1270" s="32" t="s">
        <v>1892</v>
      </c>
      <c r="E1270" s="14">
        <v>1</v>
      </c>
      <c r="F1270" s="17">
        <f>G1260+G1266</f>
        <v>2367.75</v>
      </c>
      <c r="G1270" s="17">
        <f>ROUND(E1270*F1270,2)</f>
        <v>2367.75</v>
      </c>
      <c r="H1270" s="14">
        <v>1</v>
      </c>
      <c r="I1270" s="17">
        <f>J1260+J1266</f>
        <v>0</v>
      </c>
      <c r="J1270" s="17">
        <f>ROUND(H1270*I1270,2)</f>
        <v>0</v>
      </c>
    </row>
    <row r="1271" spans="1:10" ht="0.9" customHeight="1" x14ac:dyDescent="0.3">
      <c r="A1271" s="18"/>
      <c r="B1271" s="18"/>
      <c r="C1271" s="18"/>
      <c r="D1271" s="33"/>
      <c r="E1271" s="18"/>
      <c r="F1271" s="18"/>
      <c r="G1271" s="18"/>
      <c r="H1271" s="18"/>
      <c r="I1271" s="18"/>
      <c r="J1271" s="18"/>
    </row>
    <row r="1272" spans="1:10" x14ac:dyDescent="0.3">
      <c r="A1272" s="21" t="s">
        <v>1893</v>
      </c>
      <c r="B1272" s="21" t="s">
        <v>10</v>
      </c>
      <c r="C1272" s="21" t="s">
        <v>11</v>
      </c>
      <c r="D1272" s="35" t="s">
        <v>1894</v>
      </c>
      <c r="E1272" s="22">
        <f t="shared" ref="E1272:J1272" si="276">E1274</f>
        <v>1</v>
      </c>
      <c r="F1272" s="22">
        <f t="shared" si="276"/>
        <v>1795.5</v>
      </c>
      <c r="G1272" s="22">
        <f t="shared" si="276"/>
        <v>1795.5</v>
      </c>
      <c r="H1272" s="22">
        <f t="shared" si="276"/>
        <v>1</v>
      </c>
      <c r="I1272" s="22">
        <f t="shared" si="276"/>
        <v>0</v>
      </c>
      <c r="J1272" s="22">
        <f t="shared" si="276"/>
        <v>0</v>
      </c>
    </row>
    <row r="1273" spans="1:10" x14ac:dyDescent="0.3">
      <c r="A1273" s="12" t="s">
        <v>1895</v>
      </c>
      <c r="B1273" s="13" t="s">
        <v>18</v>
      </c>
      <c r="C1273" s="13" t="s">
        <v>19</v>
      </c>
      <c r="D1273" s="31" t="s">
        <v>1896</v>
      </c>
      <c r="E1273" s="14">
        <v>15</v>
      </c>
      <c r="F1273" s="14">
        <v>119.7</v>
      </c>
      <c r="G1273" s="15">
        <f>ROUND(E1273*F1273,2)</f>
        <v>1795.5</v>
      </c>
      <c r="H1273" s="14">
        <v>15</v>
      </c>
      <c r="I1273" s="37">
        <v>0</v>
      </c>
      <c r="J1273" s="15">
        <f>ROUND(H1273*I1273,2)</f>
        <v>0</v>
      </c>
    </row>
    <row r="1274" spans="1:10" x14ac:dyDescent="0.3">
      <c r="A1274" s="16"/>
      <c r="B1274" s="16"/>
      <c r="C1274" s="16"/>
      <c r="D1274" s="32" t="s">
        <v>1897</v>
      </c>
      <c r="E1274" s="14">
        <v>1</v>
      </c>
      <c r="F1274" s="17">
        <f>G1273</f>
        <v>1795.5</v>
      </c>
      <c r="G1274" s="17">
        <f>ROUND(E1274*F1274,2)</f>
        <v>1795.5</v>
      </c>
      <c r="H1274" s="14">
        <v>1</v>
      </c>
      <c r="I1274" s="17">
        <f>J1273</f>
        <v>0</v>
      </c>
      <c r="J1274" s="17">
        <f>ROUND(H1274*I1274,2)</f>
        <v>0</v>
      </c>
    </row>
    <row r="1275" spans="1:10" ht="0.9" customHeight="1" x14ac:dyDescent="0.3">
      <c r="A1275" s="18"/>
      <c r="B1275" s="18"/>
      <c r="C1275" s="18"/>
      <c r="D1275" s="33"/>
      <c r="E1275" s="18"/>
      <c r="F1275" s="18"/>
      <c r="G1275" s="18"/>
      <c r="H1275" s="18"/>
      <c r="I1275" s="18"/>
      <c r="J1275" s="18"/>
    </row>
    <row r="1276" spans="1:10" x14ac:dyDescent="0.3">
      <c r="A1276" s="21" t="s">
        <v>1898</v>
      </c>
      <c r="B1276" s="21" t="s">
        <v>10</v>
      </c>
      <c r="C1276" s="21" t="s">
        <v>11</v>
      </c>
      <c r="D1276" s="35" t="s">
        <v>1899</v>
      </c>
      <c r="E1276" s="22">
        <f t="shared" ref="E1276:J1276" si="277">E1287</f>
        <v>1</v>
      </c>
      <c r="F1276" s="22">
        <f t="shared" si="277"/>
        <v>6890.1</v>
      </c>
      <c r="G1276" s="22">
        <f t="shared" si="277"/>
        <v>6890.1</v>
      </c>
      <c r="H1276" s="22">
        <f t="shared" si="277"/>
        <v>1</v>
      </c>
      <c r="I1276" s="22">
        <f t="shared" si="277"/>
        <v>0</v>
      </c>
      <c r="J1276" s="22">
        <f t="shared" si="277"/>
        <v>0</v>
      </c>
    </row>
    <row r="1277" spans="1:10" x14ac:dyDescent="0.3">
      <c r="A1277" s="12" t="s">
        <v>1900</v>
      </c>
      <c r="B1277" s="13" t="s">
        <v>18</v>
      </c>
      <c r="C1277" s="13" t="s">
        <v>19</v>
      </c>
      <c r="D1277" s="31" t="s">
        <v>1901</v>
      </c>
      <c r="E1277" s="14">
        <v>4</v>
      </c>
      <c r="F1277" s="14">
        <v>60.9</v>
      </c>
      <c r="G1277" s="15">
        <f t="shared" ref="G1277:G1287" si="278">ROUND(E1277*F1277,2)</f>
        <v>243.6</v>
      </c>
      <c r="H1277" s="14">
        <v>4</v>
      </c>
      <c r="I1277" s="37">
        <v>0</v>
      </c>
      <c r="J1277" s="15">
        <f t="shared" ref="J1277:J1287" si="279">ROUND(H1277*I1277,2)</f>
        <v>0</v>
      </c>
    </row>
    <row r="1278" spans="1:10" x14ac:dyDescent="0.3">
      <c r="A1278" s="12" t="s">
        <v>1902</v>
      </c>
      <c r="B1278" s="13" t="s">
        <v>18</v>
      </c>
      <c r="C1278" s="13" t="s">
        <v>19</v>
      </c>
      <c r="D1278" s="31" t="s">
        <v>1903</v>
      </c>
      <c r="E1278" s="14">
        <v>30</v>
      </c>
      <c r="F1278" s="14">
        <v>42</v>
      </c>
      <c r="G1278" s="15">
        <f t="shared" si="278"/>
        <v>1260</v>
      </c>
      <c r="H1278" s="14">
        <v>30</v>
      </c>
      <c r="I1278" s="37">
        <v>0</v>
      </c>
      <c r="J1278" s="15">
        <f t="shared" si="279"/>
        <v>0</v>
      </c>
    </row>
    <row r="1279" spans="1:10" x14ac:dyDescent="0.3">
      <c r="A1279" s="12" t="s">
        <v>1904</v>
      </c>
      <c r="B1279" s="13" t="s">
        <v>18</v>
      </c>
      <c r="C1279" s="13" t="s">
        <v>30</v>
      </c>
      <c r="D1279" s="31" t="s">
        <v>1905</v>
      </c>
      <c r="E1279" s="14">
        <v>10</v>
      </c>
      <c r="F1279" s="14">
        <v>52.5</v>
      </c>
      <c r="G1279" s="15">
        <f t="shared" si="278"/>
        <v>525</v>
      </c>
      <c r="H1279" s="14">
        <v>10</v>
      </c>
      <c r="I1279" s="37">
        <v>0</v>
      </c>
      <c r="J1279" s="15">
        <f t="shared" si="279"/>
        <v>0</v>
      </c>
    </row>
    <row r="1280" spans="1:10" x14ac:dyDescent="0.3">
      <c r="A1280" s="12" t="s">
        <v>1906</v>
      </c>
      <c r="B1280" s="13" t="s">
        <v>18</v>
      </c>
      <c r="C1280" s="13" t="s">
        <v>19</v>
      </c>
      <c r="D1280" s="31" t="s">
        <v>1907</v>
      </c>
      <c r="E1280" s="14">
        <v>8</v>
      </c>
      <c r="F1280" s="14">
        <v>14.7</v>
      </c>
      <c r="G1280" s="15">
        <f t="shared" si="278"/>
        <v>117.6</v>
      </c>
      <c r="H1280" s="14">
        <v>8</v>
      </c>
      <c r="I1280" s="37">
        <v>0</v>
      </c>
      <c r="J1280" s="15">
        <f t="shared" si="279"/>
        <v>0</v>
      </c>
    </row>
    <row r="1281" spans="1:10" x14ac:dyDescent="0.3">
      <c r="A1281" s="12" t="s">
        <v>1908</v>
      </c>
      <c r="B1281" s="13" t="s">
        <v>18</v>
      </c>
      <c r="C1281" s="13" t="s">
        <v>19</v>
      </c>
      <c r="D1281" s="31" t="s">
        <v>1909</v>
      </c>
      <c r="E1281" s="14">
        <v>8</v>
      </c>
      <c r="F1281" s="14">
        <v>54.6</v>
      </c>
      <c r="G1281" s="15">
        <f t="shared" si="278"/>
        <v>436.8</v>
      </c>
      <c r="H1281" s="14">
        <v>8</v>
      </c>
      <c r="I1281" s="37">
        <v>0</v>
      </c>
      <c r="J1281" s="15">
        <f t="shared" si="279"/>
        <v>0</v>
      </c>
    </row>
    <row r="1282" spans="1:10" x14ac:dyDescent="0.3">
      <c r="A1282" s="12" t="s">
        <v>1910</v>
      </c>
      <c r="B1282" s="13" t="s">
        <v>18</v>
      </c>
      <c r="C1282" s="13" t="s">
        <v>19</v>
      </c>
      <c r="D1282" s="31" t="s">
        <v>1911</v>
      </c>
      <c r="E1282" s="14">
        <v>4</v>
      </c>
      <c r="F1282" s="14">
        <v>10.5</v>
      </c>
      <c r="G1282" s="15">
        <f t="shared" si="278"/>
        <v>42</v>
      </c>
      <c r="H1282" s="14">
        <v>4</v>
      </c>
      <c r="I1282" s="37">
        <v>0</v>
      </c>
      <c r="J1282" s="15">
        <f t="shared" si="279"/>
        <v>0</v>
      </c>
    </row>
    <row r="1283" spans="1:10" x14ac:dyDescent="0.3">
      <c r="A1283" s="12" t="s">
        <v>1912</v>
      </c>
      <c r="B1283" s="13" t="s">
        <v>18</v>
      </c>
      <c r="C1283" s="13" t="s">
        <v>19</v>
      </c>
      <c r="D1283" s="31" t="s">
        <v>1913</v>
      </c>
      <c r="E1283" s="14">
        <v>1</v>
      </c>
      <c r="F1283" s="14">
        <v>682.5</v>
      </c>
      <c r="G1283" s="15">
        <f t="shared" si="278"/>
        <v>682.5</v>
      </c>
      <c r="H1283" s="14">
        <v>1</v>
      </c>
      <c r="I1283" s="37">
        <v>0</v>
      </c>
      <c r="J1283" s="15">
        <f t="shared" si="279"/>
        <v>0</v>
      </c>
    </row>
    <row r="1284" spans="1:10" x14ac:dyDescent="0.3">
      <c r="A1284" s="12" t="s">
        <v>1914</v>
      </c>
      <c r="B1284" s="13" t="s">
        <v>18</v>
      </c>
      <c r="C1284" s="13" t="s">
        <v>19</v>
      </c>
      <c r="D1284" s="31" t="s">
        <v>1915</v>
      </c>
      <c r="E1284" s="14">
        <v>8</v>
      </c>
      <c r="F1284" s="14">
        <v>168</v>
      </c>
      <c r="G1284" s="15">
        <f t="shared" si="278"/>
        <v>1344</v>
      </c>
      <c r="H1284" s="14">
        <v>8</v>
      </c>
      <c r="I1284" s="37">
        <v>0</v>
      </c>
      <c r="J1284" s="15">
        <f t="shared" si="279"/>
        <v>0</v>
      </c>
    </row>
    <row r="1285" spans="1:10" x14ac:dyDescent="0.3">
      <c r="A1285" s="12" t="s">
        <v>1916</v>
      </c>
      <c r="B1285" s="13" t="s">
        <v>18</v>
      </c>
      <c r="C1285" s="13" t="s">
        <v>19</v>
      </c>
      <c r="D1285" s="31" t="s">
        <v>1917</v>
      </c>
      <c r="E1285" s="14">
        <v>3</v>
      </c>
      <c r="F1285" s="14">
        <v>94.5</v>
      </c>
      <c r="G1285" s="15">
        <f t="shared" si="278"/>
        <v>283.5</v>
      </c>
      <c r="H1285" s="14">
        <v>3</v>
      </c>
      <c r="I1285" s="37">
        <v>0</v>
      </c>
      <c r="J1285" s="15">
        <f t="shared" si="279"/>
        <v>0</v>
      </c>
    </row>
    <row r="1286" spans="1:10" x14ac:dyDescent="0.3">
      <c r="A1286" s="12" t="s">
        <v>1918</v>
      </c>
      <c r="B1286" s="13" t="s">
        <v>18</v>
      </c>
      <c r="C1286" s="13" t="s">
        <v>19</v>
      </c>
      <c r="D1286" s="31" t="s">
        <v>1919</v>
      </c>
      <c r="E1286" s="14">
        <v>14</v>
      </c>
      <c r="F1286" s="14">
        <v>139.65</v>
      </c>
      <c r="G1286" s="15">
        <f t="shared" si="278"/>
        <v>1955.1</v>
      </c>
      <c r="H1286" s="14">
        <v>14</v>
      </c>
      <c r="I1286" s="37">
        <v>0</v>
      </c>
      <c r="J1286" s="15">
        <f t="shared" si="279"/>
        <v>0</v>
      </c>
    </row>
    <row r="1287" spans="1:10" x14ac:dyDescent="0.3">
      <c r="A1287" s="16"/>
      <c r="B1287" s="16"/>
      <c r="C1287" s="16"/>
      <c r="D1287" s="32" t="s">
        <v>1920</v>
      </c>
      <c r="E1287" s="14">
        <v>1</v>
      </c>
      <c r="F1287" s="17">
        <f>SUM(G1277:G1286)</f>
        <v>6890.1</v>
      </c>
      <c r="G1287" s="17">
        <f t="shared" si="278"/>
        <v>6890.1</v>
      </c>
      <c r="H1287" s="14">
        <v>1</v>
      </c>
      <c r="I1287" s="17">
        <f>SUM(J1277:J1286)</f>
        <v>0</v>
      </c>
      <c r="J1287" s="17">
        <f t="shared" si="279"/>
        <v>0</v>
      </c>
    </row>
    <row r="1288" spans="1:10" ht="0.9" customHeight="1" x14ac:dyDescent="0.3">
      <c r="A1288" s="18"/>
      <c r="B1288" s="18"/>
      <c r="C1288" s="18"/>
      <c r="D1288" s="33"/>
      <c r="E1288" s="18"/>
      <c r="F1288" s="18"/>
      <c r="G1288" s="18"/>
      <c r="H1288" s="18"/>
      <c r="I1288" s="18"/>
      <c r="J1288" s="18"/>
    </row>
    <row r="1289" spans="1:10" x14ac:dyDescent="0.3">
      <c r="A1289" s="21" t="s">
        <v>1921</v>
      </c>
      <c r="B1289" s="21" t="s">
        <v>10</v>
      </c>
      <c r="C1289" s="21" t="s">
        <v>11</v>
      </c>
      <c r="D1289" s="35" t="s">
        <v>1922</v>
      </c>
      <c r="E1289" s="22">
        <f t="shared" ref="E1289:J1289" si="280">E1291</f>
        <v>1</v>
      </c>
      <c r="F1289" s="22">
        <f t="shared" si="280"/>
        <v>3811.5</v>
      </c>
      <c r="G1289" s="22">
        <f t="shared" si="280"/>
        <v>3811.5</v>
      </c>
      <c r="H1289" s="22">
        <f t="shared" si="280"/>
        <v>1</v>
      </c>
      <c r="I1289" s="22">
        <f t="shared" si="280"/>
        <v>0</v>
      </c>
      <c r="J1289" s="22">
        <f t="shared" si="280"/>
        <v>0</v>
      </c>
    </row>
    <row r="1290" spans="1:10" x14ac:dyDescent="0.3">
      <c r="A1290" s="12" t="s">
        <v>1923</v>
      </c>
      <c r="B1290" s="13" t="s">
        <v>18</v>
      </c>
      <c r="C1290" s="13" t="s">
        <v>19</v>
      </c>
      <c r="D1290" s="31" t="s">
        <v>1924</v>
      </c>
      <c r="E1290" s="14">
        <v>22</v>
      </c>
      <c r="F1290" s="14">
        <v>173.25</v>
      </c>
      <c r="G1290" s="15">
        <f>ROUND(E1290*F1290,2)</f>
        <v>3811.5</v>
      </c>
      <c r="H1290" s="14">
        <v>22</v>
      </c>
      <c r="I1290" s="37">
        <v>0</v>
      </c>
      <c r="J1290" s="15">
        <f>ROUND(H1290*I1290,2)</f>
        <v>0</v>
      </c>
    </row>
    <row r="1291" spans="1:10" x14ac:dyDescent="0.3">
      <c r="A1291" s="16"/>
      <c r="B1291" s="16"/>
      <c r="C1291" s="16"/>
      <c r="D1291" s="32" t="s">
        <v>1925</v>
      </c>
      <c r="E1291" s="14">
        <v>1</v>
      </c>
      <c r="F1291" s="17">
        <f>G1290</f>
        <v>3811.5</v>
      </c>
      <c r="G1291" s="17">
        <f>ROUND(E1291*F1291,2)</f>
        <v>3811.5</v>
      </c>
      <c r="H1291" s="14">
        <v>1</v>
      </c>
      <c r="I1291" s="17">
        <f>J1290</f>
        <v>0</v>
      </c>
      <c r="J1291" s="17">
        <f>ROUND(H1291*I1291,2)</f>
        <v>0</v>
      </c>
    </row>
    <row r="1292" spans="1:10" ht="0.9" customHeight="1" x14ac:dyDescent="0.3">
      <c r="A1292" s="18"/>
      <c r="B1292" s="18"/>
      <c r="C1292" s="18"/>
      <c r="D1292" s="33"/>
      <c r="E1292" s="18"/>
      <c r="F1292" s="18"/>
      <c r="G1292" s="18"/>
      <c r="H1292" s="18"/>
      <c r="I1292" s="18"/>
      <c r="J1292" s="18"/>
    </row>
    <row r="1293" spans="1:10" x14ac:dyDescent="0.3">
      <c r="A1293" s="21" t="s">
        <v>1926</v>
      </c>
      <c r="B1293" s="21" t="s">
        <v>10</v>
      </c>
      <c r="C1293" s="21" t="s">
        <v>11</v>
      </c>
      <c r="D1293" s="35" t="s">
        <v>1927</v>
      </c>
      <c r="E1293" s="22">
        <f t="shared" ref="E1293:J1293" si="281">E1300</f>
        <v>1</v>
      </c>
      <c r="F1293" s="22">
        <f t="shared" si="281"/>
        <v>515.36</v>
      </c>
      <c r="G1293" s="22">
        <f t="shared" si="281"/>
        <v>515.36</v>
      </c>
      <c r="H1293" s="22">
        <f t="shared" si="281"/>
        <v>1</v>
      </c>
      <c r="I1293" s="22">
        <f t="shared" si="281"/>
        <v>0</v>
      </c>
      <c r="J1293" s="22">
        <f t="shared" si="281"/>
        <v>0</v>
      </c>
    </row>
    <row r="1294" spans="1:10" x14ac:dyDescent="0.3">
      <c r="A1294" s="12" t="s">
        <v>1928</v>
      </c>
      <c r="B1294" s="13" t="s">
        <v>18</v>
      </c>
      <c r="C1294" s="13" t="s">
        <v>19</v>
      </c>
      <c r="D1294" s="31" t="s">
        <v>1929</v>
      </c>
      <c r="E1294" s="14">
        <v>8</v>
      </c>
      <c r="F1294" s="14">
        <v>47.88</v>
      </c>
      <c r="G1294" s="15">
        <f t="shared" ref="G1294:G1300" si="282">ROUND(E1294*F1294,2)</f>
        <v>383.04</v>
      </c>
      <c r="H1294" s="14">
        <v>8</v>
      </c>
      <c r="I1294" s="37">
        <v>0</v>
      </c>
      <c r="J1294" s="15">
        <f t="shared" ref="J1294:J1300" si="283">ROUND(H1294*I1294,2)</f>
        <v>0</v>
      </c>
    </row>
    <row r="1295" spans="1:10" x14ac:dyDescent="0.3">
      <c r="A1295" s="12" t="s">
        <v>1930</v>
      </c>
      <c r="B1295" s="13" t="s">
        <v>18</v>
      </c>
      <c r="C1295" s="13" t="s">
        <v>19</v>
      </c>
      <c r="D1295" s="31" t="s">
        <v>1931</v>
      </c>
      <c r="E1295" s="14">
        <v>4</v>
      </c>
      <c r="F1295" s="14">
        <v>10.5</v>
      </c>
      <c r="G1295" s="15">
        <f t="shared" si="282"/>
        <v>42</v>
      </c>
      <c r="H1295" s="14">
        <v>4</v>
      </c>
      <c r="I1295" s="37">
        <v>0</v>
      </c>
      <c r="J1295" s="15">
        <f t="shared" si="283"/>
        <v>0</v>
      </c>
    </row>
    <row r="1296" spans="1:10" x14ac:dyDescent="0.3">
      <c r="A1296" s="12" t="s">
        <v>1932</v>
      </c>
      <c r="B1296" s="13" t="s">
        <v>18</v>
      </c>
      <c r="C1296" s="13" t="s">
        <v>19</v>
      </c>
      <c r="D1296" s="31" t="s">
        <v>1933</v>
      </c>
      <c r="E1296" s="14">
        <v>4</v>
      </c>
      <c r="F1296" s="14">
        <v>5.25</v>
      </c>
      <c r="G1296" s="15">
        <f t="shared" si="282"/>
        <v>21</v>
      </c>
      <c r="H1296" s="14">
        <v>4</v>
      </c>
      <c r="I1296" s="37">
        <v>0</v>
      </c>
      <c r="J1296" s="15">
        <f t="shared" si="283"/>
        <v>0</v>
      </c>
    </row>
    <row r="1297" spans="1:10" x14ac:dyDescent="0.3">
      <c r="A1297" s="12" t="s">
        <v>1934</v>
      </c>
      <c r="B1297" s="13" t="s">
        <v>18</v>
      </c>
      <c r="C1297" s="13" t="s">
        <v>19</v>
      </c>
      <c r="D1297" s="31" t="s">
        <v>1935</v>
      </c>
      <c r="E1297" s="14">
        <v>4</v>
      </c>
      <c r="F1297" s="14">
        <v>1.58</v>
      </c>
      <c r="G1297" s="15">
        <f t="shared" si="282"/>
        <v>6.32</v>
      </c>
      <c r="H1297" s="14">
        <v>4</v>
      </c>
      <c r="I1297" s="37">
        <v>0</v>
      </c>
      <c r="J1297" s="15">
        <f t="shared" si="283"/>
        <v>0</v>
      </c>
    </row>
    <row r="1298" spans="1:10" x14ac:dyDescent="0.3">
      <c r="A1298" s="12" t="s">
        <v>1936</v>
      </c>
      <c r="B1298" s="13" t="s">
        <v>18</v>
      </c>
      <c r="C1298" s="13" t="s">
        <v>19</v>
      </c>
      <c r="D1298" s="31" t="s">
        <v>1937</v>
      </c>
      <c r="E1298" s="14">
        <v>4</v>
      </c>
      <c r="F1298" s="14">
        <v>7.35</v>
      </c>
      <c r="G1298" s="15">
        <f t="shared" si="282"/>
        <v>29.4</v>
      </c>
      <c r="H1298" s="14">
        <v>4</v>
      </c>
      <c r="I1298" s="37">
        <v>0</v>
      </c>
      <c r="J1298" s="15">
        <f t="shared" si="283"/>
        <v>0</v>
      </c>
    </row>
    <row r="1299" spans="1:10" x14ac:dyDescent="0.3">
      <c r="A1299" s="12" t="s">
        <v>1938</v>
      </c>
      <c r="B1299" s="13" t="s">
        <v>18</v>
      </c>
      <c r="C1299" s="13" t="s">
        <v>19</v>
      </c>
      <c r="D1299" s="31" t="s">
        <v>1939</v>
      </c>
      <c r="E1299" s="14">
        <v>4</v>
      </c>
      <c r="F1299" s="14">
        <v>8.4</v>
      </c>
      <c r="G1299" s="15">
        <f t="shared" si="282"/>
        <v>33.6</v>
      </c>
      <c r="H1299" s="14">
        <v>4</v>
      </c>
      <c r="I1299" s="37">
        <v>0</v>
      </c>
      <c r="J1299" s="15">
        <f t="shared" si="283"/>
        <v>0</v>
      </c>
    </row>
    <row r="1300" spans="1:10" x14ac:dyDescent="0.3">
      <c r="A1300" s="16"/>
      <c r="B1300" s="16"/>
      <c r="C1300" s="16"/>
      <c r="D1300" s="32" t="s">
        <v>1940</v>
      </c>
      <c r="E1300" s="14">
        <v>1</v>
      </c>
      <c r="F1300" s="17">
        <f>SUM(G1294:G1299)</f>
        <v>515.36</v>
      </c>
      <c r="G1300" s="17">
        <f t="shared" si="282"/>
        <v>515.36</v>
      </c>
      <c r="H1300" s="14">
        <v>1</v>
      </c>
      <c r="I1300" s="17">
        <f>SUM(J1294:J1299)</f>
        <v>0</v>
      </c>
      <c r="J1300" s="17">
        <f t="shared" si="283"/>
        <v>0</v>
      </c>
    </row>
    <row r="1301" spans="1:10" ht="0.9" customHeight="1" x14ac:dyDescent="0.3">
      <c r="A1301" s="18"/>
      <c r="B1301" s="18"/>
      <c r="C1301" s="18"/>
      <c r="D1301" s="33"/>
      <c r="E1301" s="18"/>
      <c r="F1301" s="18"/>
      <c r="G1301" s="18"/>
      <c r="H1301" s="18"/>
      <c r="I1301" s="18"/>
      <c r="J1301" s="18"/>
    </row>
    <row r="1302" spans="1:10" x14ac:dyDescent="0.3">
      <c r="A1302" s="16"/>
      <c r="B1302" s="16"/>
      <c r="C1302" s="16"/>
      <c r="D1302" s="32" t="s">
        <v>1941</v>
      </c>
      <c r="E1302" s="14">
        <v>1</v>
      </c>
      <c r="F1302" s="17">
        <f>G1230+G1236+G1253+G1259+G1272+G1276+G1289+G1293</f>
        <v>25807</v>
      </c>
      <c r="G1302" s="17">
        <f>ROUND(E1302*F1302,2)</f>
        <v>25807</v>
      </c>
      <c r="H1302" s="14">
        <v>1</v>
      </c>
      <c r="I1302" s="17">
        <f>J1230+J1236+J1253+J1259+J1272+J1276+J1289+J1293</f>
        <v>0</v>
      </c>
      <c r="J1302" s="17">
        <f>ROUND(H1302*I1302,2)</f>
        <v>0</v>
      </c>
    </row>
    <row r="1303" spans="1:10" ht="0.9" customHeight="1" x14ac:dyDescent="0.3">
      <c r="A1303" s="18"/>
      <c r="B1303" s="18"/>
      <c r="C1303" s="18"/>
      <c r="D1303" s="33"/>
      <c r="E1303" s="18"/>
      <c r="F1303" s="18"/>
      <c r="G1303" s="18"/>
      <c r="H1303" s="18"/>
      <c r="I1303" s="18"/>
      <c r="J1303" s="18"/>
    </row>
    <row r="1304" spans="1:10" x14ac:dyDescent="0.3">
      <c r="A1304" s="19" t="s">
        <v>1942</v>
      </c>
      <c r="B1304" s="19" t="s">
        <v>10</v>
      </c>
      <c r="C1304" s="19" t="s">
        <v>11</v>
      </c>
      <c r="D1304" s="34" t="s">
        <v>1943</v>
      </c>
      <c r="E1304" s="20">
        <f t="shared" ref="E1304:J1304" si="284">E1320</f>
        <v>1</v>
      </c>
      <c r="F1304" s="20">
        <f t="shared" si="284"/>
        <v>7845.15</v>
      </c>
      <c r="G1304" s="20">
        <f t="shared" si="284"/>
        <v>7845.15</v>
      </c>
      <c r="H1304" s="20">
        <f t="shared" si="284"/>
        <v>1</v>
      </c>
      <c r="I1304" s="20">
        <f t="shared" si="284"/>
        <v>0</v>
      </c>
      <c r="J1304" s="20">
        <f t="shared" si="284"/>
        <v>0</v>
      </c>
    </row>
    <row r="1305" spans="1:10" x14ac:dyDescent="0.3">
      <c r="A1305" s="12" t="s">
        <v>1944</v>
      </c>
      <c r="B1305" s="13" t="s">
        <v>18</v>
      </c>
      <c r="C1305" s="13" t="s">
        <v>19</v>
      </c>
      <c r="D1305" s="31" t="s">
        <v>1945</v>
      </c>
      <c r="E1305" s="14">
        <v>2</v>
      </c>
      <c r="F1305" s="14">
        <v>68.989999999999995</v>
      </c>
      <c r="G1305" s="15">
        <f t="shared" ref="G1305:G1320" si="285">ROUND(E1305*F1305,2)</f>
        <v>137.97999999999999</v>
      </c>
      <c r="H1305" s="14">
        <v>2</v>
      </c>
      <c r="I1305" s="37">
        <v>0</v>
      </c>
      <c r="J1305" s="15">
        <f t="shared" ref="J1305:J1320" si="286">ROUND(H1305*I1305,2)</f>
        <v>0</v>
      </c>
    </row>
    <row r="1306" spans="1:10" x14ac:dyDescent="0.3">
      <c r="A1306" s="12" t="s">
        <v>1946</v>
      </c>
      <c r="B1306" s="13" t="s">
        <v>18</v>
      </c>
      <c r="C1306" s="13" t="s">
        <v>19</v>
      </c>
      <c r="D1306" s="31" t="s">
        <v>1947</v>
      </c>
      <c r="E1306" s="14">
        <v>3</v>
      </c>
      <c r="F1306" s="14">
        <v>50.59</v>
      </c>
      <c r="G1306" s="15">
        <f t="shared" si="285"/>
        <v>151.77000000000001</v>
      </c>
      <c r="H1306" s="14">
        <v>3</v>
      </c>
      <c r="I1306" s="37">
        <v>0</v>
      </c>
      <c r="J1306" s="15">
        <f t="shared" si="286"/>
        <v>0</v>
      </c>
    </row>
    <row r="1307" spans="1:10" x14ac:dyDescent="0.3">
      <c r="A1307" s="12" t="s">
        <v>1948</v>
      </c>
      <c r="B1307" s="13" t="s">
        <v>18</v>
      </c>
      <c r="C1307" s="13" t="s">
        <v>19</v>
      </c>
      <c r="D1307" s="31" t="s">
        <v>1949</v>
      </c>
      <c r="E1307" s="14">
        <v>10</v>
      </c>
      <c r="F1307" s="14">
        <v>17.260000000000002</v>
      </c>
      <c r="G1307" s="15">
        <f t="shared" si="285"/>
        <v>172.6</v>
      </c>
      <c r="H1307" s="14">
        <v>10</v>
      </c>
      <c r="I1307" s="37">
        <v>0</v>
      </c>
      <c r="J1307" s="15">
        <f t="shared" si="286"/>
        <v>0</v>
      </c>
    </row>
    <row r="1308" spans="1:10" ht="20.399999999999999" x14ac:dyDescent="0.3">
      <c r="A1308" s="12" t="s">
        <v>1950</v>
      </c>
      <c r="B1308" s="13" t="s">
        <v>18</v>
      </c>
      <c r="C1308" s="13" t="s">
        <v>19</v>
      </c>
      <c r="D1308" s="31" t="s">
        <v>1951</v>
      </c>
      <c r="E1308" s="14">
        <v>42</v>
      </c>
      <c r="F1308" s="14">
        <v>17.260000000000002</v>
      </c>
      <c r="G1308" s="15">
        <f t="shared" si="285"/>
        <v>724.92</v>
      </c>
      <c r="H1308" s="14">
        <v>42</v>
      </c>
      <c r="I1308" s="37">
        <v>0</v>
      </c>
      <c r="J1308" s="15">
        <f t="shared" si="286"/>
        <v>0</v>
      </c>
    </row>
    <row r="1309" spans="1:10" x14ac:dyDescent="0.3">
      <c r="A1309" s="12" t="s">
        <v>1952</v>
      </c>
      <c r="B1309" s="13" t="s">
        <v>18</v>
      </c>
      <c r="C1309" s="13" t="s">
        <v>19</v>
      </c>
      <c r="D1309" s="31" t="s">
        <v>1953</v>
      </c>
      <c r="E1309" s="14">
        <v>26</v>
      </c>
      <c r="F1309" s="14">
        <v>58.65</v>
      </c>
      <c r="G1309" s="15">
        <f t="shared" si="285"/>
        <v>1524.9</v>
      </c>
      <c r="H1309" s="14">
        <v>26</v>
      </c>
      <c r="I1309" s="37">
        <v>0</v>
      </c>
      <c r="J1309" s="15">
        <f t="shared" si="286"/>
        <v>0</v>
      </c>
    </row>
    <row r="1310" spans="1:10" x14ac:dyDescent="0.3">
      <c r="A1310" s="12" t="s">
        <v>1954</v>
      </c>
      <c r="B1310" s="13" t="s">
        <v>18</v>
      </c>
      <c r="C1310" s="13" t="s">
        <v>19</v>
      </c>
      <c r="D1310" s="31" t="s">
        <v>1955</v>
      </c>
      <c r="E1310" s="14">
        <v>6</v>
      </c>
      <c r="F1310" s="14">
        <v>65.53</v>
      </c>
      <c r="G1310" s="15">
        <f t="shared" si="285"/>
        <v>393.18</v>
      </c>
      <c r="H1310" s="14">
        <v>6</v>
      </c>
      <c r="I1310" s="37">
        <v>0</v>
      </c>
      <c r="J1310" s="15">
        <f t="shared" si="286"/>
        <v>0</v>
      </c>
    </row>
    <row r="1311" spans="1:10" x14ac:dyDescent="0.3">
      <c r="A1311" s="12" t="s">
        <v>1956</v>
      </c>
      <c r="B1311" s="13" t="s">
        <v>18</v>
      </c>
      <c r="C1311" s="13" t="s">
        <v>19</v>
      </c>
      <c r="D1311" s="31" t="s">
        <v>1957</v>
      </c>
      <c r="E1311" s="14">
        <v>8</v>
      </c>
      <c r="F1311" s="14">
        <v>20.21</v>
      </c>
      <c r="G1311" s="15">
        <f t="shared" si="285"/>
        <v>161.68</v>
      </c>
      <c r="H1311" s="14">
        <v>8</v>
      </c>
      <c r="I1311" s="37">
        <v>0</v>
      </c>
      <c r="J1311" s="15">
        <f t="shared" si="286"/>
        <v>0</v>
      </c>
    </row>
    <row r="1312" spans="1:10" x14ac:dyDescent="0.3">
      <c r="A1312" s="12" t="s">
        <v>1958</v>
      </c>
      <c r="B1312" s="13" t="s">
        <v>18</v>
      </c>
      <c r="C1312" s="13" t="s">
        <v>19</v>
      </c>
      <c r="D1312" s="31" t="s">
        <v>1959</v>
      </c>
      <c r="E1312" s="14">
        <v>15</v>
      </c>
      <c r="F1312" s="14">
        <v>57.5</v>
      </c>
      <c r="G1312" s="15">
        <f t="shared" si="285"/>
        <v>862.5</v>
      </c>
      <c r="H1312" s="14">
        <v>15</v>
      </c>
      <c r="I1312" s="37">
        <v>0</v>
      </c>
      <c r="J1312" s="15">
        <f t="shared" si="286"/>
        <v>0</v>
      </c>
    </row>
    <row r="1313" spans="1:10" x14ac:dyDescent="0.3">
      <c r="A1313" s="12" t="s">
        <v>1960</v>
      </c>
      <c r="B1313" s="13" t="s">
        <v>18</v>
      </c>
      <c r="C1313" s="13" t="s">
        <v>19</v>
      </c>
      <c r="D1313" s="31" t="s">
        <v>1961</v>
      </c>
      <c r="E1313" s="14">
        <v>4</v>
      </c>
      <c r="F1313" s="14">
        <v>68.989999999999995</v>
      </c>
      <c r="G1313" s="15">
        <f t="shared" si="285"/>
        <v>275.95999999999998</v>
      </c>
      <c r="H1313" s="14">
        <v>4</v>
      </c>
      <c r="I1313" s="37">
        <v>0</v>
      </c>
      <c r="J1313" s="15">
        <f t="shared" si="286"/>
        <v>0</v>
      </c>
    </row>
    <row r="1314" spans="1:10" x14ac:dyDescent="0.3">
      <c r="A1314" s="12" t="s">
        <v>1962</v>
      </c>
      <c r="B1314" s="13" t="s">
        <v>18</v>
      </c>
      <c r="C1314" s="13" t="s">
        <v>19</v>
      </c>
      <c r="D1314" s="31" t="s">
        <v>1963</v>
      </c>
      <c r="E1314" s="14">
        <v>50</v>
      </c>
      <c r="F1314" s="14">
        <v>17.260000000000002</v>
      </c>
      <c r="G1314" s="15">
        <f t="shared" si="285"/>
        <v>863</v>
      </c>
      <c r="H1314" s="14">
        <v>50</v>
      </c>
      <c r="I1314" s="37">
        <v>0</v>
      </c>
      <c r="J1314" s="15">
        <f t="shared" si="286"/>
        <v>0</v>
      </c>
    </row>
    <row r="1315" spans="1:10" x14ac:dyDescent="0.3">
      <c r="A1315" s="12" t="s">
        <v>1964</v>
      </c>
      <c r="B1315" s="13" t="s">
        <v>18</v>
      </c>
      <c r="C1315" s="13" t="s">
        <v>19</v>
      </c>
      <c r="D1315" s="31" t="s">
        <v>1965</v>
      </c>
      <c r="E1315" s="14">
        <v>2</v>
      </c>
      <c r="F1315" s="14">
        <v>86.25</v>
      </c>
      <c r="G1315" s="15">
        <f t="shared" si="285"/>
        <v>172.5</v>
      </c>
      <c r="H1315" s="14">
        <v>2</v>
      </c>
      <c r="I1315" s="37">
        <v>0</v>
      </c>
      <c r="J1315" s="15">
        <f t="shared" si="286"/>
        <v>0</v>
      </c>
    </row>
    <row r="1316" spans="1:10" ht="20.399999999999999" x14ac:dyDescent="0.3">
      <c r="A1316" s="12" t="s">
        <v>1966</v>
      </c>
      <c r="B1316" s="13" t="s">
        <v>18</v>
      </c>
      <c r="C1316" s="13" t="s">
        <v>19</v>
      </c>
      <c r="D1316" s="31" t="s">
        <v>1967</v>
      </c>
      <c r="E1316" s="14">
        <v>8</v>
      </c>
      <c r="F1316" s="14">
        <v>63.24</v>
      </c>
      <c r="G1316" s="15">
        <f t="shared" si="285"/>
        <v>505.92</v>
      </c>
      <c r="H1316" s="14">
        <v>8</v>
      </c>
      <c r="I1316" s="37">
        <v>0</v>
      </c>
      <c r="J1316" s="15">
        <f t="shared" si="286"/>
        <v>0</v>
      </c>
    </row>
    <row r="1317" spans="1:10" x14ac:dyDescent="0.3">
      <c r="A1317" s="12" t="s">
        <v>1968</v>
      </c>
      <c r="B1317" s="13" t="s">
        <v>18</v>
      </c>
      <c r="C1317" s="13" t="s">
        <v>19</v>
      </c>
      <c r="D1317" s="31" t="s">
        <v>1969</v>
      </c>
      <c r="E1317" s="14">
        <v>22</v>
      </c>
      <c r="F1317" s="14">
        <v>57.5</v>
      </c>
      <c r="G1317" s="15">
        <f t="shared" si="285"/>
        <v>1265</v>
      </c>
      <c r="H1317" s="14">
        <v>22</v>
      </c>
      <c r="I1317" s="37">
        <v>0</v>
      </c>
      <c r="J1317" s="15">
        <f t="shared" si="286"/>
        <v>0</v>
      </c>
    </row>
    <row r="1318" spans="1:10" ht="20.399999999999999" x14ac:dyDescent="0.3">
      <c r="A1318" s="12" t="s">
        <v>1970</v>
      </c>
      <c r="B1318" s="13" t="s">
        <v>18</v>
      </c>
      <c r="C1318" s="13" t="s">
        <v>19</v>
      </c>
      <c r="D1318" s="31" t="s">
        <v>1971</v>
      </c>
      <c r="E1318" s="14">
        <v>30</v>
      </c>
      <c r="F1318" s="14">
        <v>6.74</v>
      </c>
      <c r="G1318" s="15">
        <f t="shared" si="285"/>
        <v>202.2</v>
      </c>
      <c r="H1318" s="14">
        <v>30</v>
      </c>
      <c r="I1318" s="37">
        <v>0</v>
      </c>
      <c r="J1318" s="15">
        <f t="shared" si="286"/>
        <v>0</v>
      </c>
    </row>
    <row r="1319" spans="1:10" ht="20.399999999999999" x14ac:dyDescent="0.3">
      <c r="A1319" s="12" t="s">
        <v>1972</v>
      </c>
      <c r="B1319" s="13" t="s">
        <v>18</v>
      </c>
      <c r="C1319" s="13" t="s">
        <v>19</v>
      </c>
      <c r="D1319" s="31" t="s">
        <v>1973</v>
      </c>
      <c r="E1319" s="14">
        <v>16</v>
      </c>
      <c r="F1319" s="14">
        <v>26.94</v>
      </c>
      <c r="G1319" s="15">
        <f t="shared" si="285"/>
        <v>431.04</v>
      </c>
      <c r="H1319" s="14">
        <v>16</v>
      </c>
      <c r="I1319" s="37">
        <v>0</v>
      </c>
      <c r="J1319" s="15">
        <f t="shared" si="286"/>
        <v>0</v>
      </c>
    </row>
    <row r="1320" spans="1:10" x14ac:dyDescent="0.3">
      <c r="A1320" s="16"/>
      <c r="B1320" s="16"/>
      <c r="C1320" s="16"/>
      <c r="D1320" s="32" t="s">
        <v>1974</v>
      </c>
      <c r="E1320" s="14">
        <v>1</v>
      </c>
      <c r="F1320" s="17">
        <f>SUM(G1305:G1319)</f>
        <v>7845.15</v>
      </c>
      <c r="G1320" s="17">
        <f t="shared" si="285"/>
        <v>7845.15</v>
      </c>
      <c r="H1320" s="14">
        <v>1</v>
      </c>
      <c r="I1320" s="17">
        <f>SUM(J1305:J1319)</f>
        <v>0</v>
      </c>
      <c r="J1320" s="17">
        <f t="shared" si="286"/>
        <v>0</v>
      </c>
    </row>
    <row r="1321" spans="1:10" ht="0.9" customHeight="1" x14ac:dyDescent="0.3">
      <c r="A1321" s="18"/>
      <c r="B1321" s="18"/>
      <c r="C1321" s="18"/>
      <c r="D1321" s="33"/>
      <c r="E1321" s="18"/>
      <c r="F1321" s="18"/>
      <c r="G1321" s="18"/>
      <c r="H1321" s="18"/>
      <c r="I1321" s="18"/>
      <c r="J1321" s="18"/>
    </row>
    <row r="1322" spans="1:10" x14ac:dyDescent="0.3">
      <c r="A1322" s="16"/>
      <c r="B1322" s="16"/>
      <c r="C1322" s="16"/>
      <c r="D1322" s="32" t="s">
        <v>1975</v>
      </c>
      <c r="E1322" s="14">
        <v>1</v>
      </c>
      <c r="F1322" s="17">
        <f>G1229+G1304</f>
        <v>33652.15</v>
      </c>
      <c r="G1322" s="17">
        <f>ROUND(E1322*F1322,2)</f>
        <v>33652.15</v>
      </c>
      <c r="H1322" s="14">
        <v>1</v>
      </c>
      <c r="I1322" s="17">
        <f>J1229+J1304</f>
        <v>0</v>
      </c>
      <c r="J1322" s="17">
        <f>ROUND(H1322*I1322,2)</f>
        <v>0</v>
      </c>
    </row>
    <row r="1323" spans="1:10" ht="0.9" customHeight="1" x14ac:dyDescent="0.3">
      <c r="A1323" s="18"/>
      <c r="B1323" s="18"/>
      <c r="C1323" s="18"/>
      <c r="D1323" s="33"/>
      <c r="E1323" s="18"/>
      <c r="F1323" s="18"/>
      <c r="G1323" s="18"/>
      <c r="H1323" s="18"/>
      <c r="I1323" s="18"/>
      <c r="J1323" s="18"/>
    </row>
    <row r="1324" spans="1:10" x14ac:dyDescent="0.3">
      <c r="A1324" s="10" t="s">
        <v>1976</v>
      </c>
      <c r="B1324" s="10" t="s">
        <v>10</v>
      </c>
      <c r="C1324" s="10" t="s">
        <v>11</v>
      </c>
      <c r="D1324" s="30" t="s">
        <v>1977</v>
      </c>
      <c r="E1324" s="11">
        <f t="shared" ref="E1324:J1324" si="287">E1341</f>
        <v>1</v>
      </c>
      <c r="F1324" s="11">
        <f t="shared" si="287"/>
        <v>21583.66</v>
      </c>
      <c r="G1324" s="11">
        <f t="shared" si="287"/>
        <v>21583.66</v>
      </c>
      <c r="H1324" s="11">
        <f t="shared" si="287"/>
        <v>1</v>
      </c>
      <c r="I1324" s="11">
        <f t="shared" si="287"/>
        <v>0</v>
      </c>
      <c r="J1324" s="11">
        <f t="shared" si="287"/>
        <v>0</v>
      </c>
    </row>
    <row r="1325" spans="1:10" ht="20.399999999999999" x14ac:dyDescent="0.3">
      <c r="A1325" s="12" t="s">
        <v>1978</v>
      </c>
      <c r="B1325" s="13" t="s">
        <v>18</v>
      </c>
      <c r="C1325" s="13" t="s">
        <v>19</v>
      </c>
      <c r="D1325" s="31" t="s">
        <v>1979</v>
      </c>
      <c r="E1325" s="14">
        <v>1</v>
      </c>
      <c r="F1325" s="14">
        <v>32.54</v>
      </c>
      <c r="G1325" s="15">
        <f t="shared" ref="G1325:G1341" si="288">ROUND(E1325*F1325,2)</f>
        <v>32.54</v>
      </c>
      <c r="H1325" s="14">
        <v>1</v>
      </c>
      <c r="I1325" s="37">
        <v>0</v>
      </c>
      <c r="J1325" s="15">
        <f t="shared" ref="J1325:J1341" si="289">ROUND(H1325*I1325,2)</f>
        <v>0</v>
      </c>
    </row>
    <row r="1326" spans="1:10" ht="20.399999999999999" x14ac:dyDescent="0.3">
      <c r="A1326" s="12" t="s">
        <v>1980</v>
      </c>
      <c r="B1326" s="13" t="s">
        <v>18</v>
      </c>
      <c r="C1326" s="13" t="s">
        <v>19</v>
      </c>
      <c r="D1326" s="31" t="s">
        <v>1981</v>
      </c>
      <c r="E1326" s="14">
        <v>2</v>
      </c>
      <c r="F1326" s="14">
        <v>124.33</v>
      </c>
      <c r="G1326" s="15">
        <f t="shared" si="288"/>
        <v>248.66</v>
      </c>
      <c r="H1326" s="14">
        <v>2</v>
      </c>
      <c r="I1326" s="37">
        <v>0</v>
      </c>
      <c r="J1326" s="15">
        <f t="shared" si="289"/>
        <v>0</v>
      </c>
    </row>
    <row r="1327" spans="1:10" ht="20.399999999999999" x14ac:dyDescent="0.3">
      <c r="A1327" s="12" t="s">
        <v>1982</v>
      </c>
      <c r="B1327" s="13" t="s">
        <v>18</v>
      </c>
      <c r="C1327" s="13" t="s">
        <v>27</v>
      </c>
      <c r="D1327" s="31" t="s">
        <v>1983</v>
      </c>
      <c r="E1327" s="14">
        <v>70</v>
      </c>
      <c r="F1327" s="14">
        <v>39.880000000000003</v>
      </c>
      <c r="G1327" s="15">
        <f t="shared" si="288"/>
        <v>2791.6</v>
      </c>
      <c r="H1327" s="14">
        <v>70</v>
      </c>
      <c r="I1327" s="37">
        <v>0</v>
      </c>
      <c r="J1327" s="15">
        <f t="shared" si="289"/>
        <v>0</v>
      </c>
    </row>
    <row r="1328" spans="1:10" ht="20.399999999999999" x14ac:dyDescent="0.3">
      <c r="A1328" s="12" t="s">
        <v>1984</v>
      </c>
      <c r="B1328" s="13" t="s">
        <v>18</v>
      </c>
      <c r="C1328" s="13" t="s">
        <v>27</v>
      </c>
      <c r="D1328" s="31" t="s">
        <v>1985</v>
      </c>
      <c r="E1328" s="14">
        <v>180</v>
      </c>
      <c r="F1328" s="14">
        <v>45.09</v>
      </c>
      <c r="G1328" s="15">
        <f t="shared" si="288"/>
        <v>8116.2</v>
      </c>
      <c r="H1328" s="14">
        <v>180</v>
      </c>
      <c r="I1328" s="37">
        <v>0</v>
      </c>
      <c r="J1328" s="15">
        <f t="shared" si="289"/>
        <v>0</v>
      </c>
    </row>
    <row r="1329" spans="1:10" ht="30.6" x14ac:dyDescent="0.3">
      <c r="A1329" s="12" t="s">
        <v>1986</v>
      </c>
      <c r="B1329" s="13" t="s">
        <v>18</v>
      </c>
      <c r="C1329" s="13" t="s">
        <v>19</v>
      </c>
      <c r="D1329" s="31" t="s">
        <v>1987</v>
      </c>
      <c r="E1329" s="14">
        <v>2</v>
      </c>
      <c r="F1329" s="14">
        <v>433.09</v>
      </c>
      <c r="G1329" s="15">
        <f t="shared" si="288"/>
        <v>866.18</v>
      </c>
      <c r="H1329" s="14">
        <v>2</v>
      </c>
      <c r="I1329" s="37">
        <v>0</v>
      </c>
      <c r="J1329" s="15">
        <f t="shared" si="289"/>
        <v>0</v>
      </c>
    </row>
    <row r="1330" spans="1:10" ht="30.6" x14ac:dyDescent="0.3">
      <c r="A1330" s="12" t="s">
        <v>1988</v>
      </c>
      <c r="B1330" s="13" t="s">
        <v>18</v>
      </c>
      <c r="C1330" s="13" t="s">
        <v>19</v>
      </c>
      <c r="D1330" s="31" t="s">
        <v>1989</v>
      </c>
      <c r="E1330" s="14">
        <v>2</v>
      </c>
      <c r="F1330" s="14">
        <v>555.70000000000005</v>
      </c>
      <c r="G1330" s="15">
        <f t="shared" si="288"/>
        <v>1111.4000000000001</v>
      </c>
      <c r="H1330" s="14">
        <v>2</v>
      </c>
      <c r="I1330" s="37">
        <v>0</v>
      </c>
      <c r="J1330" s="15">
        <f t="shared" si="289"/>
        <v>0</v>
      </c>
    </row>
    <row r="1331" spans="1:10" ht="20.399999999999999" x14ac:dyDescent="0.3">
      <c r="A1331" s="12" t="s">
        <v>1990</v>
      </c>
      <c r="B1331" s="13" t="s">
        <v>18</v>
      </c>
      <c r="C1331" s="13" t="s">
        <v>19</v>
      </c>
      <c r="D1331" s="31" t="s">
        <v>1991</v>
      </c>
      <c r="E1331" s="14">
        <v>2</v>
      </c>
      <c r="F1331" s="14">
        <v>613.73</v>
      </c>
      <c r="G1331" s="15">
        <f t="shared" si="288"/>
        <v>1227.46</v>
      </c>
      <c r="H1331" s="14">
        <v>2</v>
      </c>
      <c r="I1331" s="37">
        <v>0</v>
      </c>
      <c r="J1331" s="15">
        <f t="shared" si="289"/>
        <v>0</v>
      </c>
    </row>
    <row r="1332" spans="1:10" ht="20.399999999999999" x14ac:dyDescent="0.3">
      <c r="A1332" s="12" t="s">
        <v>1992</v>
      </c>
      <c r="B1332" s="13" t="s">
        <v>18</v>
      </c>
      <c r="C1332" s="13" t="s">
        <v>19</v>
      </c>
      <c r="D1332" s="31" t="s">
        <v>1993</v>
      </c>
      <c r="E1332" s="14">
        <v>2</v>
      </c>
      <c r="F1332" s="14">
        <v>41.56</v>
      </c>
      <c r="G1332" s="15">
        <f t="shared" si="288"/>
        <v>83.12</v>
      </c>
      <c r="H1332" s="14">
        <v>2</v>
      </c>
      <c r="I1332" s="37">
        <v>0</v>
      </c>
      <c r="J1332" s="15">
        <f t="shared" si="289"/>
        <v>0</v>
      </c>
    </row>
    <row r="1333" spans="1:10" ht="20.399999999999999" x14ac:dyDescent="0.3">
      <c r="A1333" s="12" t="s">
        <v>1994</v>
      </c>
      <c r="B1333" s="13" t="s">
        <v>18</v>
      </c>
      <c r="C1333" s="13" t="s">
        <v>19</v>
      </c>
      <c r="D1333" s="31" t="s">
        <v>1995</v>
      </c>
      <c r="E1333" s="14">
        <v>1</v>
      </c>
      <c r="F1333" s="14">
        <v>96.79</v>
      </c>
      <c r="G1333" s="15">
        <f t="shared" si="288"/>
        <v>96.79</v>
      </c>
      <c r="H1333" s="14">
        <v>1</v>
      </c>
      <c r="I1333" s="37">
        <v>0</v>
      </c>
      <c r="J1333" s="15">
        <f t="shared" si="289"/>
        <v>0</v>
      </c>
    </row>
    <row r="1334" spans="1:10" ht="20.399999999999999" x14ac:dyDescent="0.3">
      <c r="A1334" s="12" t="s">
        <v>1996</v>
      </c>
      <c r="B1334" s="13" t="s">
        <v>18</v>
      </c>
      <c r="C1334" s="13" t="s">
        <v>27</v>
      </c>
      <c r="D1334" s="31" t="s">
        <v>1997</v>
      </c>
      <c r="E1334" s="14">
        <v>10</v>
      </c>
      <c r="F1334" s="14">
        <v>22.13</v>
      </c>
      <c r="G1334" s="15">
        <f t="shared" si="288"/>
        <v>221.3</v>
      </c>
      <c r="H1334" s="14">
        <v>10</v>
      </c>
      <c r="I1334" s="37">
        <v>0</v>
      </c>
      <c r="J1334" s="15">
        <f t="shared" si="289"/>
        <v>0</v>
      </c>
    </row>
    <row r="1335" spans="1:10" ht="20.399999999999999" x14ac:dyDescent="0.3">
      <c r="A1335" s="12" t="s">
        <v>1998</v>
      </c>
      <c r="B1335" s="13" t="s">
        <v>18</v>
      </c>
      <c r="C1335" s="13" t="s">
        <v>19</v>
      </c>
      <c r="D1335" s="31" t="s">
        <v>1999</v>
      </c>
      <c r="E1335" s="14">
        <v>1</v>
      </c>
      <c r="F1335" s="14">
        <v>112.61</v>
      </c>
      <c r="G1335" s="15">
        <f t="shared" si="288"/>
        <v>112.61</v>
      </c>
      <c r="H1335" s="14">
        <v>1</v>
      </c>
      <c r="I1335" s="37">
        <v>0</v>
      </c>
      <c r="J1335" s="15">
        <f t="shared" si="289"/>
        <v>0</v>
      </c>
    </row>
    <row r="1336" spans="1:10" x14ac:dyDescent="0.3">
      <c r="A1336" s="12" t="s">
        <v>2000</v>
      </c>
      <c r="B1336" s="13" t="s">
        <v>18</v>
      </c>
      <c r="C1336" s="13" t="s">
        <v>19</v>
      </c>
      <c r="D1336" s="31" t="s">
        <v>2001</v>
      </c>
      <c r="E1336" s="14">
        <v>2</v>
      </c>
      <c r="F1336" s="14">
        <v>870.9</v>
      </c>
      <c r="G1336" s="15">
        <f t="shared" si="288"/>
        <v>1741.8</v>
      </c>
      <c r="H1336" s="14">
        <v>2</v>
      </c>
      <c r="I1336" s="37">
        <v>0</v>
      </c>
      <c r="J1336" s="15">
        <f t="shared" si="289"/>
        <v>0</v>
      </c>
    </row>
    <row r="1337" spans="1:10" x14ac:dyDescent="0.3">
      <c r="A1337" s="12" t="s">
        <v>2002</v>
      </c>
      <c r="B1337" s="13" t="s">
        <v>18</v>
      </c>
      <c r="C1337" s="13" t="s">
        <v>19</v>
      </c>
      <c r="D1337" s="31" t="s">
        <v>2003</v>
      </c>
      <c r="E1337" s="14">
        <v>1</v>
      </c>
      <c r="F1337" s="14">
        <v>1542.9</v>
      </c>
      <c r="G1337" s="15">
        <f t="shared" si="288"/>
        <v>1542.9</v>
      </c>
      <c r="H1337" s="14">
        <v>1</v>
      </c>
      <c r="I1337" s="37">
        <v>0</v>
      </c>
      <c r="J1337" s="15">
        <f t="shared" si="289"/>
        <v>0</v>
      </c>
    </row>
    <row r="1338" spans="1:10" ht="20.399999999999999" x14ac:dyDescent="0.3">
      <c r="A1338" s="12" t="s">
        <v>2004</v>
      </c>
      <c r="B1338" s="13" t="s">
        <v>18</v>
      </c>
      <c r="C1338" s="13" t="s">
        <v>19</v>
      </c>
      <c r="D1338" s="31" t="s">
        <v>2005</v>
      </c>
      <c r="E1338" s="14">
        <v>1</v>
      </c>
      <c r="F1338" s="14">
        <v>1470</v>
      </c>
      <c r="G1338" s="15">
        <f t="shared" si="288"/>
        <v>1470</v>
      </c>
      <c r="H1338" s="14">
        <v>1</v>
      </c>
      <c r="I1338" s="37">
        <v>0</v>
      </c>
      <c r="J1338" s="15">
        <f t="shared" si="289"/>
        <v>0</v>
      </c>
    </row>
    <row r="1339" spans="1:10" ht="20.399999999999999" x14ac:dyDescent="0.3">
      <c r="A1339" s="12" t="s">
        <v>2006</v>
      </c>
      <c r="B1339" s="13" t="s">
        <v>18</v>
      </c>
      <c r="C1339" s="13" t="s">
        <v>27</v>
      </c>
      <c r="D1339" s="31" t="s">
        <v>2007</v>
      </c>
      <c r="E1339" s="14">
        <v>10</v>
      </c>
      <c r="F1339" s="14">
        <v>66.11</v>
      </c>
      <c r="G1339" s="15">
        <f t="shared" si="288"/>
        <v>661.1</v>
      </c>
      <c r="H1339" s="14">
        <v>10</v>
      </c>
      <c r="I1339" s="37">
        <v>0</v>
      </c>
      <c r="J1339" s="15">
        <f t="shared" si="289"/>
        <v>0</v>
      </c>
    </row>
    <row r="1340" spans="1:10" ht="20.399999999999999" x14ac:dyDescent="0.3">
      <c r="A1340" s="12" t="s">
        <v>2008</v>
      </c>
      <c r="B1340" s="13" t="s">
        <v>18</v>
      </c>
      <c r="C1340" s="13" t="s">
        <v>19</v>
      </c>
      <c r="D1340" s="31" t="s">
        <v>2009</v>
      </c>
      <c r="E1340" s="14">
        <v>1</v>
      </c>
      <c r="F1340" s="14">
        <v>1260</v>
      </c>
      <c r="G1340" s="15">
        <f t="shared" si="288"/>
        <v>1260</v>
      </c>
      <c r="H1340" s="14">
        <v>1</v>
      </c>
      <c r="I1340" s="37">
        <v>0</v>
      </c>
      <c r="J1340" s="15">
        <f t="shared" si="289"/>
        <v>0</v>
      </c>
    </row>
    <row r="1341" spans="1:10" x14ac:dyDescent="0.3">
      <c r="A1341" s="16"/>
      <c r="B1341" s="16"/>
      <c r="C1341" s="16"/>
      <c r="D1341" s="32" t="s">
        <v>2010</v>
      </c>
      <c r="E1341" s="14">
        <v>1</v>
      </c>
      <c r="F1341" s="17">
        <f>SUM(G1325:G1340)</f>
        <v>21583.66</v>
      </c>
      <c r="G1341" s="17">
        <f t="shared" si="288"/>
        <v>21583.66</v>
      </c>
      <c r="H1341" s="14">
        <v>1</v>
      </c>
      <c r="I1341" s="17">
        <f>SUM(J1325:J1340)</f>
        <v>0</v>
      </c>
      <c r="J1341" s="17">
        <f t="shared" si="289"/>
        <v>0</v>
      </c>
    </row>
    <row r="1342" spans="1:10" ht="0.9" customHeight="1" x14ac:dyDescent="0.3">
      <c r="A1342" s="18"/>
      <c r="B1342" s="18"/>
      <c r="C1342" s="18"/>
      <c r="D1342" s="33"/>
      <c r="E1342" s="18"/>
      <c r="F1342" s="18"/>
      <c r="G1342" s="18"/>
      <c r="H1342" s="18"/>
      <c r="I1342" s="18"/>
      <c r="J1342" s="18"/>
    </row>
    <row r="1343" spans="1:10" x14ac:dyDescent="0.3">
      <c r="A1343" s="10" t="s">
        <v>2011</v>
      </c>
      <c r="B1343" s="10" t="s">
        <v>10</v>
      </c>
      <c r="C1343" s="10" t="s">
        <v>11</v>
      </c>
      <c r="D1343" s="30" t="s">
        <v>145</v>
      </c>
      <c r="E1343" s="11">
        <f t="shared" ref="E1343:J1343" si="290">E1351</f>
        <v>1</v>
      </c>
      <c r="F1343" s="11">
        <f t="shared" si="290"/>
        <v>24766.3</v>
      </c>
      <c r="G1343" s="11">
        <f t="shared" si="290"/>
        <v>24766.3</v>
      </c>
      <c r="H1343" s="11">
        <f t="shared" si="290"/>
        <v>1</v>
      </c>
      <c r="I1343" s="11">
        <f t="shared" si="290"/>
        <v>0</v>
      </c>
      <c r="J1343" s="11">
        <f t="shared" si="290"/>
        <v>0</v>
      </c>
    </row>
    <row r="1344" spans="1:10" ht="30.6" x14ac:dyDescent="0.3">
      <c r="A1344" s="12" t="s">
        <v>29</v>
      </c>
      <c r="B1344" s="13" t="s">
        <v>18</v>
      </c>
      <c r="C1344" s="13" t="s">
        <v>30</v>
      </c>
      <c r="D1344" s="31" t="s">
        <v>31</v>
      </c>
      <c r="E1344" s="14">
        <v>144</v>
      </c>
      <c r="F1344" s="14">
        <v>41.28</v>
      </c>
      <c r="G1344" s="15">
        <f t="shared" ref="G1344:G1351" si="291">ROUND(E1344*F1344,2)</f>
        <v>5944.32</v>
      </c>
      <c r="H1344" s="14">
        <v>144</v>
      </c>
      <c r="I1344" s="37">
        <v>0</v>
      </c>
      <c r="J1344" s="15">
        <f t="shared" ref="J1344:J1351" si="292">ROUND(H1344*I1344,2)</f>
        <v>0</v>
      </c>
    </row>
    <row r="1345" spans="1:10" ht="20.399999999999999" x14ac:dyDescent="0.3">
      <c r="A1345" s="12" t="s">
        <v>2012</v>
      </c>
      <c r="B1345" s="13" t="s">
        <v>18</v>
      </c>
      <c r="C1345" s="13" t="s">
        <v>27</v>
      </c>
      <c r="D1345" s="31" t="s">
        <v>2013</v>
      </c>
      <c r="E1345" s="14">
        <v>300</v>
      </c>
      <c r="F1345" s="14">
        <v>10.58</v>
      </c>
      <c r="G1345" s="15">
        <f t="shared" si="291"/>
        <v>3174</v>
      </c>
      <c r="H1345" s="14">
        <v>300</v>
      </c>
      <c r="I1345" s="37">
        <v>0</v>
      </c>
      <c r="J1345" s="15">
        <f t="shared" si="292"/>
        <v>0</v>
      </c>
    </row>
    <row r="1346" spans="1:10" ht="20.399999999999999" x14ac:dyDescent="0.3">
      <c r="A1346" s="12" t="s">
        <v>599</v>
      </c>
      <c r="B1346" s="13" t="s">
        <v>18</v>
      </c>
      <c r="C1346" s="13" t="s">
        <v>27</v>
      </c>
      <c r="D1346" s="31" t="s">
        <v>600</v>
      </c>
      <c r="E1346" s="14">
        <v>164</v>
      </c>
      <c r="F1346" s="14">
        <v>22.58</v>
      </c>
      <c r="G1346" s="15">
        <f t="shared" si="291"/>
        <v>3703.12</v>
      </c>
      <c r="H1346" s="14">
        <v>164</v>
      </c>
      <c r="I1346" s="37">
        <v>0</v>
      </c>
      <c r="J1346" s="15">
        <f t="shared" si="292"/>
        <v>0</v>
      </c>
    </row>
    <row r="1347" spans="1:10" ht="20.399999999999999" x14ac:dyDescent="0.3">
      <c r="A1347" s="12" t="s">
        <v>601</v>
      </c>
      <c r="B1347" s="13" t="s">
        <v>18</v>
      </c>
      <c r="C1347" s="13" t="s">
        <v>27</v>
      </c>
      <c r="D1347" s="31" t="s">
        <v>602</v>
      </c>
      <c r="E1347" s="14">
        <v>68</v>
      </c>
      <c r="F1347" s="14">
        <v>4.3099999999999996</v>
      </c>
      <c r="G1347" s="15">
        <f t="shared" si="291"/>
        <v>293.08</v>
      </c>
      <c r="H1347" s="14">
        <v>68</v>
      </c>
      <c r="I1347" s="37">
        <v>0</v>
      </c>
      <c r="J1347" s="15">
        <f t="shared" si="292"/>
        <v>0</v>
      </c>
    </row>
    <row r="1348" spans="1:10" x14ac:dyDescent="0.3">
      <c r="A1348" s="12" t="s">
        <v>2014</v>
      </c>
      <c r="B1348" s="13" t="s">
        <v>18</v>
      </c>
      <c r="C1348" s="13" t="s">
        <v>27</v>
      </c>
      <c r="D1348" s="31" t="s">
        <v>2015</v>
      </c>
      <c r="E1348" s="14">
        <v>300</v>
      </c>
      <c r="F1348" s="14">
        <v>7.5</v>
      </c>
      <c r="G1348" s="15">
        <f t="shared" si="291"/>
        <v>2250</v>
      </c>
      <c r="H1348" s="14">
        <v>300</v>
      </c>
      <c r="I1348" s="37">
        <v>0</v>
      </c>
      <c r="J1348" s="15">
        <f t="shared" si="292"/>
        <v>0</v>
      </c>
    </row>
    <row r="1349" spans="1:10" ht="20.399999999999999" x14ac:dyDescent="0.3">
      <c r="A1349" s="12" t="s">
        <v>2016</v>
      </c>
      <c r="B1349" s="13" t="s">
        <v>18</v>
      </c>
      <c r="C1349" s="13" t="s">
        <v>2017</v>
      </c>
      <c r="D1349" s="31" t="s">
        <v>2018</v>
      </c>
      <c r="E1349" s="14">
        <v>10</v>
      </c>
      <c r="F1349" s="14">
        <v>436.54</v>
      </c>
      <c r="G1349" s="15">
        <f t="shared" si="291"/>
        <v>4365.3999999999996</v>
      </c>
      <c r="H1349" s="14">
        <v>10</v>
      </c>
      <c r="I1349" s="37">
        <v>0</v>
      </c>
      <c r="J1349" s="15">
        <f t="shared" si="292"/>
        <v>0</v>
      </c>
    </row>
    <row r="1350" spans="1:10" x14ac:dyDescent="0.3">
      <c r="A1350" s="12" t="s">
        <v>2019</v>
      </c>
      <c r="B1350" s="13" t="s">
        <v>18</v>
      </c>
      <c r="C1350" s="13" t="s">
        <v>19</v>
      </c>
      <c r="D1350" s="31" t="s">
        <v>2020</v>
      </c>
      <c r="E1350" s="14">
        <v>2</v>
      </c>
      <c r="F1350" s="14">
        <v>2518.19</v>
      </c>
      <c r="G1350" s="15">
        <f t="shared" si="291"/>
        <v>5036.38</v>
      </c>
      <c r="H1350" s="14">
        <v>2</v>
      </c>
      <c r="I1350" s="37">
        <v>0</v>
      </c>
      <c r="J1350" s="15">
        <f t="shared" si="292"/>
        <v>0</v>
      </c>
    </row>
    <row r="1351" spans="1:10" x14ac:dyDescent="0.3">
      <c r="A1351" s="16"/>
      <c r="B1351" s="16"/>
      <c r="C1351" s="16"/>
      <c r="D1351" s="32" t="s">
        <v>2021</v>
      </c>
      <c r="E1351" s="14">
        <v>1</v>
      </c>
      <c r="F1351" s="17">
        <f>SUM(G1344:G1350)</f>
        <v>24766.3</v>
      </c>
      <c r="G1351" s="17">
        <f t="shared" si="291"/>
        <v>24766.3</v>
      </c>
      <c r="H1351" s="14">
        <v>1</v>
      </c>
      <c r="I1351" s="17">
        <f>SUM(J1344:J1350)</f>
        <v>0</v>
      </c>
      <c r="J1351" s="17">
        <f t="shared" si="292"/>
        <v>0</v>
      </c>
    </row>
    <row r="1352" spans="1:10" ht="0.9" customHeight="1" x14ac:dyDescent="0.3">
      <c r="A1352" s="18"/>
      <c r="B1352" s="18"/>
      <c r="C1352" s="18"/>
      <c r="D1352" s="33"/>
      <c r="E1352" s="18"/>
      <c r="F1352" s="18"/>
      <c r="G1352" s="18"/>
      <c r="H1352" s="18"/>
      <c r="I1352" s="18"/>
      <c r="J1352" s="18"/>
    </row>
    <row r="1353" spans="1:10" x14ac:dyDescent="0.3">
      <c r="A1353" s="16"/>
      <c r="B1353" s="16"/>
      <c r="C1353" s="16"/>
      <c r="D1353" s="32" t="s">
        <v>2022</v>
      </c>
      <c r="E1353" s="14">
        <v>1</v>
      </c>
      <c r="F1353" s="17">
        <f>G972+G1046+G1090+G1100+G1149+G1184+G1194+G1221+G1228+G1324+G1343</f>
        <v>2403220.85</v>
      </c>
      <c r="G1353" s="17">
        <f>ROUND(E1353*F1353,2)</f>
        <v>2403220.85</v>
      </c>
      <c r="H1353" s="14">
        <v>1</v>
      </c>
      <c r="I1353" s="17">
        <f>J972+J1046+J1090+J1100+J1149+J1184+J1194+J1221+J1228+J1324+J1343</f>
        <v>0</v>
      </c>
      <c r="J1353" s="17">
        <f>ROUND(H1353*I1353,2)</f>
        <v>0</v>
      </c>
    </row>
    <row r="1354" spans="1:10" ht="0.9" customHeight="1" x14ac:dyDescent="0.3">
      <c r="A1354" s="18"/>
      <c r="B1354" s="18"/>
      <c r="C1354" s="18"/>
      <c r="D1354" s="33"/>
      <c r="E1354" s="18"/>
      <c r="F1354" s="18"/>
      <c r="G1354" s="18"/>
      <c r="H1354" s="18"/>
      <c r="I1354" s="18"/>
      <c r="J1354" s="18"/>
    </row>
    <row r="1355" spans="1:10" x14ac:dyDescent="0.3">
      <c r="A1355" s="8" t="s">
        <v>2023</v>
      </c>
      <c r="B1355" s="8" t="s">
        <v>10</v>
      </c>
      <c r="C1355" s="8" t="s">
        <v>11</v>
      </c>
      <c r="D1355" s="29" t="s">
        <v>754</v>
      </c>
      <c r="E1355" s="9">
        <f t="shared" ref="E1355:J1355" si="293">E2016</f>
        <v>1</v>
      </c>
      <c r="F1355" s="9">
        <f t="shared" si="293"/>
        <v>2921300.56</v>
      </c>
      <c r="G1355" s="9">
        <f t="shared" si="293"/>
        <v>2921300.56</v>
      </c>
      <c r="H1355" s="9">
        <f t="shared" si="293"/>
        <v>1</v>
      </c>
      <c r="I1355" s="9">
        <f t="shared" si="293"/>
        <v>0</v>
      </c>
      <c r="J1355" s="9">
        <f t="shared" si="293"/>
        <v>0</v>
      </c>
    </row>
    <row r="1356" spans="1:10" x14ac:dyDescent="0.3">
      <c r="A1356" s="10" t="s">
        <v>2024</v>
      </c>
      <c r="B1356" s="10" t="s">
        <v>10</v>
      </c>
      <c r="C1356" s="10" t="s">
        <v>11</v>
      </c>
      <c r="D1356" s="30" t="s">
        <v>792</v>
      </c>
      <c r="E1356" s="11">
        <f t="shared" ref="E1356:J1356" si="294">E1358</f>
        <v>1</v>
      </c>
      <c r="F1356" s="11">
        <f t="shared" si="294"/>
        <v>99162</v>
      </c>
      <c r="G1356" s="11">
        <f t="shared" si="294"/>
        <v>99162</v>
      </c>
      <c r="H1356" s="11">
        <f t="shared" si="294"/>
        <v>1</v>
      </c>
      <c r="I1356" s="11">
        <f t="shared" si="294"/>
        <v>0</v>
      </c>
      <c r="J1356" s="11">
        <f t="shared" si="294"/>
        <v>0</v>
      </c>
    </row>
    <row r="1357" spans="1:10" ht="20.399999999999999" x14ac:dyDescent="0.3">
      <c r="A1357" s="12" t="s">
        <v>793</v>
      </c>
      <c r="B1357" s="13" t="s">
        <v>18</v>
      </c>
      <c r="C1357" s="13" t="s">
        <v>19</v>
      </c>
      <c r="D1357" s="31" t="s">
        <v>794</v>
      </c>
      <c r="E1357" s="14">
        <v>12</v>
      </c>
      <c r="F1357" s="14">
        <v>8263.5</v>
      </c>
      <c r="G1357" s="15">
        <f>ROUND(E1357*F1357,2)</f>
        <v>99162</v>
      </c>
      <c r="H1357" s="14">
        <v>12</v>
      </c>
      <c r="I1357" s="37">
        <v>0</v>
      </c>
      <c r="J1357" s="15">
        <f>ROUND(H1357*I1357,2)</f>
        <v>0</v>
      </c>
    </row>
    <row r="1358" spans="1:10" x14ac:dyDescent="0.3">
      <c r="A1358" s="16"/>
      <c r="B1358" s="16"/>
      <c r="C1358" s="16"/>
      <c r="D1358" s="32" t="s">
        <v>2025</v>
      </c>
      <c r="E1358" s="14">
        <v>1</v>
      </c>
      <c r="F1358" s="17">
        <f>G1357</f>
        <v>99162</v>
      </c>
      <c r="G1358" s="17">
        <f>ROUND(E1358*F1358,2)</f>
        <v>99162</v>
      </c>
      <c r="H1358" s="14">
        <v>1</v>
      </c>
      <c r="I1358" s="17">
        <f>J1357</f>
        <v>0</v>
      </c>
      <c r="J1358" s="17">
        <f>ROUND(H1358*I1358,2)</f>
        <v>0</v>
      </c>
    </row>
    <row r="1359" spans="1:10" ht="0.9" customHeight="1" x14ac:dyDescent="0.3">
      <c r="A1359" s="18"/>
      <c r="B1359" s="18"/>
      <c r="C1359" s="18"/>
      <c r="D1359" s="33"/>
      <c r="E1359" s="18"/>
      <c r="F1359" s="18"/>
      <c r="G1359" s="18"/>
      <c r="H1359" s="18"/>
      <c r="I1359" s="18"/>
      <c r="J1359" s="18"/>
    </row>
    <row r="1360" spans="1:10" ht="20.399999999999999" x14ac:dyDescent="0.3">
      <c r="A1360" s="10" t="s">
        <v>2026</v>
      </c>
      <c r="B1360" s="10" t="s">
        <v>10</v>
      </c>
      <c r="C1360" s="10" t="s">
        <v>11</v>
      </c>
      <c r="D1360" s="30" t="s">
        <v>798</v>
      </c>
      <c r="E1360" s="11">
        <f t="shared" ref="E1360:J1360" si="295">E1455</f>
        <v>1</v>
      </c>
      <c r="F1360" s="11">
        <f t="shared" si="295"/>
        <v>331541.75</v>
      </c>
      <c r="G1360" s="11">
        <f t="shared" si="295"/>
        <v>331541.75</v>
      </c>
      <c r="H1360" s="11">
        <f t="shared" si="295"/>
        <v>1</v>
      </c>
      <c r="I1360" s="11">
        <f t="shared" si="295"/>
        <v>0</v>
      </c>
      <c r="J1360" s="11">
        <f t="shared" si="295"/>
        <v>0</v>
      </c>
    </row>
    <row r="1361" spans="1:10" x14ac:dyDescent="0.3">
      <c r="A1361" s="19" t="s">
        <v>2027</v>
      </c>
      <c r="B1361" s="19" t="s">
        <v>10</v>
      </c>
      <c r="C1361" s="19" t="s">
        <v>11</v>
      </c>
      <c r="D1361" s="34" t="s">
        <v>2028</v>
      </c>
      <c r="E1361" s="20">
        <f t="shared" ref="E1361:J1361" si="296">E1363</f>
        <v>1</v>
      </c>
      <c r="F1361" s="20">
        <f t="shared" si="296"/>
        <v>18480</v>
      </c>
      <c r="G1361" s="20">
        <f t="shared" si="296"/>
        <v>18480</v>
      </c>
      <c r="H1361" s="20">
        <f t="shared" si="296"/>
        <v>1</v>
      </c>
      <c r="I1361" s="20">
        <f t="shared" si="296"/>
        <v>0</v>
      </c>
      <c r="J1361" s="20">
        <f t="shared" si="296"/>
        <v>0</v>
      </c>
    </row>
    <row r="1362" spans="1:10" ht="20.399999999999999" x14ac:dyDescent="0.3">
      <c r="A1362" s="12" t="s">
        <v>2029</v>
      </c>
      <c r="B1362" s="13" t="s">
        <v>18</v>
      </c>
      <c r="C1362" s="13" t="s">
        <v>19</v>
      </c>
      <c r="D1362" s="31" t="s">
        <v>2030</v>
      </c>
      <c r="E1362" s="14">
        <v>8</v>
      </c>
      <c r="F1362" s="14">
        <v>2310</v>
      </c>
      <c r="G1362" s="15">
        <f>ROUND(E1362*F1362,2)</f>
        <v>18480</v>
      </c>
      <c r="H1362" s="14">
        <v>8</v>
      </c>
      <c r="I1362" s="37">
        <v>0</v>
      </c>
      <c r="J1362" s="15">
        <f>ROUND(H1362*I1362,2)</f>
        <v>0</v>
      </c>
    </row>
    <row r="1363" spans="1:10" x14ac:dyDescent="0.3">
      <c r="A1363" s="16"/>
      <c r="B1363" s="16"/>
      <c r="C1363" s="16"/>
      <c r="D1363" s="32" t="s">
        <v>2031</v>
      </c>
      <c r="E1363" s="14">
        <v>1</v>
      </c>
      <c r="F1363" s="17">
        <f>G1362</f>
        <v>18480</v>
      </c>
      <c r="G1363" s="17">
        <f>ROUND(E1363*F1363,2)</f>
        <v>18480</v>
      </c>
      <c r="H1363" s="14">
        <v>1</v>
      </c>
      <c r="I1363" s="17">
        <f>J1362</f>
        <v>0</v>
      </c>
      <c r="J1363" s="17">
        <f>ROUND(H1363*I1363,2)</f>
        <v>0</v>
      </c>
    </row>
    <row r="1364" spans="1:10" ht="0.9" customHeight="1" x14ac:dyDescent="0.3">
      <c r="A1364" s="18"/>
      <c r="B1364" s="18"/>
      <c r="C1364" s="18"/>
      <c r="D1364" s="33"/>
      <c r="E1364" s="18"/>
      <c r="F1364" s="18"/>
      <c r="G1364" s="18"/>
      <c r="H1364" s="18"/>
      <c r="I1364" s="18"/>
      <c r="J1364" s="18"/>
    </row>
    <row r="1365" spans="1:10" x14ac:dyDescent="0.3">
      <c r="A1365" s="19" t="s">
        <v>2032</v>
      </c>
      <c r="B1365" s="19" t="s">
        <v>10</v>
      </c>
      <c r="C1365" s="19" t="s">
        <v>11</v>
      </c>
      <c r="D1365" s="34" t="s">
        <v>800</v>
      </c>
      <c r="E1365" s="20">
        <f t="shared" ref="E1365:J1365" si="297">E1376</f>
        <v>1</v>
      </c>
      <c r="F1365" s="20">
        <f t="shared" si="297"/>
        <v>30347.59</v>
      </c>
      <c r="G1365" s="20">
        <f t="shared" si="297"/>
        <v>30347.59</v>
      </c>
      <c r="H1365" s="20">
        <f t="shared" si="297"/>
        <v>1</v>
      </c>
      <c r="I1365" s="20">
        <f t="shared" si="297"/>
        <v>0</v>
      </c>
      <c r="J1365" s="20">
        <f t="shared" si="297"/>
        <v>0</v>
      </c>
    </row>
    <row r="1366" spans="1:10" x14ac:dyDescent="0.3">
      <c r="A1366" s="12" t="s">
        <v>801</v>
      </c>
      <c r="B1366" s="13" t="s">
        <v>18</v>
      </c>
      <c r="C1366" s="13" t="s">
        <v>19</v>
      </c>
      <c r="D1366" s="31" t="s">
        <v>802</v>
      </c>
      <c r="E1366" s="14">
        <v>3</v>
      </c>
      <c r="F1366" s="14">
        <v>2618.27</v>
      </c>
      <c r="G1366" s="15">
        <f t="shared" ref="G1366:G1376" si="298">ROUND(E1366*F1366,2)</f>
        <v>7854.81</v>
      </c>
      <c r="H1366" s="14">
        <v>3</v>
      </c>
      <c r="I1366" s="37">
        <v>0</v>
      </c>
      <c r="J1366" s="15">
        <f t="shared" ref="J1366:J1376" si="299">ROUND(H1366*I1366,2)</f>
        <v>0</v>
      </c>
    </row>
    <row r="1367" spans="1:10" x14ac:dyDescent="0.3">
      <c r="A1367" s="12" t="s">
        <v>803</v>
      </c>
      <c r="B1367" s="13" t="s">
        <v>18</v>
      </c>
      <c r="C1367" s="13" t="s">
        <v>19</v>
      </c>
      <c r="D1367" s="31" t="s">
        <v>804</v>
      </c>
      <c r="E1367" s="14">
        <v>3</v>
      </c>
      <c r="F1367" s="14">
        <v>304.33</v>
      </c>
      <c r="G1367" s="15">
        <f t="shared" si="298"/>
        <v>912.99</v>
      </c>
      <c r="H1367" s="14">
        <v>3</v>
      </c>
      <c r="I1367" s="37">
        <v>0</v>
      </c>
      <c r="J1367" s="15">
        <f t="shared" si="299"/>
        <v>0</v>
      </c>
    </row>
    <row r="1368" spans="1:10" x14ac:dyDescent="0.3">
      <c r="A1368" s="12" t="s">
        <v>805</v>
      </c>
      <c r="B1368" s="13" t="s">
        <v>18</v>
      </c>
      <c r="C1368" s="13" t="s">
        <v>27</v>
      </c>
      <c r="D1368" s="31" t="s">
        <v>806</v>
      </c>
      <c r="E1368" s="14">
        <v>90</v>
      </c>
      <c r="F1368" s="14">
        <v>11.57</v>
      </c>
      <c r="G1368" s="15">
        <f t="shared" si="298"/>
        <v>1041.3</v>
      </c>
      <c r="H1368" s="14">
        <v>90</v>
      </c>
      <c r="I1368" s="37">
        <v>0</v>
      </c>
      <c r="J1368" s="15">
        <f t="shared" si="299"/>
        <v>0</v>
      </c>
    </row>
    <row r="1369" spans="1:10" x14ac:dyDescent="0.3">
      <c r="A1369" s="12" t="s">
        <v>807</v>
      </c>
      <c r="B1369" s="13" t="s">
        <v>18</v>
      </c>
      <c r="C1369" s="13" t="s">
        <v>27</v>
      </c>
      <c r="D1369" s="31" t="s">
        <v>808</v>
      </c>
      <c r="E1369" s="14">
        <v>600</v>
      </c>
      <c r="F1369" s="14">
        <v>9.5399999999999991</v>
      </c>
      <c r="G1369" s="15">
        <f t="shared" si="298"/>
        <v>5724</v>
      </c>
      <c r="H1369" s="14">
        <v>600</v>
      </c>
      <c r="I1369" s="37">
        <v>0</v>
      </c>
      <c r="J1369" s="15">
        <f t="shared" si="299"/>
        <v>0</v>
      </c>
    </row>
    <row r="1370" spans="1:10" x14ac:dyDescent="0.3">
      <c r="A1370" s="12" t="s">
        <v>809</v>
      </c>
      <c r="B1370" s="13" t="s">
        <v>18</v>
      </c>
      <c r="C1370" s="13" t="s">
        <v>27</v>
      </c>
      <c r="D1370" s="31" t="s">
        <v>810</v>
      </c>
      <c r="E1370" s="14">
        <v>425</v>
      </c>
      <c r="F1370" s="14">
        <v>7.49</v>
      </c>
      <c r="G1370" s="15">
        <f t="shared" si="298"/>
        <v>3183.25</v>
      </c>
      <c r="H1370" s="14">
        <v>425</v>
      </c>
      <c r="I1370" s="37">
        <v>0</v>
      </c>
      <c r="J1370" s="15">
        <f t="shared" si="299"/>
        <v>0</v>
      </c>
    </row>
    <row r="1371" spans="1:10" x14ac:dyDescent="0.3">
      <c r="A1371" s="12" t="s">
        <v>811</v>
      </c>
      <c r="B1371" s="13" t="s">
        <v>18</v>
      </c>
      <c r="C1371" s="13" t="s">
        <v>19</v>
      </c>
      <c r="D1371" s="31" t="s">
        <v>812</v>
      </c>
      <c r="E1371" s="14">
        <v>2</v>
      </c>
      <c r="F1371" s="14">
        <v>923.75</v>
      </c>
      <c r="G1371" s="15">
        <f t="shared" si="298"/>
        <v>1847.5</v>
      </c>
      <c r="H1371" s="14">
        <v>2</v>
      </c>
      <c r="I1371" s="37">
        <v>0</v>
      </c>
      <c r="J1371" s="15">
        <f t="shared" si="299"/>
        <v>0</v>
      </c>
    </row>
    <row r="1372" spans="1:10" ht="20.399999999999999" x14ac:dyDescent="0.3">
      <c r="A1372" s="12" t="s">
        <v>813</v>
      </c>
      <c r="B1372" s="13" t="s">
        <v>18</v>
      </c>
      <c r="C1372" s="13" t="s">
        <v>27</v>
      </c>
      <c r="D1372" s="31" t="s">
        <v>814</v>
      </c>
      <c r="E1372" s="14">
        <v>225</v>
      </c>
      <c r="F1372" s="14">
        <v>17.82</v>
      </c>
      <c r="G1372" s="15">
        <f t="shared" si="298"/>
        <v>4009.5</v>
      </c>
      <c r="H1372" s="14">
        <v>225</v>
      </c>
      <c r="I1372" s="37">
        <v>0</v>
      </c>
      <c r="J1372" s="15">
        <f t="shared" si="299"/>
        <v>0</v>
      </c>
    </row>
    <row r="1373" spans="1:10" x14ac:dyDescent="0.3">
      <c r="A1373" s="12" t="s">
        <v>815</v>
      </c>
      <c r="B1373" s="13" t="s">
        <v>18</v>
      </c>
      <c r="C1373" s="13" t="s">
        <v>27</v>
      </c>
      <c r="D1373" s="31" t="s">
        <v>816</v>
      </c>
      <c r="E1373" s="14">
        <v>350</v>
      </c>
      <c r="F1373" s="14">
        <v>11.42</v>
      </c>
      <c r="G1373" s="15">
        <f t="shared" si="298"/>
        <v>3997</v>
      </c>
      <c r="H1373" s="14">
        <v>350</v>
      </c>
      <c r="I1373" s="37">
        <v>0</v>
      </c>
      <c r="J1373" s="15">
        <f t="shared" si="299"/>
        <v>0</v>
      </c>
    </row>
    <row r="1374" spans="1:10" x14ac:dyDescent="0.3">
      <c r="A1374" s="12" t="s">
        <v>817</v>
      </c>
      <c r="B1374" s="13" t="s">
        <v>18</v>
      </c>
      <c r="C1374" s="13" t="s">
        <v>19</v>
      </c>
      <c r="D1374" s="31" t="s">
        <v>818</v>
      </c>
      <c r="E1374" s="14">
        <v>0.5</v>
      </c>
      <c r="F1374" s="14">
        <v>1117.3699999999999</v>
      </c>
      <c r="G1374" s="15">
        <f t="shared" si="298"/>
        <v>558.69000000000005</v>
      </c>
      <c r="H1374" s="14">
        <v>0.5</v>
      </c>
      <c r="I1374" s="37">
        <v>0</v>
      </c>
      <c r="J1374" s="15">
        <f t="shared" si="299"/>
        <v>0</v>
      </c>
    </row>
    <row r="1375" spans="1:10" x14ac:dyDescent="0.3">
      <c r="A1375" s="12" t="s">
        <v>819</v>
      </c>
      <c r="B1375" s="13" t="s">
        <v>18</v>
      </c>
      <c r="C1375" s="13" t="s">
        <v>19</v>
      </c>
      <c r="D1375" s="31" t="s">
        <v>820</v>
      </c>
      <c r="E1375" s="14">
        <v>0.5</v>
      </c>
      <c r="F1375" s="14">
        <v>2437.09</v>
      </c>
      <c r="G1375" s="15">
        <f t="shared" si="298"/>
        <v>1218.55</v>
      </c>
      <c r="H1375" s="14">
        <v>0.5</v>
      </c>
      <c r="I1375" s="37">
        <v>0</v>
      </c>
      <c r="J1375" s="15">
        <f t="shared" si="299"/>
        <v>0</v>
      </c>
    </row>
    <row r="1376" spans="1:10" x14ac:dyDescent="0.3">
      <c r="A1376" s="16"/>
      <c r="B1376" s="16"/>
      <c r="C1376" s="16"/>
      <c r="D1376" s="32" t="s">
        <v>2033</v>
      </c>
      <c r="E1376" s="14">
        <v>1</v>
      </c>
      <c r="F1376" s="17">
        <f>SUM(G1366:G1375)</f>
        <v>30347.59</v>
      </c>
      <c r="G1376" s="17">
        <f t="shared" si="298"/>
        <v>30347.59</v>
      </c>
      <c r="H1376" s="14">
        <v>1</v>
      </c>
      <c r="I1376" s="17">
        <f>SUM(J1366:J1375)</f>
        <v>0</v>
      </c>
      <c r="J1376" s="17">
        <f t="shared" si="299"/>
        <v>0</v>
      </c>
    </row>
    <row r="1377" spans="1:10" ht="0.9" customHeight="1" x14ac:dyDescent="0.3">
      <c r="A1377" s="18"/>
      <c r="B1377" s="18"/>
      <c r="C1377" s="18"/>
      <c r="D1377" s="33"/>
      <c r="E1377" s="18"/>
      <c r="F1377" s="18"/>
      <c r="G1377" s="18"/>
      <c r="H1377" s="18"/>
      <c r="I1377" s="18"/>
      <c r="J1377" s="18"/>
    </row>
    <row r="1378" spans="1:10" x14ac:dyDescent="0.3">
      <c r="A1378" s="19" t="s">
        <v>2034</v>
      </c>
      <c r="B1378" s="19" t="s">
        <v>10</v>
      </c>
      <c r="C1378" s="19" t="s">
        <v>11</v>
      </c>
      <c r="D1378" s="34" t="s">
        <v>823</v>
      </c>
      <c r="E1378" s="20">
        <f t="shared" ref="E1378:J1378" si="300">E1395</f>
        <v>1</v>
      </c>
      <c r="F1378" s="20">
        <f t="shared" si="300"/>
        <v>33242.92</v>
      </c>
      <c r="G1378" s="20">
        <f t="shared" si="300"/>
        <v>33242.92</v>
      </c>
      <c r="H1378" s="20">
        <f t="shared" si="300"/>
        <v>1</v>
      </c>
      <c r="I1378" s="20">
        <f t="shared" si="300"/>
        <v>0</v>
      </c>
      <c r="J1378" s="20">
        <f t="shared" si="300"/>
        <v>0</v>
      </c>
    </row>
    <row r="1379" spans="1:10" x14ac:dyDescent="0.3">
      <c r="A1379" s="12" t="s">
        <v>2035</v>
      </c>
      <c r="B1379" s="13" t="s">
        <v>18</v>
      </c>
      <c r="C1379" s="13" t="s">
        <v>19</v>
      </c>
      <c r="D1379" s="31" t="s">
        <v>2036</v>
      </c>
      <c r="E1379" s="14">
        <v>1</v>
      </c>
      <c r="F1379" s="14">
        <v>4759.6099999999997</v>
      </c>
      <c r="G1379" s="15">
        <f t="shared" ref="G1379:G1395" si="301">ROUND(E1379*F1379,2)</f>
        <v>4759.6099999999997</v>
      </c>
      <c r="H1379" s="14">
        <v>1</v>
      </c>
      <c r="I1379" s="37">
        <v>0</v>
      </c>
      <c r="J1379" s="15">
        <f t="shared" ref="J1379:J1395" si="302">ROUND(H1379*I1379,2)</f>
        <v>0</v>
      </c>
    </row>
    <row r="1380" spans="1:10" x14ac:dyDescent="0.3">
      <c r="A1380" s="12" t="s">
        <v>2037</v>
      </c>
      <c r="B1380" s="13" t="s">
        <v>18</v>
      </c>
      <c r="C1380" s="13" t="s">
        <v>19</v>
      </c>
      <c r="D1380" s="31" t="s">
        <v>2038</v>
      </c>
      <c r="E1380" s="14">
        <v>1</v>
      </c>
      <c r="F1380" s="14">
        <v>1919.11</v>
      </c>
      <c r="G1380" s="15">
        <f t="shared" si="301"/>
        <v>1919.11</v>
      </c>
      <c r="H1380" s="14">
        <v>1</v>
      </c>
      <c r="I1380" s="37">
        <v>0</v>
      </c>
      <c r="J1380" s="15">
        <f t="shared" si="302"/>
        <v>0</v>
      </c>
    </row>
    <row r="1381" spans="1:10" x14ac:dyDescent="0.3">
      <c r="A1381" s="12" t="s">
        <v>2039</v>
      </c>
      <c r="B1381" s="13" t="s">
        <v>18</v>
      </c>
      <c r="C1381" s="13" t="s">
        <v>19</v>
      </c>
      <c r="D1381" s="31" t="s">
        <v>2040</v>
      </c>
      <c r="E1381" s="14">
        <v>1</v>
      </c>
      <c r="F1381" s="14">
        <v>324.07</v>
      </c>
      <c r="G1381" s="15">
        <f t="shared" si="301"/>
        <v>324.07</v>
      </c>
      <c r="H1381" s="14">
        <v>1</v>
      </c>
      <c r="I1381" s="37">
        <v>0</v>
      </c>
      <c r="J1381" s="15">
        <f t="shared" si="302"/>
        <v>0</v>
      </c>
    </row>
    <row r="1382" spans="1:10" x14ac:dyDescent="0.3">
      <c r="A1382" s="12" t="s">
        <v>2041</v>
      </c>
      <c r="B1382" s="13" t="s">
        <v>18</v>
      </c>
      <c r="C1382" s="13" t="s">
        <v>19</v>
      </c>
      <c r="D1382" s="31" t="s">
        <v>2042</v>
      </c>
      <c r="E1382" s="14">
        <v>15</v>
      </c>
      <c r="F1382" s="14">
        <v>180.95</v>
      </c>
      <c r="G1382" s="15">
        <f t="shared" si="301"/>
        <v>2714.25</v>
      </c>
      <c r="H1382" s="14">
        <v>15</v>
      </c>
      <c r="I1382" s="37">
        <v>0</v>
      </c>
      <c r="J1382" s="15">
        <f t="shared" si="302"/>
        <v>0</v>
      </c>
    </row>
    <row r="1383" spans="1:10" x14ac:dyDescent="0.3">
      <c r="A1383" s="12" t="s">
        <v>824</v>
      </c>
      <c r="B1383" s="13" t="s">
        <v>18</v>
      </c>
      <c r="C1383" s="13" t="s">
        <v>27</v>
      </c>
      <c r="D1383" s="31" t="s">
        <v>825</v>
      </c>
      <c r="E1383" s="14">
        <v>1000</v>
      </c>
      <c r="F1383" s="14">
        <v>10.220000000000001</v>
      </c>
      <c r="G1383" s="15">
        <f t="shared" si="301"/>
        <v>10220</v>
      </c>
      <c r="H1383" s="14">
        <v>1000</v>
      </c>
      <c r="I1383" s="37">
        <v>0</v>
      </c>
      <c r="J1383" s="15">
        <f t="shared" si="302"/>
        <v>0</v>
      </c>
    </row>
    <row r="1384" spans="1:10" x14ac:dyDescent="0.3">
      <c r="A1384" s="12" t="s">
        <v>809</v>
      </c>
      <c r="B1384" s="13" t="s">
        <v>18</v>
      </c>
      <c r="C1384" s="13" t="s">
        <v>27</v>
      </c>
      <c r="D1384" s="31" t="s">
        <v>810</v>
      </c>
      <c r="E1384" s="14">
        <v>390</v>
      </c>
      <c r="F1384" s="14">
        <v>7.49</v>
      </c>
      <c r="G1384" s="15">
        <f t="shared" si="301"/>
        <v>2921.1</v>
      </c>
      <c r="H1384" s="14">
        <v>390</v>
      </c>
      <c r="I1384" s="37">
        <v>0</v>
      </c>
      <c r="J1384" s="15">
        <f t="shared" si="302"/>
        <v>0</v>
      </c>
    </row>
    <row r="1385" spans="1:10" ht="20.399999999999999" x14ac:dyDescent="0.3">
      <c r="A1385" s="12" t="s">
        <v>2043</v>
      </c>
      <c r="B1385" s="13" t="s">
        <v>18</v>
      </c>
      <c r="C1385" s="13" t="s">
        <v>19</v>
      </c>
      <c r="D1385" s="31" t="s">
        <v>2044</v>
      </c>
      <c r="E1385" s="14">
        <v>15</v>
      </c>
      <c r="F1385" s="14">
        <v>78.290000000000006</v>
      </c>
      <c r="G1385" s="15">
        <f t="shared" si="301"/>
        <v>1174.3499999999999</v>
      </c>
      <c r="H1385" s="14">
        <v>15</v>
      </c>
      <c r="I1385" s="37">
        <v>0</v>
      </c>
      <c r="J1385" s="15">
        <f t="shared" si="302"/>
        <v>0</v>
      </c>
    </row>
    <row r="1386" spans="1:10" x14ac:dyDescent="0.3">
      <c r="A1386" s="12" t="s">
        <v>2045</v>
      </c>
      <c r="B1386" s="13" t="s">
        <v>18</v>
      </c>
      <c r="C1386" s="13" t="s">
        <v>19</v>
      </c>
      <c r="D1386" s="31" t="s">
        <v>2046</v>
      </c>
      <c r="E1386" s="14">
        <v>5</v>
      </c>
      <c r="F1386" s="14">
        <v>103.62</v>
      </c>
      <c r="G1386" s="15">
        <f t="shared" si="301"/>
        <v>518.1</v>
      </c>
      <c r="H1386" s="14">
        <v>5</v>
      </c>
      <c r="I1386" s="37">
        <v>0</v>
      </c>
      <c r="J1386" s="15">
        <f t="shared" si="302"/>
        <v>0</v>
      </c>
    </row>
    <row r="1387" spans="1:10" x14ac:dyDescent="0.3">
      <c r="A1387" s="12" t="s">
        <v>826</v>
      </c>
      <c r="B1387" s="13" t="s">
        <v>18</v>
      </c>
      <c r="C1387" s="13" t="s">
        <v>19</v>
      </c>
      <c r="D1387" s="31" t="s">
        <v>827</v>
      </c>
      <c r="E1387" s="14">
        <v>23</v>
      </c>
      <c r="F1387" s="14">
        <v>170.48</v>
      </c>
      <c r="G1387" s="15">
        <f t="shared" si="301"/>
        <v>3921.04</v>
      </c>
      <c r="H1387" s="14">
        <v>23</v>
      </c>
      <c r="I1387" s="37">
        <v>0</v>
      </c>
      <c r="J1387" s="15">
        <f t="shared" si="302"/>
        <v>0</v>
      </c>
    </row>
    <row r="1388" spans="1:10" x14ac:dyDescent="0.3">
      <c r="A1388" s="12" t="s">
        <v>2047</v>
      </c>
      <c r="B1388" s="13" t="s">
        <v>18</v>
      </c>
      <c r="C1388" s="13" t="s">
        <v>19</v>
      </c>
      <c r="D1388" s="31" t="s">
        <v>2048</v>
      </c>
      <c r="E1388" s="14">
        <v>4</v>
      </c>
      <c r="F1388" s="14">
        <v>111.78</v>
      </c>
      <c r="G1388" s="15">
        <f t="shared" si="301"/>
        <v>447.12</v>
      </c>
      <c r="H1388" s="14">
        <v>4</v>
      </c>
      <c r="I1388" s="37">
        <v>0</v>
      </c>
      <c r="J1388" s="15">
        <f t="shared" si="302"/>
        <v>0</v>
      </c>
    </row>
    <row r="1389" spans="1:10" x14ac:dyDescent="0.3">
      <c r="A1389" s="12" t="s">
        <v>2049</v>
      </c>
      <c r="B1389" s="13" t="s">
        <v>18</v>
      </c>
      <c r="C1389" s="13" t="s">
        <v>19</v>
      </c>
      <c r="D1389" s="31" t="s">
        <v>2050</v>
      </c>
      <c r="E1389" s="14">
        <v>2</v>
      </c>
      <c r="F1389" s="14">
        <v>89.24</v>
      </c>
      <c r="G1389" s="15">
        <f t="shared" si="301"/>
        <v>178.48</v>
      </c>
      <c r="H1389" s="14">
        <v>2</v>
      </c>
      <c r="I1389" s="37">
        <v>0</v>
      </c>
      <c r="J1389" s="15">
        <f t="shared" si="302"/>
        <v>0</v>
      </c>
    </row>
    <row r="1390" spans="1:10" ht="20.399999999999999" x14ac:dyDescent="0.3">
      <c r="A1390" s="12" t="s">
        <v>2051</v>
      </c>
      <c r="B1390" s="13" t="s">
        <v>18</v>
      </c>
      <c r="C1390" s="13" t="s">
        <v>19</v>
      </c>
      <c r="D1390" s="31" t="s">
        <v>2052</v>
      </c>
      <c r="E1390" s="14">
        <v>1</v>
      </c>
      <c r="F1390" s="14">
        <v>1135.6300000000001</v>
      </c>
      <c r="G1390" s="15">
        <f t="shared" si="301"/>
        <v>1135.6300000000001</v>
      </c>
      <c r="H1390" s="14">
        <v>1</v>
      </c>
      <c r="I1390" s="37">
        <v>0</v>
      </c>
      <c r="J1390" s="15">
        <f t="shared" si="302"/>
        <v>0</v>
      </c>
    </row>
    <row r="1391" spans="1:10" x14ac:dyDescent="0.3">
      <c r="A1391" s="12" t="s">
        <v>2053</v>
      </c>
      <c r="B1391" s="13" t="s">
        <v>18</v>
      </c>
      <c r="C1391" s="13" t="s">
        <v>19</v>
      </c>
      <c r="D1391" s="31" t="s">
        <v>2054</v>
      </c>
      <c r="E1391" s="14">
        <v>4</v>
      </c>
      <c r="F1391" s="14">
        <v>67.44</v>
      </c>
      <c r="G1391" s="15">
        <f t="shared" si="301"/>
        <v>269.76</v>
      </c>
      <c r="H1391" s="14">
        <v>4</v>
      </c>
      <c r="I1391" s="37">
        <v>0</v>
      </c>
      <c r="J1391" s="15">
        <f t="shared" si="302"/>
        <v>0</v>
      </c>
    </row>
    <row r="1392" spans="1:10" ht="20.399999999999999" x14ac:dyDescent="0.3">
      <c r="A1392" s="12" t="s">
        <v>2055</v>
      </c>
      <c r="B1392" s="13" t="s">
        <v>18</v>
      </c>
      <c r="C1392" s="13" t="s">
        <v>19</v>
      </c>
      <c r="D1392" s="31" t="s">
        <v>2056</v>
      </c>
      <c r="E1392" s="14">
        <v>1</v>
      </c>
      <c r="F1392" s="14">
        <v>963.06</v>
      </c>
      <c r="G1392" s="15">
        <f t="shared" si="301"/>
        <v>963.06</v>
      </c>
      <c r="H1392" s="14">
        <v>1</v>
      </c>
      <c r="I1392" s="37">
        <v>0</v>
      </c>
      <c r="J1392" s="15">
        <f t="shared" si="302"/>
        <v>0</v>
      </c>
    </row>
    <row r="1393" spans="1:10" x14ac:dyDescent="0.3">
      <c r="A1393" s="12" t="s">
        <v>817</v>
      </c>
      <c r="B1393" s="13" t="s">
        <v>18</v>
      </c>
      <c r="C1393" s="13" t="s">
        <v>19</v>
      </c>
      <c r="D1393" s="31" t="s">
        <v>818</v>
      </c>
      <c r="E1393" s="14">
        <v>0.5</v>
      </c>
      <c r="F1393" s="14">
        <v>1117.3699999999999</v>
      </c>
      <c r="G1393" s="15">
        <f t="shared" si="301"/>
        <v>558.69000000000005</v>
      </c>
      <c r="H1393" s="14">
        <v>0.5</v>
      </c>
      <c r="I1393" s="37">
        <v>0</v>
      </c>
      <c r="J1393" s="15">
        <f t="shared" si="302"/>
        <v>0</v>
      </c>
    </row>
    <row r="1394" spans="1:10" x14ac:dyDescent="0.3">
      <c r="A1394" s="12" t="s">
        <v>819</v>
      </c>
      <c r="B1394" s="13" t="s">
        <v>18</v>
      </c>
      <c r="C1394" s="13" t="s">
        <v>19</v>
      </c>
      <c r="D1394" s="31" t="s">
        <v>820</v>
      </c>
      <c r="E1394" s="14">
        <v>0.5</v>
      </c>
      <c r="F1394" s="14">
        <v>2437.09</v>
      </c>
      <c r="G1394" s="15">
        <f t="shared" si="301"/>
        <v>1218.55</v>
      </c>
      <c r="H1394" s="14">
        <v>0.5</v>
      </c>
      <c r="I1394" s="37">
        <v>0</v>
      </c>
      <c r="J1394" s="15">
        <f t="shared" si="302"/>
        <v>0</v>
      </c>
    </row>
    <row r="1395" spans="1:10" x14ac:dyDescent="0.3">
      <c r="A1395" s="16"/>
      <c r="B1395" s="16"/>
      <c r="C1395" s="16"/>
      <c r="D1395" s="32" t="s">
        <v>2057</v>
      </c>
      <c r="E1395" s="14">
        <v>1</v>
      </c>
      <c r="F1395" s="17">
        <f>SUM(G1379:G1394)</f>
        <v>33242.92</v>
      </c>
      <c r="G1395" s="17">
        <f t="shared" si="301"/>
        <v>33242.92</v>
      </c>
      <c r="H1395" s="14">
        <v>1</v>
      </c>
      <c r="I1395" s="17">
        <f>SUM(J1379:J1394)</f>
        <v>0</v>
      </c>
      <c r="J1395" s="17">
        <f t="shared" si="302"/>
        <v>0</v>
      </c>
    </row>
    <row r="1396" spans="1:10" ht="0.9" customHeight="1" x14ac:dyDescent="0.3">
      <c r="A1396" s="18"/>
      <c r="B1396" s="18"/>
      <c r="C1396" s="18"/>
      <c r="D1396" s="33"/>
      <c r="E1396" s="18"/>
      <c r="F1396" s="18"/>
      <c r="G1396" s="18"/>
      <c r="H1396" s="18"/>
      <c r="I1396" s="18"/>
      <c r="J1396" s="18"/>
    </row>
    <row r="1397" spans="1:10" x14ac:dyDescent="0.3">
      <c r="A1397" s="19" t="s">
        <v>2058</v>
      </c>
      <c r="B1397" s="19" t="s">
        <v>10</v>
      </c>
      <c r="C1397" s="19" t="s">
        <v>11</v>
      </c>
      <c r="D1397" s="34" t="s">
        <v>830</v>
      </c>
      <c r="E1397" s="20">
        <f t="shared" ref="E1397:J1397" si="303">E1421</f>
        <v>1</v>
      </c>
      <c r="F1397" s="20">
        <f t="shared" si="303"/>
        <v>163073.24</v>
      </c>
      <c r="G1397" s="20">
        <f t="shared" si="303"/>
        <v>163073.24</v>
      </c>
      <c r="H1397" s="20">
        <f t="shared" si="303"/>
        <v>1</v>
      </c>
      <c r="I1397" s="20">
        <f t="shared" si="303"/>
        <v>0</v>
      </c>
      <c r="J1397" s="20">
        <f t="shared" si="303"/>
        <v>0</v>
      </c>
    </row>
    <row r="1398" spans="1:10" x14ac:dyDescent="0.3">
      <c r="A1398" s="12" t="s">
        <v>831</v>
      </c>
      <c r="B1398" s="13" t="s">
        <v>18</v>
      </c>
      <c r="C1398" s="13" t="s">
        <v>27</v>
      </c>
      <c r="D1398" s="31" t="s">
        <v>832</v>
      </c>
      <c r="E1398" s="14">
        <v>100</v>
      </c>
      <c r="F1398" s="14">
        <v>2.33</v>
      </c>
      <c r="G1398" s="15">
        <f t="shared" ref="G1398:G1421" si="304">ROUND(E1398*F1398,2)</f>
        <v>233</v>
      </c>
      <c r="H1398" s="14">
        <v>100</v>
      </c>
      <c r="I1398" s="37">
        <v>0</v>
      </c>
      <c r="J1398" s="15">
        <f t="shared" ref="J1398:J1421" si="305">ROUND(H1398*I1398,2)</f>
        <v>0</v>
      </c>
    </row>
    <row r="1399" spans="1:10" ht="20.399999999999999" x14ac:dyDescent="0.3">
      <c r="A1399" s="12" t="s">
        <v>2059</v>
      </c>
      <c r="B1399" s="13" t="s">
        <v>18</v>
      </c>
      <c r="C1399" s="13" t="s">
        <v>19</v>
      </c>
      <c r="D1399" s="31" t="s">
        <v>2060</v>
      </c>
      <c r="E1399" s="14">
        <v>1</v>
      </c>
      <c r="F1399" s="14">
        <v>62521.63</v>
      </c>
      <c r="G1399" s="15">
        <f t="shared" si="304"/>
        <v>62521.63</v>
      </c>
      <c r="H1399" s="14">
        <v>1</v>
      </c>
      <c r="I1399" s="37">
        <v>0</v>
      </c>
      <c r="J1399" s="15">
        <f t="shared" si="305"/>
        <v>0</v>
      </c>
    </row>
    <row r="1400" spans="1:10" x14ac:dyDescent="0.3">
      <c r="A1400" s="12" t="s">
        <v>2061</v>
      </c>
      <c r="B1400" s="13" t="s">
        <v>18</v>
      </c>
      <c r="C1400" s="13" t="s">
        <v>19</v>
      </c>
      <c r="D1400" s="31" t="s">
        <v>2062</v>
      </c>
      <c r="E1400" s="14">
        <v>1</v>
      </c>
      <c r="F1400" s="14">
        <v>1102.5</v>
      </c>
      <c r="G1400" s="15">
        <f t="shared" si="304"/>
        <v>1102.5</v>
      </c>
      <c r="H1400" s="14">
        <v>1</v>
      </c>
      <c r="I1400" s="37">
        <v>0</v>
      </c>
      <c r="J1400" s="15">
        <f t="shared" si="305"/>
        <v>0</v>
      </c>
    </row>
    <row r="1401" spans="1:10" ht="20.399999999999999" x14ac:dyDescent="0.3">
      <c r="A1401" s="12" t="s">
        <v>2063</v>
      </c>
      <c r="B1401" s="13" t="s">
        <v>18</v>
      </c>
      <c r="C1401" s="13" t="s">
        <v>19</v>
      </c>
      <c r="D1401" s="31" t="s">
        <v>2064</v>
      </c>
      <c r="E1401" s="14">
        <v>3</v>
      </c>
      <c r="F1401" s="14">
        <v>6051.57</v>
      </c>
      <c r="G1401" s="15">
        <f t="shared" si="304"/>
        <v>18154.71</v>
      </c>
      <c r="H1401" s="14">
        <v>3</v>
      </c>
      <c r="I1401" s="37">
        <v>0</v>
      </c>
      <c r="J1401" s="15">
        <f t="shared" si="305"/>
        <v>0</v>
      </c>
    </row>
    <row r="1402" spans="1:10" ht="20.399999999999999" x14ac:dyDescent="0.3">
      <c r="A1402" s="12" t="s">
        <v>2065</v>
      </c>
      <c r="B1402" s="13" t="s">
        <v>18</v>
      </c>
      <c r="C1402" s="13" t="s">
        <v>19</v>
      </c>
      <c r="D1402" s="31" t="s">
        <v>2066</v>
      </c>
      <c r="E1402" s="14">
        <v>1</v>
      </c>
      <c r="F1402" s="14">
        <v>3072.69</v>
      </c>
      <c r="G1402" s="15">
        <f t="shared" si="304"/>
        <v>3072.69</v>
      </c>
      <c r="H1402" s="14">
        <v>1</v>
      </c>
      <c r="I1402" s="37">
        <v>0</v>
      </c>
      <c r="J1402" s="15">
        <f t="shared" si="305"/>
        <v>0</v>
      </c>
    </row>
    <row r="1403" spans="1:10" x14ac:dyDescent="0.3">
      <c r="A1403" s="12" t="s">
        <v>2067</v>
      </c>
      <c r="B1403" s="13" t="s">
        <v>18</v>
      </c>
      <c r="C1403" s="13" t="s">
        <v>19</v>
      </c>
      <c r="D1403" s="31" t="s">
        <v>2068</v>
      </c>
      <c r="E1403" s="14">
        <v>4</v>
      </c>
      <c r="F1403" s="14">
        <v>497.01</v>
      </c>
      <c r="G1403" s="15">
        <f t="shared" si="304"/>
        <v>1988.04</v>
      </c>
      <c r="H1403" s="14">
        <v>4</v>
      </c>
      <c r="I1403" s="37">
        <v>0</v>
      </c>
      <c r="J1403" s="15">
        <f t="shared" si="305"/>
        <v>0</v>
      </c>
    </row>
    <row r="1404" spans="1:10" x14ac:dyDescent="0.3">
      <c r="A1404" s="12" t="s">
        <v>809</v>
      </c>
      <c r="B1404" s="13" t="s">
        <v>18</v>
      </c>
      <c r="C1404" s="13" t="s">
        <v>27</v>
      </c>
      <c r="D1404" s="31" t="s">
        <v>810</v>
      </c>
      <c r="E1404" s="14">
        <v>200</v>
      </c>
      <c r="F1404" s="14">
        <v>7.49</v>
      </c>
      <c r="G1404" s="15">
        <f t="shared" si="304"/>
        <v>1498</v>
      </c>
      <c r="H1404" s="14">
        <v>200</v>
      </c>
      <c r="I1404" s="37">
        <v>0</v>
      </c>
      <c r="J1404" s="15">
        <f t="shared" si="305"/>
        <v>0</v>
      </c>
    </row>
    <row r="1405" spans="1:10" x14ac:dyDescent="0.3">
      <c r="A1405" s="12" t="s">
        <v>2069</v>
      </c>
      <c r="B1405" s="13" t="s">
        <v>18</v>
      </c>
      <c r="C1405" s="13" t="s">
        <v>27</v>
      </c>
      <c r="D1405" s="31" t="s">
        <v>2070</v>
      </c>
      <c r="E1405" s="14">
        <v>200</v>
      </c>
      <c r="F1405" s="14">
        <v>70.86</v>
      </c>
      <c r="G1405" s="15">
        <f t="shared" si="304"/>
        <v>14172</v>
      </c>
      <c r="H1405" s="14">
        <v>200</v>
      </c>
      <c r="I1405" s="37">
        <v>0</v>
      </c>
      <c r="J1405" s="15">
        <f t="shared" si="305"/>
        <v>0</v>
      </c>
    </row>
    <row r="1406" spans="1:10" x14ac:dyDescent="0.3">
      <c r="A1406" s="12" t="s">
        <v>837</v>
      </c>
      <c r="B1406" s="13" t="s">
        <v>18</v>
      </c>
      <c r="C1406" s="13" t="s">
        <v>27</v>
      </c>
      <c r="D1406" s="31" t="s">
        <v>838</v>
      </c>
      <c r="E1406" s="14">
        <v>200</v>
      </c>
      <c r="F1406" s="14">
        <v>79.37</v>
      </c>
      <c r="G1406" s="15">
        <f t="shared" si="304"/>
        <v>15874</v>
      </c>
      <c r="H1406" s="14">
        <v>200</v>
      </c>
      <c r="I1406" s="37">
        <v>0</v>
      </c>
      <c r="J1406" s="15">
        <f t="shared" si="305"/>
        <v>0</v>
      </c>
    </row>
    <row r="1407" spans="1:10" x14ac:dyDescent="0.3">
      <c r="A1407" s="12" t="s">
        <v>839</v>
      </c>
      <c r="B1407" s="13" t="s">
        <v>18</v>
      </c>
      <c r="C1407" s="13" t="s">
        <v>27</v>
      </c>
      <c r="D1407" s="31" t="s">
        <v>840</v>
      </c>
      <c r="E1407" s="14">
        <v>200</v>
      </c>
      <c r="F1407" s="14">
        <v>14.11</v>
      </c>
      <c r="G1407" s="15">
        <f t="shared" si="304"/>
        <v>2822</v>
      </c>
      <c r="H1407" s="14">
        <v>200</v>
      </c>
      <c r="I1407" s="37">
        <v>0</v>
      </c>
      <c r="J1407" s="15">
        <f t="shared" si="305"/>
        <v>0</v>
      </c>
    </row>
    <row r="1408" spans="1:10" x14ac:dyDescent="0.3">
      <c r="A1408" s="12" t="s">
        <v>841</v>
      </c>
      <c r="B1408" s="13" t="s">
        <v>18</v>
      </c>
      <c r="C1408" s="13" t="s">
        <v>27</v>
      </c>
      <c r="D1408" s="31" t="s">
        <v>842</v>
      </c>
      <c r="E1408" s="14">
        <v>150</v>
      </c>
      <c r="F1408" s="14">
        <v>24.2</v>
      </c>
      <c r="G1408" s="15">
        <f t="shared" si="304"/>
        <v>3630</v>
      </c>
      <c r="H1408" s="14">
        <v>150</v>
      </c>
      <c r="I1408" s="37">
        <v>0</v>
      </c>
      <c r="J1408" s="15">
        <f t="shared" si="305"/>
        <v>0</v>
      </c>
    </row>
    <row r="1409" spans="1:10" x14ac:dyDescent="0.3">
      <c r="A1409" s="12" t="s">
        <v>2071</v>
      </c>
      <c r="B1409" s="13" t="s">
        <v>18</v>
      </c>
      <c r="C1409" s="13" t="s">
        <v>19</v>
      </c>
      <c r="D1409" s="31" t="s">
        <v>2072</v>
      </c>
      <c r="E1409" s="14">
        <v>7</v>
      </c>
      <c r="F1409" s="14">
        <v>2153.08</v>
      </c>
      <c r="G1409" s="15">
        <f t="shared" si="304"/>
        <v>15071.56</v>
      </c>
      <c r="H1409" s="14">
        <v>7</v>
      </c>
      <c r="I1409" s="37">
        <v>0</v>
      </c>
      <c r="J1409" s="15">
        <f t="shared" si="305"/>
        <v>0</v>
      </c>
    </row>
    <row r="1410" spans="1:10" ht="20.399999999999999" x14ac:dyDescent="0.3">
      <c r="A1410" s="12" t="s">
        <v>2073</v>
      </c>
      <c r="B1410" s="13" t="s">
        <v>18</v>
      </c>
      <c r="C1410" s="13" t="s">
        <v>19</v>
      </c>
      <c r="D1410" s="31" t="s">
        <v>2074</v>
      </c>
      <c r="E1410" s="14">
        <v>18</v>
      </c>
      <c r="F1410" s="14">
        <v>234.9</v>
      </c>
      <c r="G1410" s="15">
        <f t="shared" si="304"/>
        <v>4228.2</v>
      </c>
      <c r="H1410" s="14">
        <v>18</v>
      </c>
      <c r="I1410" s="37">
        <v>0</v>
      </c>
      <c r="J1410" s="15">
        <f t="shared" si="305"/>
        <v>0</v>
      </c>
    </row>
    <row r="1411" spans="1:10" x14ac:dyDescent="0.3">
      <c r="A1411" s="12" t="s">
        <v>2075</v>
      </c>
      <c r="B1411" s="13" t="s">
        <v>18</v>
      </c>
      <c r="C1411" s="13" t="s">
        <v>19</v>
      </c>
      <c r="D1411" s="31" t="s">
        <v>2076</v>
      </c>
      <c r="E1411" s="14">
        <v>3</v>
      </c>
      <c r="F1411" s="14">
        <v>173.88</v>
      </c>
      <c r="G1411" s="15">
        <f t="shared" si="304"/>
        <v>521.64</v>
      </c>
      <c r="H1411" s="14">
        <v>3</v>
      </c>
      <c r="I1411" s="37">
        <v>0</v>
      </c>
      <c r="J1411" s="15">
        <f t="shared" si="305"/>
        <v>0</v>
      </c>
    </row>
    <row r="1412" spans="1:10" x14ac:dyDescent="0.3">
      <c r="A1412" s="12" t="s">
        <v>2077</v>
      </c>
      <c r="B1412" s="13" t="s">
        <v>18</v>
      </c>
      <c r="C1412" s="13" t="s">
        <v>19</v>
      </c>
      <c r="D1412" s="31" t="s">
        <v>2078</v>
      </c>
      <c r="E1412" s="14">
        <v>1</v>
      </c>
      <c r="F1412" s="14">
        <v>6895.33</v>
      </c>
      <c r="G1412" s="15">
        <f t="shared" si="304"/>
        <v>6895.33</v>
      </c>
      <c r="H1412" s="14">
        <v>1</v>
      </c>
      <c r="I1412" s="37">
        <v>0</v>
      </c>
      <c r="J1412" s="15">
        <f t="shared" si="305"/>
        <v>0</v>
      </c>
    </row>
    <row r="1413" spans="1:10" x14ac:dyDescent="0.3">
      <c r="A1413" s="12" t="s">
        <v>2079</v>
      </c>
      <c r="B1413" s="13" t="s">
        <v>18</v>
      </c>
      <c r="C1413" s="13" t="s">
        <v>19</v>
      </c>
      <c r="D1413" s="31" t="s">
        <v>2080</v>
      </c>
      <c r="E1413" s="14">
        <v>1</v>
      </c>
      <c r="F1413" s="14">
        <v>6226.57</v>
      </c>
      <c r="G1413" s="15">
        <f t="shared" si="304"/>
        <v>6226.57</v>
      </c>
      <c r="H1413" s="14">
        <v>1</v>
      </c>
      <c r="I1413" s="37">
        <v>0</v>
      </c>
      <c r="J1413" s="15">
        <f t="shared" si="305"/>
        <v>0</v>
      </c>
    </row>
    <row r="1414" spans="1:10" x14ac:dyDescent="0.3">
      <c r="A1414" s="12" t="s">
        <v>2081</v>
      </c>
      <c r="B1414" s="13" t="s">
        <v>18</v>
      </c>
      <c r="C1414" s="13" t="s">
        <v>19</v>
      </c>
      <c r="D1414" s="31" t="s">
        <v>2082</v>
      </c>
      <c r="E1414" s="14">
        <v>3</v>
      </c>
      <c r="F1414" s="14">
        <v>455.74</v>
      </c>
      <c r="G1414" s="15">
        <f t="shared" si="304"/>
        <v>1367.22</v>
      </c>
      <c r="H1414" s="14">
        <v>3</v>
      </c>
      <c r="I1414" s="37">
        <v>0</v>
      </c>
      <c r="J1414" s="15">
        <f t="shared" si="305"/>
        <v>0</v>
      </c>
    </row>
    <row r="1415" spans="1:10" x14ac:dyDescent="0.3">
      <c r="A1415" s="12" t="s">
        <v>2083</v>
      </c>
      <c r="B1415" s="13" t="s">
        <v>18</v>
      </c>
      <c r="C1415" s="13" t="s">
        <v>19</v>
      </c>
      <c r="D1415" s="31" t="s">
        <v>2084</v>
      </c>
      <c r="E1415" s="14">
        <v>1</v>
      </c>
      <c r="F1415" s="14">
        <v>857.08</v>
      </c>
      <c r="G1415" s="15">
        <f t="shared" si="304"/>
        <v>857.08</v>
      </c>
      <c r="H1415" s="14">
        <v>1</v>
      </c>
      <c r="I1415" s="37">
        <v>0</v>
      </c>
      <c r="J1415" s="15">
        <f t="shared" si="305"/>
        <v>0</v>
      </c>
    </row>
    <row r="1416" spans="1:10" x14ac:dyDescent="0.3">
      <c r="A1416" s="12" t="s">
        <v>2085</v>
      </c>
      <c r="B1416" s="13" t="s">
        <v>18</v>
      </c>
      <c r="C1416" s="13" t="s">
        <v>19</v>
      </c>
      <c r="D1416" s="31" t="s">
        <v>2086</v>
      </c>
      <c r="E1416" s="14">
        <v>1</v>
      </c>
      <c r="F1416" s="14">
        <v>50.9</v>
      </c>
      <c r="G1416" s="15">
        <f t="shared" si="304"/>
        <v>50.9</v>
      </c>
      <c r="H1416" s="14">
        <v>1</v>
      </c>
      <c r="I1416" s="37">
        <v>0</v>
      </c>
      <c r="J1416" s="15">
        <f t="shared" si="305"/>
        <v>0</v>
      </c>
    </row>
    <row r="1417" spans="1:10" ht="20.399999999999999" x14ac:dyDescent="0.3">
      <c r="A1417" s="12" t="s">
        <v>843</v>
      </c>
      <c r="B1417" s="13" t="s">
        <v>18</v>
      </c>
      <c r="C1417" s="13" t="s">
        <v>19</v>
      </c>
      <c r="D1417" s="31" t="s">
        <v>844</v>
      </c>
      <c r="E1417" s="14">
        <v>0.5</v>
      </c>
      <c r="F1417" s="14">
        <v>372.46</v>
      </c>
      <c r="G1417" s="15">
        <f t="shared" si="304"/>
        <v>186.23</v>
      </c>
      <c r="H1417" s="14">
        <v>0.5</v>
      </c>
      <c r="I1417" s="37">
        <v>0</v>
      </c>
      <c r="J1417" s="15">
        <f t="shared" si="305"/>
        <v>0</v>
      </c>
    </row>
    <row r="1418" spans="1:10" x14ac:dyDescent="0.3">
      <c r="A1418" s="12" t="s">
        <v>845</v>
      </c>
      <c r="B1418" s="13" t="s">
        <v>18</v>
      </c>
      <c r="C1418" s="13" t="s">
        <v>19</v>
      </c>
      <c r="D1418" s="31" t="s">
        <v>846</v>
      </c>
      <c r="E1418" s="14">
        <v>2</v>
      </c>
      <c r="F1418" s="14">
        <v>519.45000000000005</v>
      </c>
      <c r="G1418" s="15">
        <f t="shared" si="304"/>
        <v>1038.9000000000001</v>
      </c>
      <c r="H1418" s="14">
        <v>2</v>
      </c>
      <c r="I1418" s="37">
        <v>0</v>
      </c>
      <c r="J1418" s="15">
        <f t="shared" si="305"/>
        <v>0</v>
      </c>
    </row>
    <row r="1419" spans="1:10" x14ac:dyDescent="0.3">
      <c r="A1419" s="12" t="s">
        <v>2087</v>
      </c>
      <c r="B1419" s="13" t="s">
        <v>18</v>
      </c>
      <c r="C1419" s="13" t="s">
        <v>19</v>
      </c>
      <c r="D1419" s="31" t="s">
        <v>2088</v>
      </c>
      <c r="E1419" s="14">
        <v>1</v>
      </c>
      <c r="F1419" s="14">
        <v>232.79</v>
      </c>
      <c r="G1419" s="15">
        <f t="shared" si="304"/>
        <v>232.79</v>
      </c>
      <c r="H1419" s="14">
        <v>1</v>
      </c>
      <c r="I1419" s="37">
        <v>0</v>
      </c>
      <c r="J1419" s="15">
        <f t="shared" si="305"/>
        <v>0</v>
      </c>
    </row>
    <row r="1420" spans="1:10" x14ac:dyDescent="0.3">
      <c r="A1420" s="12" t="s">
        <v>847</v>
      </c>
      <c r="B1420" s="13" t="s">
        <v>18</v>
      </c>
      <c r="C1420" s="13" t="s">
        <v>19</v>
      </c>
      <c r="D1420" s="31" t="s">
        <v>848</v>
      </c>
      <c r="E1420" s="14">
        <v>0.5</v>
      </c>
      <c r="F1420" s="14">
        <v>2656.5</v>
      </c>
      <c r="G1420" s="15">
        <f t="shared" si="304"/>
        <v>1328.25</v>
      </c>
      <c r="H1420" s="14">
        <v>0.5</v>
      </c>
      <c r="I1420" s="37">
        <v>0</v>
      </c>
      <c r="J1420" s="15">
        <f t="shared" si="305"/>
        <v>0</v>
      </c>
    </row>
    <row r="1421" spans="1:10" x14ac:dyDescent="0.3">
      <c r="A1421" s="16"/>
      <c r="B1421" s="16"/>
      <c r="C1421" s="16"/>
      <c r="D1421" s="32" t="s">
        <v>2089</v>
      </c>
      <c r="E1421" s="14">
        <v>1</v>
      </c>
      <c r="F1421" s="17">
        <f>SUM(G1398:G1420)</f>
        <v>163073.24</v>
      </c>
      <c r="G1421" s="17">
        <f t="shared" si="304"/>
        <v>163073.24</v>
      </c>
      <c r="H1421" s="14">
        <v>1</v>
      </c>
      <c r="I1421" s="17">
        <f>SUM(J1398:J1420)</f>
        <v>0</v>
      </c>
      <c r="J1421" s="17">
        <f t="shared" si="305"/>
        <v>0</v>
      </c>
    </row>
    <row r="1422" spans="1:10" ht="0.9" customHeight="1" x14ac:dyDescent="0.3">
      <c r="A1422" s="18"/>
      <c r="B1422" s="18"/>
      <c r="C1422" s="18"/>
      <c r="D1422" s="33"/>
      <c r="E1422" s="18"/>
      <c r="F1422" s="18"/>
      <c r="G1422" s="18"/>
      <c r="H1422" s="18"/>
      <c r="I1422" s="18"/>
      <c r="J1422" s="18"/>
    </row>
    <row r="1423" spans="1:10" x14ac:dyDescent="0.3">
      <c r="A1423" s="19" t="s">
        <v>2090</v>
      </c>
      <c r="B1423" s="19" t="s">
        <v>10</v>
      </c>
      <c r="C1423" s="19" t="s">
        <v>11</v>
      </c>
      <c r="D1423" s="34" t="s">
        <v>2091</v>
      </c>
      <c r="E1423" s="20">
        <f t="shared" ref="E1423:J1423" si="306">E1428</f>
        <v>1</v>
      </c>
      <c r="F1423" s="20">
        <f t="shared" si="306"/>
        <v>18149.46</v>
      </c>
      <c r="G1423" s="20">
        <f t="shared" si="306"/>
        <v>18149.46</v>
      </c>
      <c r="H1423" s="20">
        <f t="shared" si="306"/>
        <v>1</v>
      </c>
      <c r="I1423" s="20">
        <f t="shared" si="306"/>
        <v>0</v>
      </c>
      <c r="J1423" s="20">
        <f t="shared" si="306"/>
        <v>0</v>
      </c>
    </row>
    <row r="1424" spans="1:10" x14ac:dyDescent="0.3">
      <c r="A1424" s="12" t="s">
        <v>2092</v>
      </c>
      <c r="B1424" s="13" t="s">
        <v>18</v>
      </c>
      <c r="C1424" s="13" t="s">
        <v>19</v>
      </c>
      <c r="D1424" s="31" t="s">
        <v>2093</v>
      </c>
      <c r="E1424" s="14">
        <v>1</v>
      </c>
      <c r="F1424" s="14">
        <v>12515.32</v>
      </c>
      <c r="G1424" s="15">
        <f>ROUND(E1424*F1424,2)</f>
        <v>12515.32</v>
      </c>
      <c r="H1424" s="14">
        <v>1</v>
      </c>
      <c r="I1424" s="37">
        <v>0</v>
      </c>
      <c r="J1424" s="15">
        <f>ROUND(H1424*I1424,2)</f>
        <v>0</v>
      </c>
    </row>
    <row r="1425" spans="1:10" ht="20.399999999999999" x14ac:dyDescent="0.3">
      <c r="A1425" s="12" t="s">
        <v>2094</v>
      </c>
      <c r="B1425" s="13" t="s">
        <v>18</v>
      </c>
      <c r="C1425" s="13" t="s">
        <v>19</v>
      </c>
      <c r="D1425" s="31" t="s">
        <v>2095</v>
      </c>
      <c r="E1425" s="14">
        <v>1</v>
      </c>
      <c r="F1425" s="14">
        <v>2379.14</v>
      </c>
      <c r="G1425" s="15">
        <f>ROUND(E1425*F1425,2)</f>
        <v>2379.14</v>
      </c>
      <c r="H1425" s="14">
        <v>1</v>
      </c>
      <c r="I1425" s="37">
        <v>0</v>
      </c>
      <c r="J1425" s="15">
        <f>ROUND(H1425*I1425,2)</f>
        <v>0</v>
      </c>
    </row>
    <row r="1426" spans="1:10" ht="20.399999999999999" x14ac:dyDescent="0.3">
      <c r="A1426" s="12" t="s">
        <v>2096</v>
      </c>
      <c r="B1426" s="13" t="s">
        <v>18</v>
      </c>
      <c r="C1426" s="13" t="s">
        <v>19</v>
      </c>
      <c r="D1426" s="31" t="s">
        <v>2097</v>
      </c>
      <c r="E1426" s="14">
        <v>1</v>
      </c>
      <c r="F1426" s="14">
        <v>1942.5</v>
      </c>
      <c r="G1426" s="15">
        <f>ROUND(E1426*F1426,2)</f>
        <v>1942.5</v>
      </c>
      <c r="H1426" s="14">
        <v>1</v>
      </c>
      <c r="I1426" s="37">
        <v>0</v>
      </c>
      <c r="J1426" s="15">
        <f>ROUND(H1426*I1426,2)</f>
        <v>0</v>
      </c>
    </row>
    <row r="1427" spans="1:10" x14ac:dyDescent="0.3">
      <c r="A1427" s="12" t="s">
        <v>2098</v>
      </c>
      <c r="B1427" s="13" t="s">
        <v>18</v>
      </c>
      <c r="C1427" s="13" t="s">
        <v>19</v>
      </c>
      <c r="D1427" s="31" t="s">
        <v>2099</v>
      </c>
      <c r="E1427" s="14">
        <v>1</v>
      </c>
      <c r="F1427" s="14">
        <v>1312.5</v>
      </c>
      <c r="G1427" s="15">
        <f>ROUND(E1427*F1427,2)</f>
        <v>1312.5</v>
      </c>
      <c r="H1427" s="14">
        <v>1</v>
      </c>
      <c r="I1427" s="37">
        <v>0</v>
      </c>
      <c r="J1427" s="15">
        <f>ROUND(H1427*I1427,2)</f>
        <v>0</v>
      </c>
    </row>
    <row r="1428" spans="1:10" x14ac:dyDescent="0.3">
      <c r="A1428" s="16"/>
      <c r="B1428" s="16"/>
      <c r="C1428" s="16"/>
      <c r="D1428" s="32" t="s">
        <v>2100</v>
      </c>
      <c r="E1428" s="14">
        <v>1</v>
      </c>
      <c r="F1428" s="17">
        <f>SUM(G1424:G1427)</f>
        <v>18149.46</v>
      </c>
      <c r="G1428" s="17">
        <f>ROUND(E1428*F1428,2)</f>
        <v>18149.46</v>
      </c>
      <c r="H1428" s="14">
        <v>1</v>
      </c>
      <c r="I1428" s="17">
        <f>SUM(J1424:J1427)</f>
        <v>0</v>
      </c>
      <c r="J1428" s="17">
        <f>ROUND(H1428*I1428,2)</f>
        <v>0</v>
      </c>
    </row>
    <row r="1429" spans="1:10" ht="0.9" customHeight="1" x14ac:dyDescent="0.3">
      <c r="A1429" s="18"/>
      <c r="B1429" s="18"/>
      <c r="C1429" s="18"/>
      <c r="D1429" s="33"/>
      <c r="E1429" s="18"/>
      <c r="F1429" s="18"/>
      <c r="G1429" s="18"/>
      <c r="H1429" s="18"/>
      <c r="I1429" s="18"/>
      <c r="J1429" s="18"/>
    </row>
    <row r="1430" spans="1:10" x14ac:dyDescent="0.3">
      <c r="A1430" s="19" t="s">
        <v>2101</v>
      </c>
      <c r="B1430" s="19" t="s">
        <v>10</v>
      </c>
      <c r="C1430" s="19" t="s">
        <v>11</v>
      </c>
      <c r="D1430" s="34" t="s">
        <v>851</v>
      </c>
      <c r="E1430" s="20">
        <f t="shared" ref="E1430:J1430" si="307">E1439</f>
        <v>1</v>
      </c>
      <c r="F1430" s="20">
        <f t="shared" si="307"/>
        <v>53830.14</v>
      </c>
      <c r="G1430" s="20">
        <f t="shared" si="307"/>
        <v>53830.14</v>
      </c>
      <c r="H1430" s="20">
        <f t="shared" si="307"/>
        <v>1</v>
      </c>
      <c r="I1430" s="20">
        <f t="shared" si="307"/>
        <v>0</v>
      </c>
      <c r="J1430" s="20">
        <f t="shared" si="307"/>
        <v>0</v>
      </c>
    </row>
    <row r="1431" spans="1:10" ht="20.399999999999999" x14ac:dyDescent="0.3">
      <c r="A1431" s="12" t="s">
        <v>852</v>
      </c>
      <c r="B1431" s="13" t="s">
        <v>18</v>
      </c>
      <c r="C1431" s="13" t="s">
        <v>27</v>
      </c>
      <c r="D1431" s="31" t="s">
        <v>853</v>
      </c>
      <c r="E1431" s="14">
        <v>425</v>
      </c>
      <c r="F1431" s="14">
        <v>33.61</v>
      </c>
      <c r="G1431" s="15">
        <f t="shared" ref="G1431:G1439" si="308">ROUND(E1431*F1431,2)</f>
        <v>14284.25</v>
      </c>
      <c r="H1431" s="14">
        <v>425</v>
      </c>
      <c r="I1431" s="37">
        <v>0</v>
      </c>
      <c r="J1431" s="15">
        <f t="shared" ref="J1431:J1439" si="309">ROUND(H1431*I1431,2)</f>
        <v>0</v>
      </c>
    </row>
    <row r="1432" spans="1:10" ht="20.399999999999999" x14ac:dyDescent="0.3">
      <c r="A1432" s="12" t="s">
        <v>854</v>
      </c>
      <c r="B1432" s="13" t="s">
        <v>18</v>
      </c>
      <c r="C1432" s="13" t="s">
        <v>27</v>
      </c>
      <c r="D1432" s="31" t="s">
        <v>855</v>
      </c>
      <c r="E1432" s="14">
        <v>950</v>
      </c>
      <c r="F1432" s="14">
        <v>35.85</v>
      </c>
      <c r="G1432" s="15">
        <f t="shared" si="308"/>
        <v>34057.5</v>
      </c>
      <c r="H1432" s="14">
        <v>950</v>
      </c>
      <c r="I1432" s="37">
        <v>0</v>
      </c>
      <c r="J1432" s="15">
        <f t="shared" si="309"/>
        <v>0</v>
      </c>
    </row>
    <row r="1433" spans="1:10" ht="20.399999999999999" x14ac:dyDescent="0.3">
      <c r="A1433" s="12" t="s">
        <v>856</v>
      </c>
      <c r="B1433" s="13" t="s">
        <v>18</v>
      </c>
      <c r="C1433" s="13" t="s">
        <v>19</v>
      </c>
      <c r="D1433" s="31" t="s">
        <v>857</v>
      </c>
      <c r="E1433" s="14">
        <v>25</v>
      </c>
      <c r="F1433" s="14">
        <v>17.66</v>
      </c>
      <c r="G1433" s="15">
        <f t="shared" si="308"/>
        <v>441.5</v>
      </c>
      <c r="H1433" s="14">
        <v>25</v>
      </c>
      <c r="I1433" s="37">
        <v>0</v>
      </c>
      <c r="J1433" s="15">
        <f t="shared" si="309"/>
        <v>0</v>
      </c>
    </row>
    <row r="1434" spans="1:10" ht="20.399999999999999" x14ac:dyDescent="0.3">
      <c r="A1434" s="12" t="s">
        <v>858</v>
      </c>
      <c r="B1434" s="13" t="s">
        <v>18</v>
      </c>
      <c r="C1434" s="13" t="s">
        <v>19</v>
      </c>
      <c r="D1434" s="31" t="s">
        <v>859</v>
      </c>
      <c r="E1434" s="14">
        <v>34</v>
      </c>
      <c r="F1434" s="14">
        <v>44.88</v>
      </c>
      <c r="G1434" s="15">
        <f t="shared" si="308"/>
        <v>1525.92</v>
      </c>
      <c r="H1434" s="14">
        <v>34</v>
      </c>
      <c r="I1434" s="37">
        <v>0</v>
      </c>
      <c r="J1434" s="15">
        <f t="shared" si="309"/>
        <v>0</v>
      </c>
    </row>
    <row r="1435" spans="1:10" ht="20.399999999999999" x14ac:dyDescent="0.3">
      <c r="A1435" s="12" t="s">
        <v>860</v>
      </c>
      <c r="B1435" s="13" t="s">
        <v>18</v>
      </c>
      <c r="C1435" s="13" t="s">
        <v>19</v>
      </c>
      <c r="D1435" s="31" t="s">
        <v>861</v>
      </c>
      <c r="E1435" s="14">
        <v>28</v>
      </c>
      <c r="F1435" s="14">
        <v>76.930000000000007</v>
      </c>
      <c r="G1435" s="15">
        <f t="shared" si="308"/>
        <v>2154.04</v>
      </c>
      <c r="H1435" s="14">
        <v>28</v>
      </c>
      <c r="I1435" s="37">
        <v>0</v>
      </c>
      <c r="J1435" s="15">
        <f t="shared" si="309"/>
        <v>0</v>
      </c>
    </row>
    <row r="1436" spans="1:10" x14ac:dyDescent="0.3">
      <c r="A1436" s="12" t="s">
        <v>868</v>
      </c>
      <c r="B1436" s="13" t="s">
        <v>18</v>
      </c>
      <c r="C1436" s="13" t="s">
        <v>19</v>
      </c>
      <c r="D1436" s="31" t="s">
        <v>869</v>
      </c>
      <c r="E1436" s="14">
        <v>0.5</v>
      </c>
      <c r="F1436" s="14">
        <v>1517.25</v>
      </c>
      <c r="G1436" s="15">
        <f t="shared" si="308"/>
        <v>758.63</v>
      </c>
      <c r="H1436" s="14">
        <v>0.5</v>
      </c>
      <c r="I1436" s="37">
        <v>0</v>
      </c>
      <c r="J1436" s="15">
        <f t="shared" si="309"/>
        <v>0</v>
      </c>
    </row>
    <row r="1437" spans="1:10" ht="20.399999999999999" x14ac:dyDescent="0.3">
      <c r="A1437" s="12" t="s">
        <v>870</v>
      </c>
      <c r="B1437" s="13" t="s">
        <v>18</v>
      </c>
      <c r="C1437" s="13" t="s">
        <v>19</v>
      </c>
      <c r="D1437" s="31" t="s">
        <v>871</v>
      </c>
      <c r="E1437" s="14">
        <v>5</v>
      </c>
      <c r="F1437" s="14">
        <v>40.54</v>
      </c>
      <c r="G1437" s="15">
        <f t="shared" si="308"/>
        <v>202.7</v>
      </c>
      <c r="H1437" s="14">
        <v>5</v>
      </c>
      <c r="I1437" s="37">
        <v>0</v>
      </c>
      <c r="J1437" s="15">
        <f t="shared" si="309"/>
        <v>0</v>
      </c>
    </row>
    <row r="1438" spans="1:10" ht="20.399999999999999" x14ac:dyDescent="0.3">
      <c r="A1438" s="12" t="s">
        <v>872</v>
      </c>
      <c r="B1438" s="13" t="s">
        <v>18</v>
      </c>
      <c r="C1438" s="13" t="s">
        <v>19</v>
      </c>
      <c r="D1438" s="31" t="s">
        <v>873</v>
      </c>
      <c r="E1438" s="14">
        <v>13</v>
      </c>
      <c r="F1438" s="14">
        <v>31.2</v>
      </c>
      <c r="G1438" s="15">
        <f t="shared" si="308"/>
        <v>405.6</v>
      </c>
      <c r="H1438" s="14">
        <v>13</v>
      </c>
      <c r="I1438" s="37">
        <v>0</v>
      </c>
      <c r="J1438" s="15">
        <f t="shared" si="309"/>
        <v>0</v>
      </c>
    </row>
    <row r="1439" spans="1:10" x14ac:dyDescent="0.3">
      <c r="A1439" s="16"/>
      <c r="B1439" s="16"/>
      <c r="C1439" s="16"/>
      <c r="D1439" s="32" t="s">
        <v>2102</v>
      </c>
      <c r="E1439" s="14">
        <v>1</v>
      </c>
      <c r="F1439" s="17">
        <f>SUM(G1431:G1438)</f>
        <v>53830.14</v>
      </c>
      <c r="G1439" s="17">
        <f t="shared" si="308"/>
        <v>53830.14</v>
      </c>
      <c r="H1439" s="14">
        <v>1</v>
      </c>
      <c r="I1439" s="17">
        <f>SUM(J1431:J1438)</f>
        <v>0</v>
      </c>
      <c r="J1439" s="17">
        <f t="shared" si="309"/>
        <v>0</v>
      </c>
    </row>
    <row r="1440" spans="1:10" ht="0.9" customHeight="1" x14ac:dyDescent="0.3">
      <c r="A1440" s="18"/>
      <c r="B1440" s="18"/>
      <c r="C1440" s="18"/>
      <c r="D1440" s="33"/>
      <c r="E1440" s="18"/>
      <c r="F1440" s="18"/>
      <c r="G1440" s="18"/>
      <c r="H1440" s="18"/>
      <c r="I1440" s="18"/>
      <c r="J1440" s="18"/>
    </row>
    <row r="1441" spans="1:10" ht="20.399999999999999" x14ac:dyDescent="0.3">
      <c r="A1441" s="19" t="s">
        <v>2103</v>
      </c>
      <c r="B1441" s="19" t="s">
        <v>10</v>
      </c>
      <c r="C1441" s="19" t="s">
        <v>11</v>
      </c>
      <c r="D1441" s="34" t="s">
        <v>878</v>
      </c>
      <c r="E1441" s="20">
        <f t="shared" ref="E1441:J1441" si="310">E1447</f>
        <v>1</v>
      </c>
      <c r="F1441" s="20">
        <f t="shared" si="310"/>
        <v>8355.17</v>
      </c>
      <c r="G1441" s="20">
        <f t="shared" si="310"/>
        <v>8355.17</v>
      </c>
      <c r="H1441" s="20">
        <f t="shared" si="310"/>
        <v>1</v>
      </c>
      <c r="I1441" s="20">
        <f t="shared" si="310"/>
        <v>0</v>
      </c>
      <c r="J1441" s="20">
        <f t="shared" si="310"/>
        <v>0</v>
      </c>
    </row>
    <row r="1442" spans="1:10" ht="20.399999999999999" x14ac:dyDescent="0.3">
      <c r="A1442" s="12" t="s">
        <v>2104</v>
      </c>
      <c r="B1442" s="13" t="s">
        <v>18</v>
      </c>
      <c r="C1442" s="13" t="s">
        <v>19</v>
      </c>
      <c r="D1442" s="31" t="s">
        <v>2105</v>
      </c>
      <c r="E1442" s="14">
        <v>1</v>
      </c>
      <c r="F1442" s="14">
        <v>789.92</v>
      </c>
      <c r="G1442" s="15">
        <f t="shared" ref="G1442:G1447" si="311">ROUND(E1442*F1442,2)</f>
        <v>789.92</v>
      </c>
      <c r="H1442" s="14">
        <v>1</v>
      </c>
      <c r="I1442" s="37">
        <v>0</v>
      </c>
      <c r="J1442" s="15">
        <f t="shared" ref="J1442:J1447" si="312">ROUND(H1442*I1442,2)</f>
        <v>0</v>
      </c>
    </row>
    <row r="1443" spans="1:10" ht="20.399999999999999" x14ac:dyDescent="0.3">
      <c r="A1443" s="12" t="s">
        <v>2106</v>
      </c>
      <c r="B1443" s="13" t="s">
        <v>18</v>
      </c>
      <c r="C1443" s="13" t="s">
        <v>19</v>
      </c>
      <c r="D1443" s="31" t="s">
        <v>2107</v>
      </c>
      <c r="E1443" s="14">
        <v>1</v>
      </c>
      <c r="F1443" s="14">
        <v>1575</v>
      </c>
      <c r="G1443" s="15">
        <f t="shared" si="311"/>
        <v>1575</v>
      </c>
      <c r="H1443" s="14">
        <v>1</v>
      </c>
      <c r="I1443" s="37">
        <v>0</v>
      </c>
      <c r="J1443" s="15">
        <f t="shared" si="312"/>
        <v>0</v>
      </c>
    </row>
    <row r="1444" spans="1:10" ht="20.399999999999999" x14ac:dyDescent="0.3">
      <c r="A1444" s="12" t="s">
        <v>879</v>
      </c>
      <c r="B1444" s="13" t="s">
        <v>18</v>
      </c>
      <c r="C1444" s="13" t="s">
        <v>19</v>
      </c>
      <c r="D1444" s="31" t="s">
        <v>880</v>
      </c>
      <c r="E1444" s="14">
        <v>0.5</v>
      </c>
      <c r="F1444" s="14">
        <v>1501.5</v>
      </c>
      <c r="G1444" s="15">
        <f t="shared" si="311"/>
        <v>750.75</v>
      </c>
      <c r="H1444" s="14">
        <v>0.5</v>
      </c>
      <c r="I1444" s="37">
        <v>0</v>
      </c>
      <c r="J1444" s="15">
        <f t="shared" si="312"/>
        <v>0</v>
      </c>
    </row>
    <row r="1445" spans="1:10" ht="20.399999999999999" x14ac:dyDescent="0.3">
      <c r="A1445" s="12" t="s">
        <v>881</v>
      </c>
      <c r="B1445" s="13" t="s">
        <v>18</v>
      </c>
      <c r="C1445" s="13" t="s">
        <v>19</v>
      </c>
      <c r="D1445" s="31" t="s">
        <v>882</v>
      </c>
      <c r="E1445" s="14">
        <v>0.5</v>
      </c>
      <c r="F1445" s="14">
        <v>5649</v>
      </c>
      <c r="G1445" s="15">
        <f t="shared" si="311"/>
        <v>2824.5</v>
      </c>
      <c r="H1445" s="14">
        <v>0.5</v>
      </c>
      <c r="I1445" s="37">
        <v>0</v>
      </c>
      <c r="J1445" s="15">
        <f t="shared" si="312"/>
        <v>0</v>
      </c>
    </row>
    <row r="1446" spans="1:10" x14ac:dyDescent="0.3">
      <c r="A1446" s="12" t="s">
        <v>883</v>
      </c>
      <c r="B1446" s="13" t="s">
        <v>18</v>
      </c>
      <c r="C1446" s="13" t="s">
        <v>19</v>
      </c>
      <c r="D1446" s="31" t="s">
        <v>884</v>
      </c>
      <c r="E1446" s="14">
        <v>0.5</v>
      </c>
      <c r="F1446" s="14">
        <v>4830</v>
      </c>
      <c r="G1446" s="15">
        <f t="shared" si="311"/>
        <v>2415</v>
      </c>
      <c r="H1446" s="14">
        <v>0.5</v>
      </c>
      <c r="I1446" s="37">
        <v>0</v>
      </c>
      <c r="J1446" s="15">
        <f t="shared" si="312"/>
        <v>0</v>
      </c>
    </row>
    <row r="1447" spans="1:10" x14ac:dyDescent="0.3">
      <c r="A1447" s="16"/>
      <c r="B1447" s="16"/>
      <c r="C1447" s="16"/>
      <c r="D1447" s="32" t="s">
        <v>2108</v>
      </c>
      <c r="E1447" s="14">
        <v>1</v>
      </c>
      <c r="F1447" s="17">
        <f>SUM(G1442:G1446)</f>
        <v>8355.17</v>
      </c>
      <c r="G1447" s="17">
        <f t="shared" si="311"/>
        <v>8355.17</v>
      </c>
      <c r="H1447" s="14">
        <v>1</v>
      </c>
      <c r="I1447" s="17">
        <f>SUM(J1442:J1446)</f>
        <v>0</v>
      </c>
      <c r="J1447" s="17">
        <f t="shared" si="312"/>
        <v>0</v>
      </c>
    </row>
    <row r="1448" spans="1:10" ht="0.9" customHeight="1" x14ac:dyDescent="0.3">
      <c r="A1448" s="18"/>
      <c r="B1448" s="18"/>
      <c r="C1448" s="18"/>
      <c r="D1448" s="33"/>
      <c r="E1448" s="18"/>
      <c r="F1448" s="18"/>
      <c r="G1448" s="18"/>
      <c r="H1448" s="18"/>
      <c r="I1448" s="18"/>
      <c r="J1448" s="18"/>
    </row>
    <row r="1449" spans="1:10" x14ac:dyDescent="0.3">
      <c r="A1449" s="19" t="s">
        <v>2109</v>
      </c>
      <c r="B1449" s="19" t="s">
        <v>10</v>
      </c>
      <c r="C1449" s="19" t="s">
        <v>11</v>
      </c>
      <c r="D1449" s="34" t="s">
        <v>887</v>
      </c>
      <c r="E1449" s="20">
        <f t="shared" ref="E1449:J1449" si="313">E1453</f>
        <v>1</v>
      </c>
      <c r="F1449" s="20">
        <f t="shared" si="313"/>
        <v>6063.23</v>
      </c>
      <c r="G1449" s="20">
        <f t="shared" si="313"/>
        <v>6063.23</v>
      </c>
      <c r="H1449" s="20">
        <f t="shared" si="313"/>
        <v>1</v>
      </c>
      <c r="I1449" s="20">
        <f t="shared" si="313"/>
        <v>0</v>
      </c>
      <c r="J1449" s="20">
        <f t="shared" si="313"/>
        <v>0</v>
      </c>
    </row>
    <row r="1450" spans="1:10" ht="20.399999999999999" x14ac:dyDescent="0.3">
      <c r="A1450" s="12" t="s">
        <v>2110</v>
      </c>
      <c r="B1450" s="13" t="s">
        <v>18</v>
      </c>
      <c r="C1450" s="13" t="s">
        <v>19</v>
      </c>
      <c r="D1450" s="31" t="s">
        <v>2111</v>
      </c>
      <c r="E1450" s="14">
        <v>1</v>
      </c>
      <c r="F1450" s="14">
        <v>1293.08</v>
      </c>
      <c r="G1450" s="15">
        <f>ROUND(E1450*F1450,2)</f>
        <v>1293.08</v>
      </c>
      <c r="H1450" s="14">
        <v>1</v>
      </c>
      <c r="I1450" s="37">
        <v>0</v>
      </c>
      <c r="J1450" s="15">
        <f>ROUND(H1450*I1450,2)</f>
        <v>0</v>
      </c>
    </row>
    <row r="1451" spans="1:10" ht="20.399999999999999" x14ac:dyDescent="0.3">
      <c r="A1451" s="12" t="s">
        <v>2112</v>
      </c>
      <c r="B1451" s="13" t="s">
        <v>18</v>
      </c>
      <c r="C1451" s="13" t="s">
        <v>19</v>
      </c>
      <c r="D1451" s="31" t="s">
        <v>1311</v>
      </c>
      <c r="E1451" s="14">
        <v>1</v>
      </c>
      <c r="F1451" s="14">
        <v>2839.2</v>
      </c>
      <c r="G1451" s="15">
        <f>ROUND(E1451*F1451,2)</f>
        <v>2839.2</v>
      </c>
      <c r="H1451" s="14">
        <v>1</v>
      </c>
      <c r="I1451" s="37">
        <v>0</v>
      </c>
      <c r="J1451" s="15">
        <f>ROUND(H1451*I1451,2)</f>
        <v>0</v>
      </c>
    </row>
    <row r="1452" spans="1:10" ht="20.399999999999999" x14ac:dyDescent="0.3">
      <c r="A1452" s="12" t="s">
        <v>888</v>
      </c>
      <c r="B1452" s="13" t="s">
        <v>18</v>
      </c>
      <c r="C1452" s="13" t="s">
        <v>19</v>
      </c>
      <c r="D1452" s="31" t="s">
        <v>889</v>
      </c>
      <c r="E1452" s="14">
        <v>0.5</v>
      </c>
      <c r="F1452" s="14">
        <v>3861.9</v>
      </c>
      <c r="G1452" s="15">
        <f>ROUND(E1452*F1452,2)</f>
        <v>1930.95</v>
      </c>
      <c r="H1452" s="14">
        <v>0.5</v>
      </c>
      <c r="I1452" s="37">
        <v>0</v>
      </c>
      <c r="J1452" s="15">
        <f>ROUND(H1452*I1452,2)</f>
        <v>0</v>
      </c>
    </row>
    <row r="1453" spans="1:10" x14ac:dyDescent="0.3">
      <c r="A1453" s="16"/>
      <c r="B1453" s="16"/>
      <c r="C1453" s="16"/>
      <c r="D1453" s="32" t="s">
        <v>2113</v>
      </c>
      <c r="E1453" s="14">
        <v>1</v>
      </c>
      <c r="F1453" s="17">
        <f>SUM(G1450:G1452)</f>
        <v>6063.23</v>
      </c>
      <c r="G1453" s="17">
        <f>ROUND(E1453*F1453,2)</f>
        <v>6063.23</v>
      </c>
      <c r="H1453" s="14">
        <v>1</v>
      </c>
      <c r="I1453" s="17">
        <f>SUM(J1450:J1452)</f>
        <v>0</v>
      </c>
      <c r="J1453" s="17">
        <f>ROUND(H1453*I1453,2)</f>
        <v>0</v>
      </c>
    </row>
    <row r="1454" spans="1:10" ht="0.9" customHeight="1" x14ac:dyDescent="0.3">
      <c r="A1454" s="18"/>
      <c r="B1454" s="18"/>
      <c r="C1454" s="18"/>
      <c r="D1454" s="33"/>
      <c r="E1454" s="18"/>
      <c r="F1454" s="18"/>
      <c r="G1454" s="18"/>
      <c r="H1454" s="18"/>
      <c r="I1454" s="18"/>
      <c r="J1454" s="18"/>
    </row>
    <row r="1455" spans="1:10" x14ac:dyDescent="0.3">
      <c r="A1455" s="16"/>
      <c r="B1455" s="16"/>
      <c r="C1455" s="16"/>
      <c r="D1455" s="32" t="s">
        <v>2114</v>
      </c>
      <c r="E1455" s="14">
        <v>1</v>
      </c>
      <c r="F1455" s="17">
        <f>G1361+G1365+G1378+G1397+G1423+G1430+G1441+G1449</f>
        <v>331541.75</v>
      </c>
      <c r="G1455" s="17">
        <f>ROUND(E1455*F1455,2)</f>
        <v>331541.75</v>
      </c>
      <c r="H1455" s="14">
        <v>1</v>
      </c>
      <c r="I1455" s="17">
        <f>J1361+J1365+J1378+J1397+J1423+J1430+J1441+J1449</f>
        <v>0</v>
      </c>
      <c r="J1455" s="17">
        <f>ROUND(H1455*I1455,2)</f>
        <v>0</v>
      </c>
    </row>
    <row r="1456" spans="1:10" ht="0.9" customHeight="1" x14ac:dyDescent="0.3">
      <c r="A1456" s="18"/>
      <c r="B1456" s="18"/>
      <c r="C1456" s="18"/>
      <c r="D1456" s="33"/>
      <c r="E1456" s="18"/>
      <c r="F1456" s="18"/>
      <c r="G1456" s="18"/>
      <c r="H1456" s="18"/>
      <c r="I1456" s="18"/>
      <c r="J1456" s="18"/>
    </row>
    <row r="1457" spans="1:10" x14ac:dyDescent="0.3">
      <c r="A1457" s="10" t="s">
        <v>2115</v>
      </c>
      <c r="B1457" s="10" t="s">
        <v>10</v>
      </c>
      <c r="C1457" s="10" t="s">
        <v>11</v>
      </c>
      <c r="D1457" s="30" t="s">
        <v>2116</v>
      </c>
      <c r="E1457" s="11">
        <f t="shared" ref="E1457:J1457" si="314">E1630</f>
        <v>1</v>
      </c>
      <c r="F1457" s="11">
        <f t="shared" si="314"/>
        <v>238960.21</v>
      </c>
      <c r="G1457" s="11">
        <f t="shared" si="314"/>
        <v>238960.21</v>
      </c>
      <c r="H1457" s="11">
        <f t="shared" si="314"/>
        <v>1</v>
      </c>
      <c r="I1457" s="11">
        <f t="shared" si="314"/>
        <v>0</v>
      </c>
      <c r="J1457" s="11">
        <f t="shared" si="314"/>
        <v>0</v>
      </c>
    </row>
    <row r="1458" spans="1:10" x14ac:dyDescent="0.3">
      <c r="A1458" s="19" t="s">
        <v>2117</v>
      </c>
      <c r="B1458" s="19" t="s">
        <v>10</v>
      </c>
      <c r="C1458" s="19" t="s">
        <v>11</v>
      </c>
      <c r="D1458" s="34" t="s">
        <v>2118</v>
      </c>
      <c r="E1458" s="20">
        <f t="shared" ref="E1458:J1458" si="315">E1472</f>
        <v>1</v>
      </c>
      <c r="F1458" s="20">
        <f t="shared" si="315"/>
        <v>44936.86</v>
      </c>
      <c r="G1458" s="20">
        <f t="shared" si="315"/>
        <v>44936.86</v>
      </c>
      <c r="H1458" s="20">
        <f t="shared" si="315"/>
        <v>1</v>
      </c>
      <c r="I1458" s="20">
        <f t="shared" si="315"/>
        <v>0</v>
      </c>
      <c r="J1458" s="20">
        <f t="shared" si="315"/>
        <v>0</v>
      </c>
    </row>
    <row r="1459" spans="1:10" ht="30.6" x14ac:dyDescent="0.3">
      <c r="A1459" s="12" t="s">
        <v>2119</v>
      </c>
      <c r="B1459" s="13" t="s">
        <v>18</v>
      </c>
      <c r="C1459" s="13" t="s">
        <v>19</v>
      </c>
      <c r="D1459" s="31" t="s">
        <v>2120</v>
      </c>
      <c r="E1459" s="14">
        <v>2</v>
      </c>
      <c r="F1459" s="14">
        <v>6153</v>
      </c>
      <c r="G1459" s="15">
        <f t="shared" ref="G1459:G1472" si="316">ROUND(E1459*F1459,2)</f>
        <v>12306</v>
      </c>
      <c r="H1459" s="14">
        <v>2</v>
      </c>
      <c r="I1459" s="37">
        <v>0</v>
      </c>
      <c r="J1459" s="15">
        <f t="shared" ref="J1459:J1472" si="317">ROUND(H1459*I1459,2)</f>
        <v>0</v>
      </c>
    </row>
    <row r="1460" spans="1:10" ht="20.399999999999999" x14ac:dyDescent="0.3">
      <c r="A1460" s="12" t="s">
        <v>2121</v>
      </c>
      <c r="B1460" s="13" t="s">
        <v>18</v>
      </c>
      <c r="C1460" s="13" t="s">
        <v>19</v>
      </c>
      <c r="D1460" s="31" t="s">
        <v>2122</v>
      </c>
      <c r="E1460" s="14">
        <v>2</v>
      </c>
      <c r="F1460" s="14">
        <v>1213</v>
      </c>
      <c r="G1460" s="15">
        <f t="shared" si="316"/>
        <v>2426</v>
      </c>
      <c r="H1460" s="14">
        <v>2</v>
      </c>
      <c r="I1460" s="37">
        <v>0</v>
      </c>
      <c r="J1460" s="15">
        <f t="shared" si="317"/>
        <v>0</v>
      </c>
    </row>
    <row r="1461" spans="1:10" ht="30.6" x14ac:dyDescent="0.3">
      <c r="A1461" s="12" t="s">
        <v>2123</v>
      </c>
      <c r="B1461" s="13" t="s">
        <v>18</v>
      </c>
      <c r="C1461" s="13" t="s">
        <v>27</v>
      </c>
      <c r="D1461" s="31" t="s">
        <v>2124</v>
      </c>
      <c r="E1461" s="14">
        <v>240</v>
      </c>
      <c r="F1461" s="14">
        <v>45.05</v>
      </c>
      <c r="G1461" s="15">
        <f t="shared" si="316"/>
        <v>10812</v>
      </c>
      <c r="H1461" s="14">
        <v>240</v>
      </c>
      <c r="I1461" s="37">
        <v>0</v>
      </c>
      <c r="J1461" s="15">
        <f t="shared" si="317"/>
        <v>0</v>
      </c>
    </row>
    <row r="1462" spans="1:10" ht="30.6" x14ac:dyDescent="0.3">
      <c r="A1462" s="12" t="s">
        <v>2125</v>
      </c>
      <c r="B1462" s="13" t="s">
        <v>18</v>
      </c>
      <c r="C1462" s="13" t="s">
        <v>252</v>
      </c>
      <c r="D1462" s="31" t="s">
        <v>2126</v>
      </c>
      <c r="E1462" s="14">
        <v>280</v>
      </c>
      <c r="F1462" s="14">
        <v>46.29</v>
      </c>
      <c r="G1462" s="15">
        <f t="shared" si="316"/>
        <v>12961.2</v>
      </c>
      <c r="H1462" s="14">
        <v>280</v>
      </c>
      <c r="I1462" s="37">
        <v>0</v>
      </c>
      <c r="J1462" s="15">
        <f t="shared" si="317"/>
        <v>0</v>
      </c>
    </row>
    <row r="1463" spans="1:10" x14ac:dyDescent="0.3">
      <c r="A1463" s="12" t="s">
        <v>2127</v>
      </c>
      <c r="B1463" s="13" t="s">
        <v>18</v>
      </c>
      <c r="C1463" s="13" t="s">
        <v>252</v>
      </c>
      <c r="D1463" s="31" t="s">
        <v>2128</v>
      </c>
      <c r="E1463" s="14">
        <v>40</v>
      </c>
      <c r="F1463" s="14">
        <v>39.25</v>
      </c>
      <c r="G1463" s="15">
        <f t="shared" si="316"/>
        <v>1570</v>
      </c>
      <c r="H1463" s="14">
        <v>40</v>
      </c>
      <c r="I1463" s="37">
        <v>0</v>
      </c>
      <c r="J1463" s="15">
        <f t="shared" si="317"/>
        <v>0</v>
      </c>
    </row>
    <row r="1464" spans="1:10" ht="20.399999999999999" x14ac:dyDescent="0.3">
      <c r="A1464" s="12" t="s">
        <v>2129</v>
      </c>
      <c r="B1464" s="13" t="s">
        <v>18</v>
      </c>
      <c r="C1464" s="13" t="s">
        <v>19</v>
      </c>
      <c r="D1464" s="31" t="s">
        <v>2130</v>
      </c>
      <c r="E1464" s="14">
        <v>2</v>
      </c>
      <c r="F1464" s="14">
        <v>126</v>
      </c>
      <c r="G1464" s="15">
        <f t="shared" si="316"/>
        <v>252</v>
      </c>
      <c r="H1464" s="14">
        <v>2</v>
      </c>
      <c r="I1464" s="37">
        <v>0</v>
      </c>
      <c r="J1464" s="15">
        <f t="shared" si="317"/>
        <v>0</v>
      </c>
    </row>
    <row r="1465" spans="1:10" ht="30.6" x14ac:dyDescent="0.3">
      <c r="A1465" s="12" t="s">
        <v>2131</v>
      </c>
      <c r="B1465" s="13" t="s">
        <v>18</v>
      </c>
      <c r="C1465" s="13" t="s">
        <v>19</v>
      </c>
      <c r="D1465" s="31" t="s">
        <v>2132</v>
      </c>
      <c r="E1465" s="14">
        <v>2</v>
      </c>
      <c r="F1465" s="14">
        <v>672</v>
      </c>
      <c r="G1465" s="15">
        <f t="shared" si="316"/>
        <v>1344</v>
      </c>
      <c r="H1465" s="14">
        <v>2</v>
      </c>
      <c r="I1465" s="37">
        <v>0</v>
      </c>
      <c r="J1465" s="15">
        <f t="shared" si="317"/>
        <v>0</v>
      </c>
    </row>
    <row r="1466" spans="1:10" ht="30.6" x14ac:dyDescent="0.3">
      <c r="A1466" s="12" t="s">
        <v>2133</v>
      </c>
      <c r="B1466" s="13" t="s">
        <v>18</v>
      </c>
      <c r="C1466" s="13" t="s">
        <v>27</v>
      </c>
      <c r="D1466" s="31" t="s">
        <v>2134</v>
      </c>
      <c r="E1466" s="14">
        <v>50</v>
      </c>
      <c r="F1466" s="14">
        <v>8.69</v>
      </c>
      <c r="G1466" s="15">
        <f t="shared" si="316"/>
        <v>434.5</v>
      </c>
      <c r="H1466" s="14">
        <v>50</v>
      </c>
      <c r="I1466" s="37">
        <v>0</v>
      </c>
      <c r="J1466" s="15">
        <f t="shared" si="317"/>
        <v>0</v>
      </c>
    </row>
    <row r="1467" spans="1:10" ht="30.6" x14ac:dyDescent="0.3">
      <c r="A1467" s="12" t="s">
        <v>2135</v>
      </c>
      <c r="B1467" s="13" t="s">
        <v>18</v>
      </c>
      <c r="C1467" s="13" t="s">
        <v>27</v>
      </c>
      <c r="D1467" s="31" t="s">
        <v>2136</v>
      </c>
      <c r="E1467" s="14">
        <v>280</v>
      </c>
      <c r="F1467" s="14">
        <v>5.08</v>
      </c>
      <c r="G1467" s="15">
        <f t="shared" si="316"/>
        <v>1422.4</v>
      </c>
      <c r="H1467" s="14">
        <v>280</v>
      </c>
      <c r="I1467" s="37">
        <v>0</v>
      </c>
      <c r="J1467" s="15">
        <f t="shared" si="317"/>
        <v>0</v>
      </c>
    </row>
    <row r="1468" spans="1:10" ht="20.399999999999999" x14ac:dyDescent="0.3">
      <c r="A1468" s="12" t="s">
        <v>2137</v>
      </c>
      <c r="B1468" s="13" t="s">
        <v>18</v>
      </c>
      <c r="C1468" s="13" t="s">
        <v>27</v>
      </c>
      <c r="D1468" s="31" t="s">
        <v>2138</v>
      </c>
      <c r="E1468" s="14">
        <v>280</v>
      </c>
      <c r="F1468" s="14">
        <v>3.19</v>
      </c>
      <c r="G1468" s="15">
        <f t="shared" si="316"/>
        <v>893.2</v>
      </c>
      <c r="H1468" s="14">
        <v>280</v>
      </c>
      <c r="I1468" s="37">
        <v>0</v>
      </c>
      <c r="J1468" s="15">
        <f t="shared" si="317"/>
        <v>0</v>
      </c>
    </row>
    <row r="1469" spans="1:10" ht="30.6" x14ac:dyDescent="0.3">
      <c r="A1469" s="12" t="s">
        <v>2139</v>
      </c>
      <c r="B1469" s="13" t="s">
        <v>18</v>
      </c>
      <c r="C1469" s="13" t="s">
        <v>19</v>
      </c>
      <c r="D1469" s="31" t="s">
        <v>2140</v>
      </c>
      <c r="E1469" s="14">
        <v>2</v>
      </c>
      <c r="F1469" s="14">
        <v>154</v>
      </c>
      <c r="G1469" s="15">
        <f t="shared" si="316"/>
        <v>308</v>
      </c>
      <c r="H1469" s="14">
        <v>2</v>
      </c>
      <c r="I1469" s="37">
        <v>0</v>
      </c>
      <c r="J1469" s="15">
        <f t="shared" si="317"/>
        <v>0</v>
      </c>
    </row>
    <row r="1470" spans="1:10" ht="20.399999999999999" x14ac:dyDescent="0.3">
      <c r="A1470" s="12" t="s">
        <v>2141</v>
      </c>
      <c r="B1470" s="13" t="s">
        <v>18</v>
      </c>
      <c r="C1470" s="13" t="s">
        <v>27</v>
      </c>
      <c r="D1470" s="31" t="s">
        <v>2142</v>
      </c>
      <c r="E1470" s="14">
        <v>20</v>
      </c>
      <c r="F1470" s="14">
        <v>2.89</v>
      </c>
      <c r="G1470" s="15">
        <f t="shared" si="316"/>
        <v>57.8</v>
      </c>
      <c r="H1470" s="14">
        <v>20</v>
      </c>
      <c r="I1470" s="37">
        <v>0</v>
      </c>
      <c r="J1470" s="15">
        <f t="shared" si="317"/>
        <v>0</v>
      </c>
    </row>
    <row r="1471" spans="1:10" x14ac:dyDescent="0.3">
      <c r="A1471" s="12" t="s">
        <v>2143</v>
      </c>
      <c r="B1471" s="13" t="s">
        <v>18</v>
      </c>
      <c r="C1471" s="13" t="s">
        <v>19</v>
      </c>
      <c r="D1471" s="31" t="s">
        <v>2144</v>
      </c>
      <c r="E1471" s="14">
        <v>1</v>
      </c>
      <c r="F1471" s="14">
        <v>149.76</v>
      </c>
      <c r="G1471" s="15">
        <f t="shared" si="316"/>
        <v>149.76</v>
      </c>
      <c r="H1471" s="14">
        <v>1</v>
      </c>
      <c r="I1471" s="37">
        <v>0</v>
      </c>
      <c r="J1471" s="15">
        <f t="shared" si="317"/>
        <v>0</v>
      </c>
    </row>
    <row r="1472" spans="1:10" x14ac:dyDescent="0.3">
      <c r="A1472" s="16"/>
      <c r="B1472" s="16"/>
      <c r="C1472" s="16"/>
      <c r="D1472" s="32" t="s">
        <v>2145</v>
      </c>
      <c r="E1472" s="14">
        <v>1</v>
      </c>
      <c r="F1472" s="17">
        <f>SUM(G1459:G1471)</f>
        <v>44936.86</v>
      </c>
      <c r="G1472" s="17">
        <f t="shared" si="316"/>
        <v>44936.86</v>
      </c>
      <c r="H1472" s="14">
        <v>1</v>
      </c>
      <c r="I1472" s="17">
        <f>SUM(J1459:J1471)</f>
        <v>0</v>
      </c>
      <c r="J1472" s="17">
        <f t="shared" si="317"/>
        <v>0</v>
      </c>
    </row>
    <row r="1473" spans="1:10" ht="0.9" customHeight="1" x14ac:dyDescent="0.3">
      <c r="A1473" s="18"/>
      <c r="B1473" s="18"/>
      <c r="C1473" s="18"/>
      <c r="D1473" s="33"/>
      <c r="E1473" s="18"/>
      <c r="F1473" s="18"/>
      <c r="G1473" s="18"/>
      <c r="H1473" s="18"/>
      <c r="I1473" s="18"/>
      <c r="J1473" s="18"/>
    </row>
    <row r="1474" spans="1:10" x14ac:dyDescent="0.3">
      <c r="A1474" s="19" t="s">
        <v>2146</v>
      </c>
      <c r="B1474" s="19" t="s">
        <v>10</v>
      </c>
      <c r="C1474" s="19" t="s">
        <v>11</v>
      </c>
      <c r="D1474" s="34" t="s">
        <v>2147</v>
      </c>
      <c r="E1474" s="20">
        <f t="shared" ref="E1474:J1474" si="318">E1496</f>
        <v>1</v>
      </c>
      <c r="F1474" s="20">
        <f t="shared" si="318"/>
        <v>32665.33</v>
      </c>
      <c r="G1474" s="20">
        <f t="shared" si="318"/>
        <v>32665.33</v>
      </c>
      <c r="H1474" s="20">
        <f t="shared" si="318"/>
        <v>1</v>
      </c>
      <c r="I1474" s="20">
        <f t="shared" si="318"/>
        <v>0</v>
      </c>
      <c r="J1474" s="20">
        <f t="shared" si="318"/>
        <v>0</v>
      </c>
    </row>
    <row r="1475" spans="1:10" ht="30.6" x14ac:dyDescent="0.3">
      <c r="A1475" s="12" t="s">
        <v>2148</v>
      </c>
      <c r="B1475" s="13" t="s">
        <v>18</v>
      </c>
      <c r="C1475" s="13" t="s">
        <v>19</v>
      </c>
      <c r="D1475" s="31" t="s">
        <v>2149</v>
      </c>
      <c r="E1475" s="14">
        <v>1</v>
      </c>
      <c r="F1475" s="14">
        <v>11572</v>
      </c>
      <c r="G1475" s="15">
        <f t="shared" ref="G1475:G1496" si="319">ROUND(E1475*F1475,2)</f>
        <v>11572</v>
      </c>
      <c r="H1475" s="14">
        <v>1</v>
      </c>
      <c r="I1475" s="37">
        <v>0</v>
      </c>
      <c r="J1475" s="15">
        <f t="shared" ref="J1475:J1496" si="320">ROUND(H1475*I1475,2)</f>
        <v>0</v>
      </c>
    </row>
    <row r="1476" spans="1:10" ht="20.399999999999999" x14ac:dyDescent="0.3">
      <c r="A1476" s="12" t="s">
        <v>2121</v>
      </c>
      <c r="B1476" s="13" t="s">
        <v>18</v>
      </c>
      <c r="C1476" s="13" t="s">
        <v>19</v>
      </c>
      <c r="D1476" s="31" t="s">
        <v>2122</v>
      </c>
      <c r="E1476" s="14">
        <v>2</v>
      </c>
      <c r="F1476" s="14">
        <v>1213</v>
      </c>
      <c r="G1476" s="15">
        <f t="shared" si="319"/>
        <v>2426</v>
      </c>
      <c r="H1476" s="14">
        <v>2</v>
      </c>
      <c r="I1476" s="37">
        <v>0</v>
      </c>
      <c r="J1476" s="15">
        <f t="shared" si="320"/>
        <v>0</v>
      </c>
    </row>
    <row r="1477" spans="1:10" ht="30.6" x14ac:dyDescent="0.3">
      <c r="A1477" s="12" t="s">
        <v>2150</v>
      </c>
      <c r="B1477" s="13" t="s">
        <v>18</v>
      </c>
      <c r="C1477" s="13" t="s">
        <v>19</v>
      </c>
      <c r="D1477" s="31" t="s">
        <v>2151</v>
      </c>
      <c r="E1477" s="14">
        <v>1</v>
      </c>
      <c r="F1477" s="14">
        <v>1350</v>
      </c>
      <c r="G1477" s="15">
        <f t="shared" si="319"/>
        <v>1350</v>
      </c>
      <c r="H1477" s="14">
        <v>1</v>
      </c>
      <c r="I1477" s="37">
        <v>0</v>
      </c>
      <c r="J1477" s="15">
        <f t="shared" si="320"/>
        <v>0</v>
      </c>
    </row>
    <row r="1478" spans="1:10" ht="20.399999999999999" x14ac:dyDescent="0.3">
      <c r="A1478" s="12" t="s">
        <v>2152</v>
      </c>
      <c r="B1478" s="13" t="s">
        <v>18</v>
      </c>
      <c r="C1478" s="13" t="s">
        <v>252</v>
      </c>
      <c r="D1478" s="31" t="s">
        <v>2153</v>
      </c>
      <c r="E1478" s="14">
        <v>20</v>
      </c>
      <c r="F1478" s="14">
        <v>146.72999999999999</v>
      </c>
      <c r="G1478" s="15">
        <f t="shared" si="319"/>
        <v>2934.6</v>
      </c>
      <c r="H1478" s="14">
        <v>20</v>
      </c>
      <c r="I1478" s="37">
        <v>0</v>
      </c>
      <c r="J1478" s="15">
        <f t="shared" si="320"/>
        <v>0</v>
      </c>
    </row>
    <row r="1479" spans="1:10" x14ac:dyDescent="0.3">
      <c r="A1479" s="12" t="s">
        <v>2127</v>
      </c>
      <c r="B1479" s="13" t="s">
        <v>18</v>
      </c>
      <c r="C1479" s="13" t="s">
        <v>252</v>
      </c>
      <c r="D1479" s="31" t="s">
        <v>2128</v>
      </c>
      <c r="E1479" s="14">
        <v>25</v>
      </c>
      <c r="F1479" s="14">
        <v>39.25</v>
      </c>
      <c r="G1479" s="15">
        <f t="shared" si="319"/>
        <v>981.25</v>
      </c>
      <c r="H1479" s="14">
        <v>25</v>
      </c>
      <c r="I1479" s="37">
        <v>0</v>
      </c>
      <c r="J1479" s="15">
        <f t="shared" si="320"/>
        <v>0</v>
      </c>
    </row>
    <row r="1480" spans="1:10" ht="30.6" x14ac:dyDescent="0.3">
      <c r="A1480" s="12" t="s">
        <v>2125</v>
      </c>
      <c r="B1480" s="13" t="s">
        <v>18</v>
      </c>
      <c r="C1480" s="13" t="s">
        <v>252</v>
      </c>
      <c r="D1480" s="31" t="s">
        <v>2126</v>
      </c>
      <c r="E1480" s="14">
        <v>60</v>
      </c>
      <c r="F1480" s="14">
        <v>46.29</v>
      </c>
      <c r="G1480" s="15">
        <f t="shared" si="319"/>
        <v>2777.4</v>
      </c>
      <c r="H1480" s="14">
        <v>60</v>
      </c>
      <c r="I1480" s="37">
        <v>0</v>
      </c>
      <c r="J1480" s="15">
        <f t="shared" si="320"/>
        <v>0</v>
      </c>
    </row>
    <row r="1481" spans="1:10" ht="30.6" x14ac:dyDescent="0.3">
      <c r="A1481" s="12" t="s">
        <v>2154</v>
      </c>
      <c r="B1481" s="13" t="s">
        <v>18</v>
      </c>
      <c r="C1481" s="13" t="s">
        <v>27</v>
      </c>
      <c r="D1481" s="31" t="s">
        <v>2155</v>
      </c>
      <c r="E1481" s="14">
        <v>35</v>
      </c>
      <c r="F1481" s="14">
        <v>64.5</v>
      </c>
      <c r="G1481" s="15">
        <f t="shared" si="319"/>
        <v>2257.5</v>
      </c>
      <c r="H1481" s="14">
        <v>35</v>
      </c>
      <c r="I1481" s="37">
        <v>0</v>
      </c>
      <c r="J1481" s="15">
        <f t="shared" si="320"/>
        <v>0</v>
      </c>
    </row>
    <row r="1482" spans="1:10" x14ac:dyDescent="0.3">
      <c r="A1482" s="12" t="s">
        <v>2156</v>
      </c>
      <c r="B1482" s="13" t="s">
        <v>18</v>
      </c>
      <c r="C1482" s="13" t="s">
        <v>19</v>
      </c>
      <c r="D1482" s="31" t="s">
        <v>2157</v>
      </c>
      <c r="E1482" s="14">
        <v>1</v>
      </c>
      <c r="F1482" s="14">
        <v>238</v>
      </c>
      <c r="G1482" s="15">
        <f t="shared" si="319"/>
        <v>238</v>
      </c>
      <c r="H1482" s="14">
        <v>1</v>
      </c>
      <c r="I1482" s="37">
        <v>0</v>
      </c>
      <c r="J1482" s="15">
        <f t="shared" si="320"/>
        <v>0</v>
      </c>
    </row>
    <row r="1483" spans="1:10" ht="30.6" x14ac:dyDescent="0.3">
      <c r="A1483" s="12" t="s">
        <v>2158</v>
      </c>
      <c r="B1483" s="13" t="s">
        <v>18</v>
      </c>
      <c r="C1483" s="13" t="s">
        <v>27</v>
      </c>
      <c r="D1483" s="31" t="s">
        <v>2159</v>
      </c>
      <c r="E1483" s="14">
        <v>20</v>
      </c>
      <c r="F1483" s="14">
        <v>58.53</v>
      </c>
      <c r="G1483" s="15">
        <f t="shared" si="319"/>
        <v>1170.5999999999999</v>
      </c>
      <c r="H1483" s="14">
        <v>20</v>
      </c>
      <c r="I1483" s="37">
        <v>0</v>
      </c>
      <c r="J1483" s="15">
        <f t="shared" si="320"/>
        <v>0</v>
      </c>
    </row>
    <row r="1484" spans="1:10" ht="20.399999999999999" x14ac:dyDescent="0.3">
      <c r="A1484" s="12" t="s">
        <v>2160</v>
      </c>
      <c r="B1484" s="13" t="s">
        <v>18</v>
      </c>
      <c r="C1484" s="13" t="s">
        <v>19</v>
      </c>
      <c r="D1484" s="31" t="s">
        <v>2161</v>
      </c>
      <c r="E1484" s="14">
        <v>2</v>
      </c>
      <c r="F1484" s="14">
        <v>727</v>
      </c>
      <c r="G1484" s="15">
        <f t="shared" si="319"/>
        <v>1454</v>
      </c>
      <c r="H1484" s="14">
        <v>2</v>
      </c>
      <c r="I1484" s="37">
        <v>0</v>
      </c>
      <c r="J1484" s="15">
        <f t="shared" si="320"/>
        <v>0</v>
      </c>
    </row>
    <row r="1485" spans="1:10" ht="30.6" x14ac:dyDescent="0.3">
      <c r="A1485" s="12" t="s">
        <v>2162</v>
      </c>
      <c r="B1485" s="13" t="s">
        <v>18</v>
      </c>
      <c r="C1485" s="13" t="s">
        <v>27</v>
      </c>
      <c r="D1485" s="31" t="s">
        <v>2163</v>
      </c>
      <c r="E1485" s="14">
        <v>10</v>
      </c>
      <c r="F1485" s="14">
        <v>42.67</v>
      </c>
      <c r="G1485" s="15">
        <f t="shared" si="319"/>
        <v>426.7</v>
      </c>
      <c r="H1485" s="14">
        <v>10</v>
      </c>
      <c r="I1485" s="37">
        <v>0</v>
      </c>
      <c r="J1485" s="15">
        <f t="shared" si="320"/>
        <v>0</v>
      </c>
    </row>
    <row r="1486" spans="1:10" x14ac:dyDescent="0.3">
      <c r="A1486" s="12" t="s">
        <v>2164</v>
      </c>
      <c r="B1486" s="13" t="s">
        <v>18</v>
      </c>
      <c r="C1486" s="13" t="s">
        <v>19</v>
      </c>
      <c r="D1486" s="31" t="s">
        <v>2165</v>
      </c>
      <c r="E1486" s="14">
        <v>1</v>
      </c>
      <c r="F1486" s="14">
        <v>150</v>
      </c>
      <c r="G1486" s="15">
        <f t="shared" si="319"/>
        <v>150</v>
      </c>
      <c r="H1486" s="14">
        <v>1</v>
      </c>
      <c r="I1486" s="37">
        <v>0</v>
      </c>
      <c r="J1486" s="15">
        <f t="shared" si="320"/>
        <v>0</v>
      </c>
    </row>
    <row r="1487" spans="1:10" ht="30.6" x14ac:dyDescent="0.3">
      <c r="A1487" s="12" t="s">
        <v>2166</v>
      </c>
      <c r="B1487" s="13" t="s">
        <v>18</v>
      </c>
      <c r="C1487" s="13" t="s">
        <v>27</v>
      </c>
      <c r="D1487" s="31" t="s">
        <v>2167</v>
      </c>
      <c r="E1487" s="14">
        <v>24</v>
      </c>
      <c r="F1487" s="14">
        <v>37.14</v>
      </c>
      <c r="G1487" s="15">
        <f t="shared" si="319"/>
        <v>891.36</v>
      </c>
      <c r="H1487" s="14">
        <v>24</v>
      </c>
      <c r="I1487" s="37">
        <v>0</v>
      </c>
      <c r="J1487" s="15">
        <f t="shared" si="320"/>
        <v>0</v>
      </c>
    </row>
    <row r="1488" spans="1:10" ht="20.399999999999999" x14ac:dyDescent="0.3">
      <c r="A1488" s="12" t="s">
        <v>2129</v>
      </c>
      <c r="B1488" s="13" t="s">
        <v>18</v>
      </c>
      <c r="C1488" s="13" t="s">
        <v>19</v>
      </c>
      <c r="D1488" s="31" t="s">
        <v>2130</v>
      </c>
      <c r="E1488" s="14">
        <v>1</v>
      </c>
      <c r="F1488" s="14">
        <v>126</v>
      </c>
      <c r="G1488" s="15">
        <f t="shared" si="319"/>
        <v>126</v>
      </c>
      <c r="H1488" s="14">
        <v>1</v>
      </c>
      <c r="I1488" s="37">
        <v>0</v>
      </c>
      <c r="J1488" s="15">
        <f t="shared" si="320"/>
        <v>0</v>
      </c>
    </row>
    <row r="1489" spans="1:10" ht="30.6" x14ac:dyDescent="0.3">
      <c r="A1489" s="12" t="s">
        <v>2168</v>
      </c>
      <c r="B1489" s="13" t="s">
        <v>18</v>
      </c>
      <c r="C1489" s="13" t="s">
        <v>54</v>
      </c>
      <c r="D1489" s="31" t="s">
        <v>2169</v>
      </c>
      <c r="E1489" s="14">
        <v>19.8</v>
      </c>
      <c r="F1489" s="14">
        <v>36.42</v>
      </c>
      <c r="G1489" s="15">
        <f t="shared" si="319"/>
        <v>721.12</v>
      </c>
      <c r="H1489" s="14">
        <v>19.8</v>
      </c>
      <c r="I1489" s="37">
        <v>0</v>
      </c>
      <c r="J1489" s="15">
        <f t="shared" si="320"/>
        <v>0</v>
      </c>
    </row>
    <row r="1490" spans="1:10" ht="30.6" x14ac:dyDescent="0.3">
      <c r="A1490" s="12" t="s">
        <v>2131</v>
      </c>
      <c r="B1490" s="13" t="s">
        <v>18</v>
      </c>
      <c r="C1490" s="13" t="s">
        <v>19</v>
      </c>
      <c r="D1490" s="31" t="s">
        <v>2132</v>
      </c>
      <c r="E1490" s="14">
        <v>2</v>
      </c>
      <c r="F1490" s="14">
        <v>672</v>
      </c>
      <c r="G1490" s="15">
        <f t="shared" si="319"/>
        <v>1344</v>
      </c>
      <c r="H1490" s="14">
        <v>2</v>
      </c>
      <c r="I1490" s="37">
        <v>0</v>
      </c>
      <c r="J1490" s="15">
        <f t="shared" si="320"/>
        <v>0</v>
      </c>
    </row>
    <row r="1491" spans="1:10" ht="30.6" x14ac:dyDescent="0.3">
      <c r="A1491" s="12" t="s">
        <v>2170</v>
      </c>
      <c r="B1491" s="13" t="s">
        <v>18</v>
      </c>
      <c r="C1491" s="13" t="s">
        <v>27</v>
      </c>
      <c r="D1491" s="31" t="s">
        <v>2171</v>
      </c>
      <c r="E1491" s="14">
        <v>25</v>
      </c>
      <c r="F1491" s="14">
        <v>8.84</v>
      </c>
      <c r="G1491" s="15">
        <f t="shared" si="319"/>
        <v>221</v>
      </c>
      <c r="H1491" s="14">
        <v>25</v>
      </c>
      <c r="I1491" s="37">
        <v>0</v>
      </c>
      <c r="J1491" s="15">
        <f t="shared" si="320"/>
        <v>0</v>
      </c>
    </row>
    <row r="1492" spans="1:10" ht="30.6" x14ac:dyDescent="0.3">
      <c r="A1492" s="12" t="s">
        <v>2135</v>
      </c>
      <c r="B1492" s="13" t="s">
        <v>18</v>
      </c>
      <c r="C1492" s="13" t="s">
        <v>27</v>
      </c>
      <c r="D1492" s="31" t="s">
        <v>2136</v>
      </c>
      <c r="E1492" s="14">
        <v>130</v>
      </c>
      <c r="F1492" s="14">
        <v>5.08</v>
      </c>
      <c r="G1492" s="15">
        <f t="shared" si="319"/>
        <v>660.4</v>
      </c>
      <c r="H1492" s="14">
        <v>130</v>
      </c>
      <c r="I1492" s="37">
        <v>0</v>
      </c>
      <c r="J1492" s="15">
        <f t="shared" si="320"/>
        <v>0</v>
      </c>
    </row>
    <row r="1493" spans="1:10" ht="20.399999999999999" x14ac:dyDescent="0.3">
      <c r="A1493" s="12" t="s">
        <v>2137</v>
      </c>
      <c r="B1493" s="13" t="s">
        <v>18</v>
      </c>
      <c r="C1493" s="13" t="s">
        <v>27</v>
      </c>
      <c r="D1493" s="31" t="s">
        <v>2138</v>
      </c>
      <c r="E1493" s="14">
        <v>130</v>
      </c>
      <c r="F1493" s="14">
        <v>3.19</v>
      </c>
      <c r="G1493" s="15">
        <f t="shared" si="319"/>
        <v>414.7</v>
      </c>
      <c r="H1493" s="14">
        <v>130</v>
      </c>
      <c r="I1493" s="37">
        <v>0</v>
      </c>
      <c r="J1493" s="15">
        <f t="shared" si="320"/>
        <v>0</v>
      </c>
    </row>
    <row r="1494" spans="1:10" ht="30.6" x14ac:dyDescent="0.3">
      <c r="A1494" s="12" t="s">
        <v>2139</v>
      </c>
      <c r="B1494" s="13" t="s">
        <v>18</v>
      </c>
      <c r="C1494" s="13" t="s">
        <v>19</v>
      </c>
      <c r="D1494" s="31" t="s">
        <v>2140</v>
      </c>
      <c r="E1494" s="14">
        <v>3</v>
      </c>
      <c r="F1494" s="14">
        <v>154</v>
      </c>
      <c r="G1494" s="15">
        <f t="shared" si="319"/>
        <v>462</v>
      </c>
      <c r="H1494" s="14">
        <v>3</v>
      </c>
      <c r="I1494" s="37">
        <v>0</v>
      </c>
      <c r="J1494" s="15">
        <f t="shared" si="320"/>
        <v>0</v>
      </c>
    </row>
    <row r="1495" spans="1:10" ht="20.399999999999999" x14ac:dyDescent="0.3">
      <c r="A1495" s="12" t="s">
        <v>2141</v>
      </c>
      <c r="B1495" s="13" t="s">
        <v>18</v>
      </c>
      <c r="C1495" s="13" t="s">
        <v>27</v>
      </c>
      <c r="D1495" s="31" t="s">
        <v>2142</v>
      </c>
      <c r="E1495" s="14">
        <v>30</v>
      </c>
      <c r="F1495" s="14">
        <v>2.89</v>
      </c>
      <c r="G1495" s="15">
        <f t="shared" si="319"/>
        <v>86.7</v>
      </c>
      <c r="H1495" s="14">
        <v>30</v>
      </c>
      <c r="I1495" s="37">
        <v>0</v>
      </c>
      <c r="J1495" s="15">
        <f t="shared" si="320"/>
        <v>0</v>
      </c>
    </row>
    <row r="1496" spans="1:10" x14ac:dyDescent="0.3">
      <c r="A1496" s="16"/>
      <c r="B1496" s="16"/>
      <c r="C1496" s="16"/>
      <c r="D1496" s="32" t="s">
        <v>2172</v>
      </c>
      <c r="E1496" s="14">
        <v>1</v>
      </c>
      <c r="F1496" s="17">
        <f>SUM(G1475:G1495)</f>
        <v>32665.33</v>
      </c>
      <c r="G1496" s="17">
        <f t="shared" si="319"/>
        <v>32665.33</v>
      </c>
      <c r="H1496" s="14">
        <v>1</v>
      </c>
      <c r="I1496" s="17">
        <f>SUM(J1475:J1495)</f>
        <v>0</v>
      </c>
      <c r="J1496" s="17">
        <f t="shared" si="320"/>
        <v>0</v>
      </c>
    </row>
    <row r="1497" spans="1:10" ht="0.9" customHeight="1" x14ac:dyDescent="0.3">
      <c r="A1497" s="18"/>
      <c r="B1497" s="18"/>
      <c r="C1497" s="18"/>
      <c r="D1497" s="33"/>
      <c r="E1497" s="18"/>
      <c r="F1497" s="18"/>
      <c r="G1497" s="18"/>
      <c r="H1497" s="18"/>
      <c r="I1497" s="18"/>
      <c r="J1497" s="18"/>
    </row>
    <row r="1498" spans="1:10" ht="20.399999999999999" x14ac:dyDescent="0.3">
      <c r="A1498" s="19" t="s">
        <v>2173</v>
      </c>
      <c r="B1498" s="19" t="s">
        <v>10</v>
      </c>
      <c r="C1498" s="19" t="s">
        <v>11</v>
      </c>
      <c r="D1498" s="34" t="s">
        <v>2174</v>
      </c>
      <c r="E1498" s="20">
        <f t="shared" ref="E1498:J1498" si="321">E1508</f>
        <v>1</v>
      </c>
      <c r="F1498" s="20">
        <f t="shared" si="321"/>
        <v>8549.64</v>
      </c>
      <c r="G1498" s="20">
        <f t="shared" si="321"/>
        <v>8549.64</v>
      </c>
      <c r="H1498" s="20">
        <f t="shared" si="321"/>
        <v>1</v>
      </c>
      <c r="I1498" s="20">
        <f t="shared" si="321"/>
        <v>0</v>
      </c>
      <c r="J1498" s="20">
        <f t="shared" si="321"/>
        <v>0</v>
      </c>
    </row>
    <row r="1499" spans="1:10" ht="30.6" x14ac:dyDescent="0.3">
      <c r="A1499" s="12" t="s">
        <v>2175</v>
      </c>
      <c r="B1499" s="13" t="s">
        <v>18</v>
      </c>
      <c r="C1499" s="13" t="s">
        <v>19</v>
      </c>
      <c r="D1499" s="31" t="s">
        <v>2176</v>
      </c>
      <c r="E1499" s="14">
        <v>1</v>
      </c>
      <c r="F1499" s="14">
        <v>2635.99</v>
      </c>
      <c r="G1499" s="15">
        <f t="shared" ref="G1499:G1508" si="322">ROUND(E1499*F1499,2)</f>
        <v>2635.99</v>
      </c>
      <c r="H1499" s="14">
        <v>1</v>
      </c>
      <c r="I1499" s="37">
        <v>0</v>
      </c>
      <c r="J1499" s="15">
        <f t="shared" ref="J1499:J1508" si="323">ROUND(H1499*I1499,2)</f>
        <v>0</v>
      </c>
    </row>
    <row r="1500" spans="1:10" x14ac:dyDescent="0.3">
      <c r="A1500" s="12" t="s">
        <v>2127</v>
      </c>
      <c r="B1500" s="13" t="s">
        <v>18</v>
      </c>
      <c r="C1500" s="13" t="s">
        <v>252</v>
      </c>
      <c r="D1500" s="31" t="s">
        <v>2128</v>
      </c>
      <c r="E1500" s="14">
        <v>15</v>
      </c>
      <c r="F1500" s="14">
        <v>39.25</v>
      </c>
      <c r="G1500" s="15">
        <f t="shared" si="322"/>
        <v>588.75</v>
      </c>
      <c r="H1500" s="14">
        <v>15</v>
      </c>
      <c r="I1500" s="37">
        <v>0</v>
      </c>
      <c r="J1500" s="15">
        <f t="shared" si="323"/>
        <v>0</v>
      </c>
    </row>
    <row r="1501" spans="1:10" ht="30.6" x14ac:dyDescent="0.3">
      <c r="A1501" s="12" t="s">
        <v>2125</v>
      </c>
      <c r="B1501" s="13" t="s">
        <v>18</v>
      </c>
      <c r="C1501" s="13" t="s">
        <v>252</v>
      </c>
      <c r="D1501" s="31" t="s">
        <v>2126</v>
      </c>
      <c r="E1501" s="14">
        <v>60</v>
      </c>
      <c r="F1501" s="14">
        <v>46.29</v>
      </c>
      <c r="G1501" s="15">
        <f t="shared" si="322"/>
        <v>2777.4</v>
      </c>
      <c r="H1501" s="14">
        <v>60</v>
      </c>
      <c r="I1501" s="37">
        <v>0</v>
      </c>
      <c r="J1501" s="15">
        <f t="shared" si="323"/>
        <v>0</v>
      </c>
    </row>
    <row r="1502" spans="1:10" ht="30.6" x14ac:dyDescent="0.3">
      <c r="A1502" s="12" t="s">
        <v>2166</v>
      </c>
      <c r="B1502" s="13" t="s">
        <v>18</v>
      </c>
      <c r="C1502" s="13" t="s">
        <v>27</v>
      </c>
      <c r="D1502" s="31" t="s">
        <v>2167</v>
      </c>
      <c r="E1502" s="14">
        <v>50</v>
      </c>
      <c r="F1502" s="14">
        <v>37.14</v>
      </c>
      <c r="G1502" s="15">
        <f t="shared" si="322"/>
        <v>1857</v>
      </c>
      <c r="H1502" s="14">
        <v>50</v>
      </c>
      <c r="I1502" s="37">
        <v>0</v>
      </c>
      <c r="J1502" s="15">
        <f t="shared" si="323"/>
        <v>0</v>
      </c>
    </row>
    <row r="1503" spans="1:10" ht="20.399999999999999" x14ac:dyDescent="0.3">
      <c r="A1503" s="12" t="s">
        <v>2129</v>
      </c>
      <c r="B1503" s="13" t="s">
        <v>18</v>
      </c>
      <c r="C1503" s="13" t="s">
        <v>19</v>
      </c>
      <c r="D1503" s="31" t="s">
        <v>2130</v>
      </c>
      <c r="E1503" s="14">
        <v>1</v>
      </c>
      <c r="F1503" s="14">
        <v>126</v>
      </c>
      <c r="G1503" s="15">
        <f t="shared" si="322"/>
        <v>126</v>
      </c>
      <c r="H1503" s="14">
        <v>1</v>
      </c>
      <c r="I1503" s="37">
        <v>0</v>
      </c>
      <c r="J1503" s="15">
        <f t="shared" si="323"/>
        <v>0</v>
      </c>
    </row>
    <row r="1504" spans="1:10" ht="30.6" x14ac:dyDescent="0.3">
      <c r="A1504" s="12" t="s">
        <v>2177</v>
      </c>
      <c r="B1504" s="13" t="s">
        <v>18</v>
      </c>
      <c r="C1504" s="13" t="s">
        <v>27</v>
      </c>
      <c r="D1504" s="31" t="s">
        <v>2136</v>
      </c>
      <c r="E1504" s="14">
        <v>20</v>
      </c>
      <c r="F1504" s="14">
        <v>5.08</v>
      </c>
      <c r="G1504" s="15">
        <f t="shared" si="322"/>
        <v>101.6</v>
      </c>
      <c r="H1504" s="14">
        <v>20</v>
      </c>
      <c r="I1504" s="37">
        <v>0</v>
      </c>
      <c r="J1504" s="15">
        <f t="shared" si="323"/>
        <v>0</v>
      </c>
    </row>
    <row r="1505" spans="1:10" ht="20.399999999999999" x14ac:dyDescent="0.3">
      <c r="A1505" s="12" t="s">
        <v>2178</v>
      </c>
      <c r="B1505" s="13" t="s">
        <v>18</v>
      </c>
      <c r="C1505" s="13" t="s">
        <v>27</v>
      </c>
      <c r="D1505" s="31" t="s">
        <v>2179</v>
      </c>
      <c r="E1505" s="14">
        <v>50</v>
      </c>
      <c r="F1505" s="14">
        <v>5.6</v>
      </c>
      <c r="G1505" s="15">
        <f t="shared" si="322"/>
        <v>280</v>
      </c>
      <c r="H1505" s="14">
        <v>50</v>
      </c>
      <c r="I1505" s="37">
        <v>0</v>
      </c>
      <c r="J1505" s="15">
        <f t="shared" si="323"/>
        <v>0</v>
      </c>
    </row>
    <row r="1506" spans="1:10" ht="30.6" x14ac:dyDescent="0.3">
      <c r="A1506" s="12" t="s">
        <v>2139</v>
      </c>
      <c r="B1506" s="13" t="s">
        <v>18</v>
      </c>
      <c r="C1506" s="13" t="s">
        <v>19</v>
      </c>
      <c r="D1506" s="31" t="s">
        <v>2140</v>
      </c>
      <c r="E1506" s="14">
        <v>1</v>
      </c>
      <c r="F1506" s="14">
        <v>154</v>
      </c>
      <c r="G1506" s="15">
        <f t="shared" si="322"/>
        <v>154</v>
      </c>
      <c r="H1506" s="14">
        <v>1</v>
      </c>
      <c r="I1506" s="37">
        <v>0</v>
      </c>
      <c r="J1506" s="15">
        <f t="shared" si="323"/>
        <v>0</v>
      </c>
    </row>
    <row r="1507" spans="1:10" ht="20.399999999999999" x14ac:dyDescent="0.3">
      <c r="A1507" s="12" t="s">
        <v>2141</v>
      </c>
      <c r="B1507" s="13" t="s">
        <v>18</v>
      </c>
      <c r="C1507" s="13" t="s">
        <v>27</v>
      </c>
      <c r="D1507" s="31" t="s">
        <v>2142</v>
      </c>
      <c r="E1507" s="14">
        <v>10</v>
      </c>
      <c r="F1507" s="14">
        <v>2.89</v>
      </c>
      <c r="G1507" s="15">
        <f t="shared" si="322"/>
        <v>28.9</v>
      </c>
      <c r="H1507" s="14">
        <v>10</v>
      </c>
      <c r="I1507" s="37">
        <v>0</v>
      </c>
      <c r="J1507" s="15">
        <f t="shared" si="323"/>
        <v>0</v>
      </c>
    </row>
    <row r="1508" spans="1:10" x14ac:dyDescent="0.3">
      <c r="A1508" s="16"/>
      <c r="B1508" s="16"/>
      <c r="C1508" s="16"/>
      <c r="D1508" s="32" t="s">
        <v>2180</v>
      </c>
      <c r="E1508" s="14">
        <v>1</v>
      </c>
      <c r="F1508" s="17">
        <f>SUM(G1499:G1507)</f>
        <v>8549.64</v>
      </c>
      <c r="G1508" s="17">
        <f t="shared" si="322"/>
        <v>8549.64</v>
      </c>
      <c r="H1508" s="14">
        <v>1</v>
      </c>
      <c r="I1508" s="17">
        <f>SUM(J1499:J1507)</f>
        <v>0</v>
      </c>
      <c r="J1508" s="17">
        <f t="shared" si="323"/>
        <v>0</v>
      </c>
    </row>
    <row r="1509" spans="1:10" ht="0.9" customHeight="1" x14ac:dyDescent="0.3">
      <c r="A1509" s="18"/>
      <c r="B1509" s="18"/>
      <c r="C1509" s="18"/>
      <c r="D1509" s="33"/>
      <c r="E1509" s="18"/>
      <c r="F1509" s="18"/>
      <c r="G1509" s="18"/>
      <c r="H1509" s="18"/>
      <c r="I1509" s="18"/>
      <c r="J1509" s="18"/>
    </row>
    <row r="1510" spans="1:10" x14ac:dyDescent="0.3">
      <c r="A1510" s="19" t="s">
        <v>2181</v>
      </c>
      <c r="B1510" s="19" t="s">
        <v>10</v>
      </c>
      <c r="C1510" s="19" t="s">
        <v>11</v>
      </c>
      <c r="D1510" s="34" t="s">
        <v>2182</v>
      </c>
      <c r="E1510" s="20">
        <f t="shared" ref="E1510:J1510" si="324">E1515</f>
        <v>1</v>
      </c>
      <c r="F1510" s="20">
        <f t="shared" si="324"/>
        <v>5131.95</v>
      </c>
      <c r="G1510" s="20">
        <f t="shared" si="324"/>
        <v>5131.95</v>
      </c>
      <c r="H1510" s="20">
        <f t="shared" si="324"/>
        <v>1</v>
      </c>
      <c r="I1510" s="20">
        <f t="shared" si="324"/>
        <v>0</v>
      </c>
      <c r="J1510" s="20">
        <f t="shared" si="324"/>
        <v>0</v>
      </c>
    </row>
    <row r="1511" spans="1:10" x14ac:dyDescent="0.3">
      <c r="A1511" s="12" t="s">
        <v>2183</v>
      </c>
      <c r="B1511" s="13" t="s">
        <v>18</v>
      </c>
      <c r="C1511" s="13" t="s">
        <v>19</v>
      </c>
      <c r="D1511" s="31" t="s">
        <v>2184</v>
      </c>
      <c r="E1511" s="14">
        <v>1</v>
      </c>
      <c r="F1511" s="14">
        <v>4400</v>
      </c>
      <c r="G1511" s="15">
        <f>ROUND(E1511*F1511,2)</f>
        <v>4400</v>
      </c>
      <c r="H1511" s="14">
        <v>1</v>
      </c>
      <c r="I1511" s="37">
        <v>0</v>
      </c>
      <c r="J1511" s="15">
        <f>ROUND(H1511*I1511,2)</f>
        <v>0</v>
      </c>
    </row>
    <row r="1512" spans="1:10" ht="30.6" x14ac:dyDescent="0.3">
      <c r="A1512" s="12" t="s">
        <v>2185</v>
      </c>
      <c r="B1512" s="13" t="s">
        <v>18</v>
      </c>
      <c r="C1512" s="13" t="s">
        <v>27</v>
      </c>
      <c r="D1512" s="31" t="s">
        <v>2186</v>
      </c>
      <c r="E1512" s="14">
        <v>10</v>
      </c>
      <c r="F1512" s="14">
        <v>7.54</v>
      </c>
      <c r="G1512" s="15">
        <f>ROUND(E1512*F1512,2)</f>
        <v>75.400000000000006</v>
      </c>
      <c r="H1512" s="14">
        <v>10</v>
      </c>
      <c r="I1512" s="37">
        <v>0</v>
      </c>
      <c r="J1512" s="15">
        <f>ROUND(H1512*I1512,2)</f>
        <v>0</v>
      </c>
    </row>
    <row r="1513" spans="1:10" x14ac:dyDescent="0.3">
      <c r="A1513" s="12" t="s">
        <v>2187</v>
      </c>
      <c r="B1513" s="13" t="s">
        <v>18</v>
      </c>
      <c r="C1513" s="13" t="s">
        <v>19</v>
      </c>
      <c r="D1513" s="31" t="s">
        <v>2188</v>
      </c>
      <c r="E1513" s="14">
        <v>1</v>
      </c>
      <c r="F1513" s="14">
        <v>420</v>
      </c>
      <c r="G1513" s="15">
        <f>ROUND(E1513*F1513,2)</f>
        <v>420</v>
      </c>
      <c r="H1513" s="14">
        <v>1</v>
      </c>
      <c r="I1513" s="37">
        <v>0</v>
      </c>
      <c r="J1513" s="15">
        <f>ROUND(H1513*I1513,2)</f>
        <v>0</v>
      </c>
    </row>
    <row r="1514" spans="1:10" ht="20.399999999999999" x14ac:dyDescent="0.3">
      <c r="A1514" s="12" t="s">
        <v>2189</v>
      </c>
      <c r="B1514" s="13" t="s">
        <v>18</v>
      </c>
      <c r="C1514" s="13" t="s">
        <v>27</v>
      </c>
      <c r="D1514" s="31" t="s">
        <v>2190</v>
      </c>
      <c r="E1514" s="14">
        <v>95</v>
      </c>
      <c r="F1514" s="14">
        <v>2.4900000000000002</v>
      </c>
      <c r="G1514" s="15">
        <f>ROUND(E1514*F1514,2)</f>
        <v>236.55</v>
      </c>
      <c r="H1514" s="14">
        <v>95</v>
      </c>
      <c r="I1514" s="37">
        <v>0</v>
      </c>
      <c r="J1514" s="15">
        <f>ROUND(H1514*I1514,2)</f>
        <v>0</v>
      </c>
    </row>
    <row r="1515" spans="1:10" x14ac:dyDescent="0.3">
      <c r="A1515" s="16"/>
      <c r="B1515" s="16"/>
      <c r="C1515" s="16"/>
      <c r="D1515" s="32" t="s">
        <v>2191</v>
      </c>
      <c r="E1515" s="14">
        <v>1</v>
      </c>
      <c r="F1515" s="17">
        <f>SUM(G1511:G1514)</f>
        <v>5131.95</v>
      </c>
      <c r="G1515" s="17">
        <f>ROUND(E1515*F1515,2)</f>
        <v>5131.95</v>
      </c>
      <c r="H1515" s="14">
        <v>1</v>
      </c>
      <c r="I1515" s="17">
        <f>SUM(J1511:J1514)</f>
        <v>0</v>
      </c>
      <c r="J1515" s="17">
        <f>ROUND(H1515*I1515,2)</f>
        <v>0</v>
      </c>
    </row>
    <row r="1516" spans="1:10" ht="0.9" customHeight="1" x14ac:dyDescent="0.3">
      <c r="A1516" s="18"/>
      <c r="B1516" s="18"/>
      <c r="C1516" s="18"/>
      <c r="D1516" s="33"/>
      <c r="E1516" s="18"/>
      <c r="F1516" s="18"/>
      <c r="G1516" s="18"/>
      <c r="H1516" s="18"/>
      <c r="I1516" s="18"/>
      <c r="J1516" s="18"/>
    </row>
    <row r="1517" spans="1:10" x14ac:dyDescent="0.3">
      <c r="A1517" s="19" t="s">
        <v>2192</v>
      </c>
      <c r="B1517" s="19" t="s">
        <v>10</v>
      </c>
      <c r="C1517" s="19" t="s">
        <v>11</v>
      </c>
      <c r="D1517" s="34" t="s">
        <v>2193</v>
      </c>
      <c r="E1517" s="20">
        <f t="shared" ref="E1517:J1517" si="325">E1528</f>
        <v>1</v>
      </c>
      <c r="F1517" s="20">
        <f t="shared" si="325"/>
        <v>1891.9</v>
      </c>
      <c r="G1517" s="20">
        <f t="shared" si="325"/>
        <v>1891.9</v>
      </c>
      <c r="H1517" s="20">
        <f t="shared" si="325"/>
        <v>1</v>
      </c>
      <c r="I1517" s="20">
        <f t="shared" si="325"/>
        <v>0</v>
      </c>
      <c r="J1517" s="20">
        <f t="shared" si="325"/>
        <v>0</v>
      </c>
    </row>
    <row r="1518" spans="1:10" ht="20.399999999999999" x14ac:dyDescent="0.3">
      <c r="A1518" s="12" t="s">
        <v>2194</v>
      </c>
      <c r="B1518" s="13" t="s">
        <v>18</v>
      </c>
      <c r="C1518" s="13" t="s">
        <v>19</v>
      </c>
      <c r="D1518" s="31" t="s">
        <v>2195</v>
      </c>
      <c r="E1518" s="14">
        <v>1</v>
      </c>
      <c r="F1518" s="14">
        <v>370.06</v>
      </c>
      <c r="G1518" s="15">
        <f t="shared" ref="G1518:G1528" si="326">ROUND(E1518*F1518,2)</f>
        <v>370.06</v>
      </c>
      <c r="H1518" s="14">
        <v>1</v>
      </c>
      <c r="I1518" s="37">
        <v>0</v>
      </c>
      <c r="J1518" s="15">
        <f t="shared" ref="J1518:J1528" si="327">ROUND(H1518*I1518,2)</f>
        <v>0</v>
      </c>
    </row>
    <row r="1519" spans="1:10" ht="20.399999999999999" x14ac:dyDescent="0.3">
      <c r="A1519" s="12" t="s">
        <v>2196</v>
      </c>
      <c r="B1519" s="13" t="s">
        <v>18</v>
      </c>
      <c r="C1519" s="13" t="s">
        <v>27</v>
      </c>
      <c r="D1519" s="31" t="s">
        <v>2197</v>
      </c>
      <c r="E1519" s="14">
        <v>25</v>
      </c>
      <c r="F1519" s="14">
        <v>11.25</v>
      </c>
      <c r="G1519" s="15">
        <f t="shared" si="326"/>
        <v>281.25</v>
      </c>
      <c r="H1519" s="14">
        <v>25</v>
      </c>
      <c r="I1519" s="37">
        <v>0</v>
      </c>
      <c r="J1519" s="15">
        <f t="shared" si="327"/>
        <v>0</v>
      </c>
    </row>
    <row r="1520" spans="1:10" ht="20.399999999999999" x14ac:dyDescent="0.3">
      <c r="A1520" s="12" t="s">
        <v>2198</v>
      </c>
      <c r="B1520" s="13" t="s">
        <v>18</v>
      </c>
      <c r="C1520" s="13" t="s">
        <v>19</v>
      </c>
      <c r="D1520" s="31" t="s">
        <v>2199</v>
      </c>
      <c r="E1520" s="14">
        <v>1</v>
      </c>
      <c r="F1520" s="14">
        <v>51.45</v>
      </c>
      <c r="G1520" s="15">
        <f t="shared" si="326"/>
        <v>51.45</v>
      </c>
      <c r="H1520" s="14">
        <v>1</v>
      </c>
      <c r="I1520" s="37">
        <v>0</v>
      </c>
      <c r="J1520" s="15">
        <f t="shared" si="327"/>
        <v>0</v>
      </c>
    </row>
    <row r="1521" spans="1:10" x14ac:dyDescent="0.3">
      <c r="A1521" s="12" t="s">
        <v>2200</v>
      </c>
      <c r="B1521" s="13" t="s">
        <v>18</v>
      </c>
      <c r="C1521" s="13" t="s">
        <v>19</v>
      </c>
      <c r="D1521" s="31" t="s">
        <v>2201</v>
      </c>
      <c r="E1521" s="14">
        <v>1</v>
      </c>
      <c r="F1521" s="14">
        <v>79.2</v>
      </c>
      <c r="G1521" s="15">
        <f t="shared" si="326"/>
        <v>79.2</v>
      </c>
      <c r="H1521" s="14">
        <v>1</v>
      </c>
      <c r="I1521" s="37">
        <v>0</v>
      </c>
      <c r="J1521" s="15">
        <f t="shared" si="327"/>
        <v>0</v>
      </c>
    </row>
    <row r="1522" spans="1:10" ht="20.399999999999999" x14ac:dyDescent="0.3">
      <c r="A1522" s="12" t="s">
        <v>2202</v>
      </c>
      <c r="B1522" s="13" t="s">
        <v>18</v>
      </c>
      <c r="C1522" s="13" t="s">
        <v>19</v>
      </c>
      <c r="D1522" s="31" t="s">
        <v>2203</v>
      </c>
      <c r="E1522" s="14">
        <v>2</v>
      </c>
      <c r="F1522" s="14">
        <v>51.45</v>
      </c>
      <c r="G1522" s="15">
        <f t="shared" si="326"/>
        <v>102.9</v>
      </c>
      <c r="H1522" s="14">
        <v>2</v>
      </c>
      <c r="I1522" s="37">
        <v>0</v>
      </c>
      <c r="J1522" s="15">
        <f t="shared" si="327"/>
        <v>0</v>
      </c>
    </row>
    <row r="1523" spans="1:10" ht="20.399999999999999" x14ac:dyDescent="0.3">
      <c r="A1523" s="12" t="s">
        <v>2204</v>
      </c>
      <c r="B1523" s="13" t="s">
        <v>18</v>
      </c>
      <c r="C1523" s="13" t="s">
        <v>19</v>
      </c>
      <c r="D1523" s="31" t="s">
        <v>2205</v>
      </c>
      <c r="E1523" s="14">
        <v>1</v>
      </c>
      <c r="F1523" s="14">
        <v>18.25</v>
      </c>
      <c r="G1523" s="15">
        <f t="shared" si="326"/>
        <v>18.25</v>
      </c>
      <c r="H1523" s="14">
        <v>1</v>
      </c>
      <c r="I1523" s="37">
        <v>0</v>
      </c>
      <c r="J1523" s="15">
        <f t="shared" si="327"/>
        <v>0</v>
      </c>
    </row>
    <row r="1524" spans="1:10" ht="30.6" x14ac:dyDescent="0.3">
      <c r="A1524" s="12" t="s">
        <v>2131</v>
      </c>
      <c r="B1524" s="13" t="s">
        <v>18</v>
      </c>
      <c r="C1524" s="13" t="s">
        <v>19</v>
      </c>
      <c r="D1524" s="31" t="s">
        <v>2132</v>
      </c>
      <c r="E1524" s="14">
        <v>1</v>
      </c>
      <c r="F1524" s="14">
        <v>672</v>
      </c>
      <c r="G1524" s="15">
        <f t="shared" si="326"/>
        <v>672</v>
      </c>
      <c r="H1524" s="14">
        <v>1</v>
      </c>
      <c r="I1524" s="37">
        <v>0</v>
      </c>
      <c r="J1524" s="15">
        <f t="shared" si="327"/>
        <v>0</v>
      </c>
    </row>
    <row r="1525" spans="1:10" ht="30.6" x14ac:dyDescent="0.3">
      <c r="A1525" s="12" t="s">
        <v>2206</v>
      </c>
      <c r="B1525" s="13" t="s">
        <v>18</v>
      </c>
      <c r="C1525" s="13" t="s">
        <v>27</v>
      </c>
      <c r="D1525" s="31" t="s">
        <v>2136</v>
      </c>
      <c r="E1525" s="14">
        <v>20</v>
      </c>
      <c r="F1525" s="14">
        <v>5.08</v>
      </c>
      <c r="G1525" s="15">
        <f t="shared" si="326"/>
        <v>101.6</v>
      </c>
      <c r="H1525" s="14">
        <v>20</v>
      </c>
      <c r="I1525" s="37">
        <v>0</v>
      </c>
      <c r="J1525" s="15">
        <f t="shared" si="327"/>
        <v>0</v>
      </c>
    </row>
    <row r="1526" spans="1:10" ht="20.399999999999999" x14ac:dyDescent="0.3">
      <c r="A1526" s="12" t="s">
        <v>2207</v>
      </c>
      <c r="B1526" s="13" t="s">
        <v>18</v>
      </c>
      <c r="C1526" s="13" t="s">
        <v>19</v>
      </c>
      <c r="D1526" s="31" t="s">
        <v>2208</v>
      </c>
      <c r="E1526" s="14">
        <v>1</v>
      </c>
      <c r="F1526" s="14">
        <v>126</v>
      </c>
      <c r="G1526" s="15">
        <f t="shared" si="326"/>
        <v>126</v>
      </c>
      <c r="H1526" s="14">
        <v>1</v>
      </c>
      <c r="I1526" s="37">
        <v>0</v>
      </c>
      <c r="J1526" s="15">
        <f t="shared" si="327"/>
        <v>0</v>
      </c>
    </row>
    <row r="1527" spans="1:10" ht="30.6" x14ac:dyDescent="0.3">
      <c r="A1527" s="12" t="s">
        <v>2209</v>
      </c>
      <c r="B1527" s="13" t="s">
        <v>18</v>
      </c>
      <c r="C1527" s="13" t="s">
        <v>19</v>
      </c>
      <c r="D1527" s="31" t="s">
        <v>2210</v>
      </c>
      <c r="E1527" s="14">
        <v>1</v>
      </c>
      <c r="F1527" s="14">
        <v>89.19</v>
      </c>
      <c r="G1527" s="15">
        <f t="shared" si="326"/>
        <v>89.19</v>
      </c>
      <c r="H1527" s="14">
        <v>1</v>
      </c>
      <c r="I1527" s="37">
        <v>0</v>
      </c>
      <c r="J1527" s="15">
        <f t="shared" si="327"/>
        <v>0</v>
      </c>
    </row>
    <row r="1528" spans="1:10" x14ac:dyDescent="0.3">
      <c r="A1528" s="16"/>
      <c r="B1528" s="16"/>
      <c r="C1528" s="16"/>
      <c r="D1528" s="32" t="s">
        <v>2211</v>
      </c>
      <c r="E1528" s="14">
        <v>1</v>
      </c>
      <c r="F1528" s="17">
        <f>SUM(G1518:G1527)</f>
        <v>1891.9</v>
      </c>
      <c r="G1528" s="17">
        <f t="shared" si="326"/>
        <v>1891.9</v>
      </c>
      <c r="H1528" s="14">
        <v>1</v>
      </c>
      <c r="I1528" s="17">
        <f>SUM(J1518:J1527)</f>
        <v>0</v>
      </c>
      <c r="J1528" s="17">
        <f t="shared" si="327"/>
        <v>0</v>
      </c>
    </row>
    <row r="1529" spans="1:10" ht="0.9" customHeight="1" x14ac:dyDescent="0.3">
      <c r="A1529" s="18"/>
      <c r="B1529" s="18"/>
      <c r="C1529" s="18"/>
      <c r="D1529" s="33"/>
      <c r="E1529" s="18"/>
      <c r="F1529" s="18"/>
      <c r="G1529" s="18"/>
      <c r="H1529" s="18"/>
      <c r="I1529" s="18"/>
      <c r="J1529" s="18"/>
    </row>
    <row r="1530" spans="1:10" x14ac:dyDescent="0.3">
      <c r="A1530" s="19" t="s">
        <v>2212</v>
      </c>
      <c r="B1530" s="19" t="s">
        <v>10</v>
      </c>
      <c r="C1530" s="19" t="s">
        <v>11</v>
      </c>
      <c r="D1530" s="34" t="s">
        <v>2213</v>
      </c>
      <c r="E1530" s="20">
        <f t="shared" ref="E1530:J1530" si="328">E1541</f>
        <v>1</v>
      </c>
      <c r="F1530" s="20">
        <f t="shared" si="328"/>
        <v>3172.15</v>
      </c>
      <c r="G1530" s="20">
        <f t="shared" si="328"/>
        <v>3172.15</v>
      </c>
      <c r="H1530" s="20">
        <f t="shared" si="328"/>
        <v>1</v>
      </c>
      <c r="I1530" s="20">
        <f t="shared" si="328"/>
        <v>0</v>
      </c>
      <c r="J1530" s="20">
        <f t="shared" si="328"/>
        <v>0</v>
      </c>
    </row>
    <row r="1531" spans="1:10" ht="20.399999999999999" x14ac:dyDescent="0.3">
      <c r="A1531" s="12" t="s">
        <v>2214</v>
      </c>
      <c r="B1531" s="13" t="s">
        <v>18</v>
      </c>
      <c r="C1531" s="13" t="s">
        <v>19</v>
      </c>
      <c r="D1531" s="31" t="s">
        <v>2215</v>
      </c>
      <c r="E1531" s="14">
        <v>1</v>
      </c>
      <c r="F1531" s="14">
        <v>499.12</v>
      </c>
      <c r="G1531" s="15">
        <f t="shared" ref="G1531:G1541" si="329">ROUND(E1531*F1531,2)</f>
        <v>499.12</v>
      </c>
      <c r="H1531" s="14">
        <v>1</v>
      </c>
      <c r="I1531" s="37">
        <v>0</v>
      </c>
      <c r="J1531" s="15">
        <f t="shared" ref="J1531:J1541" si="330">ROUND(H1531*I1531,2)</f>
        <v>0</v>
      </c>
    </row>
    <row r="1532" spans="1:10" ht="20.399999999999999" x14ac:dyDescent="0.3">
      <c r="A1532" s="12" t="s">
        <v>2216</v>
      </c>
      <c r="B1532" s="13" t="s">
        <v>18</v>
      </c>
      <c r="C1532" s="13" t="s">
        <v>30</v>
      </c>
      <c r="D1532" s="31" t="s">
        <v>2217</v>
      </c>
      <c r="E1532" s="14">
        <v>36</v>
      </c>
      <c r="F1532" s="14">
        <v>32.26</v>
      </c>
      <c r="G1532" s="15">
        <f t="shared" si="329"/>
        <v>1161.3599999999999</v>
      </c>
      <c r="H1532" s="14">
        <v>36</v>
      </c>
      <c r="I1532" s="37">
        <v>0</v>
      </c>
      <c r="J1532" s="15">
        <f t="shared" si="330"/>
        <v>0</v>
      </c>
    </row>
    <row r="1533" spans="1:10" ht="20.399999999999999" x14ac:dyDescent="0.3">
      <c r="A1533" s="12" t="s">
        <v>2218</v>
      </c>
      <c r="B1533" s="13" t="s">
        <v>18</v>
      </c>
      <c r="C1533" s="13" t="s">
        <v>19</v>
      </c>
      <c r="D1533" s="31" t="s">
        <v>2219</v>
      </c>
      <c r="E1533" s="14">
        <v>1</v>
      </c>
      <c r="F1533" s="14">
        <v>63.34</v>
      </c>
      <c r="G1533" s="15">
        <f t="shared" si="329"/>
        <v>63.34</v>
      </c>
      <c r="H1533" s="14">
        <v>1</v>
      </c>
      <c r="I1533" s="37">
        <v>0</v>
      </c>
      <c r="J1533" s="15">
        <f t="shared" si="330"/>
        <v>0</v>
      </c>
    </row>
    <row r="1534" spans="1:10" ht="30.6" x14ac:dyDescent="0.3">
      <c r="A1534" s="12" t="s">
        <v>2220</v>
      </c>
      <c r="B1534" s="13" t="s">
        <v>18</v>
      </c>
      <c r="C1534" s="13" t="s">
        <v>19</v>
      </c>
      <c r="D1534" s="31" t="s">
        <v>2221</v>
      </c>
      <c r="E1534" s="14">
        <v>2</v>
      </c>
      <c r="F1534" s="14">
        <v>426.93</v>
      </c>
      <c r="G1534" s="15">
        <f t="shared" si="329"/>
        <v>853.86</v>
      </c>
      <c r="H1534" s="14">
        <v>2</v>
      </c>
      <c r="I1534" s="37">
        <v>0</v>
      </c>
      <c r="J1534" s="15">
        <f t="shared" si="330"/>
        <v>0</v>
      </c>
    </row>
    <row r="1535" spans="1:10" ht="20.399999999999999" x14ac:dyDescent="0.3">
      <c r="A1535" s="12" t="s">
        <v>2222</v>
      </c>
      <c r="B1535" s="13" t="s">
        <v>18</v>
      </c>
      <c r="C1535" s="13" t="s">
        <v>19</v>
      </c>
      <c r="D1535" s="31" t="s">
        <v>2223</v>
      </c>
      <c r="E1535" s="14">
        <v>1</v>
      </c>
      <c r="F1535" s="14">
        <v>33.92</v>
      </c>
      <c r="G1535" s="15">
        <f t="shared" si="329"/>
        <v>33.92</v>
      </c>
      <c r="H1535" s="14">
        <v>1</v>
      </c>
      <c r="I1535" s="37">
        <v>0</v>
      </c>
      <c r="J1535" s="15">
        <f t="shared" si="330"/>
        <v>0</v>
      </c>
    </row>
    <row r="1536" spans="1:10" ht="30.6" x14ac:dyDescent="0.3">
      <c r="A1536" s="12" t="s">
        <v>2224</v>
      </c>
      <c r="B1536" s="13" t="s">
        <v>18</v>
      </c>
      <c r="C1536" s="13" t="s">
        <v>19</v>
      </c>
      <c r="D1536" s="31" t="s">
        <v>2225</v>
      </c>
      <c r="E1536" s="14">
        <v>1</v>
      </c>
      <c r="F1536" s="14">
        <v>98.86</v>
      </c>
      <c r="G1536" s="15">
        <f t="shared" si="329"/>
        <v>98.86</v>
      </c>
      <c r="H1536" s="14">
        <v>1</v>
      </c>
      <c r="I1536" s="37">
        <v>0</v>
      </c>
      <c r="J1536" s="15">
        <f t="shared" si="330"/>
        <v>0</v>
      </c>
    </row>
    <row r="1537" spans="1:10" ht="30.6" x14ac:dyDescent="0.3">
      <c r="A1537" s="12" t="s">
        <v>2206</v>
      </c>
      <c r="B1537" s="13" t="s">
        <v>18</v>
      </c>
      <c r="C1537" s="13" t="s">
        <v>27</v>
      </c>
      <c r="D1537" s="31" t="s">
        <v>2136</v>
      </c>
      <c r="E1537" s="14">
        <v>20</v>
      </c>
      <c r="F1537" s="14">
        <v>5.08</v>
      </c>
      <c r="G1537" s="15">
        <f t="shared" si="329"/>
        <v>101.6</v>
      </c>
      <c r="H1537" s="14">
        <v>20</v>
      </c>
      <c r="I1537" s="37">
        <v>0</v>
      </c>
      <c r="J1537" s="15">
        <f t="shared" si="330"/>
        <v>0</v>
      </c>
    </row>
    <row r="1538" spans="1:10" ht="20.399999999999999" x14ac:dyDescent="0.3">
      <c r="A1538" s="12" t="s">
        <v>2207</v>
      </c>
      <c r="B1538" s="13" t="s">
        <v>18</v>
      </c>
      <c r="C1538" s="13" t="s">
        <v>19</v>
      </c>
      <c r="D1538" s="31" t="s">
        <v>2208</v>
      </c>
      <c r="E1538" s="14">
        <v>1</v>
      </c>
      <c r="F1538" s="14">
        <v>126</v>
      </c>
      <c r="G1538" s="15">
        <f t="shared" si="329"/>
        <v>126</v>
      </c>
      <c r="H1538" s="14">
        <v>1</v>
      </c>
      <c r="I1538" s="37">
        <v>0</v>
      </c>
      <c r="J1538" s="15">
        <f t="shared" si="330"/>
        <v>0</v>
      </c>
    </row>
    <row r="1539" spans="1:10" ht="30.6" x14ac:dyDescent="0.3">
      <c r="A1539" s="12" t="s">
        <v>2209</v>
      </c>
      <c r="B1539" s="13" t="s">
        <v>18</v>
      </c>
      <c r="C1539" s="13" t="s">
        <v>19</v>
      </c>
      <c r="D1539" s="31" t="s">
        <v>2210</v>
      </c>
      <c r="E1539" s="14">
        <v>1</v>
      </c>
      <c r="F1539" s="14">
        <v>89.19</v>
      </c>
      <c r="G1539" s="15">
        <f t="shared" si="329"/>
        <v>89.19</v>
      </c>
      <c r="H1539" s="14">
        <v>1</v>
      </c>
      <c r="I1539" s="37">
        <v>0</v>
      </c>
      <c r="J1539" s="15">
        <f t="shared" si="330"/>
        <v>0</v>
      </c>
    </row>
    <row r="1540" spans="1:10" ht="20.399999999999999" x14ac:dyDescent="0.3">
      <c r="A1540" s="12" t="s">
        <v>2226</v>
      </c>
      <c r="B1540" s="13" t="s">
        <v>18</v>
      </c>
      <c r="C1540" s="13" t="s">
        <v>19</v>
      </c>
      <c r="D1540" s="31" t="s">
        <v>2227</v>
      </c>
      <c r="E1540" s="14">
        <v>2</v>
      </c>
      <c r="F1540" s="14">
        <v>72.45</v>
      </c>
      <c r="G1540" s="15">
        <f t="shared" si="329"/>
        <v>144.9</v>
      </c>
      <c r="H1540" s="14">
        <v>2</v>
      </c>
      <c r="I1540" s="37">
        <v>0</v>
      </c>
      <c r="J1540" s="15">
        <f t="shared" si="330"/>
        <v>0</v>
      </c>
    </row>
    <row r="1541" spans="1:10" x14ac:dyDescent="0.3">
      <c r="A1541" s="16"/>
      <c r="B1541" s="16"/>
      <c r="C1541" s="16"/>
      <c r="D1541" s="32" t="s">
        <v>2228</v>
      </c>
      <c r="E1541" s="14">
        <v>1</v>
      </c>
      <c r="F1541" s="17">
        <f>SUM(G1531:G1540)</f>
        <v>3172.15</v>
      </c>
      <c r="G1541" s="17">
        <f t="shared" si="329"/>
        <v>3172.15</v>
      </c>
      <c r="H1541" s="14">
        <v>1</v>
      </c>
      <c r="I1541" s="17">
        <f>SUM(J1531:J1540)</f>
        <v>0</v>
      </c>
      <c r="J1541" s="17">
        <f t="shared" si="330"/>
        <v>0</v>
      </c>
    </row>
    <row r="1542" spans="1:10" ht="0.9" customHeight="1" x14ac:dyDescent="0.3">
      <c r="A1542" s="18"/>
      <c r="B1542" s="18"/>
      <c r="C1542" s="18"/>
      <c r="D1542" s="33"/>
      <c r="E1542" s="18"/>
      <c r="F1542" s="18"/>
      <c r="G1542" s="18"/>
      <c r="H1542" s="18"/>
      <c r="I1542" s="18"/>
      <c r="J1542" s="18"/>
    </row>
    <row r="1543" spans="1:10" ht="20.399999999999999" x14ac:dyDescent="0.3">
      <c r="A1543" s="19" t="s">
        <v>2229</v>
      </c>
      <c r="B1543" s="19" t="s">
        <v>10</v>
      </c>
      <c r="C1543" s="19" t="s">
        <v>11</v>
      </c>
      <c r="D1543" s="34" t="s">
        <v>2230</v>
      </c>
      <c r="E1543" s="20">
        <f t="shared" ref="E1543:J1543" si="331">E1555</f>
        <v>1</v>
      </c>
      <c r="F1543" s="20">
        <f t="shared" si="331"/>
        <v>3373.97</v>
      </c>
      <c r="G1543" s="20">
        <f t="shared" si="331"/>
        <v>3373.97</v>
      </c>
      <c r="H1543" s="20">
        <f t="shared" si="331"/>
        <v>1</v>
      </c>
      <c r="I1543" s="20">
        <f t="shared" si="331"/>
        <v>0</v>
      </c>
      <c r="J1543" s="20">
        <f t="shared" si="331"/>
        <v>0</v>
      </c>
    </row>
    <row r="1544" spans="1:10" ht="20.399999999999999" x14ac:dyDescent="0.3">
      <c r="A1544" s="12" t="s">
        <v>2231</v>
      </c>
      <c r="B1544" s="13" t="s">
        <v>18</v>
      </c>
      <c r="C1544" s="13" t="s">
        <v>19</v>
      </c>
      <c r="D1544" s="31" t="s">
        <v>2232</v>
      </c>
      <c r="E1544" s="14">
        <v>1</v>
      </c>
      <c r="F1544" s="14">
        <v>499.12</v>
      </c>
      <c r="G1544" s="15">
        <f t="shared" ref="G1544:G1555" si="332">ROUND(E1544*F1544,2)</f>
        <v>499.12</v>
      </c>
      <c r="H1544" s="14">
        <v>1</v>
      </c>
      <c r="I1544" s="37">
        <v>0</v>
      </c>
      <c r="J1544" s="15">
        <f t="shared" ref="J1544:J1555" si="333">ROUND(H1544*I1544,2)</f>
        <v>0</v>
      </c>
    </row>
    <row r="1545" spans="1:10" ht="20.399999999999999" x14ac:dyDescent="0.3">
      <c r="A1545" s="12" t="s">
        <v>2216</v>
      </c>
      <c r="B1545" s="13" t="s">
        <v>18</v>
      </c>
      <c r="C1545" s="13" t="s">
        <v>30</v>
      </c>
      <c r="D1545" s="31" t="s">
        <v>2217</v>
      </c>
      <c r="E1545" s="14">
        <v>23</v>
      </c>
      <c r="F1545" s="14">
        <v>32.26</v>
      </c>
      <c r="G1545" s="15">
        <f t="shared" si="332"/>
        <v>741.98</v>
      </c>
      <c r="H1545" s="14">
        <v>23</v>
      </c>
      <c r="I1545" s="37">
        <v>0</v>
      </c>
      <c r="J1545" s="15">
        <f t="shared" si="333"/>
        <v>0</v>
      </c>
    </row>
    <row r="1546" spans="1:10" ht="20.399999999999999" x14ac:dyDescent="0.3">
      <c r="A1546" s="12" t="s">
        <v>2233</v>
      </c>
      <c r="B1546" s="13" t="s">
        <v>18</v>
      </c>
      <c r="C1546" s="13" t="s">
        <v>19</v>
      </c>
      <c r="D1546" s="31" t="s">
        <v>2234</v>
      </c>
      <c r="E1546" s="14">
        <v>1</v>
      </c>
      <c r="F1546" s="14">
        <v>63.34</v>
      </c>
      <c r="G1546" s="15">
        <f t="shared" si="332"/>
        <v>63.34</v>
      </c>
      <c r="H1546" s="14">
        <v>1</v>
      </c>
      <c r="I1546" s="37">
        <v>0</v>
      </c>
      <c r="J1546" s="15">
        <f t="shared" si="333"/>
        <v>0</v>
      </c>
    </row>
    <row r="1547" spans="1:10" ht="30.6" x14ac:dyDescent="0.3">
      <c r="A1547" s="12" t="s">
        <v>2235</v>
      </c>
      <c r="B1547" s="13" t="s">
        <v>18</v>
      </c>
      <c r="C1547" s="13" t="s">
        <v>19</v>
      </c>
      <c r="D1547" s="31" t="s">
        <v>2221</v>
      </c>
      <c r="E1547" s="14">
        <v>2</v>
      </c>
      <c r="F1547" s="14">
        <v>426.93</v>
      </c>
      <c r="G1547" s="15">
        <f t="shared" si="332"/>
        <v>853.86</v>
      </c>
      <c r="H1547" s="14">
        <v>2</v>
      </c>
      <c r="I1547" s="37">
        <v>0</v>
      </c>
      <c r="J1547" s="15">
        <f t="shared" si="333"/>
        <v>0</v>
      </c>
    </row>
    <row r="1548" spans="1:10" ht="20.399999999999999" x14ac:dyDescent="0.3">
      <c r="A1548" s="12" t="s">
        <v>2236</v>
      </c>
      <c r="B1548" s="13" t="s">
        <v>18</v>
      </c>
      <c r="C1548" s="13" t="s">
        <v>19</v>
      </c>
      <c r="D1548" s="31" t="s">
        <v>2223</v>
      </c>
      <c r="E1548" s="14">
        <v>1</v>
      </c>
      <c r="F1548" s="14">
        <v>33.92</v>
      </c>
      <c r="G1548" s="15">
        <f t="shared" si="332"/>
        <v>33.92</v>
      </c>
      <c r="H1548" s="14">
        <v>1</v>
      </c>
      <c r="I1548" s="37">
        <v>0</v>
      </c>
      <c r="J1548" s="15">
        <f t="shared" si="333"/>
        <v>0</v>
      </c>
    </row>
    <row r="1549" spans="1:10" ht="30.6" x14ac:dyDescent="0.3">
      <c r="A1549" s="12" t="s">
        <v>2237</v>
      </c>
      <c r="B1549" s="13" t="s">
        <v>18</v>
      </c>
      <c r="C1549" s="13" t="s">
        <v>19</v>
      </c>
      <c r="D1549" s="31" t="s">
        <v>2238</v>
      </c>
      <c r="E1549" s="14">
        <v>1</v>
      </c>
      <c r="F1549" s="14">
        <v>98.86</v>
      </c>
      <c r="G1549" s="15">
        <f t="shared" si="332"/>
        <v>98.86</v>
      </c>
      <c r="H1549" s="14">
        <v>1</v>
      </c>
      <c r="I1549" s="37">
        <v>0</v>
      </c>
      <c r="J1549" s="15">
        <f t="shared" si="333"/>
        <v>0</v>
      </c>
    </row>
    <row r="1550" spans="1:10" ht="30.6" x14ac:dyDescent="0.3">
      <c r="A1550" s="12" t="s">
        <v>2131</v>
      </c>
      <c r="B1550" s="13" t="s">
        <v>18</v>
      </c>
      <c r="C1550" s="13" t="s">
        <v>19</v>
      </c>
      <c r="D1550" s="31" t="s">
        <v>2132</v>
      </c>
      <c r="E1550" s="14">
        <v>1</v>
      </c>
      <c r="F1550" s="14">
        <v>672</v>
      </c>
      <c r="G1550" s="15">
        <f t="shared" si="332"/>
        <v>672</v>
      </c>
      <c r="H1550" s="14">
        <v>1</v>
      </c>
      <c r="I1550" s="37">
        <v>0</v>
      </c>
      <c r="J1550" s="15">
        <f t="shared" si="333"/>
        <v>0</v>
      </c>
    </row>
    <row r="1551" spans="1:10" ht="30.6" x14ac:dyDescent="0.3">
      <c r="A1551" s="12" t="s">
        <v>2206</v>
      </c>
      <c r="B1551" s="13" t="s">
        <v>18</v>
      </c>
      <c r="C1551" s="13" t="s">
        <v>27</v>
      </c>
      <c r="D1551" s="31" t="s">
        <v>2136</v>
      </c>
      <c r="E1551" s="14">
        <v>10</v>
      </c>
      <c r="F1551" s="14">
        <v>5.08</v>
      </c>
      <c r="G1551" s="15">
        <f t="shared" si="332"/>
        <v>50.8</v>
      </c>
      <c r="H1551" s="14">
        <v>10</v>
      </c>
      <c r="I1551" s="37">
        <v>0</v>
      </c>
      <c r="J1551" s="15">
        <f t="shared" si="333"/>
        <v>0</v>
      </c>
    </row>
    <row r="1552" spans="1:10" ht="20.399999999999999" x14ac:dyDescent="0.3">
      <c r="A1552" s="12" t="s">
        <v>2207</v>
      </c>
      <c r="B1552" s="13" t="s">
        <v>18</v>
      </c>
      <c r="C1552" s="13" t="s">
        <v>19</v>
      </c>
      <c r="D1552" s="31" t="s">
        <v>2208</v>
      </c>
      <c r="E1552" s="14">
        <v>1</v>
      </c>
      <c r="F1552" s="14">
        <v>126</v>
      </c>
      <c r="G1552" s="15">
        <f t="shared" si="332"/>
        <v>126</v>
      </c>
      <c r="H1552" s="14">
        <v>1</v>
      </c>
      <c r="I1552" s="37">
        <v>0</v>
      </c>
      <c r="J1552" s="15">
        <f t="shared" si="333"/>
        <v>0</v>
      </c>
    </row>
    <row r="1553" spans="1:10" ht="30.6" x14ac:dyDescent="0.3">
      <c r="A1553" s="12" t="s">
        <v>2209</v>
      </c>
      <c r="B1553" s="13" t="s">
        <v>18</v>
      </c>
      <c r="C1553" s="13" t="s">
        <v>19</v>
      </c>
      <c r="D1553" s="31" t="s">
        <v>2210</v>
      </c>
      <c r="E1553" s="14">
        <v>1</v>
      </c>
      <c r="F1553" s="14">
        <v>89.19</v>
      </c>
      <c r="G1553" s="15">
        <f t="shared" si="332"/>
        <v>89.19</v>
      </c>
      <c r="H1553" s="14">
        <v>1</v>
      </c>
      <c r="I1553" s="37">
        <v>0</v>
      </c>
      <c r="J1553" s="15">
        <f t="shared" si="333"/>
        <v>0</v>
      </c>
    </row>
    <row r="1554" spans="1:10" ht="20.399999999999999" x14ac:dyDescent="0.3">
      <c r="A1554" s="12" t="s">
        <v>2239</v>
      </c>
      <c r="B1554" s="13" t="s">
        <v>18</v>
      </c>
      <c r="C1554" s="13" t="s">
        <v>19</v>
      </c>
      <c r="D1554" s="31" t="s">
        <v>2227</v>
      </c>
      <c r="E1554" s="14">
        <v>2</v>
      </c>
      <c r="F1554" s="14">
        <v>72.45</v>
      </c>
      <c r="G1554" s="15">
        <f t="shared" si="332"/>
        <v>144.9</v>
      </c>
      <c r="H1554" s="14">
        <v>2</v>
      </c>
      <c r="I1554" s="37">
        <v>0</v>
      </c>
      <c r="J1554" s="15">
        <f t="shared" si="333"/>
        <v>0</v>
      </c>
    </row>
    <row r="1555" spans="1:10" x14ac:dyDescent="0.3">
      <c r="A1555" s="16"/>
      <c r="B1555" s="16"/>
      <c r="C1555" s="16"/>
      <c r="D1555" s="32" t="s">
        <v>2240</v>
      </c>
      <c r="E1555" s="14">
        <v>1</v>
      </c>
      <c r="F1555" s="17">
        <f>SUM(G1544:G1554)</f>
        <v>3373.97</v>
      </c>
      <c r="G1555" s="17">
        <f t="shared" si="332"/>
        <v>3373.97</v>
      </c>
      <c r="H1555" s="14">
        <v>1</v>
      </c>
      <c r="I1555" s="17">
        <f>SUM(J1544:J1554)</f>
        <v>0</v>
      </c>
      <c r="J1555" s="17">
        <f t="shared" si="333"/>
        <v>0</v>
      </c>
    </row>
    <row r="1556" spans="1:10" ht="0.9" customHeight="1" x14ac:dyDescent="0.3">
      <c r="A1556" s="18"/>
      <c r="B1556" s="18"/>
      <c r="C1556" s="18"/>
      <c r="D1556" s="33"/>
      <c r="E1556" s="18"/>
      <c r="F1556" s="18"/>
      <c r="G1556" s="18"/>
      <c r="H1556" s="18"/>
      <c r="I1556" s="18"/>
      <c r="J1556" s="18"/>
    </row>
    <row r="1557" spans="1:10" x14ac:dyDescent="0.3">
      <c r="A1557" s="19" t="s">
        <v>2241</v>
      </c>
      <c r="B1557" s="19" t="s">
        <v>10</v>
      </c>
      <c r="C1557" s="19" t="s">
        <v>11</v>
      </c>
      <c r="D1557" s="34" t="s">
        <v>2242</v>
      </c>
      <c r="E1557" s="20">
        <f t="shared" ref="E1557:J1557" si="334">E1564</f>
        <v>1</v>
      </c>
      <c r="F1557" s="20">
        <f t="shared" si="334"/>
        <v>9981.6299999999992</v>
      </c>
      <c r="G1557" s="20">
        <f t="shared" si="334"/>
        <v>9981.6299999999992</v>
      </c>
      <c r="H1557" s="20">
        <f t="shared" si="334"/>
        <v>1</v>
      </c>
      <c r="I1557" s="20">
        <f t="shared" si="334"/>
        <v>0</v>
      </c>
      <c r="J1557" s="20">
        <f t="shared" si="334"/>
        <v>0</v>
      </c>
    </row>
    <row r="1558" spans="1:10" ht="20.399999999999999" x14ac:dyDescent="0.3">
      <c r="A1558" s="12" t="s">
        <v>2243</v>
      </c>
      <c r="B1558" s="13" t="s">
        <v>18</v>
      </c>
      <c r="C1558" s="13" t="s">
        <v>19</v>
      </c>
      <c r="D1558" s="31" t="s">
        <v>2244</v>
      </c>
      <c r="E1558" s="14">
        <v>1</v>
      </c>
      <c r="F1558" s="14">
        <v>2841.64</v>
      </c>
      <c r="G1558" s="15">
        <f t="shared" ref="G1558:G1564" si="335">ROUND(E1558*F1558,2)</f>
        <v>2841.64</v>
      </c>
      <c r="H1558" s="14">
        <v>1</v>
      </c>
      <c r="I1558" s="37">
        <v>0</v>
      </c>
      <c r="J1558" s="15">
        <f t="shared" ref="J1558:J1564" si="336">ROUND(H1558*I1558,2)</f>
        <v>0</v>
      </c>
    </row>
    <row r="1559" spans="1:10" ht="20.399999999999999" x14ac:dyDescent="0.3">
      <c r="A1559" s="12" t="s">
        <v>2245</v>
      </c>
      <c r="B1559" s="13" t="s">
        <v>18</v>
      </c>
      <c r="C1559" s="13" t="s">
        <v>19</v>
      </c>
      <c r="D1559" s="31" t="s">
        <v>2246</v>
      </c>
      <c r="E1559" s="14">
        <v>1</v>
      </c>
      <c r="F1559" s="14">
        <v>1726.58</v>
      </c>
      <c r="G1559" s="15">
        <f t="shared" si="335"/>
        <v>1726.58</v>
      </c>
      <c r="H1559" s="14">
        <v>1</v>
      </c>
      <c r="I1559" s="37">
        <v>0</v>
      </c>
      <c r="J1559" s="15">
        <f t="shared" si="336"/>
        <v>0</v>
      </c>
    </row>
    <row r="1560" spans="1:10" ht="20.399999999999999" x14ac:dyDescent="0.3">
      <c r="A1560" s="12" t="s">
        <v>2247</v>
      </c>
      <c r="B1560" s="13" t="s">
        <v>18</v>
      </c>
      <c r="C1560" s="13" t="s">
        <v>54</v>
      </c>
      <c r="D1560" s="31" t="s">
        <v>2248</v>
      </c>
      <c r="E1560" s="14">
        <v>48</v>
      </c>
      <c r="F1560" s="14">
        <v>87.47</v>
      </c>
      <c r="G1560" s="15">
        <f t="shared" si="335"/>
        <v>4198.5600000000004</v>
      </c>
      <c r="H1560" s="14">
        <v>48</v>
      </c>
      <c r="I1560" s="37">
        <v>0</v>
      </c>
      <c r="J1560" s="15">
        <f t="shared" si="336"/>
        <v>0</v>
      </c>
    </row>
    <row r="1561" spans="1:10" ht="20.399999999999999" x14ac:dyDescent="0.3">
      <c r="A1561" s="12" t="s">
        <v>2249</v>
      </c>
      <c r="B1561" s="13" t="s">
        <v>18</v>
      </c>
      <c r="C1561" s="13" t="s">
        <v>19</v>
      </c>
      <c r="D1561" s="31" t="s">
        <v>2250</v>
      </c>
      <c r="E1561" s="14">
        <v>5</v>
      </c>
      <c r="F1561" s="14">
        <v>187.49</v>
      </c>
      <c r="G1561" s="15">
        <f t="shared" si="335"/>
        <v>937.45</v>
      </c>
      <c r="H1561" s="14">
        <v>5</v>
      </c>
      <c r="I1561" s="37">
        <v>0</v>
      </c>
      <c r="J1561" s="15">
        <f t="shared" si="336"/>
        <v>0</v>
      </c>
    </row>
    <row r="1562" spans="1:10" ht="30.6" x14ac:dyDescent="0.3">
      <c r="A1562" s="12" t="s">
        <v>2251</v>
      </c>
      <c r="B1562" s="13" t="s">
        <v>18</v>
      </c>
      <c r="C1562" s="13" t="s">
        <v>27</v>
      </c>
      <c r="D1562" s="31" t="s">
        <v>2252</v>
      </c>
      <c r="E1562" s="14">
        <v>20</v>
      </c>
      <c r="F1562" s="14">
        <v>7.57</v>
      </c>
      <c r="G1562" s="15">
        <f t="shared" si="335"/>
        <v>151.4</v>
      </c>
      <c r="H1562" s="14">
        <v>20</v>
      </c>
      <c r="I1562" s="37">
        <v>0</v>
      </c>
      <c r="J1562" s="15">
        <f t="shared" si="336"/>
        <v>0</v>
      </c>
    </row>
    <row r="1563" spans="1:10" ht="20.399999999999999" x14ac:dyDescent="0.3">
      <c r="A1563" s="12" t="s">
        <v>2207</v>
      </c>
      <c r="B1563" s="13" t="s">
        <v>18</v>
      </c>
      <c r="C1563" s="13" t="s">
        <v>19</v>
      </c>
      <c r="D1563" s="31" t="s">
        <v>2208</v>
      </c>
      <c r="E1563" s="14">
        <v>1</v>
      </c>
      <c r="F1563" s="14">
        <v>126</v>
      </c>
      <c r="G1563" s="15">
        <f t="shared" si="335"/>
        <v>126</v>
      </c>
      <c r="H1563" s="14">
        <v>1</v>
      </c>
      <c r="I1563" s="37">
        <v>0</v>
      </c>
      <c r="J1563" s="15">
        <f t="shared" si="336"/>
        <v>0</v>
      </c>
    </row>
    <row r="1564" spans="1:10" x14ac:dyDescent="0.3">
      <c r="A1564" s="16"/>
      <c r="B1564" s="16"/>
      <c r="C1564" s="16"/>
      <c r="D1564" s="32" t="s">
        <v>2253</v>
      </c>
      <c r="E1564" s="14">
        <v>1</v>
      </c>
      <c r="F1564" s="17">
        <f>SUM(G1558:G1563)</f>
        <v>9981.6299999999992</v>
      </c>
      <c r="G1564" s="17">
        <f t="shared" si="335"/>
        <v>9981.6299999999992</v>
      </c>
      <c r="H1564" s="14">
        <v>1</v>
      </c>
      <c r="I1564" s="17">
        <f>SUM(J1558:J1563)</f>
        <v>0</v>
      </c>
      <c r="J1564" s="17">
        <f t="shared" si="336"/>
        <v>0</v>
      </c>
    </row>
    <row r="1565" spans="1:10" ht="0.9" customHeight="1" x14ac:dyDescent="0.3">
      <c r="A1565" s="18"/>
      <c r="B1565" s="18"/>
      <c r="C1565" s="18"/>
      <c r="D1565" s="33"/>
      <c r="E1565" s="18"/>
      <c r="F1565" s="18"/>
      <c r="G1565" s="18"/>
      <c r="H1565" s="18"/>
      <c r="I1565" s="18"/>
      <c r="J1565" s="18"/>
    </row>
    <row r="1566" spans="1:10" ht="20.399999999999999" x14ac:dyDescent="0.3">
      <c r="A1566" s="19" t="s">
        <v>2254</v>
      </c>
      <c r="B1566" s="19" t="s">
        <v>10</v>
      </c>
      <c r="C1566" s="19" t="s">
        <v>11</v>
      </c>
      <c r="D1566" s="34" t="s">
        <v>2255</v>
      </c>
      <c r="E1566" s="20">
        <f t="shared" ref="E1566:J1566" si="337">E1578</f>
        <v>1</v>
      </c>
      <c r="F1566" s="20">
        <f t="shared" si="337"/>
        <v>3489.29</v>
      </c>
      <c r="G1566" s="20">
        <f t="shared" si="337"/>
        <v>3489.29</v>
      </c>
      <c r="H1566" s="20">
        <f t="shared" si="337"/>
        <v>1</v>
      </c>
      <c r="I1566" s="20">
        <f t="shared" si="337"/>
        <v>0</v>
      </c>
      <c r="J1566" s="20">
        <f t="shared" si="337"/>
        <v>0</v>
      </c>
    </row>
    <row r="1567" spans="1:10" ht="20.399999999999999" x14ac:dyDescent="0.3">
      <c r="A1567" s="12" t="s">
        <v>2256</v>
      </c>
      <c r="B1567" s="13" t="s">
        <v>18</v>
      </c>
      <c r="C1567" s="13" t="s">
        <v>19</v>
      </c>
      <c r="D1567" s="31" t="s">
        <v>2257</v>
      </c>
      <c r="E1567" s="14">
        <v>1</v>
      </c>
      <c r="F1567" s="14">
        <v>499.12</v>
      </c>
      <c r="G1567" s="15">
        <f t="shared" ref="G1567:G1578" si="338">ROUND(E1567*F1567,2)</f>
        <v>499.12</v>
      </c>
      <c r="H1567" s="14">
        <v>1</v>
      </c>
      <c r="I1567" s="37">
        <v>0</v>
      </c>
      <c r="J1567" s="15">
        <f t="shared" ref="J1567:J1578" si="339">ROUND(H1567*I1567,2)</f>
        <v>0</v>
      </c>
    </row>
    <row r="1568" spans="1:10" ht="20.399999999999999" x14ac:dyDescent="0.3">
      <c r="A1568" s="12" t="s">
        <v>2216</v>
      </c>
      <c r="B1568" s="13" t="s">
        <v>18</v>
      </c>
      <c r="C1568" s="13" t="s">
        <v>30</v>
      </c>
      <c r="D1568" s="31" t="s">
        <v>2217</v>
      </c>
      <c r="E1568" s="14">
        <v>25</v>
      </c>
      <c r="F1568" s="14">
        <v>32.26</v>
      </c>
      <c r="G1568" s="15">
        <f t="shared" si="338"/>
        <v>806.5</v>
      </c>
      <c r="H1568" s="14">
        <v>25</v>
      </c>
      <c r="I1568" s="37">
        <v>0</v>
      </c>
      <c r="J1568" s="15">
        <f t="shared" si="339"/>
        <v>0</v>
      </c>
    </row>
    <row r="1569" spans="1:10" ht="20.399999999999999" x14ac:dyDescent="0.3">
      <c r="A1569" s="12" t="s">
        <v>2258</v>
      </c>
      <c r="B1569" s="13" t="s">
        <v>18</v>
      </c>
      <c r="C1569" s="13" t="s">
        <v>19</v>
      </c>
      <c r="D1569" s="31" t="s">
        <v>2234</v>
      </c>
      <c r="E1569" s="14">
        <v>1</v>
      </c>
      <c r="F1569" s="14">
        <v>63.34</v>
      </c>
      <c r="G1569" s="15">
        <f t="shared" si="338"/>
        <v>63.34</v>
      </c>
      <c r="H1569" s="14">
        <v>1</v>
      </c>
      <c r="I1569" s="37">
        <v>0</v>
      </c>
      <c r="J1569" s="15">
        <f t="shared" si="339"/>
        <v>0</v>
      </c>
    </row>
    <row r="1570" spans="1:10" ht="30.6" x14ac:dyDescent="0.3">
      <c r="A1570" s="12" t="s">
        <v>2259</v>
      </c>
      <c r="B1570" s="13" t="s">
        <v>18</v>
      </c>
      <c r="C1570" s="13" t="s">
        <v>19</v>
      </c>
      <c r="D1570" s="31" t="s">
        <v>2221</v>
      </c>
      <c r="E1570" s="14">
        <v>2</v>
      </c>
      <c r="F1570" s="14">
        <v>426.93</v>
      </c>
      <c r="G1570" s="15">
        <f t="shared" si="338"/>
        <v>853.86</v>
      </c>
      <c r="H1570" s="14">
        <v>2</v>
      </c>
      <c r="I1570" s="37">
        <v>0</v>
      </c>
      <c r="J1570" s="15">
        <f t="shared" si="339"/>
        <v>0</v>
      </c>
    </row>
    <row r="1571" spans="1:10" ht="20.399999999999999" x14ac:dyDescent="0.3">
      <c r="A1571" s="12" t="s">
        <v>2260</v>
      </c>
      <c r="B1571" s="13" t="s">
        <v>18</v>
      </c>
      <c r="C1571" s="13" t="s">
        <v>19</v>
      </c>
      <c r="D1571" s="31" t="s">
        <v>2223</v>
      </c>
      <c r="E1571" s="14">
        <v>1</v>
      </c>
      <c r="F1571" s="14">
        <v>33.92</v>
      </c>
      <c r="G1571" s="15">
        <f t="shared" si="338"/>
        <v>33.92</v>
      </c>
      <c r="H1571" s="14">
        <v>1</v>
      </c>
      <c r="I1571" s="37">
        <v>0</v>
      </c>
      <c r="J1571" s="15">
        <f t="shared" si="339"/>
        <v>0</v>
      </c>
    </row>
    <row r="1572" spans="1:10" ht="30.6" x14ac:dyDescent="0.3">
      <c r="A1572" s="12" t="s">
        <v>2224</v>
      </c>
      <c r="B1572" s="13" t="s">
        <v>18</v>
      </c>
      <c r="C1572" s="13" t="s">
        <v>19</v>
      </c>
      <c r="D1572" s="31" t="s">
        <v>2225</v>
      </c>
      <c r="E1572" s="14">
        <v>1</v>
      </c>
      <c r="F1572" s="14">
        <v>98.86</v>
      </c>
      <c r="G1572" s="15">
        <f t="shared" si="338"/>
        <v>98.86</v>
      </c>
      <c r="H1572" s="14">
        <v>1</v>
      </c>
      <c r="I1572" s="37">
        <v>0</v>
      </c>
      <c r="J1572" s="15">
        <f t="shared" si="339"/>
        <v>0</v>
      </c>
    </row>
    <row r="1573" spans="1:10" ht="30.6" x14ac:dyDescent="0.3">
      <c r="A1573" s="12" t="s">
        <v>2131</v>
      </c>
      <c r="B1573" s="13" t="s">
        <v>18</v>
      </c>
      <c r="C1573" s="13" t="s">
        <v>19</v>
      </c>
      <c r="D1573" s="31" t="s">
        <v>2132</v>
      </c>
      <c r="E1573" s="14">
        <v>1</v>
      </c>
      <c r="F1573" s="14">
        <v>672</v>
      </c>
      <c r="G1573" s="15">
        <f t="shared" si="338"/>
        <v>672</v>
      </c>
      <c r="H1573" s="14">
        <v>1</v>
      </c>
      <c r="I1573" s="37">
        <v>0</v>
      </c>
      <c r="J1573" s="15">
        <f t="shared" si="339"/>
        <v>0</v>
      </c>
    </row>
    <row r="1574" spans="1:10" ht="30.6" x14ac:dyDescent="0.3">
      <c r="A1574" s="12" t="s">
        <v>2206</v>
      </c>
      <c r="B1574" s="13" t="s">
        <v>18</v>
      </c>
      <c r="C1574" s="13" t="s">
        <v>27</v>
      </c>
      <c r="D1574" s="31" t="s">
        <v>2136</v>
      </c>
      <c r="E1574" s="14">
        <v>20</v>
      </c>
      <c r="F1574" s="14">
        <v>5.08</v>
      </c>
      <c r="G1574" s="15">
        <f t="shared" si="338"/>
        <v>101.6</v>
      </c>
      <c r="H1574" s="14">
        <v>20</v>
      </c>
      <c r="I1574" s="37">
        <v>0</v>
      </c>
      <c r="J1574" s="15">
        <f t="shared" si="339"/>
        <v>0</v>
      </c>
    </row>
    <row r="1575" spans="1:10" ht="20.399999999999999" x14ac:dyDescent="0.3">
      <c r="A1575" s="12" t="s">
        <v>2207</v>
      </c>
      <c r="B1575" s="13" t="s">
        <v>18</v>
      </c>
      <c r="C1575" s="13" t="s">
        <v>19</v>
      </c>
      <c r="D1575" s="31" t="s">
        <v>2208</v>
      </c>
      <c r="E1575" s="14">
        <v>1</v>
      </c>
      <c r="F1575" s="14">
        <v>126</v>
      </c>
      <c r="G1575" s="15">
        <f t="shared" si="338"/>
        <v>126</v>
      </c>
      <c r="H1575" s="14">
        <v>1</v>
      </c>
      <c r="I1575" s="37">
        <v>0</v>
      </c>
      <c r="J1575" s="15">
        <f t="shared" si="339"/>
        <v>0</v>
      </c>
    </row>
    <row r="1576" spans="1:10" ht="30.6" x14ac:dyDescent="0.3">
      <c r="A1576" s="12" t="s">
        <v>2209</v>
      </c>
      <c r="B1576" s="13" t="s">
        <v>18</v>
      </c>
      <c r="C1576" s="13" t="s">
        <v>19</v>
      </c>
      <c r="D1576" s="31" t="s">
        <v>2210</v>
      </c>
      <c r="E1576" s="14">
        <v>1</v>
      </c>
      <c r="F1576" s="14">
        <v>89.19</v>
      </c>
      <c r="G1576" s="15">
        <f t="shared" si="338"/>
        <v>89.19</v>
      </c>
      <c r="H1576" s="14">
        <v>1</v>
      </c>
      <c r="I1576" s="37">
        <v>0</v>
      </c>
      <c r="J1576" s="15">
        <f t="shared" si="339"/>
        <v>0</v>
      </c>
    </row>
    <row r="1577" spans="1:10" ht="20.399999999999999" x14ac:dyDescent="0.3">
      <c r="A1577" s="12" t="s">
        <v>2261</v>
      </c>
      <c r="B1577" s="13" t="s">
        <v>18</v>
      </c>
      <c r="C1577" s="13" t="s">
        <v>19</v>
      </c>
      <c r="D1577" s="31" t="s">
        <v>2227</v>
      </c>
      <c r="E1577" s="14">
        <v>2</v>
      </c>
      <c r="F1577" s="14">
        <v>72.45</v>
      </c>
      <c r="G1577" s="15">
        <f t="shared" si="338"/>
        <v>144.9</v>
      </c>
      <c r="H1577" s="14">
        <v>2</v>
      </c>
      <c r="I1577" s="37">
        <v>0</v>
      </c>
      <c r="J1577" s="15">
        <f t="shared" si="339"/>
        <v>0</v>
      </c>
    </row>
    <row r="1578" spans="1:10" x14ac:dyDescent="0.3">
      <c r="A1578" s="16"/>
      <c r="B1578" s="16"/>
      <c r="C1578" s="16"/>
      <c r="D1578" s="32" t="s">
        <v>2262</v>
      </c>
      <c r="E1578" s="14">
        <v>1</v>
      </c>
      <c r="F1578" s="17">
        <f>SUM(G1567:G1577)</f>
        <v>3489.29</v>
      </c>
      <c r="G1578" s="17">
        <f t="shared" si="338"/>
        <v>3489.29</v>
      </c>
      <c r="H1578" s="14">
        <v>1</v>
      </c>
      <c r="I1578" s="17">
        <f>SUM(J1567:J1577)</f>
        <v>0</v>
      </c>
      <c r="J1578" s="17">
        <f t="shared" si="339"/>
        <v>0</v>
      </c>
    </row>
    <row r="1579" spans="1:10" ht="0.9" customHeight="1" x14ac:dyDescent="0.3">
      <c r="A1579" s="18"/>
      <c r="B1579" s="18"/>
      <c r="C1579" s="18"/>
      <c r="D1579" s="33"/>
      <c r="E1579" s="18"/>
      <c r="F1579" s="18"/>
      <c r="G1579" s="18"/>
      <c r="H1579" s="18"/>
      <c r="I1579" s="18"/>
      <c r="J1579" s="18"/>
    </row>
    <row r="1580" spans="1:10" x14ac:dyDescent="0.3">
      <c r="A1580" s="19" t="s">
        <v>2263</v>
      </c>
      <c r="B1580" s="19" t="s">
        <v>10</v>
      </c>
      <c r="C1580" s="19" t="s">
        <v>11</v>
      </c>
      <c r="D1580" s="34" t="s">
        <v>2264</v>
      </c>
      <c r="E1580" s="20">
        <f t="shared" ref="E1580:J1580" si="340">E1594</f>
        <v>1</v>
      </c>
      <c r="F1580" s="20">
        <f t="shared" si="340"/>
        <v>89204.33</v>
      </c>
      <c r="G1580" s="20">
        <f t="shared" si="340"/>
        <v>89204.33</v>
      </c>
      <c r="H1580" s="20">
        <f t="shared" si="340"/>
        <v>1</v>
      </c>
      <c r="I1580" s="20">
        <f t="shared" si="340"/>
        <v>0</v>
      </c>
      <c r="J1580" s="20">
        <f t="shared" si="340"/>
        <v>0</v>
      </c>
    </row>
    <row r="1581" spans="1:10" x14ac:dyDescent="0.3">
      <c r="A1581" s="12" t="s">
        <v>2265</v>
      </c>
      <c r="B1581" s="13" t="s">
        <v>18</v>
      </c>
      <c r="C1581" s="13" t="s">
        <v>19</v>
      </c>
      <c r="D1581" s="31" t="s">
        <v>2266</v>
      </c>
      <c r="E1581" s="14">
        <v>1</v>
      </c>
      <c r="F1581" s="14">
        <v>465.57</v>
      </c>
      <c r="G1581" s="15">
        <f t="shared" ref="G1581:G1594" si="341">ROUND(E1581*F1581,2)</f>
        <v>465.57</v>
      </c>
      <c r="H1581" s="14">
        <v>1</v>
      </c>
      <c r="I1581" s="37">
        <v>0</v>
      </c>
      <c r="J1581" s="15">
        <f t="shared" ref="J1581:J1594" si="342">ROUND(H1581*I1581,2)</f>
        <v>0</v>
      </c>
    </row>
    <row r="1582" spans="1:10" ht="20.399999999999999" x14ac:dyDescent="0.3">
      <c r="A1582" s="12" t="s">
        <v>2267</v>
      </c>
      <c r="B1582" s="13" t="s">
        <v>18</v>
      </c>
      <c r="C1582" s="13" t="s">
        <v>19</v>
      </c>
      <c r="D1582" s="31" t="s">
        <v>2268</v>
      </c>
      <c r="E1582" s="14">
        <v>216</v>
      </c>
      <c r="F1582" s="14">
        <v>107.45</v>
      </c>
      <c r="G1582" s="15">
        <f t="shared" si="341"/>
        <v>23209.200000000001</v>
      </c>
      <c r="H1582" s="14">
        <v>216</v>
      </c>
      <c r="I1582" s="37">
        <v>0</v>
      </c>
      <c r="J1582" s="15">
        <f t="shared" si="342"/>
        <v>0</v>
      </c>
    </row>
    <row r="1583" spans="1:10" x14ac:dyDescent="0.3">
      <c r="A1583" s="12" t="s">
        <v>2269</v>
      </c>
      <c r="B1583" s="13" t="s">
        <v>18</v>
      </c>
      <c r="C1583" s="13" t="s">
        <v>252</v>
      </c>
      <c r="D1583" s="31" t="s">
        <v>2270</v>
      </c>
      <c r="E1583" s="14">
        <v>324</v>
      </c>
      <c r="F1583" s="14">
        <v>15.79</v>
      </c>
      <c r="G1583" s="15">
        <f t="shared" si="341"/>
        <v>5115.96</v>
      </c>
      <c r="H1583" s="14">
        <v>324</v>
      </c>
      <c r="I1583" s="37">
        <v>0</v>
      </c>
      <c r="J1583" s="15">
        <f t="shared" si="342"/>
        <v>0</v>
      </c>
    </row>
    <row r="1584" spans="1:10" ht="30.6" x14ac:dyDescent="0.3">
      <c r="A1584" s="12" t="s">
        <v>2271</v>
      </c>
      <c r="B1584" s="13" t="s">
        <v>18</v>
      </c>
      <c r="C1584" s="13" t="s">
        <v>19</v>
      </c>
      <c r="D1584" s="31" t="s">
        <v>2272</v>
      </c>
      <c r="E1584" s="14">
        <v>72</v>
      </c>
      <c r="F1584" s="14">
        <v>96.6</v>
      </c>
      <c r="G1584" s="15">
        <f t="shared" si="341"/>
        <v>6955.2</v>
      </c>
      <c r="H1584" s="14">
        <v>72</v>
      </c>
      <c r="I1584" s="37">
        <v>0</v>
      </c>
      <c r="J1584" s="15">
        <f t="shared" si="342"/>
        <v>0</v>
      </c>
    </row>
    <row r="1585" spans="1:10" x14ac:dyDescent="0.3">
      <c r="A1585" s="12" t="s">
        <v>2273</v>
      </c>
      <c r="B1585" s="13" t="s">
        <v>18</v>
      </c>
      <c r="C1585" s="13" t="s">
        <v>19</v>
      </c>
      <c r="D1585" s="31" t="s">
        <v>2274</v>
      </c>
      <c r="E1585" s="14">
        <v>72</v>
      </c>
      <c r="F1585" s="14">
        <v>31.5</v>
      </c>
      <c r="G1585" s="15">
        <f t="shared" si="341"/>
        <v>2268</v>
      </c>
      <c r="H1585" s="14">
        <v>72</v>
      </c>
      <c r="I1585" s="37">
        <v>0</v>
      </c>
      <c r="J1585" s="15">
        <f t="shared" si="342"/>
        <v>0</v>
      </c>
    </row>
    <row r="1586" spans="1:10" ht="20.399999999999999" x14ac:dyDescent="0.3">
      <c r="A1586" s="12" t="s">
        <v>2275</v>
      </c>
      <c r="B1586" s="13" t="s">
        <v>18</v>
      </c>
      <c r="C1586" s="13" t="s">
        <v>19</v>
      </c>
      <c r="D1586" s="31" t="s">
        <v>2276</v>
      </c>
      <c r="E1586" s="14">
        <v>72</v>
      </c>
      <c r="F1586" s="14">
        <v>97.95</v>
      </c>
      <c r="G1586" s="15">
        <f t="shared" si="341"/>
        <v>7052.4</v>
      </c>
      <c r="H1586" s="14">
        <v>72</v>
      </c>
      <c r="I1586" s="37">
        <v>0</v>
      </c>
      <c r="J1586" s="15">
        <f t="shared" si="342"/>
        <v>0</v>
      </c>
    </row>
    <row r="1587" spans="1:10" ht="20.399999999999999" x14ac:dyDescent="0.3">
      <c r="A1587" s="12" t="s">
        <v>2277</v>
      </c>
      <c r="B1587" s="13" t="s">
        <v>18</v>
      </c>
      <c r="C1587" s="13" t="s">
        <v>252</v>
      </c>
      <c r="D1587" s="31" t="s">
        <v>2278</v>
      </c>
      <c r="E1587" s="14">
        <v>864</v>
      </c>
      <c r="F1587" s="14">
        <v>12.21</v>
      </c>
      <c r="G1587" s="15">
        <f t="shared" si="341"/>
        <v>10549.44</v>
      </c>
      <c r="H1587" s="14">
        <v>864</v>
      </c>
      <c r="I1587" s="37">
        <v>0</v>
      </c>
      <c r="J1587" s="15">
        <f t="shared" si="342"/>
        <v>0</v>
      </c>
    </row>
    <row r="1588" spans="1:10" x14ac:dyDescent="0.3">
      <c r="A1588" s="12" t="s">
        <v>2279</v>
      </c>
      <c r="B1588" s="13" t="s">
        <v>18</v>
      </c>
      <c r="C1588" s="13" t="s">
        <v>19</v>
      </c>
      <c r="D1588" s="31" t="s">
        <v>2280</v>
      </c>
      <c r="E1588" s="14">
        <v>72</v>
      </c>
      <c r="F1588" s="14">
        <v>63</v>
      </c>
      <c r="G1588" s="15">
        <f t="shared" si="341"/>
        <v>4536</v>
      </c>
      <c r="H1588" s="14">
        <v>72</v>
      </c>
      <c r="I1588" s="37">
        <v>0</v>
      </c>
      <c r="J1588" s="15">
        <f t="shared" si="342"/>
        <v>0</v>
      </c>
    </row>
    <row r="1589" spans="1:10" x14ac:dyDescent="0.3">
      <c r="A1589" s="12" t="s">
        <v>2281</v>
      </c>
      <c r="B1589" s="13" t="s">
        <v>18</v>
      </c>
      <c r="C1589" s="13" t="s">
        <v>19</v>
      </c>
      <c r="D1589" s="31" t="s">
        <v>2282</v>
      </c>
      <c r="E1589" s="14">
        <v>72</v>
      </c>
      <c r="F1589" s="14">
        <v>73.5</v>
      </c>
      <c r="G1589" s="15">
        <f t="shared" si="341"/>
        <v>5292</v>
      </c>
      <c r="H1589" s="14">
        <v>72</v>
      </c>
      <c r="I1589" s="37">
        <v>0</v>
      </c>
      <c r="J1589" s="15">
        <f t="shared" si="342"/>
        <v>0</v>
      </c>
    </row>
    <row r="1590" spans="1:10" x14ac:dyDescent="0.3">
      <c r="A1590" s="12" t="s">
        <v>2283</v>
      </c>
      <c r="B1590" s="13" t="s">
        <v>18</v>
      </c>
      <c r="C1590" s="13" t="s">
        <v>19</v>
      </c>
      <c r="D1590" s="31" t="s">
        <v>2284</v>
      </c>
      <c r="E1590" s="14">
        <v>72</v>
      </c>
      <c r="F1590" s="14">
        <v>173.25</v>
      </c>
      <c r="G1590" s="15">
        <f t="shared" si="341"/>
        <v>12474</v>
      </c>
      <c r="H1590" s="14">
        <v>72</v>
      </c>
      <c r="I1590" s="37">
        <v>0</v>
      </c>
      <c r="J1590" s="15">
        <f t="shared" si="342"/>
        <v>0</v>
      </c>
    </row>
    <row r="1591" spans="1:10" x14ac:dyDescent="0.3">
      <c r="A1591" s="12" t="s">
        <v>2285</v>
      </c>
      <c r="B1591" s="13" t="s">
        <v>18</v>
      </c>
      <c r="C1591" s="13" t="s">
        <v>30</v>
      </c>
      <c r="D1591" s="31" t="s">
        <v>2286</v>
      </c>
      <c r="E1591" s="14">
        <v>20</v>
      </c>
      <c r="F1591" s="14">
        <v>227.08</v>
      </c>
      <c r="G1591" s="15">
        <f t="shared" si="341"/>
        <v>4541.6000000000004</v>
      </c>
      <c r="H1591" s="14">
        <v>20</v>
      </c>
      <c r="I1591" s="37">
        <v>0</v>
      </c>
      <c r="J1591" s="15">
        <f t="shared" si="342"/>
        <v>0</v>
      </c>
    </row>
    <row r="1592" spans="1:10" ht="30.6" x14ac:dyDescent="0.3">
      <c r="A1592" s="12" t="s">
        <v>2287</v>
      </c>
      <c r="B1592" s="13" t="s">
        <v>18</v>
      </c>
      <c r="C1592" s="13" t="s">
        <v>19</v>
      </c>
      <c r="D1592" s="31" t="s">
        <v>2288</v>
      </c>
      <c r="E1592" s="14">
        <v>72</v>
      </c>
      <c r="F1592" s="14">
        <v>51.7</v>
      </c>
      <c r="G1592" s="15">
        <f t="shared" si="341"/>
        <v>3722.4</v>
      </c>
      <c r="H1592" s="14">
        <v>72</v>
      </c>
      <c r="I1592" s="37">
        <v>0</v>
      </c>
      <c r="J1592" s="15">
        <f t="shared" si="342"/>
        <v>0</v>
      </c>
    </row>
    <row r="1593" spans="1:10" ht="30.6" x14ac:dyDescent="0.3">
      <c r="A1593" s="12" t="s">
        <v>2289</v>
      </c>
      <c r="B1593" s="13" t="s">
        <v>18</v>
      </c>
      <c r="C1593" s="13" t="s">
        <v>19</v>
      </c>
      <c r="D1593" s="31" t="s">
        <v>2290</v>
      </c>
      <c r="E1593" s="14">
        <v>72</v>
      </c>
      <c r="F1593" s="14">
        <v>41.98</v>
      </c>
      <c r="G1593" s="15">
        <f t="shared" si="341"/>
        <v>3022.56</v>
      </c>
      <c r="H1593" s="14">
        <v>72</v>
      </c>
      <c r="I1593" s="37">
        <v>0</v>
      </c>
      <c r="J1593" s="15">
        <f t="shared" si="342"/>
        <v>0</v>
      </c>
    </row>
    <row r="1594" spans="1:10" x14ac:dyDescent="0.3">
      <c r="A1594" s="16"/>
      <c r="B1594" s="16"/>
      <c r="C1594" s="16"/>
      <c r="D1594" s="32" t="s">
        <v>2291</v>
      </c>
      <c r="E1594" s="14">
        <v>1</v>
      </c>
      <c r="F1594" s="17">
        <f>SUM(G1581:G1593)</f>
        <v>89204.33</v>
      </c>
      <c r="G1594" s="17">
        <f t="shared" si="341"/>
        <v>89204.33</v>
      </c>
      <c r="H1594" s="14">
        <v>1</v>
      </c>
      <c r="I1594" s="17">
        <f>SUM(J1581:J1593)</f>
        <v>0</v>
      </c>
      <c r="J1594" s="17">
        <f t="shared" si="342"/>
        <v>0</v>
      </c>
    </row>
    <row r="1595" spans="1:10" ht="0.9" customHeight="1" x14ac:dyDescent="0.3">
      <c r="A1595" s="18"/>
      <c r="B1595" s="18"/>
      <c r="C1595" s="18"/>
      <c r="D1595" s="33"/>
      <c r="E1595" s="18"/>
      <c r="F1595" s="18"/>
      <c r="G1595" s="18"/>
      <c r="H1595" s="18"/>
      <c r="I1595" s="18"/>
      <c r="J1595" s="18"/>
    </row>
    <row r="1596" spans="1:10" ht="20.399999999999999" x14ac:dyDescent="0.3">
      <c r="A1596" s="19" t="s">
        <v>2292</v>
      </c>
      <c r="B1596" s="19" t="s">
        <v>10</v>
      </c>
      <c r="C1596" s="19" t="s">
        <v>11</v>
      </c>
      <c r="D1596" s="34" t="s">
        <v>2293</v>
      </c>
      <c r="E1596" s="20">
        <f t="shared" ref="E1596:J1596" si="343">E1609</f>
        <v>1</v>
      </c>
      <c r="F1596" s="20">
        <f t="shared" si="343"/>
        <v>27185.46</v>
      </c>
      <c r="G1596" s="20">
        <f t="shared" si="343"/>
        <v>27185.46</v>
      </c>
      <c r="H1596" s="20">
        <f t="shared" si="343"/>
        <v>1</v>
      </c>
      <c r="I1596" s="20">
        <f t="shared" si="343"/>
        <v>0</v>
      </c>
      <c r="J1596" s="20">
        <f t="shared" si="343"/>
        <v>0</v>
      </c>
    </row>
    <row r="1597" spans="1:10" ht="20.399999999999999" x14ac:dyDescent="0.3">
      <c r="A1597" s="12" t="s">
        <v>2294</v>
      </c>
      <c r="B1597" s="13" t="s">
        <v>18</v>
      </c>
      <c r="C1597" s="13" t="s">
        <v>19</v>
      </c>
      <c r="D1597" s="31" t="s">
        <v>2295</v>
      </c>
      <c r="E1597" s="14">
        <v>1</v>
      </c>
      <c r="F1597" s="14">
        <v>600.86</v>
      </c>
      <c r="G1597" s="15">
        <f t="shared" ref="G1597:G1609" si="344">ROUND(E1597*F1597,2)</f>
        <v>600.86</v>
      </c>
      <c r="H1597" s="14">
        <v>1</v>
      </c>
      <c r="I1597" s="37">
        <v>0</v>
      </c>
      <c r="J1597" s="15">
        <f t="shared" ref="J1597:J1609" si="345">ROUND(H1597*I1597,2)</f>
        <v>0</v>
      </c>
    </row>
    <row r="1598" spans="1:10" ht="30.6" x14ac:dyDescent="0.3">
      <c r="A1598" s="12" t="s">
        <v>2296</v>
      </c>
      <c r="B1598" s="13" t="s">
        <v>18</v>
      </c>
      <c r="C1598" s="13" t="s">
        <v>19</v>
      </c>
      <c r="D1598" s="31" t="s">
        <v>2297</v>
      </c>
      <c r="E1598" s="14">
        <v>1</v>
      </c>
      <c r="F1598" s="14">
        <v>807.41</v>
      </c>
      <c r="G1598" s="15">
        <f t="shared" si="344"/>
        <v>807.41</v>
      </c>
      <c r="H1598" s="14">
        <v>1</v>
      </c>
      <c r="I1598" s="37">
        <v>0</v>
      </c>
      <c r="J1598" s="15">
        <f t="shared" si="345"/>
        <v>0</v>
      </c>
    </row>
    <row r="1599" spans="1:10" ht="20.399999999999999" x14ac:dyDescent="0.3">
      <c r="A1599" s="12" t="s">
        <v>2298</v>
      </c>
      <c r="B1599" s="13" t="s">
        <v>18</v>
      </c>
      <c r="C1599" s="13" t="s">
        <v>19</v>
      </c>
      <c r="D1599" s="31" t="s">
        <v>2299</v>
      </c>
      <c r="E1599" s="14">
        <v>1</v>
      </c>
      <c r="F1599" s="14">
        <v>1484.78</v>
      </c>
      <c r="G1599" s="15">
        <f t="shared" si="344"/>
        <v>1484.78</v>
      </c>
      <c r="H1599" s="14">
        <v>1</v>
      </c>
      <c r="I1599" s="37">
        <v>0</v>
      </c>
      <c r="J1599" s="15">
        <f t="shared" si="345"/>
        <v>0</v>
      </c>
    </row>
    <row r="1600" spans="1:10" ht="20.399999999999999" x14ac:dyDescent="0.3">
      <c r="A1600" s="12" t="s">
        <v>2300</v>
      </c>
      <c r="B1600" s="13" t="s">
        <v>18</v>
      </c>
      <c r="C1600" s="13" t="s">
        <v>19</v>
      </c>
      <c r="D1600" s="31" t="s">
        <v>2301</v>
      </c>
      <c r="E1600" s="14">
        <v>1</v>
      </c>
      <c r="F1600" s="14">
        <v>914.66</v>
      </c>
      <c r="G1600" s="15">
        <f t="shared" si="344"/>
        <v>914.66</v>
      </c>
      <c r="H1600" s="14">
        <v>1</v>
      </c>
      <c r="I1600" s="37">
        <v>0</v>
      </c>
      <c r="J1600" s="15">
        <f t="shared" si="345"/>
        <v>0</v>
      </c>
    </row>
    <row r="1601" spans="1:10" ht="20.399999999999999" x14ac:dyDescent="0.3">
      <c r="A1601" s="12" t="s">
        <v>2302</v>
      </c>
      <c r="B1601" s="13" t="s">
        <v>18</v>
      </c>
      <c r="C1601" s="13" t="s">
        <v>19</v>
      </c>
      <c r="D1601" s="31" t="s">
        <v>2303</v>
      </c>
      <c r="E1601" s="14">
        <v>1</v>
      </c>
      <c r="F1601" s="14">
        <v>2003.54</v>
      </c>
      <c r="G1601" s="15">
        <f t="shared" si="344"/>
        <v>2003.54</v>
      </c>
      <c r="H1601" s="14">
        <v>1</v>
      </c>
      <c r="I1601" s="37">
        <v>0</v>
      </c>
      <c r="J1601" s="15">
        <f t="shared" si="345"/>
        <v>0</v>
      </c>
    </row>
    <row r="1602" spans="1:10" ht="20.399999999999999" x14ac:dyDescent="0.3">
      <c r="A1602" s="12" t="s">
        <v>2304</v>
      </c>
      <c r="B1602" s="13" t="s">
        <v>18</v>
      </c>
      <c r="C1602" s="13" t="s">
        <v>19</v>
      </c>
      <c r="D1602" s="31" t="s">
        <v>2305</v>
      </c>
      <c r="E1602" s="14">
        <v>1</v>
      </c>
      <c r="F1602" s="14">
        <v>747.5</v>
      </c>
      <c r="G1602" s="15">
        <f t="shared" si="344"/>
        <v>747.5</v>
      </c>
      <c r="H1602" s="14">
        <v>1</v>
      </c>
      <c r="I1602" s="37">
        <v>0</v>
      </c>
      <c r="J1602" s="15">
        <f t="shared" si="345"/>
        <v>0</v>
      </c>
    </row>
    <row r="1603" spans="1:10" ht="20.399999999999999" x14ac:dyDescent="0.3">
      <c r="A1603" s="12" t="s">
        <v>2306</v>
      </c>
      <c r="B1603" s="13" t="s">
        <v>18</v>
      </c>
      <c r="C1603" s="13" t="s">
        <v>19</v>
      </c>
      <c r="D1603" s="31" t="s">
        <v>2307</v>
      </c>
      <c r="E1603" s="14">
        <v>1</v>
      </c>
      <c r="F1603" s="14">
        <v>878.62</v>
      </c>
      <c r="G1603" s="15">
        <f t="shared" si="344"/>
        <v>878.62</v>
      </c>
      <c r="H1603" s="14">
        <v>1</v>
      </c>
      <c r="I1603" s="37">
        <v>0</v>
      </c>
      <c r="J1603" s="15">
        <f t="shared" si="345"/>
        <v>0</v>
      </c>
    </row>
    <row r="1604" spans="1:10" ht="20.399999999999999" x14ac:dyDescent="0.3">
      <c r="A1604" s="12" t="s">
        <v>2308</v>
      </c>
      <c r="B1604" s="13" t="s">
        <v>18</v>
      </c>
      <c r="C1604" s="13" t="s">
        <v>19</v>
      </c>
      <c r="D1604" s="31" t="s">
        <v>2309</v>
      </c>
      <c r="E1604" s="14">
        <v>2</v>
      </c>
      <c r="F1604" s="14">
        <v>6266.55</v>
      </c>
      <c r="G1604" s="15">
        <f t="shared" si="344"/>
        <v>12533.1</v>
      </c>
      <c r="H1604" s="14">
        <v>2</v>
      </c>
      <c r="I1604" s="37">
        <v>0</v>
      </c>
      <c r="J1604" s="15">
        <f t="shared" si="345"/>
        <v>0</v>
      </c>
    </row>
    <row r="1605" spans="1:10" ht="20.399999999999999" x14ac:dyDescent="0.3">
      <c r="A1605" s="12" t="s">
        <v>2310</v>
      </c>
      <c r="B1605" s="13" t="s">
        <v>18</v>
      </c>
      <c r="C1605" s="13" t="s">
        <v>19</v>
      </c>
      <c r="D1605" s="31" t="s">
        <v>2311</v>
      </c>
      <c r="E1605" s="14">
        <v>5</v>
      </c>
      <c r="F1605" s="14">
        <v>767.97</v>
      </c>
      <c r="G1605" s="15">
        <f t="shared" si="344"/>
        <v>3839.85</v>
      </c>
      <c r="H1605" s="14">
        <v>5</v>
      </c>
      <c r="I1605" s="37">
        <v>0</v>
      </c>
      <c r="J1605" s="15">
        <f t="shared" si="345"/>
        <v>0</v>
      </c>
    </row>
    <row r="1606" spans="1:10" ht="30.6" x14ac:dyDescent="0.3">
      <c r="A1606" s="12" t="s">
        <v>2312</v>
      </c>
      <c r="B1606" s="13" t="s">
        <v>18</v>
      </c>
      <c r="C1606" s="13" t="s">
        <v>19</v>
      </c>
      <c r="D1606" s="31" t="s">
        <v>2313</v>
      </c>
      <c r="E1606" s="14">
        <v>1</v>
      </c>
      <c r="F1606" s="14">
        <v>1260.67</v>
      </c>
      <c r="G1606" s="15">
        <f t="shared" si="344"/>
        <v>1260.67</v>
      </c>
      <c r="H1606" s="14">
        <v>1</v>
      </c>
      <c r="I1606" s="37">
        <v>0</v>
      </c>
      <c r="J1606" s="15">
        <f t="shared" si="345"/>
        <v>0</v>
      </c>
    </row>
    <row r="1607" spans="1:10" x14ac:dyDescent="0.3">
      <c r="A1607" s="12" t="s">
        <v>2314</v>
      </c>
      <c r="B1607" s="13" t="s">
        <v>18</v>
      </c>
      <c r="C1607" s="13" t="s">
        <v>19</v>
      </c>
      <c r="D1607" s="31" t="s">
        <v>2315</v>
      </c>
      <c r="E1607" s="14">
        <v>1</v>
      </c>
      <c r="F1607" s="14">
        <v>734.11</v>
      </c>
      <c r="G1607" s="15">
        <f t="shared" si="344"/>
        <v>734.11</v>
      </c>
      <c r="H1607" s="14">
        <v>1</v>
      </c>
      <c r="I1607" s="37">
        <v>0</v>
      </c>
      <c r="J1607" s="15">
        <f t="shared" si="345"/>
        <v>0</v>
      </c>
    </row>
    <row r="1608" spans="1:10" x14ac:dyDescent="0.3">
      <c r="A1608" s="12" t="s">
        <v>2316</v>
      </c>
      <c r="B1608" s="13" t="s">
        <v>18</v>
      </c>
      <c r="C1608" s="13" t="s">
        <v>19</v>
      </c>
      <c r="D1608" s="31" t="s">
        <v>2317</v>
      </c>
      <c r="E1608" s="14">
        <v>1</v>
      </c>
      <c r="F1608" s="14">
        <v>1380.36</v>
      </c>
      <c r="G1608" s="15">
        <f t="shared" si="344"/>
        <v>1380.36</v>
      </c>
      <c r="H1608" s="14">
        <v>1</v>
      </c>
      <c r="I1608" s="37">
        <v>0</v>
      </c>
      <c r="J1608" s="15">
        <f t="shared" si="345"/>
        <v>0</v>
      </c>
    </row>
    <row r="1609" spans="1:10" x14ac:dyDescent="0.3">
      <c r="A1609" s="16"/>
      <c r="B1609" s="16"/>
      <c r="C1609" s="16"/>
      <c r="D1609" s="32" t="s">
        <v>2318</v>
      </c>
      <c r="E1609" s="14">
        <v>1</v>
      </c>
      <c r="F1609" s="17">
        <f>SUM(G1597:G1608)</f>
        <v>27185.46</v>
      </c>
      <c r="G1609" s="17">
        <f t="shared" si="344"/>
        <v>27185.46</v>
      </c>
      <c r="H1609" s="14">
        <v>1</v>
      </c>
      <c r="I1609" s="17">
        <f>SUM(J1597:J1608)</f>
        <v>0</v>
      </c>
      <c r="J1609" s="17">
        <f t="shared" si="345"/>
        <v>0</v>
      </c>
    </row>
    <row r="1610" spans="1:10" ht="0.9" customHeight="1" x14ac:dyDescent="0.3">
      <c r="A1610" s="18"/>
      <c r="B1610" s="18"/>
      <c r="C1610" s="18"/>
      <c r="D1610" s="33"/>
      <c r="E1610" s="18"/>
      <c r="F1610" s="18"/>
      <c r="G1610" s="18"/>
      <c r="H1610" s="18"/>
      <c r="I1610" s="18"/>
      <c r="J1610" s="18"/>
    </row>
    <row r="1611" spans="1:10" x14ac:dyDescent="0.3">
      <c r="A1611" s="19" t="s">
        <v>2319</v>
      </c>
      <c r="B1611" s="19" t="s">
        <v>10</v>
      </c>
      <c r="C1611" s="19" t="s">
        <v>11</v>
      </c>
      <c r="D1611" s="34" t="s">
        <v>2320</v>
      </c>
      <c r="E1611" s="20">
        <f t="shared" ref="E1611:J1611" si="346">E1617</f>
        <v>1</v>
      </c>
      <c r="F1611" s="20">
        <f t="shared" si="346"/>
        <v>6883.66</v>
      </c>
      <c r="G1611" s="20">
        <f t="shared" si="346"/>
        <v>6883.66</v>
      </c>
      <c r="H1611" s="20">
        <f t="shared" si="346"/>
        <v>1</v>
      </c>
      <c r="I1611" s="20">
        <f t="shared" si="346"/>
        <v>0</v>
      </c>
      <c r="J1611" s="20">
        <f t="shared" si="346"/>
        <v>0</v>
      </c>
    </row>
    <row r="1612" spans="1:10" ht="20.399999999999999" x14ac:dyDescent="0.3">
      <c r="A1612" s="12" t="s">
        <v>2321</v>
      </c>
      <c r="B1612" s="13" t="s">
        <v>18</v>
      </c>
      <c r="C1612" s="13" t="s">
        <v>19</v>
      </c>
      <c r="D1612" s="31" t="s">
        <v>2322</v>
      </c>
      <c r="E1612" s="14">
        <v>1</v>
      </c>
      <c r="F1612" s="14">
        <v>2735.22</v>
      </c>
      <c r="G1612" s="15">
        <f t="shared" ref="G1612:G1617" si="347">ROUND(E1612*F1612,2)</f>
        <v>2735.22</v>
      </c>
      <c r="H1612" s="14">
        <v>1</v>
      </c>
      <c r="I1612" s="37">
        <v>0</v>
      </c>
      <c r="J1612" s="15">
        <f t="shared" ref="J1612:J1617" si="348">ROUND(H1612*I1612,2)</f>
        <v>0</v>
      </c>
    </row>
    <row r="1613" spans="1:10" ht="20.399999999999999" x14ac:dyDescent="0.3">
      <c r="A1613" s="12" t="s">
        <v>2323</v>
      </c>
      <c r="B1613" s="13" t="s">
        <v>18</v>
      </c>
      <c r="C1613" s="13" t="s">
        <v>54</v>
      </c>
      <c r="D1613" s="31" t="s">
        <v>2324</v>
      </c>
      <c r="E1613" s="14">
        <v>20</v>
      </c>
      <c r="F1613" s="14">
        <v>77.599999999999994</v>
      </c>
      <c r="G1613" s="15">
        <f t="shared" si="347"/>
        <v>1552</v>
      </c>
      <c r="H1613" s="14">
        <v>20</v>
      </c>
      <c r="I1613" s="37">
        <v>0</v>
      </c>
      <c r="J1613" s="15">
        <f t="shared" si="348"/>
        <v>0</v>
      </c>
    </row>
    <row r="1614" spans="1:10" ht="20.399999999999999" x14ac:dyDescent="0.3">
      <c r="A1614" s="12" t="s">
        <v>2325</v>
      </c>
      <c r="B1614" s="13" t="s">
        <v>18</v>
      </c>
      <c r="C1614" s="13" t="s">
        <v>252</v>
      </c>
      <c r="D1614" s="31" t="s">
        <v>2326</v>
      </c>
      <c r="E1614" s="14">
        <v>18</v>
      </c>
      <c r="F1614" s="14">
        <v>81.17</v>
      </c>
      <c r="G1614" s="15">
        <f t="shared" si="347"/>
        <v>1461.06</v>
      </c>
      <c r="H1614" s="14">
        <v>18</v>
      </c>
      <c r="I1614" s="37">
        <v>0</v>
      </c>
      <c r="J1614" s="15">
        <f t="shared" si="348"/>
        <v>0</v>
      </c>
    </row>
    <row r="1615" spans="1:10" ht="30.6" x14ac:dyDescent="0.3">
      <c r="A1615" s="12" t="s">
        <v>2327</v>
      </c>
      <c r="B1615" s="13" t="s">
        <v>18</v>
      </c>
      <c r="C1615" s="13" t="s">
        <v>19</v>
      </c>
      <c r="D1615" s="31" t="s">
        <v>2328</v>
      </c>
      <c r="E1615" s="14">
        <v>2</v>
      </c>
      <c r="F1615" s="14">
        <v>147.69</v>
      </c>
      <c r="G1615" s="15">
        <f t="shared" si="347"/>
        <v>295.38</v>
      </c>
      <c r="H1615" s="14">
        <v>2</v>
      </c>
      <c r="I1615" s="37">
        <v>0</v>
      </c>
      <c r="J1615" s="15">
        <f t="shared" si="348"/>
        <v>0</v>
      </c>
    </row>
    <row r="1616" spans="1:10" ht="20.399999999999999" x14ac:dyDescent="0.3">
      <c r="A1616" s="12" t="s">
        <v>2329</v>
      </c>
      <c r="B1616" s="13" t="s">
        <v>18</v>
      </c>
      <c r="C1616" s="13" t="s">
        <v>19</v>
      </c>
      <c r="D1616" s="31" t="s">
        <v>2330</v>
      </c>
      <c r="E1616" s="14">
        <v>1</v>
      </c>
      <c r="F1616" s="14">
        <v>840</v>
      </c>
      <c r="G1616" s="15">
        <f t="shared" si="347"/>
        <v>840</v>
      </c>
      <c r="H1616" s="14">
        <v>1</v>
      </c>
      <c r="I1616" s="37">
        <v>0</v>
      </c>
      <c r="J1616" s="15">
        <f t="shared" si="348"/>
        <v>0</v>
      </c>
    </row>
    <row r="1617" spans="1:10" x14ac:dyDescent="0.3">
      <c r="A1617" s="16"/>
      <c r="B1617" s="16"/>
      <c r="C1617" s="16"/>
      <c r="D1617" s="32" t="s">
        <v>2331</v>
      </c>
      <c r="E1617" s="14">
        <v>1</v>
      </c>
      <c r="F1617" s="17">
        <f>SUM(G1612:G1616)</f>
        <v>6883.66</v>
      </c>
      <c r="G1617" s="17">
        <f t="shared" si="347"/>
        <v>6883.66</v>
      </c>
      <c r="H1617" s="14">
        <v>1</v>
      </c>
      <c r="I1617" s="17">
        <f>SUM(J1612:J1616)</f>
        <v>0</v>
      </c>
      <c r="J1617" s="17">
        <f t="shared" si="348"/>
        <v>0</v>
      </c>
    </row>
    <row r="1618" spans="1:10" ht="0.9" customHeight="1" x14ac:dyDescent="0.3">
      <c r="A1618" s="18"/>
      <c r="B1618" s="18"/>
      <c r="C1618" s="18"/>
      <c r="D1618" s="33"/>
      <c r="E1618" s="18"/>
      <c r="F1618" s="18"/>
      <c r="G1618" s="18"/>
      <c r="H1618" s="18"/>
      <c r="I1618" s="18"/>
      <c r="J1618" s="18"/>
    </row>
    <row r="1619" spans="1:10" x14ac:dyDescent="0.3">
      <c r="A1619" s="19" t="s">
        <v>2332</v>
      </c>
      <c r="B1619" s="19" t="s">
        <v>10</v>
      </c>
      <c r="C1619" s="19" t="s">
        <v>11</v>
      </c>
      <c r="D1619" s="34" t="s">
        <v>145</v>
      </c>
      <c r="E1619" s="20">
        <f t="shared" ref="E1619:J1619" si="349">E1628</f>
        <v>1</v>
      </c>
      <c r="F1619" s="20">
        <f t="shared" si="349"/>
        <v>2494.04</v>
      </c>
      <c r="G1619" s="20">
        <f t="shared" si="349"/>
        <v>2494.04</v>
      </c>
      <c r="H1619" s="20">
        <f t="shared" si="349"/>
        <v>1</v>
      </c>
      <c r="I1619" s="20">
        <f t="shared" si="349"/>
        <v>0</v>
      </c>
      <c r="J1619" s="20">
        <f t="shared" si="349"/>
        <v>0</v>
      </c>
    </row>
    <row r="1620" spans="1:10" ht="30.6" x14ac:dyDescent="0.3">
      <c r="A1620" s="12" t="s">
        <v>2333</v>
      </c>
      <c r="B1620" s="13" t="s">
        <v>18</v>
      </c>
      <c r="C1620" s="13" t="s">
        <v>19</v>
      </c>
      <c r="D1620" s="31" t="s">
        <v>2334</v>
      </c>
      <c r="E1620" s="14">
        <v>1</v>
      </c>
      <c r="F1620" s="14">
        <v>357</v>
      </c>
      <c r="G1620" s="15">
        <f t="shared" ref="G1620:G1628" si="350">ROUND(E1620*F1620,2)</f>
        <v>357</v>
      </c>
      <c r="H1620" s="14">
        <v>1</v>
      </c>
      <c r="I1620" s="37">
        <v>0</v>
      </c>
      <c r="J1620" s="15">
        <f t="shared" ref="J1620:J1628" si="351">ROUND(H1620*I1620,2)</f>
        <v>0</v>
      </c>
    </row>
    <row r="1621" spans="1:10" ht="30.6" x14ac:dyDescent="0.3">
      <c r="A1621" s="12" t="s">
        <v>2335</v>
      </c>
      <c r="B1621" s="13" t="s">
        <v>18</v>
      </c>
      <c r="C1621" s="13" t="s">
        <v>19</v>
      </c>
      <c r="D1621" s="31" t="s">
        <v>2336</v>
      </c>
      <c r="E1621" s="14">
        <v>1</v>
      </c>
      <c r="F1621" s="14">
        <v>357</v>
      </c>
      <c r="G1621" s="15">
        <f t="shared" si="350"/>
        <v>357</v>
      </c>
      <c r="H1621" s="14">
        <v>1</v>
      </c>
      <c r="I1621" s="37">
        <v>0</v>
      </c>
      <c r="J1621" s="15">
        <f t="shared" si="351"/>
        <v>0</v>
      </c>
    </row>
    <row r="1622" spans="1:10" ht="30.6" x14ac:dyDescent="0.3">
      <c r="A1622" s="12" t="s">
        <v>2337</v>
      </c>
      <c r="B1622" s="13" t="s">
        <v>18</v>
      </c>
      <c r="C1622" s="13" t="s">
        <v>19</v>
      </c>
      <c r="D1622" s="31" t="s">
        <v>2338</v>
      </c>
      <c r="E1622" s="14">
        <v>1</v>
      </c>
      <c r="F1622" s="14">
        <v>514.5</v>
      </c>
      <c r="G1622" s="15">
        <f t="shared" si="350"/>
        <v>514.5</v>
      </c>
      <c r="H1622" s="14">
        <v>1</v>
      </c>
      <c r="I1622" s="37">
        <v>0</v>
      </c>
      <c r="J1622" s="15">
        <f t="shared" si="351"/>
        <v>0</v>
      </c>
    </row>
    <row r="1623" spans="1:10" ht="20.399999999999999" x14ac:dyDescent="0.3">
      <c r="A1623" s="12" t="s">
        <v>2339</v>
      </c>
      <c r="B1623" s="13" t="s">
        <v>18</v>
      </c>
      <c r="C1623" s="13" t="s">
        <v>19</v>
      </c>
      <c r="D1623" s="31" t="s">
        <v>2340</v>
      </c>
      <c r="E1623" s="14">
        <v>1</v>
      </c>
      <c r="F1623" s="14">
        <v>718.2</v>
      </c>
      <c r="G1623" s="15">
        <f t="shared" si="350"/>
        <v>718.2</v>
      </c>
      <c r="H1623" s="14">
        <v>1</v>
      </c>
      <c r="I1623" s="37">
        <v>0</v>
      </c>
      <c r="J1623" s="15">
        <f t="shared" si="351"/>
        <v>0</v>
      </c>
    </row>
    <row r="1624" spans="1:10" ht="20.399999999999999" x14ac:dyDescent="0.3">
      <c r="A1624" s="12" t="s">
        <v>2341</v>
      </c>
      <c r="B1624" s="13" t="s">
        <v>18</v>
      </c>
      <c r="C1624" s="13" t="s">
        <v>19</v>
      </c>
      <c r="D1624" s="31" t="s">
        <v>2342</v>
      </c>
      <c r="E1624" s="14">
        <v>1</v>
      </c>
      <c r="F1624" s="14">
        <v>44.96</v>
      </c>
      <c r="G1624" s="15">
        <f t="shared" si="350"/>
        <v>44.96</v>
      </c>
      <c r="H1624" s="14">
        <v>1</v>
      </c>
      <c r="I1624" s="37">
        <v>0</v>
      </c>
      <c r="J1624" s="15">
        <f t="shared" si="351"/>
        <v>0</v>
      </c>
    </row>
    <row r="1625" spans="1:10" ht="20.399999999999999" x14ac:dyDescent="0.3">
      <c r="A1625" s="12" t="s">
        <v>2343</v>
      </c>
      <c r="B1625" s="13" t="s">
        <v>18</v>
      </c>
      <c r="C1625" s="13" t="s">
        <v>19</v>
      </c>
      <c r="D1625" s="31" t="s">
        <v>2344</v>
      </c>
      <c r="E1625" s="14">
        <v>2</v>
      </c>
      <c r="F1625" s="14">
        <v>44.96</v>
      </c>
      <c r="G1625" s="15">
        <f t="shared" si="350"/>
        <v>89.92</v>
      </c>
      <c r="H1625" s="14">
        <v>2</v>
      </c>
      <c r="I1625" s="37">
        <v>0</v>
      </c>
      <c r="J1625" s="15">
        <f t="shared" si="351"/>
        <v>0</v>
      </c>
    </row>
    <row r="1626" spans="1:10" ht="20.399999999999999" x14ac:dyDescent="0.3">
      <c r="A1626" s="12" t="s">
        <v>2345</v>
      </c>
      <c r="B1626" s="13" t="s">
        <v>18</v>
      </c>
      <c r="C1626" s="13" t="s">
        <v>19</v>
      </c>
      <c r="D1626" s="31" t="s">
        <v>2346</v>
      </c>
      <c r="E1626" s="14">
        <v>1</v>
      </c>
      <c r="F1626" s="14">
        <v>44.96</v>
      </c>
      <c r="G1626" s="15">
        <f t="shared" si="350"/>
        <v>44.96</v>
      </c>
      <c r="H1626" s="14">
        <v>1</v>
      </c>
      <c r="I1626" s="37">
        <v>0</v>
      </c>
      <c r="J1626" s="15">
        <f t="shared" si="351"/>
        <v>0</v>
      </c>
    </row>
    <row r="1627" spans="1:10" x14ac:dyDescent="0.3">
      <c r="A1627" s="12" t="s">
        <v>2347</v>
      </c>
      <c r="B1627" s="13" t="s">
        <v>18</v>
      </c>
      <c r="C1627" s="13" t="s">
        <v>19</v>
      </c>
      <c r="D1627" s="31" t="s">
        <v>2348</v>
      </c>
      <c r="E1627" s="14">
        <v>1</v>
      </c>
      <c r="F1627" s="14">
        <v>367.5</v>
      </c>
      <c r="G1627" s="15">
        <f t="shared" si="350"/>
        <v>367.5</v>
      </c>
      <c r="H1627" s="14">
        <v>1</v>
      </c>
      <c r="I1627" s="37">
        <v>0</v>
      </c>
      <c r="J1627" s="15">
        <f t="shared" si="351"/>
        <v>0</v>
      </c>
    </row>
    <row r="1628" spans="1:10" x14ac:dyDescent="0.3">
      <c r="A1628" s="16"/>
      <c r="B1628" s="16"/>
      <c r="C1628" s="16"/>
      <c r="D1628" s="32" t="s">
        <v>2349</v>
      </c>
      <c r="E1628" s="14">
        <v>1</v>
      </c>
      <c r="F1628" s="17">
        <f>SUM(G1620:G1627)</f>
        <v>2494.04</v>
      </c>
      <c r="G1628" s="17">
        <f t="shared" si="350"/>
        <v>2494.04</v>
      </c>
      <c r="H1628" s="14">
        <v>1</v>
      </c>
      <c r="I1628" s="17">
        <f>SUM(J1620:J1627)</f>
        <v>0</v>
      </c>
      <c r="J1628" s="17">
        <f t="shared" si="351"/>
        <v>0</v>
      </c>
    </row>
    <row r="1629" spans="1:10" ht="0.9" customHeight="1" x14ac:dyDescent="0.3">
      <c r="A1629" s="18"/>
      <c r="B1629" s="18"/>
      <c r="C1629" s="18"/>
      <c r="D1629" s="33"/>
      <c r="E1629" s="18"/>
      <c r="F1629" s="18"/>
      <c r="G1629" s="18"/>
      <c r="H1629" s="18"/>
      <c r="I1629" s="18"/>
      <c r="J1629" s="18"/>
    </row>
    <row r="1630" spans="1:10" x14ac:dyDescent="0.3">
      <c r="A1630" s="16"/>
      <c r="B1630" s="16"/>
      <c r="C1630" s="16"/>
      <c r="D1630" s="32" t="s">
        <v>2350</v>
      </c>
      <c r="E1630" s="14">
        <v>1</v>
      </c>
      <c r="F1630" s="17">
        <f>G1458+G1474+G1498+G1510+G1517+G1530+G1543+G1557+G1566+G1580+G1596+G1611+G1619</f>
        <v>238960.21</v>
      </c>
      <c r="G1630" s="17">
        <f>ROUND(E1630*F1630,2)</f>
        <v>238960.21</v>
      </c>
      <c r="H1630" s="14">
        <v>1</v>
      </c>
      <c r="I1630" s="17">
        <f>J1458+J1474+J1498+J1510+J1517+J1530+J1543+J1557+J1566+J1580+J1596+J1611+J1619</f>
        <v>0</v>
      </c>
      <c r="J1630" s="17">
        <f>ROUND(H1630*I1630,2)</f>
        <v>0</v>
      </c>
    </row>
    <row r="1631" spans="1:10" ht="0.9" customHeight="1" x14ac:dyDescent="0.3">
      <c r="A1631" s="18"/>
      <c r="B1631" s="18"/>
      <c r="C1631" s="18"/>
      <c r="D1631" s="33"/>
      <c r="E1631" s="18"/>
      <c r="F1631" s="18"/>
      <c r="G1631" s="18"/>
      <c r="H1631" s="18"/>
      <c r="I1631" s="18"/>
      <c r="J1631" s="18"/>
    </row>
    <row r="1632" spans="1:10" x14ac:dyDescent="0.3">
      <c r="A1632" s="10" t="s">
        <v>2351</v>
      </c>
      <c r="B1632" s="10" t="s">
        <v>10</v>
      </c>
      <c r="C1632" s="10" t="s">
        <v>11</v>
      </c>
      <c r="D1632" s="30" t="s">
        <v>967</v>
      </c>
      <c r="E1632" s="11">
        <f t="shared" ref="E1632:J1632" si="352">E1863</f>
        <v>1</v>
      </c>
      <c r="F1632" s="11">
        <f t="shared" si="352"/>
        <v>700964.84</v>
      </c>
      <c r="G1632" s="11">
        <f t="shared" si="352"/>
        <v>700964.84</v>
      </c>
      <c r="H1632" s="11">
        <f t="shared" si="352"/>
        <v>1</v>
      </c>
      <c r="I1632" s="11">
        <f t="shared" si="352"/>
        <v>0</v>
      </c>
      <c r="J1632" s="11">
        <f t="shared" si="352"/>
        <v>0</v>
      </c>
    </row>
    <row r="1633" spans="1:10" x14ac:dyDescent="0.3">
      <c r="A1633" s="19" t="s">
        <v>2352</v>
      </c>
      <c r="B1633" s="19" t="s">
        <v>10</v>
      </c>
      <c r="C1633" s="19" t="s">
        <v>11</v>
      </c>
      <c r="D1633" s="34" t="s">
        <v>969</v>
      </c>
      <c r="E1633" s="20">
        <f t="shared" ref="E1633:J1633" si="353">E1666</f>
        <v>1</v>
      </c>
      <c r="F1633" s="20">
        <f t="shared" si="353"/>
        <v>103937.71</v>
      </c>
      <c r="G1633" s="20">
        <f t="shared" si="353"/>
        <v>103937.71</v>
      </c>
      <c r="H1633" s="20">
        <f t="shared" si="353"/>
        <v>1</v>
      </c>
      <c r="I1633" s="20">
        <f t="shared" si="353"/>
        <v>0</v>
      </c>
      <c r="J1633" s="20">
        <f t="shared" si="353"/>
        <v>0</v>
      </c>
    </row>
    <row r="1634" spans="1:10" x14ac:dyDescent="0.3">
      <c r="A1634" s="21" t="s">
        <v>2353</v>
      </c>
      <c r="B1634" s="21" t="s">
        <v>10</v>
      </c>
      <c r="C1634" s="21" t="s">
        <v>11</v>
      </c>
      <c r="D1634" s="35" t="s">
        <v>2354</v>
      </c>
      <c r="E1634" s="22">
        <f t="shared" ref="E1634:J1634" si="354">E1643</f>
        <v>1</v>
      </c>
      <c r="F1634" s="22">
        <f t="shared" si="354"/>
        <v>66009.84</v>
      </c>
      <c r="G1634" s="22">
        <f t="shared" si="354"/>
        <v>66009.84</v>
      </c>
      <c r="H1634" s="22">
        <f t="shared" si="354"/>
        <v>1</v>
      </c>
      <c r="I1634" s="22">
        <f t="shared" si="354"/>
        <v>0</v>
      </c>
      <c r="J1634" s="22">
        <f t="shared" si="354"/>
        <v>0</v>
      </c>
    </row>
    <row r="1635" spans="1:10" ht="20.399999999999999" x14ac:dyDescent="0.3">
      <c r="A1635" s="12" t="s">
        <v>2355</v>
      </c>
      <c r="B1635" s="13" t="s">
        <v>18</v>
      </c>
      <c r="C1635" s="13" t="s">
        <v>19</v>
      </c>
      <c r="D1635" s="31" t="s">
        <v>2356</v>
      </c>
      <c r="E1635" s="14">
        <v>26</v>
      </c>
      <c r="F1635" s="14">
        <v>151.47</v>
      </c>
      <c r="G1635" s="15">
        <f t="shared" ref="G1635:G1643" si="355">ROUND(E1635*F1635,2)</f>
        <v>3938.22</v>
      </c>
      <c r="H1635" s="14">
        <v>26</v>
      </c>
      <c r="I1635" s="37">
        <v>0</v>
      </c>
      <c r="J1635" s="15">
        <f t="shared" ref="J1635:J1643" si="356">ROUND(H1635*I1635,2)</f>
        <v>0</v>
      </c>
    </row>
    <row r="1636" spans="1:10" x14ac:dyDescent="0.3">
      <c r="A1636" s="12" t="s">
        <v>970</v>
      </c>
      <c r="B1636" s="13" t="s">
        <v>18</v>
      </c>
      <c r="C1636" s="13" t="s">
        <v>19</v>
      </c>
      <c r="D1636" s="31" t="s">
        <v>971</v>
      </c>
      <c r="E1636" s="14">
        <v>34</v>
      </c>
      <c r="F1636" s="14">
        <v>897.27</v>
      </c>
      <c r="G1636" s="15">
        <f t="shared" si="355"/>
        <v>30507.18</v>
      </c>
      <c r="H1636" s="14">
        <v>34</v>
      </c>
      <c r="I1636" s="37">
        <v>0</v>
      </c>
      <c r="J1636" s="15">
        <f t="shared" si="356"/>
        <v>0</v>
      </c>
    </row>
    <row r="1637" spans="1:10" x14ac:dyDescent="0.3">
      <c r="A1637" s="12" t="s">
        <v>2357</v>
      </c>
      <c r="B1637" s="13" t="s">
        <v>18</v>
      </c>
      <c r="C1637" s="13" t="s">
        <v>19</v>
      </c>
      <c r="D1637" s="31" t="s">
        <v>2358</v>
      </c>
      <c r="E1637" s="14">
        <v>8</v>
      </c>
      <c r="F1637" s="14">
        <v>556.02</v>
      </c>
      <c r="G1637" s="15">
        <f t="shared" si="355"/>
        <v>4448.16</v>
      </c>
      <c r="H1637" s="14">
        <v>8</v>
      </c>
      <c r="I1637" s="37">
        <v>0</v>
      </c>
      <c r="J1637" s="15">
        <f t="shared" si="356"/>
        <v>0</v>
      </c>
    </row>
    <row r="1638" spans="1:10" x14ac:dyDescent="0.3">
      <c r="A1638" s="12" t="s">
        <v>2359</v>
      </c>
      <c r="B1638" s="13" t="s">
        <v>18</v>
      </c>
      <c r="C1638" s="13" t="s">
        <v>27</v>
      </c>
      <c r="D1638" s="31" t="s">
        <v>975</v>
      </c>
      <c r="E1638" s="14">
        <v>4175</v>
      </c>
      <c r="F1638" s="14">
        <v>3.87</v>
      </c>
      <c r="G1638" s="15">
        <f t="shared" si="355"/>
        <v>16157.25</v>
      </c>
      <c r="H1638" s="14">
        <v>4175</v>
      </c>
      <c r="I1638" s="37">
        <v>0</v>
      </c>
      <c r="J1638" s="15">
        <f t="shared" si="356"/>
        <v>0</v>
      </c>
    </row>
    <row r="1639" spans="1:10" x14ac:dyDescent="0.3">
      <c r="A1639" s="12" t="s">
        <v>2360</v>
      </c>
      <c r="B1639" s="13" t="s">
        <v>18</v>
      </c>
      <c r="C1639" s="13" t="s">
        <v>19</v>
      </c>
      <c r="D1639" s="31" t="s">
        <v>2361</v>
      </c>
      <c r="E1639" s="14">
        <v>16</v>
      </c>
      <c r="F1639" s="14">
        <v>183.75</v>
      </c>
      <c r="G1639" s="15">
        <f t="shared" si="355"/>
        <v>2940</v>
      </c>
      <c r="H1639" s="14">
        <v>16</v>
      </c>
      <c r="I1639" s="37">
        <v>0</v>
      </c>
      <c r="J1639" s="15">
        <f t="shared" si="356"/>
        <v>0</v>
      </c>
    </row>
    <row r="1640" spans="1:10" x14ac:dyDescent="0.3">
      <c r="A1640" s="12" t="s">
        <v>1170</v>
      </c>
      <c r="B1640" s="13" t="s">
        <v>18</v>
      </c>
      <c r="C1640" s="13" t="s">
        <v>19</v>
      </c>
      <c r="D1640" s="31" t="s">
        <v>1171</v>
      </c>
      <c r="E1640" s="14">
        <v>1</v>
      </c>
      <c r="F1640" s="14">
        <v>1565.92</v>
      </c>
      <c r="G1640" s="15">
        <f t="shared" si="355"/>
        <v>1565.92</v>
      </c>
      <c r="H1640" s="14">
        <v>1</v>
      </c>
      <c r="I1640" s="37">
        <v>0</v>
      </c>
      <c r="J1640" s="15">
        <f t="shared" si="356"/>
        <v>0</v>
      </c>
    </row>
    <row r="1641" spans="1:10" x14ac:dyDescent="0.3">
      <c r="A1641" s="12" t="s">
        <v>2362</v>
      </c>
      <c r="B1641" s="13" t="s">
        <v>18</v>
      </c>
      <c r="C1641" s="13" t="s">
        <v>19</v>
      </c>
      <c r="D1641" s="31" t="s">
        <v>2363</v>
      </c>
      <c r="E1641" s="14">
        <v>1</v>
      </c>
      <c r="F1641" s="14">
        <v>5969.6</v>
      </c>
      <c r="G1641" s="15">
        <f t="shared" si="355"/>
        <v>5969.6</v>
      </c>
      <c r="H1641" s="14">
        <v>1</v>
      </c>
      <c r="I1641" s="37">
        <v>0</v>
      </c>
      <c r="J1641" s="15">
        <f t="shared" si="356"/>
        <v>0</v>
      </c>
    </row>
    <row r="1642" spans="1:10" x14ac:dyDescent="0.3">
      <c r="A1642" s="12" t="s">
        <v>2364</v>
      </c>
      <c r="B1642" s="13" t="s">
        <v>18</v>
      </c>
      <c r="C1642" s="13" t="s">
        <v>19</v>
      </c>
      <c r="D1642" s="31" t="s">
        <v>2365</v>
      </c>
      <c r="E1642" s="14">
        <v>1</v>
      </c>
      <c r="F1642" s="14">
        <v>483.51</v>
      </c>
      <c r="G1642" s="15">
        <f t="shared" si="355"/>
        <v>483.51</v>
      </c>
      <c r="H1642" s="14">
        <v>1</v>
      </c>
      <c r="I1642" s="37">
        <v>0</v>
      </c>
      <c r="J1642" s="15">
        <f t="shared" si="356"/>
        <v>0</v>
      </c>
    </row>
    <row r="1643" spans="1:10" x14ac:dyDescent="0.3">
      <c r="A1643" s="16"/>
      <c r="B1643" s="16"/>
      <c r="C1643" s="16"/>
      <c r="D1643" s="32" t="s">
        <v>2366</v>
      </c>
      <c r="E1643" s="14">
        <v>1</v>
      </c>
      <c r="F1643" s="17">
        <f>SUM(G1635:G1642)</f>
        <v>66009.84</v>
      </c>
      <c r="G1643" s="17">
        <f t="shared" si="355"/>
        <v>66009.84</v>
      </c>
      <c r="H1643" s="14">
        <v>1</v>
      </c>
      <c r="I1643" s="17">
        <f>SUM(J1635:J1642)</f>
        <v>0</v>
      </c>
      <c r="J1643" s="17">
        <f t="shared" si="356"/>
        <v>0</v>
      </c>
    </row>
    <row r="1644" spans="1:10" ht="0.9" customHeight="1" x14ac:dyDescent="0.3">
      <c r="A1644" s="18"/>
      <c r="B1644" s="18"/>
      <c r="C1644" s="18"/>
      <c r="D1644" s="33"/>
      <c r="E1644" s="18"/>
      <c r="F1644" s="18"/>
      <c r="G1644" s="18"/>
      <c r="H1644" s="18"/>
      <c r="I1644" s="18"/>
      <c r="J1644" s="18"/>
    </row>
    <row r="1645" spans="1:10" x14ac:dyDescent="0.3">
      <c r="A1645" s="21" t="s">
        <v>2367</v>
      </c>
      <c r="B1645" s="21" t="s">
        <v>10</v>
      </c>
      <c r="C1645" s="21" t="s">
        <v>11</v>
      </c>
      <c r="D1645" s="35" t="s">
        <v>2368</v>
      </c>
      <c r="E1645" s="22">
        <f t="shared" ref="E1645:J1645" si="357">E1649</f>
        <v>1</v>
      </c>
      <c r="F1645" s="22">
        <f t="shared" si="357"/>
        <v>15830.35</v>
      </c>
      <c r="G1645" s="22">
        <f t="shared" si="357"/>
        <v>15830.35</v>
      </c>
      <c r="H1645" s="22">
        <f t="shared" si="357"/>
        <v>1</v>
      </c>
      <c r="I1645" s="22">
        <f t="shared" si="357"/>
        <v>0</v>
      </c>
      <c r="J1645" s="22">
        <f t="shared" si="357"/>
        <v>0</v>
      </c>
    </row>
    <row r="1646" spans="1:10" x14ac:dyDescent="0.3">
      <c r="A1646" s="12" t="s">
        <v>2369</v>
      </c>
      <c r="B1646" s="13" t="s">
        <v>18</v>
      </c>
      <c r="C1646" s="13" t="s">
        <v>19</v>
      </c>
      <c r="D1646" s="31" t="s">
        <v>2370</v>
      </c>
      <c r="E1646" s="14">
        <v>1</v>
      </c>
      <c r="F1646" s="14">
        <v>14762.42</v>
      </c>
      <c r="G1646" s="15">
        <f>ROUND(E1646*F1646,2)</f>
        <v>14762.42</v>
      </c>
      <c r="H1646" s="14">
        <v>1</v>
      </c>
      <c r="I1646" s="37">
        <v>0</v>
      </c>
      <c r="J1646" s="15">
        <f>ROUND(H1646*I1646,2)</f>
        <v>0</v>
      </c>
    </row>
    <row r="1647" spans="1:10" x14ac:dyDescent="0.3">
      <c r="A1647" s="12" t="s">
        <v>2371</v>
      </c>
      <c r="B1647" s="13" t="s">
        <v>18</v>
      </c>
      <c r="C1647" s="13" t="s">
        <v>27</v>
      </c>
      <c r="D1647" s="31" t="s">
        <v>2372</v>
      </c>
      <c r="E1647" s="14">
        <v>1</v>
      </c>
      <c r="F1647" s="14">
        <v>385.43</v>
      </c>
      <c r="G1647" s="15">
        <f>ROUND(E1647*F1647,2)</f>
        <v>385.43</v>
      </c>
      <c r="H1647" s="14">
        <v>1</v>
      </c>
      <c r="I1647" s="37">
        <v>0</v>
      </c>
      <c r="J1647" s="15">
        <f>ROUND(H1647*I1647,2)</f>
        <v>0</v>
      </c>
    </row>
    <row r="1648" spans="1:10" x14ac:dyDescent="0.3">
      <c r="A1648" s="12" t="s">
        <v>2373</v>
      </c>
      <c r="B1648" s="13" t="s">
        <v>18</v>
      </c>
      <c r="C1648" s="13" t="s">
        <v>19</v>
      </c>
      <c r="D1648" s="31" t="s">
        <v>2374</v>
      </c>
      <c r="E1648" s="14">
        <v>1</v>
      </c>
      <c r="F1648" s="14">
        <v>682.5</v>
      </c>
      <c r="G1648" s="15">
        <f>ROUND(E1648*F1648,2)</f>
        <v>682.5</v>
      </c>
      <c r="H1648" s="14">
        <v>1</v>
      </c>
      <c r="I1648" s="37">
        <v>0</v>
      </c>
      <c r="J1648" s="15">
        <f>ROUND(H1648*I1648,2)</f>
        <v>0</v>
      </c>
    </row>
    <row r="1649" spans="1:10" x14ac:dyDescent="0.3">
      <c r="A1649" s="16"/>
      <c r="B1649" s="16"/>
      <c r="C1649" s="16"/>
      <c r="D1649" s="32" t="s">
        <v>2375</v>
      </c>
      <c r="E1649" s="14">
        <v>1</v>
      </c>
      <c r="F1649" s="17">
        <f>SUM(G1646:G1648)</f>
        <v>15830.35</v>
      </c>
      <c r="G1649" s="17">
        <f>ROUND(E1649*F1649,2)</f>
        <v>15830.35</v>
      </c>
      <c r="H1649" s="14">
        <v>1</v>
      </c>
      <c r="I1649" s="17">
        <f>SUM(J1646:J1648)</f>
        <v>0</v>
      </c>
      <c r="J1649" s="17">
        <f>ROUND(H1649*I1649,2)</f>
        <v>0</v>
      </c>
    </row>
    <row r="1650" spans="1:10" ht="0.9" customHeight="1" x14ac:dyDescent="0.3">
      <c r="A1650" s="18"/>
      <c r="B1650" s="18"/>
      <c r="C1650" s="18"/>
      <c r="D1650" s="33"/>
      <c r="E1650" s="18"/>
      <c r="F1650" s="18"/>
      <c r="G1650" s="18"/>
      <c r="H1650" s="18"/>
      <c r="I1650" s="18"/>
      <c r="J1650" s="18"/>
    </row>
    <row r="1651" spans="1:10" x14ac:dyDescent="0.3">
      <c r="A1651" s="21" t="s">
        <v>2376</v>
      </c>
      <c r="B1651" s="21" t="s">
        <v>10</v>
      </c>
      <c r="C1651" s="21" t="s">
        <v>11</v>
      </c>
      <c r="D1651" s="35" t="s">
        <v>2377</v>
      </c>
      <c r="E1651" s="22">
        <f t="shared" ref="E1651:J1651" si="358">E1658</f>
        <v>1</v>
      </c>
      <c r="F1651" s="22">
        <f t="shared" si="358"/>
        <v>20260.02</v>
      </c>
      <c r="G1651" s="22">
        <f t="shared" si="358"/>
        <v>20260.02</v>
      </c>
      <c r="H1651" s="22">
        <f t="shared" si="358"/>
        <v>1</v>
      </c>
      <c r="I1651" s="22">
        <f t="shared" si="358"/>
        <v>0</v>
      </c>
      <c r="J1651" s="22">
        <f t="shared" si="358"/>
        <v>0</v>
      </c>
    </row>
    <row r="1652" spans="1:10" x14ac:dyDescent="0.3">
      <c r="A1652" s="12" t="s">
        <v>2378</v>
      </c>
      <c r="B1652" s="13" t="s">
        <v>18</v>
      </c>
      <c r="C1652" s="13" t="s">
        <v>19</v>
      </c>
      <c r="D1652" s="31" t="s">
        <v>2379</v>
      </c>
      <c r="E1652" s="14">
        <v>1</v>
      </c>
      <c r="F1652" s="14">
        <v>10214.44</v>
      </c>
      <c r="G1652" s="15">
        <f t="shared" ref="G1652:G1658" si="359">ROUND(E1652*F1652,2)</f>
        <v>10214.44</v>
      </c>
      <c r="H1652" s="14">
        <v>1</v>
      </c>
      <c r="I1652" s="37">
        <v>0</v>
      </c>
      <c r="J1652" s="15">
        <f t="shared" ref="J1652:J1658" si="360">ROUND(H1652*I1652,2)</f>
        <v>0</v>
      </c>
    </row>
    <row r="1653" spans="1:10" x14ac:dyDescent="0.3">
      <c r="A1653" s="12" t="s">
        <v>2380</v>
      </c>
      <c r="B1653" s="13" t="s">
        <v>18</v>
      </c>
      <c r="C1653" s="13" t="s">
        <v>19</v>
      </c>
      <c r="D1653" s="31" t="s">
        <v>2381</v>
      </c>
      <c r="E1653" s="14">
        <v>1</v>
      </c>
      <c r="F1653" s="14">
        <v>67.14</v>
      </c>
      <c r="G1653" s="15">
        <f t="shared" si="359"/>
        <v>67.14</v>
      </c>
      <c r="H1653" s="14">
        <v>1</v>
      </c>
      <c r="I1653" s="37">
        <v>0</v>
      </c>
      <c r="J1653" s="15">
        <f t="shared" si="360"/>
        <v>0</v>
      </c>
    </row>
    <row r="1654" spans="1:10" ht="20.399999999999999" x14ac:dyDescent="0.3">
      <c r="A1654" s="12" t="s">
        <v>2382</v>
      </c>
      <c r="B1654" s="13" t="s">
        <v>18</v>
      </c>
      <c r="C1654" s="13" t="s">
        <v>19</v>
      </c>
      <c r="D1654" s="31" t="s">
        <v>2383</v>
      </c>
      <c r="E1654" s="14">
        <v>1</v>
      </c>
      <c r="F1654" s="14">
        <v>5936</v>
      </c>
      <c r="G1654" s="15">
        <f t="shared" si="359"/>
        <v>5936</v>
      </c>
      <c r="H1654" s="14">
        <v>1</v>
      </c>
      <c r="I1654" s="37">
        <v>0</v>
      </c>
      <c r="J1654" s="15">
        <f t="shared" si="360"/>
        <v>0</v>
      </c>
    </row>
    <row r="1655" spans="1:10" ht="20.399999999999999" x14ac:dyDescent="0.3">
      <c r="A1655" s="12" t="s">
        <v>2384</v>
      </c>
      <c r="B1655" s="13" t="s">
        <v>18</v>
      </c>
      <c r="C1655" s="13" t="s">
        <v>19</v>
      </c>
      <c r="D1655" s="31" t="s">
        <v>2385</v>
      </c>
      <c r="E1655" s="14">
        <v>1</v>
      </c>
      <c r="F1655" s="14">
        <v>1108.3900000000001</v>
      </c>
      <c r="G1655" s="15">
        <f t="shared" si="359"/>
        <v>1108.3900000000001</v>
      </c>
      <c r="H1655" s="14">
        <v>1</v>
      </c>
      <c r="I1655" s="37">
        <v>0</v>
      </c>
      <c r="J1655" s="15">
        <f t="shared" si="360"/>
        <v>0</v>
      </c>
    </row>
    <row r="1656" spans="1:10" ht="20.399999999999999" x14ac:dyDescent="0.3">
      <c r="A1656" s="12" t="s">
        <v>2386</v>
      </c>
      <c r="B1656" s="13" t="s">
        <v>18</v>
      </c>
      <c r="C1656" s="13" t="s">
        <v>19</v>
      </c>
      <c r="D1656" s="31" t="s">
        <v>2387</v>
      </c>
      <c r="E1656" s="14">
        <v>1</v>
      </c>
      <c r="F1656" s="14">
        <v>1548.05</v>
      </c>
      <c r="G1656" s="15">
        <f t="shared" si="359"/>
        <v>1548.05</v>
      </c>
      <c r="H1656" s="14">
        <v>1</v>
      </c>
      <c r="I1656" s="37">
        <v>0</v>
      </c>
      <c r="J1656" s="15">
        <f t="shared" si="360"/>
        <v>0</v>
      </c>
    </row>
    <row r="1657" spans="1:10" ht="20.399999999999999" x14ac:dyDescent="0.3">
      <c r="A1657" s="12" t="s">
        <v>2388</v>
      </c>
      <c r="B1657" s="13" t="s">
        <v>18</v>
      </c>
      <c r="C1657" s="13" t="s">
        <v>19</v>
      </c>
      <c r="D1657" s="31" t="s">
        <v>2389</v>
      </c>
      <c r="E1657" s="14">
        <v>1</v>
      </c>
      <c r="F1657" s="14">
        <v>1386</v>
      </c>
      <c r="G1657" s="15">
        <f t="shared" si="359"/>
        <v>1386</v>
      </c>
      <c r="H1657" s="14">
        <v>1</v>
      </c>
      <c r="I1657" s="37">
        <v>0</v>
      </c>
      <c r="J1657" s="15">
        <f t="shared" si="360"/>
        <v>0</v>
      </c>
    </row>
    <row r="1658" spans="1:10" x14ac:dyDescent="0.3">
      <c r="A1658" s="16"/>
      <c r="B1658" s="16"/>
      <c r="C1658" s="16"/>
      <c r="D1658" s="32" t="s">
        <v>2390</v>
      </c>
      <c r="E1658" s="14">
        <v>1</v>
      </c>
      <c r="F1658" s="17">
        <f>SUM(G1652:G1657)</f>
        <v>20260.02</v>
      </c>
      <c r="G1658" s="17">
        <f t="shared" si="359"/>
        <v>20260.02</v>
      </c>
      <c r="H1658" s="14">
        <v>1</v>
      </c>
      <c r="I1658" s="17">
        <f>SUM(J1652:J1657)</f>
        <v>0</v>
      </c>
      <c r="J1658" s="17">
        <f t="shared" si="360"/>
        <v>0</v>
      </c>
    </row>
    <row r="1659" spans="1:10" ht="0.9" customHeight="1" x14ac:dyDescent="0.3">
      <c r="A1659" s="18"/>
      <c r="B1659" s="18"/>
      <c r="C1659" s="18"/>
      <c r="D1659" s="33"/>
      <c r="E1659" s="18"/>
      <c r="F1659" s="18"/>
      <c r="G1659" s="18"/>
      <c r="H1659" s="18"/>
      <c r="I1659" s="18"/>
      <c r="J1659" s="18"/>
    </row>
    <row r="1660" spans="1:10" x14ac:dyDescent="0.3">
      <c r="A1660" s="21" t="s">
        <v>2391</v>
      </c>
      <c r="B1660" s="21" t="s">
        <v>10</v>
      </c>
      <c r="C1660" s="21" t="s">
        <v>11</v>
      </c>
      <c r="D1660" s="35" t="s">
        <v>2392</v>
      </c>
      <c r="E1660" s="22">
        <f t="shared" ref="E1660:J1660" si="361">E1664</f>
        <v>1</v>
      </c>
      <c r="F1660" s="22">
        <f t="shared" si="361"/>
        <v>1837.5</v>
      </c>
      <c r="G1660" s="22">
        <f t="shared" si="361"/>
        <v>1837.5</v>
      </c>
      <c r="H1660" s="22">
        <f t="shared" si="361"/>
        <v>1</v>
      </c>
      <c r="I1660" s="22">
        <f t="shared" si="361"/>
        <v>0</v>
      </c>
      <c r="J1660" s="22">
        <f t="shared" si="361"/>
        <v>0</v>
      </c>
    </row>
    <row r="1661" spans="1:10" ht="20.399999999999999" x14ac:dyDescent="0.3">
      <c r="A1661" s="12" t="s">
        <v>2393</v>
      </c>
      <c r="B1661" s="13" t="s">
        <v>18</v>
      </c>
      <c r="C1661" s="13" t="s">
        <v>19</v>
      </c>
      <c r="D1661" s="31" t="s">
        <v>2394</v>
      </c>
      <c r="E1661" s="14">
        <v>1</v>
      </c>
      <c r="F1661" s="14">
        <v>315</v>
      </c>
      <c r="G1661" s="15">
        <f>ROUND(E1661*F1661,2)</f>
        <v>315</v>
      </c>
      <c r="H1661" s="14">
        <v>1</v>
      </c>
      <c r="I1661" s="37">
        <v>0</v>
      </c>
      <c r="J1661" s="15">
        <f>ROUND(H1661*I1661,2)</f>
        <v>0</v>
      </c>
    </row>
    <row r="1662" spans="1:10" ht="20.399999999999999" x14ac:dyDescent="0.3">
      <c r="A1662" s="12" t="s">
        <v>2395</v>
      </c>
      <c r="B1662" s="13" t="s">
        <v>18</v>
      </c>
      <c r="C1662" s="13" t="s">
        <v>19</v>
      </c>
      <c r="D1662" s="31" t="s">
        <v>2396</v>
      </c>
      <c r="E1662" s="14">
        <v>1</v>
      </c>
      <c r="F1662" s="14">
        <v>682.5</v>
      </c>
      <c r="G1662" s="15">
        <f>ROUND(E1662*F1662,2)</f>
        <v>682.5</v>
      </c>
      <c r="H1662" s="14">
        <v>1</v>
      </c>
      <c r="I1662" s="37">
        <v>0</v>
      </c>
      <c r="J1662" s="15">
        <f>ROUND(H1662*I1662,2)</f>
        <v>0</v>
      </c>
    </row>
    <row r="1663" spans="1:10" ht="20.399999999999999" x14ac:dyDescent="0.3">
      <c r="A1663" s="12" t="s">
        <v>2397</v>
      </c>
      <c r="B1663" s="13" t="s">
        <v>18</v>
      </c>
      <c r="C1663" s="13" t="s">
        <v>19</v>
      </c>
      <c r="D1663" s="31" t="s">
        <v>2398</v>
      </c>
      <c r="E1663" s="14">
        <v>1</v>
      </c>
      <c r="F1663" s="14">
        <v>840</v>
      </c>
      <c r="G1663" s="15">
        <f>ROUND(E1663*F1663,2)</f>
        <v>840</v>
      </c>
      <c r="H1663" s="14">
        <v>1</v>
      </c>
      <c r="I1663" s="37">
        <v>0</v>
      </c>
      <c r="J1663" s="15">
        <f>ROUND(H1663*I1663,2)</f>
        <v>0</v>
      </c>
    </row>
    <row r="1664" spans="1:10" x14ac:dyDescent="0.3">
      <c r="A1664" s="16"/>
      <c r="B1664" s="16"/>
      <c r="C1664" s="16"/>
      <c r="D1664" s="32" t="s">
        <v>2399</v>
      </c>
      <c r="E1664" s="14">
        <v>1</v>
      </c>
      <c r="F1664" s="17">
        <f>SUM(G1661:G1663)</f>
        <v>1837.5</v>
      </c>
      <c r="G1664" s="17">
        <f>ROUND(E1664*F1664,2)</f>
        <v>1837.5</v>
      </c>
      <c r="H1664" s="14">
        <v>1</v>
      </c>
      <c r="I1664" s="17">
        <f>SUM(J1661:J1663)</f>
        <v>0</v>
      </c>
      <c r="J1664" s="17">
        <f>ROUND(H1664*I1664,2)</f>
        <v>0</v>
      </c>
    </row>
    <row r="1665" spans="1:10" ht="0.9" customHeight="1" x14ac:dyDescent="0.3">
      <c r="A1665" s="18"/>
      <c r="B1665" s="18"/>
      <c r="C1665" s="18"/>
      <c r="D1665" s="33"/>
      <c r="E1665" s="18"/>
      <c r="F1665" s="18"/>
      <c r="G1665" s="18"/>
      <c r="H1665" s="18"/>
      <c r="I1665" s="18"/>
      <c r="J1665" s="18"/>
    </row>
    <row r="1666" spans="1:10" x14ac:dyDescent="0.3">
      <c r="A1666" s="16"/>
      <c r="B1666" s="16"/>
      <c r="C1666" s="16"/>
      <c r="D1666" s="32" t="s">
        <v>2400</v>
      </c>
      <c r="E1666" s="14">
        <v>1</v>
      </c>
      <c r="F1666" s="17">
        <f>G1634+G1645+G1651+G1660</f>
        <v>103937.71</v>
      </c>
      <c r="G1666" s="17">
        <f>ROUND(E1666*F1666,2)</f>
        <v>103937.71</v>
      </c>
      <c r="H1666" s="14">
        <v>1</v>
      </c>
      <c r="I1666" s="17">
        <f>J1634+J1645+J1651+J1660</f>
        <v>0</v>
      </c>
      <c r="J1666" s="17">
        <f>ROUND(H1666*I1666,2)</f>
        <v>0</v>
      </c>
    </row>
    <row r="1667" spans="1:10" ht="0.9" customHeight="1" x14ac:dyDescent="0.3">
      <c r="A1667" s="18"/>
      <c r="B1667" s="18"/>
      <c r="C1667" s="18"/>
      <c r="D1667" s="33"/>
      <c r="E1667" s="18"/>
      <c r="F1667" s="18"/>
      <c r="G1667" s="18"/>
      <c r="H1667" s="18"/>
      <c r="I1667" s="18"/>
      <c r="J1667" s="18"/>
    </row>
    <row r="1668" spans="1:10" x14ac:dyDescent="0.3">
      <c r="A1668" s="19" t="s">
        <v>2401</v>
      </c>
      <c r="B1668" s="19" t="s">
        <v>10</v>
      </c>
      <c r="C1668" s="19" t="s">
        <v>11</v>
      </c>
      <c r="D1668" s="34" t="s">
        <v>2402</v>
      </c>
      <c r="E1668" s="20">
        <f t="shared" ref="E1668:J1668" si="362">E1691</f>
        <v>1</v>
      </c>
      <c r="F1668" s="20">
        <f t="shared" si="362"/>
        <v>72179.61</v>
      </c>
      <c r="G1668" s="20">
        <f t="shared" si="362"/>
        <v>72179.61</v>
      </c>
      <c r="H1668" s="20">
        <f t="shared" si="362"/>
        <v>1</v>
      </c>
      <c r="I1668" s="20">
        <f t="shared" si="362"/>
        <v>0</v>
      </c>
      <c r="J1668" s="20">
        <f t="shared" si="362"/>
        <v>0</v>
      </c>
    </row>
    <row r="1669" spans="1:10" ht="20.399999999999999" x14ac:dyDescent="0.3">
      <c r="A1669" s="12" t="s">
        <v>2403</v>
      </c>
      <c r="B1669" s="13" t="s">
        <v>18</v>
      </c>
      <c r="C1669" s="13" t="s">
        <v>19</v>
      </c>
      <c r="D1669" s="31" t="s">
        <v>2404</v>
      </c>
      <c r="E1669" s="14">
        <v>1</v>
      </c>
      <c r="F1669" s="14">
        <v>1312.5</v>
      </c>
      <c r="G1669" s="15">
        <f t="shared" ref="G1669:G1691" si="363">ROUND(E1669*F1669,2)</f>
        <v>1312.5</v>
      </c>
      <c r="H1669" s="14">
        <v>1</v>
      </c>
      <c r="I1669" s="37">
        <v>0</v>
      </c>
      <c r="J1669" s="15">
        <f t="shared" ref="J1669:J1691" si="364">ROUND(H1669*I1669,2)</f>
        <v>0</v>
      </c>
    </row>
    <row r="1670" spans="1:10" x14ac:dyDescent="0.3">
      <c r="A1670" s="12" t="s">
        <v>2405</v>
      </c>
      <c r="B1670" s="13" t="s">
        <v>18</v>
      </c>
      <c r="C1670" s="13" t="s">
        <v>19</v>
      </c>
      <c r="D1670" s="31" t="s">
        <v>2406</v>
      </c>
      <c r="E1670" s="14">
        <v>1</v>
      </c>
      <c r="F1670" s="14">
        <v>2257.5</v>
      </c>
      <c r="G1670" s="15">
        <f t="shared" si="363"/>
        <v>2257.5</v>
      </c>
      <c r="H1670" s="14">
        <v>1</v>
      </c>
      <c r="I1670" s="37">
        <v>0</v>
      </c>
      <c r="J1670" s="15">
        <f t="shared" si="364"/>
        <v>0</v>
      </c>
    </row>
    <row r="1671" spans="1:10" x14ac:dyDescent="0.3">
      <c r="A1671" s="12" t="s">
        <v>1170</v>
      </c>
      <c r="B1671" s="13" t="s">
        <v>18</v>
      </c>
      <c r="C1671" s="13" t="s">
        <v>19</v>
      </c>
      <c r="D1671" s="31" t="s">
        <v>1171</v>
      </c>
      <c r="E1671" s="14">
        <v>1</v>
      </c>
      <c r="F1671" s="14">
        <v>1565.92</v>
      </c>
      <c r="G1671" s="15">
        <f t="shared" si="363"/>
        <v>1565.92</v>
      </c>
      <c r="H1671" s="14">
        <v>1</v>
      </c>
      <c r="I1671" s="37">
        <v>0</v>
      </c>
      <c r="J1671" s="15">
        <f t="shared" si="364"/>
        <v>0</v>
      </c>
    </row>
    <row r="1672" spans="1:10" x14ac:dyDescent="0.3">
      <c r="A1672" s="12" t="s">
        <v>2407</v>
      </c>
      <c r="B1672" s="13" t="s">
        <v>18</v>
      </c>
      <c r="C1672" s="13" t="s">
        <v>19</v>
      </c>
      <c r="D1672" s="31" t="s">
        <v>2408</v>
      </c>
      <c r="E1672" s="14">
        <v>1</v>
      </c>
      <c r="F1672" s="14">
        <v>3299.77</v>
      </c>
      <c r="G1672" s="15">
        <f t="shared" si="363"/>
        <v>3299.77</v>
      </c>
      <c r="H1672" s="14">
        <v>1</v>
      </c>
      <c r="I1672" s="37">
        <v>0</v>
      </c>
      <c r="J1672" s="15">
        <f t="shared" si="364"/>
        <v>0</v>
      </c>
    </row>
    <row r="1673" spans="1:10" x14ac:dyDescent="0.3">
      <c r="A1673" s="12" t="s">
        <v>2409</v>
      </c>
      <c r="B1673" s="13" t="s">
        <v>18</v>
      </c>
      <c r="C1673" s="13" t="s">
        <v>19</v>
      </c>
      <c r="D1673" s="31" t="s">
        <v>2410</v>
      </c>
      <c r="E1673" s="14">
        <v>1</v>
      </c>
      <c r="F1673" s="14">
        <v>405.79</v>
      </c>
      <c r="G1673" s="15">
        <f t="shared" si="363"/>
        <v>405.79</v>
      </c>
      <c r="H1673" s="14">
        <v>1</v>
      </c>
      <c r="I1673" s="37">
        <v>0</v>
      </c>
      <c r="J1673" s="15">
        <f t="shared" si="364"/>
        <v>0</v>
      </c>
    </row>
    <row r="1674" spans="1:10" x14ac:dyDescent="0.3">
      <c r="A1674" s="12" t="s">
        <v>2411</v>
      </c>
      <c r="B1674" s="13" t="s">
        <v>18</v>
      </c>
      <c r="C1674" s="13" t="s">
        <v>19</v>
      </c>
      <c r="D1674" s="31" t="s">
        <v>2412</v>
      </c>
      <c r="E1674" s="14">
        <v>1</v>
      </c>
      <c r="F1674" s="14">
        <v>8085.79</v>
      </c>
      <c r="G1674" s="15">
        <f t="shared" si="363"/>
        <v>8085.79</v>
      </c>
      <c r="H1674" s="14">
        <v>1</v>
      </c>
      <c r="I1674" s="37">
        <v>0</v>
      </c>
      <c r="J1674" s="15">
        <f t="shared" si="364"/>
        <v>0</v>
      </c>
    </row>
    <row r="1675" spans="1:10" x14ac:dyDescent="0.3">
      <c r="A1675" s="12" t="s">
        <v>2413</v>
      </c>
      <c r="B1675" s="13" t="s">
        <v>18</v>
      </c>
      <c r="C1675" s="13" t="s">
        <v>19</v>
      </c>
      <c r="D1675" s="31" t="s">
        <v>2414</v>
      </c>
      <c r="E1675" s="14">
        <v>1</v>
      </c>
      <c r="F1675" s="14">
        <v>4848.8999999999996</v>
      </c>
      <c r="G1675" s="15">
        <f t="shared" si="363"/>
        <v>4848.8999999999996</v>
      </c>
      <c r="H1675" s="14">
        <v>1</v>
      </c>
      <c r="I1675" s="37">
        <v>0</v>
      </c>
      <c r="J1675" s="15">
        <f t="shared" si="364"/>
        <v>0</v>
      </c>
    </row>
    <row r="1676" spans="1:10" x14ac:dyDescent="0.3">
      <c r="A1676" s="12" t="s">
        <v>2415</v>
      </c>
      <c r="B1676" s="13" t="s">
        <v>18</v>
      </c>
      <c r="C1676" s="13" t="s">
        <v>19</v>
      </c>
      <c r="D1676" s="31" t="s">
        <v>2416</v>
      </c>
      <c r="E1676" s="14">
        <v>1</v>
      </c>
      <c r="F1676" s="14">
        <v>5688.9</v>
      </c>
      <c r="G1676" s="15">
        <f t="shared" si="363"/>
        <v>5688.9</v>
      </c>
      <c r="H1676" s="14">
        <v>1</v>
      </c>
      <c r="I1676" s="37">
        <v>0</v>
      </c>
      <c r="J1676" s="15">
        <f t="shared" si="364"/>
        <v>0</v>
      </c>
    </row>
    <row r="1677" spans="1:10" x14ac:dyDescent="0.3">
      <c r="A1677" s="12" t="s">
        <v>2417</v>
      </c>
      <c r="B1677" s="13" t="s">
        <v>18</v>
      </c>
      <c r="C1677" s="13" t="s">
        <v>19</v>
      </c>
      <c r="D1677" s="31" t="s">
        <v>2418</v>
      </c>
      <c r="E1677" s="14">
        <v>50</v>
      </c>
      <c r="F1677" s="14">
        <v>190.97</v>
      </c>
      <c r="G1677" s="15">
        <f t="shared" si="363"/>
        <v>9548.5</v>
      </c>
      <c r="H1677" s="14">
        <v>50</v>
      </c>
      <c r="I1677" s="37">
        <v>0</v>
      </c>
      <c r="J1677" s="15">
        <f t="shared" si="364"/>
        <v>0</v>
      </c>
    </row>
    <row r="1678" spans="1:10" x14ac:dyDescent="0.3">
      <c r="A1678" s="12" t="s">
        <v>2419</v>
      </c>
      <c r="B1678" s="13" t="s">
        <v>18</v>
      </c>
      <c r="C1678" s="13" t="s">
        <v>19</v>
      </c>
      <c r="D1678" s="31" t="s">
        <v>2420</v>
      </c>
      <c r="E1678" s="14">
        <v>8</v>
      </c>
      <c r="F1678" s="14">
        <v>154.22</v>
      </c>
      <c r="G1678" s="15">
        <f t="shared" si="363"/>
        <v>1233.76</v>
      </c>
      <c r="H1678" s="14">
        <v>8</v>
      </c>
      <c r="I1678" s="37">
        <v>0</v>
      </c>
      <c r="J1678" s="15">
        <f t="shared" si="364"/>
        <v>0</v>
      </c>
    </row>
    <row r="1679" spans="1:10" x14ac:dyDescent="0.3">
      <c r="A1679" s="12" t="s">
        <v>2421</v>
      </c>
      <c r="B1679" s="13" t="s">
        <v>18</v>
      </c>
      <c r="C1679" s="13" t="s">
        <v>19</v>
      </c>
      <c r="D1679" s="31" t="s">
        <v>2422</v>
      </c>
      <c r="E1679" s="14">
        <v>16</v>
      </c>
      <c r="F1679" s="14">
        <v>138.47</v>
      </c>
      <c r="G1679" s="15">
        <f t="shared" si="363"/>
        <v>2215.52</v>
      </c>
      <c r="H1679" s="14">
        <v>16</v>
      </c>
      <c r="I1679" s="37">
        <v>0</v>
      </c>
      <c r="J1679" s="15">
        <f t="shared" si="364"/>
        <v>0</v>
      </c>
    </row>
    <row r="1680" spans="1:10" x14ac:dyDescent="0.3">
      <c r="A1680" s="12" t="s">
        <v>2423</v>
      </c>
      <c r="B1680" s="13" t="s">
        <v>18</v>
      </c>
      <c r="C1680" s="13" t="s">
        <v>19</v>
      </c>
      <c r="D1680" s="31" t="s">
        <v>2424</v>
      </c>
      <c r="E1680" s="14">
        <v>3</v>
      </c>
      <c r="F1680" s="14">
        <v>190.97</v>
      </c>
      <c r="G1680" s="15">
        <f t="shared" si="363"/>
        <v>572.91</v>
      </c>
      <c r="H1680" s="14">
        <v>3</v>
      </c>
      <c r="I1680" s="37">
        <v>0</v>
      </c>
      <c r="J1680" s="15">
        <f t="shared" si="364"/>
        <v>0</v>
      </c>
    </row>
    <row r="1681" spans="1:10" x14ac:dyDescent="0.3">
      <c r="A1681" s="12" t="s">
        <v>2425</v>
      </c>
      <c r="B1681" s="13" t="s">
        <v>18</v>
      </c>
      <c r="C1681" s="13" t="s">
        <v>19</v>
      </c>
      <c r="D1681" s="31" t="s">
        <v>2426</v>
      </c>
      <c r="E1681" s="14">
        <v>24</v>
      </c>
      <c r="F1681" s="14">
        <v>201.04</v>
      </c>
      <c r="G1681" s="15">
        <f t="shared" si="363"/>
        <v>4824.96</v>
      </c>
      <c r="H1681" s="14">
        <v>24</v>
      </c>
      <c r="I1681" s="37">
        <v>0</v>
      </c>
      <c r="J1681" s="15">
        <f t="shared" si="364"/>
        <v>0</v>
      </c>
    </row>
    <row r="1682" spans="1:10" x14ac:dyDescent="0.3">
      <c r="A1682" s="12" t="s">
        <v>2427</v>
      </c>
      <c r="B1682" s="13" t="s">
        <v>18</v>
      </c>
      <c r="C1682" s="13" t="s">
        <v>19</v>
      </c>
      <c r="D1682" s="31" t="s">
        <v>2428</v>
      </c>
      <c r="E1682" s="14">
        <v>1</v>
      </c>
      <c r="F1682" s="14">
        <v>1043.1099999999999</v>
      </c>
      <c r="G1682" s="15">
        <f t="shared" si="363"/>
        <v>1043.1099999999999</v>
      </c>
      <c r="H1682" s="14">
        <v>1</v>
      </c>
      <c r="I1682" s="37">
        <v>0</v>
      </c>
      <c r="J1682" s="15">
        <f t="shared" si="364"/>
        <v>0</v>
      </c>
    </row>
    <row r="1683" spans="1:10" ht="20.399999999999999" x14ac:dyDescent="0.3">
      <c r="A1683" s="12" t="s">
        <v>2429</v>
      </c>
      <c r="B1683" s="13" t="s">
        <v>18</v>
      </c>
      <c r="C1683" s="13" t="s">
        <v>19</v>
      </c>
      <c r="D1683" s="31" t="s">
        <v>2430</v>
      </c>
      <c r="E1683" s="14">
        <v>1</v>
      </c>
      <c r="F1683" s="14">
        <v>1711.77</v>
      </c>
      <c r="G1683" s="15">
        <f t="shared" si="363"/>
        <v>1711.77</v>
      </c>
      <c r="H1683" s="14">
        <v>1</v>
      </c>
      <c r="I1683" s="37">
        <v>0</v>
      </c>
      <c r="J1683" s="15">
        <f t="shared" si="364"/>
        <v>0</v>
      </c>
    </row>
    <row r="1684" spans="1:10" x14ac:dyDescent="0.3">
      <c r="A1684" s="12" t="s">
        <v>2431</v>
      </c>
      <c r="B1684" s="13" t="s">
        <v>18</v>
      </c>
      <c r="C1684" s="13" t="s">
        <v>19</v>
      </c>
      <c r="D1684" s="31" t="s">
        <v>2432</v>
      </c>
      <c r="E1684" s="14">
        <v>4250</v>
      </c>
      <c r="F1684" s="14">
        <v>3.08</v>
      </c>
      <c r="G1684" s="15">
        <f t="shared" si="363"/>
        <v>13090</v>
      </c>
      <c r="H1684" s="14">
        <v>4250</v>
      </c>
      <c r="I1684" s="37">
        <v>0</v>
      </c>
      <c r="J1684" s="15">
        <f t="shared" si="364"/>
        <v>0</v>
      </c>
    </row>
    <row r="1685" spans="1:10" ht="20.399999999999999" x14ac:dyDescent="0.3">
      <c r="A1685" s="12" t="s">
        <v>2433</v>
      </c>
      <c r="B1685" s="13" t="s">
        <v>18</v>
      </c>
      <c r="C1685" s="13" t="s">
        <v>19</v>
      </c>
      <c r="D1685" s="31" t="s">
        <v>2434</v>
      </c>
      <c r="E1685" s="14">
        <v>1</v>
      </c>
      <c r="F1685" s="14">
        <v>1690.5</v>
      </c>
      <c r="G1685" s="15">
        <f t="shared" si="363"/>
        <v>1690.5</v>
      </c>
      <c r="H1685" s="14">
        <v>1</v>
      </c>
      <c r="I1685" s="37">
        <v>0</v>
      </c>
      <c r="J1685" s="15">
        <f t="shared" si="364"/>
        <v>0</v>
      </c>
    </row>
    <row r="1686" spans="1:10" x14ac:dyDescent="0.3">
      <c r="A1686" s="12" t="s">
        <v>2435</v>
      </c>
      <c r="B1686" s="13" t="s">
        <v>18</v>
      </c>
      <c r="C1686" s="13" t="s">
        <v>19</v>
      </c>
      <c r="D1686" s="31" t="s">
        <v>2436</v>
      </c>
      <c r="E1686" s="14">
        <v>1</v>
      </c>
      <c r="F1686" s="14">
        <v>2047.5</v>
      </c>
      <c r="G1686" s="15">
        <f t="shared" si="363"/>
        <v>2047.5</v>
      </c>
      <c r="H1686" s="14">
        <v>1</v>
      </c>
      <c r="I1686" s="37">
        <v>0</v>
      </c>
      <c r="J1686" s="15">
        <f t="shared" si="364"/>
        <v>0</v>
      </c>
    </row>
    <row r="1687" spans="1:10" x14ac:dyDescent="0.3">
      <c r="A1687" s="12" t="s">
        <v>2437</v>
      </c>
      <c r="B1687" s="13" t="s">
        <v>18</v>
      </c>
      <c r="C1687" s="13" t="s">
        <v>19</v>
      </c>
      <c r="D1687" s="31" t="s">
        <v>2438</v>
      </c>
      <c r="E1687" s="14">
        <v>1</v>
      </c>
      <c r="F1687" s="14">
        <v>1486.01</v>
      </c>
      <c r="G1687" s="15">
        <f t="shared" si="363"/>
        <v>1486.01</v>
      </c>
      <c r="H1687" s="14">
        <v>1</v>
      </c>
      <c r="I1687" s="37">
        <v>0</v>
      </c>
      <c r="J1687" s="15">
        <f t="shared" si="364"/>
        <v>0</v>
      </c>
    </row>
    <row r="1688" spans="1:10" ht="20.399999999999999" x14ac:dyDescent="0.3">
      <c r="A1688" s="12" t="s">
        <v>2439</v>
      </c>
      <c r="B1688" s="13" t="s">
        <v>18</v>
      </c>
      <c r="C1688" s="13" t="s">
        <v>19</v>
      </c>
      <c r="D1688" s="31" t="s">
        <v>2440</v>
      </c>
      <c r="E1688" s="14">
        <v>1</v>
      </c>
      <c r="F1688" s="14">
        <v>3255</v>
      </c>
      <c r="G1688" s="15">
        <f t="shared" si="363"/>
        <v>3255</v>
      </c>
      <c r="H1688" s="14">
        <v>1</v>
      </c>
      <c r="I1688" s="37">
        <v>0</v>
      </c>
      <c r="J1688" s="15">
        <f t="shared" si="364"/>
        <v>0</v>
      </c>
    </row>
    <row r="1689" spans="1:10" x14ac:dyDescent="0.3">
      <c r="A1689" s="12" t="s">
        <v>2441</v>
      </c>
      <c r="B1689" s="13" t="s">
        <v>18</v>
      </c>
      <c r="C1689" s="13" t="s">
        <v>19</v>
      </c>
      <c r="D1689" s="31" t="s">
        <v>2442</v>
      </c>
      <c r="E1689" s="14">
        <v>1</v>
      </c>
      <c r="F1689" s="14">
        <v>1522.5</v>
      </c>
      <c r="G1689" s="15">
        <f t="shared" si="363"/>
        <v>1522.5</v>
      </c>
      <c r="H1689" s="14">
        <v>1</v>
      </c>
      <c r="I1689" s="37">
        <v>0</v>
      </c>
      <c r="J1689" s="15">
        <f t="shared" si="364"/>
        <v>0</v>
      </c>
    </row>
    <row r="1690" spans="1:10" x14ac:dyDescent="0.3">
      <c r="A1690" s="12" t="s">
        <v>2443</v>
      </c>
      <c r="B1690" s="13" t="s">
        <v>18</v>
      </c>
      <c r="C1690" s="13" t="s">
        <v>19</v>
      </c>
      <c r="D1690" s="31" t="s">
        <v>2444</v>
      </c>
      <c r="E1690" s="14">
        <v>1</v>
      </c>
      <c r="F1690" s="14">
        <v>472.5</v>
      </c>
      <c r="G1690" s="15">
        <f t="shared" si="363"/>
        <v>472.5</v>
      </c>
      <c r="H1690" s="14">
        <v>1</v>
      </c>
      <c r="I1690" s="37">
        <v>0</v>
      </c>
      <c r="J1690" s="15">
        <f t="shared" si="364"/>
        <v>0</v>
      </c>
    </row>
    <row r="1691" spans="1:10" x14ac:dyDescent="0.3">
      <c r="A1691" s="16"/>
      <c r="B1691" s="16"/>
      <c r="C1691" s="16"/>
      <c r="D1691" s="32" t="s">
        <v>2445</v>
      </c>
      <c r="E1691" s="14">
        <v>1</v>
      </c>
      <c r="F1691" s="17">
        <f>SUM(G1669:G1690)</f>
        <v>72179.61</v>
      </c>
      <c r="G1691" s="17">
        <f t="shared" si="363"/>
        <v>72179.61</v>
      </c>
      <c r="H1691" s="14">
        <v>1</v>
      </c>
      <c r="I1691" s="17">
        <f>SUM(J1669:J1690)</f>
        <v>0</v>
      </c>
      <c r="J1691" s="17">
        <f t="shared" si="364"/>
        <v>0</v>
      </c>
    </row>
    <row r="1692" spans="1:10" ht="0.9" customHeight="1" x14ac:dyDescent="0.3">
      <c r="A1692" s="18"/>
      <c r="B1692" s="18"/>
      <c r="C1692" s="18"/>
      <c r="D1692" s="33"/>
      <c r="E1692" s="18"/>
      <c r="F1692" s="18"/>
      <c r="G1692" s="18"/>
      <c r="H1692" s="18"/>
      <c r="I1692" s="18"/>
      <c r="J1692" s="18"/>
    </row>
    <row r="1693" spans="1:10" x14ac:dyDescent="0.3">
      <c r="A1693" s="19" t="s">
        <v>2446</v>
      </c>
      <c r="B1693" s="19" t="s">
        <v>10</v>
      </c>
      <c r="C1693" s="19" t="s">
        <v>11</v>
      </c>
      <c r="D1693" s="34" t="s">
        <v>984</v>
      </c>
      <c r="E1693" s="20">
        <f t="shared" ref="E1693:J1693" si="365">E1700</f>
        <v>1</v>
      </c>
      <c r="F1693" s="20">
        <f t="shared" si="365"/>
        <v>28438.09</v>
      </c>
      <c r="G1693" s="20">
        <f t="shared" si="365"/>
        <v>28438.09</v>
      </c>
      <c r="H1693" s="20">
        <f t="shared" si="365"/>
        <v>1</v>
      </c>
      <c r="I1693" s="20">
        <f t="shared" si="365"/>
        <v>0</v>
      </c>
      <c r="J1693" s="20">
        <f t="shared" si="365"/>
        <v>0</v>
      </c>
    </row>
    <row r="1694" spans="1:10" ht="20.399999999999999" x14ac:dyDescent="0.3">
      <c r="A1694" s="12" t="s">
        <v>2447</v>
      </c>
      <c r="B1694" s="13" t="s">
        <v>18</v>
      </c>
      <c r="C1694" s="13" t="s">
        <v>19</v>
      </c>
      <c r="D1694" s="31" t="s">
        <v>2448</v>
      </c>
      <c r="E1694" s="14">
        <v>23</v>
      </c>
      <c r="F1694" s="14">
        <v>154.19999999999999</v>
      </c>
      <c r="G1694" s="15">
        <f t="shared" ref="G1694:G1700" si="366">ROUND(E1694*F1694,2)</f>
        <v>3546.6</v>
      </c>
      <c r="H1694" s="14">
        <v>23</v>
      </c>
      <c r="I1694" s="37">
        <v>0</v>
      </c>
      <c r="J1694" s="15">
        <f t="shared" ref="J1694:J1700" si="367">ROUND(H1694*I1694,2)</f>
        <v>0</v>
      </c>
    </row>
    <row r="1695" spans="1:10" x14ac:dyDescent="0.3">
      <c r="A1695" s="12" t="s">
        <v>2449</v>
      </c>
      <c r="B1695" s="13" t="s">
        <v>18</v>
      </c>
      <c r="C1695" s="13" t="s">
        <v>19</v>
      </c>
      <c r="D1695" s="31" t="s">
        <v>2450</v>
      </c>
      <c r="E1695" s="14">
        <v>2</v>
      </c>
      <c r="F1695" s="14">
        <v>454.1</v>
      </c>
      <c r="G1695" s="15">
        <f t="shared" si="366"/>
        <v>908.2</v>
      </c>
      <c r="H1695" s="14">
        <v>2</v>
      </c>
      <c r="I1695" s="37">
        <v>0</v>
      </c>
      <c r="J1695" s="15">
        <f t="shared" si="367"/>
        <v>0</v>
      </c>
    </row>
    <row r="1696" spans="1:10" x14ac:dyDescent="0.3">
      <c r="A1696" s="12" t="s">
        <v>987</v>
      </c>
      <c r="B1696" s="13" t="s">
        <v>18</v>
      </c>
      <c r="C1696" s="13" t="s">
        <v>19</v>
      </c>
      <c r="D1696" s="31" t="s">
        <v>988</v>
      </c>
      <c r="E1696" s="14">
        <v>23</v>
      </c>
      <c r="F1696" s="14">
        <v>523.1</v>
      </c>
      <c r="G1696" s="15">
        <f t="shared" si="366"/>
        <v>12031.3</v>
      </c>
      <c r="H1696" s="14">
        <v>23</v>
      </c>
      <c r="I1696" s="37">
        <v>0</v>
      </c>
      <c r="J1696" s="15">
        <f t="shared" si="367"/>
        <v>0</v>
      </c>
    </row>
    <row r="1697" spans="1:10" x14ac:dyDescent="0.3">
      <c r="A1697" s="12" t="s">
        <v>989</v>
      </c>
      <c r="B1697" s="13" t="s">
        <v>18</v>
      </c>
      <c r="C1697" s="13" t="s">
        <v>19</v>
      </c>
      <c r="D1697" s="31" t="s">
        <v>990</v>
      </c>
      <c r="E1697" s="14">
        <v>6</v>
      </c>
      <c r="F1697" s="14">
        <v>302.69</v>
      </c>
      <c r="G1697" s="15">
        <f t="shared" si="366"/>
        <v>1816.14</v>
      </c>
      <c r="H1697" s="14">
        <v>6</v>
      </c>
      <c r="I1697" s="37">
        <v>0</v>
      </c>
      <c r="J1697" s="15">
        <f t="shared" si="367"/>
        <v>0</v>
      </c>
    </row>
    <row r="1698" spans="1:10" x14ac:dyDescent="0.3">
      <c r="A1698" s="12" t="s">
        <v>2359</v>
      </c>
      <c r="B1698" s="13" t="s">
        <v>18</v>
      </c>
      <c r="C1698" s="13" t="s">
        <v>27</v>
      </c>
      <c r="D1698" s="31" t="s">
        <v>975</v>
      </c>
      <c r="E1698" s="14">
        <v>2450</v>
      </c>
      <c r="F1698" s="14">
        <v>3.87</v>
      </c>
      <c r="G1698" s="15">
        <f t="shared" si="366"/>
        <v>9481.5</v>
      </c>
      <c r="H1698" s="14">
        <v>2450</v>
      </c>
      <c r="I1698" s="37">
        <v>0</v>
      </c>
      <c r="J1698" s="15">
        <f t="shared" si="367"/>
        <v>0</v>
      </c>
    </row>
    <row r="1699" spans="1:10" x14ac:dyDescent="0.3">
      <c r="A1699" s="12" t="s">
        <v>2451</v>
      </c>
      <c r="B1699" s="13" t="s">
        <v>18</v>
      </c>
      <c r="C1699" s="13" t="s">
        <v>19</v>
      </c>
      <c r="D1699" s="31" t="s">
        <v>2452</v>
      </c>
      <c r="E1699" s="14">
        <v>1</v>
      </c>
      <c r="F1699" s="14">
        <v>654.35</v>
      </c>
      <c r="G1699" s="15">
        <f t="shared" si="366"/>
        <v>654.35</v>
      </c>
      <c r="H1699" s="14">
        <v>1</v>
      </c>
      <c r="I1699" s="37">
        <v>0</v>
      </c>
      <c r="J1699" s="15">
        <f t="shared" si="367"/>
        <v>0</v>
      </c>
    </row>
    <row r="1700" spans="1:10" x14ac:dyDescent="0.3">
      <c r="A1700" s="16"/>
      <c r="B1700" s="16"/>
      <c r="C1700" s="16"/>
      <c r="D1700" s="32" t="s">
        <v>2453</v>
      </c>
      <c r="E1700" s="14">
        <v>1</v>
      </c>
      <c r="F1700" s="17">
        <f>SUM(G1694:G1699)</f>
        <v>28438.09</v>
      </c>
      <c r="G1700" s="17">
        <f t="shared" si="366"/>
        <v>28438.09</v>
      </c>
      <c r="H1700" s="14">
        <v>1</v>
      </c>
      <c r="I1700" s="17">
        <f>SUM(J1694:J1699)</f>
        <v>0</v>
      </c>
      <c r="J1700" s="17">
        <f t="shared" si="367"/>
        <v>0</v>
      </c>
    </row>
    <row r="1701" spans="1:10" ht="0.9" customHeight="1" x14ac:dyDescent="0.3">
      <c r="A1701" s="18"/>
      <c r="B1701" s="18"/>
      <c r="C1701" s="18"/>
      <c r="D1701" s="33"/>
      <c r="E1701" s="18"/>
      <c r="F1701" s="18"/>
      <c r="G1701" s="18"/>
      <c r="H1701" s="18"/>
      <c r="I1701" s="18"/>
      <c r="J1701" s="18"/>
    </row>
    <row r="1702" spans="1:10" x14ac:dyDescent="0.3">
      <c r="A1702" s="19" t="s">
        <v>2454</v>
      </c>
      <c r="B1702" s="19" t="s">
        <v>10</v>
      </c>
      <c r="C1702" s="19" t="s">
        <v>11</v>
      </c>
      <c r="D1702" s="34" t="s">
        <v>2455</v>
      </c>
      <c r="E1702" s="20">
        <f t="shared" ref="E1702:J1702" si="368">E1719</f>
        <v>1</v>
      </c>
      <c r="F1702" s="20">
        <f t="shared" si="368"/>
        <v>50474.46</v>
      </c>
      <c r="G1702" s="20">
        <f t="shared" si="368"/>
        <v>50474.46</v>
      </c>
      <c r="H1702" s="20">
        <f t="shared" si="368"/>
        <v>1</v>
      </c>
      <c r="I1702" s="20">
        <f t="shared" si="368"/>
        <v>0</v>
      </c>
      <c r="J1702" s="20">
        <f t="shared" si="368"/>
        <v>0</v>
      </c>
    </row>
    <row r="1703" spans="1:10" x14ac:dyDescent="0.3">
      <c r="A1703" s="12" t="s">
        <v>2456</v>
      </c>
      <c r="B1703" s="13" t="s">
        <v>18</v>
      </c>
      <c r="C1703" s="13" t="s">
        <v>19</v>
      </c>
      <c r="D1703" s="31" t="s">
        <v>2457</v>
      </c>
      <c r="E1703" s="14">
        <v>2</v>
      </c>
      <c r="F1703" s="14">
        <v>787.5</v>
      </c>
      <c r="G1703" s="15">
        <f t="shared" ref="G1703:G1719" si="369">ROUND(E1703*F1703,2)</f>
        <v>1575</v>
      </c>
      <c r="H1703" s="14">
        <v>2</v>
      </c>
      <c r="I1703" s="37">
        <v>0</v>
      </c>
      <c r="J1703" s="15">
        <f t="shared" ref="J1703:J1719" si="370">ROUND(H1703*I1703,2)</f>
        <v>0</v>
      </c>
    </row>
    <row r="1704" spans="1:10" x14ac:dyDescent="0.3">
      <c r="A1704" s="12" t="s">
        <v>2458</v>
      </c>
      <c r="B1704" s="13" t="s">
        <v>18</v>
      </c>
      <c r="C1704" s="13" t="s">
        <v>19</v>
      </c>
      <c r="D1704" s="31" t="s">
        <v>2459</v>
      </c>
      <c r="E1704" s="14">
        <v>2</v>
      </c>
      <c r="F1704" s="14">
        <v>147</v>
      </c>
      <c r="G1704" s="15">
        <f t="shared" si="369"/>
        <v>294</v>
      </c>
      <c r="H1704" s="14">
        <v>2</v>
      </c>
      <c r="I1704" s="37">
        <v>0</v>
      </c>
      <c r="J1704" s="15">
        <f t="shared" si="370"/>
        <v>0</v>
      </c>
    </row>
    <row r="1705" spans="1:10" x14ac:dyDescent="0.3">
      <c r="A1705" s="12" t="s">
        <v>2460</v>
      </c>
      <c r="B1705" s="13" t="s">
        <v>18</v>
      </c>
      <c r="C1705" s="13" t="s">
        <v>19</v>
      </c>
      <c r="D1705" s="31" t="s">
        <v>2461</v>
      </c>
      <c r="E1705" s="14">
        <v>2</v>
      </c>
      <c r="F1705" s="14">
        <v>441</v>
      </c>
      <c r="G1705" s="15">
        <f t="shared" si="369"/>
        <v>882</v>
      </c>
      <c r="H1705" s="14">
        <v>2</v>
      </c>
      <c r="I1705" s="37">
        <v>0</v>
      </c>
      <c r="J1705" s="15">
        <f t="shared" si="370"/>
        <v>0</v>
      </c>
    </row>
    <row r="1706" spans="1:10" x14ac:dyDescent="0.3">
      <c r="A1706" s="12" t="s">
        <v>2462</v>
      </c>
      <c r="B1706" s="13" t="s">
        <v>18</v>
      </c>
      <c r="C1706" s="13" t="s">
        <v>19</v>
      </c>
      <c r="D1706" s="31" t="s">
        <v>2463</v>
      </c>
      <c r="E1706" s="14">
        <v>1</v>
      </c>
      <c r="F1706" s="14">
        <v>220.5</v>
      </c>
      <c r="G1706" s="15">
        <f t="shared" si="369"/>
        <v>220.5</v>
      </c>
      <c r="H1706" s="14">
        <v>1</v>
      </c>
      <c r="I1706" s="37">
        <v>0</v>
      </c>
      <c r="J1706" s="15">
        <f t="shared" si="370"/>
        <v>0</v>
      </c>
    </row>
    <row r="1707" spans="1:10" x14ac:dyDescent="0.3">
      <c r="A1707" s="12" t="s">
        <v>2464</v>
      </c>
      <c r="B1707" s="13" t="s">
        <v>18</v>
      </c>
      <c r="C1707" s="13" t="s">
        <v>19</v>
      </c>
      <c r="D1707" s="31" t="s">
        <v>2465</v>
      </c>
      <c r="E1707" s="14">
        <v>2</v>
      </c>
      <c r="F1707" s="14">
        <v>510.7</v>
      </c>
      <c r="G1707" s="15">
        <f t="shared" si="369"/>
        <v>1021.4</v>
      </c>
      <c r="H1707" s="14">
        <v>2</v>
      </c>
      <c r="I1707" s="37">
        <v>0</v>
      </c>
      <c r="J1707" s="15">
        <f t="shared" si="370"/>
        <v>0</v>
      </c>
    </row>
    <row r="1708" spans="1:10" x14ac:dyDescent="0.3">
      <c r="A1708" s="12" t="s">
        <v>2466</v>
      </c>
      <c r="B1708" s="13" t="s">
        <v>18</v>
      </c>
      <c r="C1708" s="13" t="s">
        <v>19</v>
      </c>
      <c r="D1708" s="31" t="s">
        <v>2467</v>
      </c>
      <c r="E1708" s="14">
        <v>2</v>
      </c>
      <c r="F1708" s="14">
        <v>7204.26</v>
      </c>
      <c r="G1708" s="15">
        <f t="shared" si="369"/>
        <v>14408.52</v>
      </c>
      <c r="H1708" s="14">
        <v>2</v>
      </c>
      <c r="I1708" s="37">
        <v>0</v>
      </c>
      <c r="J1708" s="15">
        <f t="shared" si="370"/>
        <v>0</v>
      </c>
    </row>
    <row r="1709" spans="1:10" x14ac:dyDescent="0.3">
      <c r="A1709" s="12" t="s">
        <v>2468</v>
      </c>
      <c r="B1709" s="13" t="s">
        <v>18</v>
      </c>
      <c r="C1709" s="13" t="s">
        <v>19</v>
      </c>
      <c r="D1709" s="31" t="s">
        <v>2469</v>
      </c>
      <c r="E1709" s="14">
        <v>2</v>
      </c>
      <c r="F1709" s="14">
        <v>1296.02</v>
      </c>
      <c r="G1709" s="15">
        <f t="shared" si="369"/>
        <v>2592.04</v>
      </c>
      <c r="H1709" s="14">
        <v>2</v>
      </c>
      <c r="I1709" s="37">
        <v>0</v>
      </c>
      <c r="J1709" s="15">
        <f t="shared" si="370"/>
        <v>0</v>
      </c>
    </row>
    <row r="1710" spans="1:10" x14ac:dyDescent="0.3">
      <c r="A1710" s="12" t="s">
        <v>2470</v>
      </c>
      <c r="B1710" s="13" t="s">
        <v>18</v>
      </c>
      <c r="C1710" s="13" t="s">
        <v>19</v>
      </c>
      <c r="D1710" s="31" t="s">
        <v>2471</v>
      </c>
      <c r="E1710" s="14">
        <v>2</v>
      </c>
      <c r="F1710" s="14">
        <v>124.08</v>
      </c>
      <c r="G1710" s="15">
        <f t="shared" si="369"/>
        <v>248.16</v>
      </c>
      <c r="H1710" s="14">
        <v>2</v>
      </c>
      <c r="I1710" s="37">
        <v>0</v>
      </c>
      <c r="J1710" s="15">
        <f t="shared" si="370"/>
        <v>0</v>
      </c>
    </row>
    <row r="1711" spans="1:10" x14ac:dyDescent="0.3">
      <c r="A1711" s="12" t="s">
        <v>2472</v>
      </c>
      <c r="B1711" s="13" t="s">
        <v>18</v>
      </c>
      <c r="C1711" s="13" t="s">
        <v>19</v>
      </c>
      <c r="D1711" s="31" t="s">
        <v>2473</v>
      </c>
      <c r="E1711" s="14">
        <v>2</v>
      </c>
      <c r="F1711" s="14">
        <v>6902.07</v>
      </c>
      <c r="G1711" s="15">
        <f t="shared" si="369"/>
        <v>13804.14</v>
      </c>
      <c r="H1711" s="14">
        <v>2</v>
      </c>
      <c r="I1711" s="37">
        <v>0</v>
      </c>
      <c r="J1711" s="15">
        <f t="shared" si="370"/>
        <v>0</v>
      </c>
    </row>
    <row r="1712" spans="1:10" x14ac:dyDescent="0.3">
      <c r="A1712" s="12" t="s">
        <v>2474</v>
      </c>
      <c r="B1712" s="13" t="s">
        <v>18</v>
      </c>
      <c r="C1712" s="13" t="s">
        <v>19</v>
      </c>
      <c r="D1712" s="31" t="s">
        <v>2475</v>
      </c>
      <c r="E1712" s="14">
        <v>2</v>
      </c>
      <c r="F1712" s="14">
        <v>472.5</v>
      </c>
      <c r="G1712" s="15">
        <f t="shared" si="369"/>
        <v>945</v>
      </c>
      <c r="H1712" s="14">
        <v>2</v>
      </c>
      <c r="I1712" s="37">
        <v>0</v>
      </c>
      <c r="J1712" s="15">
        <f t="shared" si="370"/>
        <v>0</v>
      </c>
    </row>
    <row r="1713" spans="1:10" x14ac:dyDescent="0.3">
      <c r="A1713" s="12" t="s">
        <v>2476</v>
      </c>
      <c r="B1713" s="13" t="s">
        <v>18</v>
      </c>
      <c r="C1713" s="13" t="s">
        <v>19</v>
      </c>
      <c r="D1713" s="31" t="s">
        <v>2477</v>
      </c>
      <c r="E1713" s="14">
        <v>2</v>
      </c>
      <c r="F1713" s="14">
        <v>3545.85</v>
      </c>
      <c r="G1713" s="15">
        <f t="shared" si="369"/>
        <v>7091.7</v>
      </c>
      <c r="H1713" s="14">
        <v>2</v>
      </c>
      <c r="I1713" s="37">
        <v>0</v>
      </c>
      <c r="J1713" s="15">
        <f t="shared" si="370"/>
        <v>0</v>
      </c>
    </row>
    <row r="1714" spans="1:10" x14ac:dyDescent="0.3">
      <c r="A1714" s="12" t="s">
        <v>2478</v>
      </c>
      <c r="B1714" s="13" t="s">
        <v>18</v>
      </c>
      <c r="C1714" s="13" t="s">
        <v>19</v>
      </c>
      <c r="D1714" s="31" t="s">
        <v>2479</v>
      </c>
      <c r="E1714" s="14">
        <v>1</v>
      </c>
      <c r="F1714" s="14">
        <v>1785</v>
      </c>
      <c r="G1714" s="15">
        <f t="shared" si="369"/>
        <v>1785</v>
      </c>
      <c r="H1714" s="14">
        <v>1</v>
      </c>
      <c r="I1714" s="37">
        <v>0</v>
      </c>
      <c r="J1714" s="15">
        <f t="shared" si="370"/>
        <v>0</v>
      </c>
    </row>
    <row r="1715" spans="1:10" x14ac:dyDescent="0.3">
      <c r="A1715" s="12" t="s">
        <v>2480</v>
      </c>
      <c r="B1715" s="13" t="s">
        <v>18</v>
      </c>
      <c r="C1715" s="13" t="s">
        <v>27</v>
      </c>
      <c r="D1715" s="31" t="s">
        <v>2481</v>
      </c>
      <c r="E1715" s="14">
        <v>180</v>
      </c>
      <c r="F1715" s="14">
        <v>8.4</v>
      </c>
      <c r="G1715" s="15">
        <f t="shared" si="369"/>
        <v>1512</v>
      </c>
      <c r="H1715" s="14">
        <v>180</v>
      </c>
      <c r="I1715" s="37">
        <v>0</v>
      </c>
      <c r="J1715" s="15">
        <f t="shared" si="370"/>
        <v>0</v>
      </c>
    </row>
    <row r="1716" spans="1:10" ht="20.399999999999999" x14ac:dyDescent="0.3">
      <c r="A1716" s="12" t="s">
        <v>2482</v>
      </c>
      <c r="B1716" s="13" t="s">
        <v>18</v>
      </c>
      <c r="C1716" s="13" t="s">
        <v>19</v>
      </c>
      <c r="D1716" s="31" t="s">
        <v>2483</v>
      </c>
      <c r="E1716" s="14">
        <v>1</v>
      </c>
      <c r="F1716" s="14">
        <v>1522.5</v>
      </c>
      <c r="G1716" s="15">
        <f t="shared" si="369"/>
        <v>1522.5</v>
      </c>
      <c r="H1716" s="14">
        <v>1</v>
      </c>
      <c r="I1716" s="37">
        <v>0</v>
      </c>
      <c r="J1716" s="15">
        <f t="shared" si="370"/>
        <v>0</v>
      </c>
    </row>
    <row r="1717" spans="1:10" x14ac:dyDescent="0.3">
      <c r="A1717" s="12" t="s">
        <v>2484</v>
      </c>
      <c r="B1717" s="13" t="s">
        <v>18</v>
      </c>
      <c r="C1717" s="13" t="s">
        <v>19</v>
      </c>
      <c r="D1717" s="31" t="s">
        <v>2485</v>
      </c>
      <c r="E1717" s="14">
        <v>2</v>
      </c>
      <c r="F1717" s="14">
        <v>1155</v>
      </c>
      <c r="G1717" s="15">
        <f t="shared" si="369"/>
        <v>2310</v>
      </c>
      <c r="H1717" s="14">
        <v>2</v>
      </c>
      <c r="I1717" s="37">
        <v>0</v>
      </c>
      <c r="J1717" s="15">
        <f t="shared" si="370"/>
        <v>0</v>
      </c>
    </row>
    <row r="1718" spans="1:10" x14ac:dyDescent="0.3">
      <c r="A1718" s="12" t="s">
        <v>2486</v>
      </c>
      <c r="B1718" s="13" t="s">
        <v>18</v>
      </c>
      <c r="C1718" s="13" t="s">
        <v>19</v>
      </c>
      <c r="D1718" s="31" t="s">
        <v>2487</v>
      </c>
      <c r="E1718" s="14">
        <v>1</v>
      </c>
      <c r="F1718" s="14">
        <v>262.5</v>
      </c>
      <c r="G1718" s="15">
        <f t="shared" si="369"/>
        <v>262.5</v>
      </c>
      <c r="H1718" s="14">
        <v>1</v>
      </c>
      <c r="I1718" s="37">
        <v>0</v>
      </c>
      <c r="J1718" s="15">
        <f t="shared" si="370"/>
        <v>0</v>
      </c>
    </row>
    <row r="1719" spans="1:10" x14ac:dyDescent="0.3">
      <c r="A1719" s="16"/>
      <c r="B1719" s="16"/>
      <c r="C1719" s="16"/>
      <c r="D1719" s="32" t="s">
        <v>2488</v>
      </c>
      <c r="E1719" s="14">
        <v>1</v>
      </c>
      <c r="F1719" s="17">
        <f>SUM(G1703:G1718)</f>
        <v>50474.46</v>
      </c>
      <c r="G1719" s="17">
        <f t="shared" si="369"/>
        <v>50474.46</v>
      </c>
      <c r="H1719" s="14">
        <v>1</v>
      </c>
      <c r="I1719" s="17">
        <f>SUM(J1703:J1718)</f>
        <v>0</v>
      </c>
      <c r="J1719" s="17">
        <f t="shared" si="370"/>
        <v>0</v>
      </c>
    </row>
    <row r="1720" spans="1:10" ht="0.9" customHeight="1" x14ac:dyDescent="0.3">
      <c r="A1720" s="18"/>
      <c r="B1720" s="18"/>
      <c r="C1720" s="18"/>
      <c r="D1720" s="33"/>
      <c r="E1720" s="18"/>
      <c r="F1720" s="18"/>
      <c r="G1720" s="18"/>
      <c r="H1720" s="18"/>
      <c r="I1720" s="18"/>
      <c r="J1720" s="18"/>
    </row>
    <row r="1721" spans="1:10" x14ac:dyDescent="0.3">
      <c r="A1721" s="19" t="s">
        <v>2489</v>
      </c>
      <c r="B1721" s="19" t="s">
        <v>10</v>
      </c>
      <c r="C1721" s="19" t="s">
        <v>11</v>
      </c>
      <c r="D1721" s="34" t="s">
        <v>1005</v>
      </c>
      <c r="E1721" s="20">
        <f t="shared" ref="E1721:J1721" si="371">E1725</f>
        <v>1</v>
      </c>
      <c r="F1721" s="20">
        <f t="shared" si="371"/>
        <v>7372.37</v>
      </c>
      <c r="G1721" s="20">
        <f t="shared" si="371"/>
        <v>7372.37</v>
      </c>
      <c r="H1721" s="20">
        <f t="shared" si="371"/>
        <v>1</v>
      </c>
      <c r="I1721" s="20">
        <f t="shared" si="371"/>
        <v>0</v>
      </c>
      <c r="J1721" s="20">
        <f t="shared" si="371"/>
        <v>0</v>
      </c>
    </row>
    <row r="1722" spans="1:10" ht="20.399999999999999" x14ac:dyDescent="0.3">
      <c r="A1722" s="12" t="s">
        <v>2490</v>
      </c>
      <c r="B1722" s="13" t="s">
        <v>18</v>
      </c>
      <c r="C1722" s="13" t="s">
        <v>19</v>
      </c>
      <c r="D1722" s="31" t="s">
        <v>2491</v>
      </c>
      <c r="E1722" s="14">
        <v>1</v>
      </c>
      <c r="F1722" s="14">
        <v>2453.33</v>
      </c>
      <c r="G1722" s="15">
        <f>ROUND(E1722*F1722,2)</f>
        <v>2453.33</v>
      </c>
      <c r="H1722" s="14">
        <v>1</v>
      </c>
      <c r="I1722" s="37">
        <v>0</v>
      </c>
      <c r="J1722" s="15">
        <f>ROUND(H1722*I1722,2)</f>
        <v>0</v>
      </c>
    </row>
    <row r="1723" spans="1:10" ht="20.399999999999999" x14ac:dyDescent="0.3">
      <c r="A1723" s="12" t="s">
        <v>2492</v>
      </c>
      <c r="B1723" s="13" t="s">
        <v>18</v>
      </c>
      <c r="C1723" s="13" t="s">
        <v>19</v>
      </c>
      <c r="D1723" s="31" t="s">
        <v>2493</v>
      </c>
      <c r="E1723" s="14">
        <v>1</v>
      </c>
      <c r="F1723" s="14">
        <v>4121.04</v>
      </c>
      <c r="G1723" s="15">
        <f>ROUND(E1723*F1723,2)</f>
        <v>4121.04</v>
      </c>
      <c r="H1723" s="14">
        <v>1</v>
      </c>
      <c r="I1723" s="37">
        <v>0</v>
      </c>
      <c r="J1723" s="15">
        <f>ROUND(H1723*I1723,2)</f>
        <v>0</v>
      </c>
    </row>
    <row r="1724" spans="1:10" x14ac:dyDescent="0.3">
      <c r="A1724" s="12" t="s">
        <v>2480</v>
      </c>
      <c r="B1724" s="13" t="s">
        <v>18</v>
      </c>
      <c r="C1724" s="13" t="s">
        <v>27</v>
      </c>
      <c r="D1724" s="31" t="s">
        <v>2481</v>
      </c>
      <c r="E1724" s="14">
        <v>95</v>
      </c>
      <c r="F1724" s="14">
        <v>8.4</v>
      </c>
      <c r="G1724" s="15">
        <f>ROUND(E1724*F1724,2)</f>
        <v>798</v>
      </c>
      <c r="H1724" s="14">
        <v>95</v>
      </c>
      <c r="I1724" s="37">
        <v>0</v>
      </c>
      <c r="J1724" s="15">
        <f>ROUND(H1724*I1724,2)</f>
        <v>0</v>
      </c>
    </row>
    <row r="1725" spans="1:10" x14ac:dyDescent="0.3">
      <c r="A1725" s="16"/>
      <c r="B1725" s="16"/>
      <c r="C1725" s="16"/>
      <c r="D1725" s="32" t="s">
        <v>2494</v>
      </c>
      <c r="E1725" s="14">
        <v>1</v>
      </c>
      <c r="F1725" s="17">
        <f>SUM(G1722:G1724)</f>
        <v>7372.37</v>
      </c>
      <c r="G1725" s="17">
        <f>ROUND(E1725*F1725,2)</f>
        <v>7372.37</v>
      </c>
      <c r="H1725" s="14">
        <v>1</v>
      </c>
      <c r="I1725" s="17">
        <f>SUM(J1722:J1724)</f>
        <v>0</v>
      </c>
      <c r="J1725" s="17">
        <f>ROUND(H1725*I1725,2)</f>
        <v>0</v>
      </c>
    </row>
    <row r="1726" spans="1:10" ht="0.9" customHeight="1" x14ac:dyDescent="0.3">
      <c r="A1726" s="18"/>
      <c r="B1726" s="18"/>
      <c r="C1726" s="18"/>
      <c r="D1726" s="33"/>
      <c r="E1726" s="18"/>
      <c r="F1726" s="18"/>
      <c r="G1726" s="18"/>
      <c r="H1726" s="18"/>
      <c r="I1726" s="18"/>
      <c r="J1726" s="18"/>
    </row>
    <row r="1727" spans="1:10" x14ac:dyDescent="0.3">
      <c r="A1727" s="19" t="s">
        <v>2495</v>
      </c>
      <c r="B1727" s="19" t="s">
        <v>10</v>
      </c>
      <c r="C1727" s="19" t="s">
        <v>11</v>
      </c>
      <c r="D1727" s="34" t="s">
        <v>2496</v>
      </c>
      <c r="E1727" s="20">
        <f t="shared" ref="E1727:J1727" si="372">E1743</f>
        <v>1</v>
      </c>
      <c r="F1727" s="20">
        <f t="shared" si="372"/>
        <v>78370.06</v>
      </c>
      <c r="G1727" s="20">
        <f t="shared" si="372"/>
        <v>78370.06</v>
      </c>
      <c r="H1727" s="20">
        <f t="shared" si="372"/>
        <v>1</v>
      </c>
      <c r="I1727" s="20">
        <f t="shared" si="372"/>
        <v>0</v>
      </c>
      <c r="J1727" s="20">
        <f t="shared" si="372"/>
        <v>0</v>
      </c>
    </row>
    <row r="1728" spans="1:10" x14ac:dyDescent="0.3">
      <c r="A1728" s="12" t="s">
        <v>2497</v>
      </c>
      <c r="B1728" s="13" t="s">
        <v>18</v>
      </c>
      <c r="C1728" s="13" t="s">
        <v>19</v>
      </c>
      <c r="D1728" s="31" t="s">
        <v>2498</v>
      </c>
      <c r="E1728" s="14">
        <v>1</v>
      </c>
      <c r="F1728" s="14">
        <v>2269.42</v>
      </c>
      <c r="G1728" s="15">
        <f t="shared" ref="G1728:G1743" si="373">ROUND(E1728*F1728,2)</f>
        <v>2269.42</v>
      </c>
      <c r="H1728" s="14">
        <v>1</v>
      </c>
      <c r="I1728" s="37">
        <v>0</v>
      </c>
      <c r="J1728" s="15">
        <f t="shared" ref="J1728:J1743" si="374">ROUND(H1728*I1728,2)</f>
        <v>0</v>
      </c>
    </row>
    <row r="1729" spans="1:10" x14ac:dyDescent="0.3">
      <c r="A1729" s="12" t="s">
        <v>2499</v>
      </c>
      <c r="B1729" s="13" t="s">
        <v>18</v>
      </c>
      <c r="C1729" s="13" t="s">
        <v>19</v>
      </c>
      <c r="D1729" s="31" t="s">
        <v>2500</v>
      </c>
      <c r="E1729" s="14">
        <v>1</v>
      </c>
      <c r="F1729" s="14">
        <v>15198.49</v>
      </c>
      <c r="G1729" s="15">
        <f t="shared" si="373"/>
        <v>15198.49</v>
      </c>
      <c r="H1729" s="14">
        <v>1</v>
      </c>
      <c r="I1729" s="37">
        <v>0</v>
      </c>
      <c r="J1729" s="15">
        <f t="shared" si="374"/>
        <v>0</v>
      </c>
    </row>
    <row r="1730" spans="1:10" x14ac:dyDescent="0.3">
      <c r="A1730" s="12" t="s">
        <v>2501</v>
      </c>
      <c r="B1730" s="13" t="s">
        <v>18</v>
      </c>
      <c r="C1730" s="13" t="s">
        <v>19</v>
      </c>
      <c r="D1730" s="31" t="s">
        <v>2502</v>
      </c>
      <c r="E1730" s="14">
        <v>1</v>
      </c>
      <c r="F1730" s="14">
        <v>5369.63</v>
      </c>
      <c r="G1730" s="15">
        <f t="shared" si="373"/>
        <v>5369.63</v>
      </c>
      <c r="H1730" s="14">
        <v>1</v>
      </c>
      <c r="I1730" s="37">
        <v>0</v>
      </c>
      <c r="J1730" s="15">
        <f t="shared" si="374"/>
        <v>0</v>
      </c>
    </row>
    <row r="1731" spans="1:10" x14ac:dyDescent="0.3">
      <c r="A1731" s="12" t="s">
        <v>2503</v>
      </c>
      <c r="B1731" s="13" t="s">
        <v>18</v>
      </c>
      <c r="C1731" s="13" t="s">
        <v>19</v>
      </c>
      <c r="D1731" s="31" t="s">
        <v>2504</v>
      </c>
      <c r="E1731" s="14">
        <v>1</v>
      </c>
      <c r="F1731" s="14">
        <v>2531.04</v>
      </c>
      <c r="G1731" s="15">
        <f t="shared" si="373"/>
        <v>2531.04</v>
      </c>
      <c r="H1731" s="14">
        <v>1</v>
      </c>
      <c r="I1731" s="37">
        <v>0</v>
      </c>
      <c r="J1731" s="15">
        <f t="shared" si="374"/>
        <v>0</v>
      </c>
    </row>
    <row r="1732" spans="1:10" x14ac:dyDescent="0.3">
      <c r="A1732" s="12" t="s">
        <v>2505</v>
      </c>
      <c r="B1732" s="13" t="s">
        <v>18</v>
      </c>
      <c r="C1732" s="13" t="s">
        <v>19</v>
      </c>
      <c r="D1732" s="31" t="s">
        <v>2506</v>
      </c>
      <c r="E1732" s="14">
        <v>1</v>
      </c>
      <c r="F1732" s="14">
        <v>6115.54</v>
      </c>
      <c r="G1732" s="15">
        <f t="shared" si="373"/>
        <v>6115.54</v>
      </c>
      <c r="H1732" s="14">
        <v>1</v>
      </c>
      <c r="I1732" s="37">
        <v>0</v>
      </c>
      <c r="J1732" s="15">
        <f t="shared" si="374"/>
        <v>0</v>
      </c>
    </row>
    <row r="1733" spans="1:10" x14ac:dyDescent="0.3">
      <c r="A1733" s="12" t="s">
        <v>2507</v>
      </c>
      <c r="B1733" s="13" t="s">
        <v>18</v>
      </c>
      <c r="C1733" s="13" t="s">
        <v>19</v>
      </c>
      <c r="D1733" s="31" t="s">
        <v>2508</v>
      </c>
      <c r="E1733" s="14">
        <v>1</v>
      </c>
      <c r="F1733" s="14">
        <v>8458.2999999999993</v>
      </c>
      <c r="G1733" s="15">
        <f t="shared" si="373"/>
        <v>8458.2999999999993</v>
      </c>
      <c r="H1733" s="14">
        <v>1</v>
      </c>
      <c r="I1733" s="37">
        <v>0</v>
      </c>
      <c r="J1733" s="15">
        <f t="shared" si="374"/>
        <v>0</v>
      </c>
    </row>
    <row r="1734" spans="1:10" x14ac:dyDescent="0.3">
      <c r="A1734" s="12" t="s">
        <v>2509</v>
      </c>
      <c r="B1734" s="13" t="s">
        <v>18</v>
      </c>
      <c r="C1734" s="13" t="s">
        <v>19</v>
      </c>
      <c r="D1734" s="31" t="s">
        <v>2510</v>
      </c>
      <c r="E1734" s="14">
        <v>16</v>
      </c>
      <c r="F1734" s="14">
        <v>689.54</v>
      </c>
      <c r="G1734" s="15">
        <f t="shared" si="373"/>
        <v>11032.64</v>
      </c>
      <c r="H1734" s="14">
        <v>16</v>
      </c>
      <c r="I1734" s="37">
        <v>0</v>
      </c>
      <c r="J1734" s="15">
        <f t="shared" si="374"/>
        <v>0</v>
      </c>
    </row>
    <row r="1735" spans="1:10" ht="20.399999999999999" x14ac:dyDescent="0.3">
      <c r="A1735" s="12" t="s">
        <v>2511</v>
      </c>
      <c r="B1735" s="13" t="s">
        <v>18</v>
      </c>
      <c r="C1735" s="13" t="s">
        <v>19</v>
      </c>
      <c r="D1735" s="31" t="s">
        <v>2512</v>
      </c>
      <c r="E1735" s="14">
        <v>1</v>
      </c>
      <c r="F1735" s="14">
        <v>1686.98</v>
      </c>
      <c r="G1735" s="15">
        <f t="shared" si="373"/>
        <v>1686.98</v>
      </c>
      <c r="H1735" s="14">
        <v>1</v>
      </c>
      <c r="I1735" s="37">
        <v>0</v>
      </c>
      <c r="J1735" s="15">
        <f t="shared" si="374"/>
        <v>0</v>
      </c>
    </row>
    <row r="1736" spans="1:10" ht="20.399999999999999" x14ac:dyDescent="0.3">
      <c r="A1736" s="12" t="s">
        <v>2513</v>
      </c>
      <c r="B1736" s="13" t="s">
        <v>18</v>
      </c>
      <c r="C1736" s="13" t="s">
        <v>19</v>
      </c>
      <c r="D1736" s="31" t="s">
        <v>2514</v>
      </c>
      <c r="E1736" s="14">
        <v>1</v>
      </c>
      <c r="F1736" s="14">
        <v>7927.5</v>
      </c>
      <c r="G1736" s="15">
        <f t="shared" si="373"/>
        <v>7927.5</v>
      </c>
      <c r="H1736" s="14">
        <v>1</v>
      </c>
      <c r="I1736" s="37">
        <v>0</v>
      </c>
      <c r="J1736" s="15">
        <f t="shared" si="374"/>
        <v>0</v>
      </c>
    </row>
    <row r="1737" spans="1:10" ht="20.399999999999999" x14ac:dyDescent="0.3">
      <c r="A1737" s="12" t="s">
        <v>2515</v>
      </c>
      <c r="B1737" s="13" t="s">
        <v>18</v>
      </c>
      <c r="C1737" s="13" t="s">
        <v>19</v>
      </c>
      <c r="D1737" s="31" t="s">
        <v>2516</v>
      </c>
      <c r="E1737" s="14">
        <v>1</v>
      </c>
      <c r="F1737" s="14">
        <v>1546.89</v>
      </c>
      <c r="G1737" s="15">
        <f t="shared" si="373"/>
        <v>1546.89</v>
      </c>
      <c r="H1737" s="14">
        <v>1</v>
      </c>
      <c r="I1737" s="37">
        <v>0</v>
      </c>
      <c r="J1737" s="15">
        <f t="shared" si="374"/>
        <v>0</v>
      </c>
    </row>
    <row r="1738" spans="1:10" ht="20.399999999999999" x14ac:dyDescent="0.3">
      <c r="A1738" s="12" t="s">
        <v>2517</v>
      </c>
      <c r="B1738" s="13" t="s">
        <v>18</v>
      </c>
      <c r="C1738" s="13" t="s">
        <v>19</v>
      </c>
      <c r="D1738" s="31" t="s">
        <v>2518</v>
      </c>
      <c r="E1738" s="14">
        <v>1</v>
      </c>
      <c r="F1738" s="14">
        <v>2189.0100000000002</v>
      </c>
      <c r="G1738" s="15">
        <f t="shared" si="373"/>
        <v>2189.0100000000002</v>
      </c>
      <c r="H1738" s="14">
        <v>1</v>
      </c>
      <c r="I1738" s="37">
        <v>0</v>
      </c>
      <c r="J1738" s="15">
        <f t="shared" si="374"/>
        <v>0</v>
      </c>
    </row>
    <row r="1739" spans="1:10" x14ac:dyDescent="0.3">
      <c r="A1739" s="12" t="s">
        <v>2519</v>
      </c>
      <c r="B1739" s="13" t="s">
        <v>18</v>
      </c>
      <c r="C1739" s="13" t="s">
        <v>19</v>
      </c>
      <c r="D1739" s="31" t="s">
        <v>2520</v>
      </c>
      <c r="E1739" s="14">
        <v>1</v>
      </c>
      <c r="F1739" s="14">
        <v>1260.8699999999999</v>
      </c>
      <c r="G1739" s="15">
        <f t="shared" si="373"/>
        <v>1260.8699999999999</v>
      </c>
      <c r="H1739" s="14">
        <v>1</v>
      </c>
      <c r="I1739" s="37">
        <v>0</v>
      </c>
      <c r="J1739" s="15">
        <f t="shared" si="374"/>
        <v>0</v>
      </c>
    </row>
    <row r="1740" spans="1:10" ht="30.6" x14ac:dyDescent="0.3">
      <c r="A1740" s="12" t="s">
        <v>2521</v>
      </c>
      <c r="B1740" s="13" t="s">
        <v>18</v>
      </c>
      <c r="C1740" s="13" t="s">
        <v>19</v>
      </c>
      <c r="D1740" s="31" t="s">
        <v>2522</v>
      </c>
      <c r="E1740" s="14">
        <v>1</v>
      </c>
      <c r="F1740" s="14">
        <v>7953.75</v>
      </c>
      <c r="G1740" s="15">
        <f t="shared" si="373"/>
        <v>7953.75</v>
      </c>
      <c r="H1740" s="14">
        <v>1</v>
      </c>
      <c r="I1740" s="37">
        <v>0</v>
      </c>
      <c r="J1740" s="15">
        <f t="shared" si="374"/>
        <v>0</v>
      </c>
    </row>
    <row r="1741" spans="1:10" ht="20.399999999999999" x14ac:dyDescent="0.3">
      <c r="A1741" s="12" t="s">
        <v>2523</v>
      </c>
      <c r="B1741" s="13" t="s">
        <v>18</v>
      </c>
      <c r="C1741" s="13" t="s">
        <v>19</v>
      </c>
      <c r="D1741" s="31" t="s">
        <v>2524</v>
      </c>
      <c r="E1741" s="14">
        <v>1</v>
      </c>
      <c r="F1741" s="14">
        <v>3937.5</v>
      </c>
      <c r="G1741" s="15">
        <f t="shared" si="373"/>
        <v>3937.5</v>
      </c>
      <c r="H1741" s="14">
        <v>1</v>
      </c>
      <c r="I1741" s="37">
        <v>0</v>
      </c>
      <c r="J1741" s="15">
        <f t="shared" si="374"/>
        <v>0</v>
      </c>
    </row>
    <row r="1742" spans="1:10" x14ac:dyDescent="0.3">
      <c r="A1742" s="12" t="s">
        <v>2525</v>
      </c>
      <c r="B1742" s="13" t="s">
        <v>18</v>
      </c>
      <c r="C1742" s="13" t="s">
        <v>19</v>
      </c>
      <c r="D1742" s="31" t="s">
        <v>2526</v>
      </c>
      <c r="E1742" s="14">
        <v>1</v>
      </c>
      <c r="F1742" s="14">
        <v>892.5</v>
      </c>
      <c r="G1742" s="15">
        <f t="shared" si="373"/>
        <v>892.5</v>
      </c>
      <c r="H1742" s="14">
        <v>1</v>
      </c>
      <c r="I1742" s="37">
        <v>0</v>
      </c>
      <c r="J1742" s="15">
        <f t="shared" si="374"/>
        <v>0</v>
      </c>
    </row>
    <row r="1743" spans="1:10" x14ac:dyDescent="0.3">
      <c r="A1743" s="16"/>
      <c r="B1743" s="16"/>
      <c r="C1743" s="16"/>
      <c r="D1743" s="32" t="s">
        <v>2527</v>
      </c>
      <c r="E1743" s="14">
        <v>1</v>
      </c>
      <c r="F1743" s="17">
        <f>SUM(G1728:G1742)</f>
        <v>78370.06</v>
      </c>
      <c r="G1743" s="17">
        <f t="shared" si="373"/>
        <v>78370.06</v>
      </c>
      <c r="H1743" s="14">
        <v>1</v>
      </c>
      <c r="I1743" s="17">
        <f>SUM(J1728:J1742)</f>
        <v>0</v>
      </c>
      <c r="J1743" s="17">
        <f t="shared" si="374"/>
        <v>0</v>
      </c>
    </row>
    <row r="1744" spans="1:10" ht="0.9" customHeight="1" x14ac:dyDescent="0.3">
      <c r="A1744" s="18"/>
      <c r="B1744" s="18"/>
      <c r="C1744" s="18"/>
      <c r="D1744" s="33"/>
      <c r="E1744" s="18"/>
      <c r="F1744" s="18"/>
      <c r="G1744" s="18"/>
      <c r="H1744" s="18"/>
      <c r="I1744" s="18"/>
      <c r="J1744" s="18"/>
    </row>
    <row r="1745" spans="1:10" ht="20.399999999999999" x14ac:dyDescent="0.3">
      <c r="A1745" s="19" t="s">
        <v>2528</v>
      </c>
      <c r="B1745" s="19" t="s">
        <v>10</v>
      </c>
      <c r="C1745" s="19" t="s">
        <v>11</v>
      </c>
      <c r="D1745" s="34" t="s">
        <v>1020</v>
      </c>
      <c r="E1745" s="20">
        <f t="shared" ref="E1745:J1745" si="375">E1768</f>
        <v>1</v>
      </c>
      <c r="F1745" s="20">
        <f t="shared" si="375"/>
        <v>32964.36</v>
      </c>
      <c r="G1745" s="20">
        <f t="shared" si="375"/>
        <v>32964.36</v>
      </c>
      <c r="H1745" s="20">
        <f t="shared" si="375"/>
        <v>1</v>
      </c>
      <c r="I1745" s="20">
        <f t="shared" si="375"/>
        <v>0</v>
      </c>
      <c r="J1745" s="20">
        <f t="shared" si="375"/>
        <v>0</v>
      </c>
    </row>
    <row r="1746" spans="1:10" x14ac:dyDescent="0.3">
      <c r="A1746" s="21" t="s">
        <v>2529</v>
      </c>
      <c r="B1746" s="21" t="s">
        <v>10</v>
      </c>
      <c r="C1746" s="21" t="s">
        <v>11</v>
      </c>
      <c r="D1746" s="35" t="s">
        <v>1022</v>
      </c>
      <c r="E1746" s="22">
        <f t="shared" ref="E1746:J1746" si="376">E1756</f>
        <v>1</v>
      </c>
      <c r="F1746" s="22">
        <f t="shared" si="376"/>
        <v>22378.97</v>
      </c>
      <c r="G1746" s="22">
        <f t="shared" si="376"/>
        <v>22378.97</v>
      </c>
      <c r="H1746" s="22">
        <f t="shared" si="376"/>
        <v>1</v>
      </c>
      <c r="I1746" s="22">
        <f t="shared" si="376"/>
        <v>0</v>
      </c>
      <c r="J1746" s="22">
        <f t="shared" si="376"/>
        <v>0</v>
      </c>
    </row>
    <row r="1747" spans="1:10" ht="20.399999999999999" x14ac:dyDescent="0.3">
      <c r="A1747" s="12" t="s">
        <v>2530</v>
      </c>
      <c r="B1747" s="13" t="s">
        <v>18</v>
      </c>
      <c r="C1747" s="13" t="s">
        <v>19</v>
      </c>
      <c r="D1747" s="31" t="s">
        <v>2531</v>
      </c>
      <c r="E1747" s="14">
        <v>4</v>
      </c>
      <c r="F1747" s="14">
        <v>630.89</v>
      </c>
      <c r="G1747" s="15">
        <f t="shared" ref="G1747:G1756" si="377">ROUND(E1747*F1747,2)</f>
        <v>2523.56</v>
      </c>
      <c r="H1747" s="14">
        <v>4</v>
      </c>
      <c r="I1747" s="37">
        <v>0</v>
      </c>
      <c r="J1747" s="15">
        <f t="shared" ref="J1747:J1756" si="378">ROUND(H1747*I1747,2)</f>
        <v>0</v>
      </c>
    </row>
    <row r="1748" spans="1:10" x14ac:dyDescent="0.3">
      <c r="A1748" s="12" t="s">
        <v>1023</v>
      </c>
      <c r="B1748" s="13" t="s">
        <v>18</v>
      </c>
      <c r="C1748" s="13" t="s">
        <v>19</v>
      </c>
      <c r="D1748" s="31" t="s">
        <v>1024</v>
      </c>
      <c r="E1748" s="14">
        <v>3</v>
      </c>
      <c r="F1748" s="14">
        <v>2981.98</v>
      </c>
      <c r="G1748" s="15">
        <f t="shared" si="377"/>
        <v>8945.94</v>
      </c>
      <c r="H1748" s="14">
        <v>3</v>
      </c>
      <c r="I1748" s="37">
        <v>0</v>
      </c>
      <c r="J1748" s="15">
        <f t="shared" si="378"/>
        <v>0</v>
      </c>
    </row>
    <row r="1749" spans="1:10" x14ac:dyDescent="0.3">
      <c r="A1749" s="12" t="s">
        <v>1025</v>
      </c>
      <c r="B1749" s="13" t="s">
        <v>18</v>
      </c>
      <c r="C1749" s="13" t="s">
        <v>19</v>
      </c>
      <c r="D1749" s="31" t="s">
        <v>1026</v>
      </c>
      <c r="E1749" s="14">
        <v>3</v>
      </c>
      <c r="F1749" s="14">
        <v>515.77</v>
      </c>
      <c r="G1749" s="15">
        <f t="shared" si="377"/>
        <v>1547.31</v>
      </c>
      <c r="H1749" s="14">
        <v>3</v>
      </c>
      <c r="I1749" s="37">
        <v>0</v>
      </c>
      <c r="J1749" s="15">
        <f t="shared" si="378"/>
        <v>0</v>
      </c>
    </row>
    <row r="1750" spans="1:10" x14ac:dyDescent="0.3">
      <c r="A1750" s="12" t="s">
        <v>1027</v>
      </c>
      <c r="B1750" s="13" t="s">
        <v>18</v>
      </c>
      <c r="C1750" s="13" t="s">
        <v>19</v>
      </c>
      <c r="D1750" s="31" t="s">
        <v>1028</v>
      </c>
      <c r="E1750" s="14">
        <v>3</v>
      </c>
      <c r="F1750" s="14">
        <v>47.66</v>
      </c>
      <c r="G1750" s="15">
        <f t="shared" si="377"/>
        <v>142.97999999999999</v>
      </c>
      <c r="H1750" s="14">
        <v>3</v>
      </c>
      <c r="I1750" s="37">
        <v>0</v>
      </c>
      <c r="J1750" s="15">
        <f t="shared" si="378"/>
        <v>0</v>
      </c>
    </row>
    <row r="1751" spans="1:10" x14ac:dyDescent="0.3">
      <c r="A1751" s="12" t="s">
        <v>1029</v>
      </c>
      <c r="B1751" s="13" t="s">
        <v>18</v>
      </c>
      <c r="C1751" s="13" t="s">
        <v>19</v>
      </c>
      <c r="D1751" s="31" t="s">
        <v>1030</v>
      </c>
      <c r="E1751" s="14">
        <v>3</v>
      </c>
      <c r="F1751" s="14">
        <v>917.06</v>
      </c>
      <c r="G1751" s="15">
        <f t="shared" si="377"/>
        <v>2751.18</v>
      </c>
      <c r="H1751" s="14">
        <v>3</v>
      </c>
      <c r="I1751" s="37">
        <v>0</v>
      </c>
      <c r="J1751" s="15">
        <f t="shared" si="378"/>
        <v>0</v>
      </c>
    </row>
    <row r="1752" spans="1:10" x14ac:dyDescent="0.3">
      <c r="A1752" s="12" t="s">
        <v>1031</v>
      </c>
      <c r="B1752" s="13" t="s">
        <v>18</v>
      </c>
      <c r="C1752" s="13" t="s">
        <v>19</v>
      </c>
      <c r="D1752" s="31" t="s">
        <v>1032</v>
      </c>
      <c r="E1752" s="14">
        <v>3</v>
      </c>
      <c r="F1752" s="14">
        <v>498.75</v>
      </c>
      <c r="G1752" s="15">
        <f t="shared" si="377"/>
        <v>1496.25</v>
      </c>
      <c r="H1752" s="14">
        <v>3</v>
      </c>
      <c r="I1752" s="37">
        <v>0</v>
      </c>
      <c r="J1752" s="15">
        <f t="shared" si="378"/>
        <v>0</v>
      </c>
    </row>
    <row r="1753" spans="1:10" x14ac:dyDescent="0.3">
      <c r="A1753" s="12" t="s">
        <v>1033</v>
      </c>
      <c r="B1753" s="13" t="s">
        <v>18</v>
      </c>
      <c r="C1753" s="13" t="s">
        <v>19</v>
      </c>
      <c r="D1753" s="31" t="s">
        <v>1034</v>
      </c>
      <c r="E1753" s="14">
        <v>3</v>
      </c>
      <c r="F1753" s="14">
        <v>367.5</v>
      </c>
      <c r="G1753" s="15">
        <f t="shared" si="377"/>
        <v>1102.5</v>
      </c>
      <c r="H1753" s="14">
        <v>3</v>
      </c>
      <c r="I1753" s="37">
        <v>0</v>
      </c>
      <c r="J1753" s="15">
        <f t="shared" si="378"/>
        <v>0</v>
      </c>
    </row>
    <row r="1754" spans="1:10" x14ac:dyDescent="0.3">
      <c r="A1754" s="12" t="s">
        <v>1035</v>
      </c>
      <c r="B1754" s="13" t="s">
        <v>18</v>
      </c>
      <c r="C1754" s="13" t="s">
        <v>19</v>
      </c>
      <c r="D1754" s="31" t="s">
        <v>1036</v>
      </c>
      <c r="E1754" s="14">
        <v>3</v>
      </c>
      <c r="F1754" s="14">
        <v>1181.25</v>
      </c>
      <c r="G1754" s="15">
        <f t="shared" si="377"/>
        <v>3543.75</v>
      </c>
      <c r="H1754" s="14">
        <v>3</v>
      </c>
      <c r="I1754" s="37">
        <v>0</v>
      </c>
      <c r="J1754" s="15">
        <f t="shared" si="378"/>
        <v>0</v>
      </c>
    </row>
    <row r="1755" spans="1:10" x14ac:dyDescent="0.3">
      <c r="A1755" s="12" t="s">
        <v>2532</v>
      </c>
      <c r="B1755" s="13" t="s">
        <v>18</v>
      </c>
      <c r="C1755" s="13" t="s">
        <v>19</v>
      </c>
      <c r="D1755" s="31" t="s">
        <v>1054</v>
      </c>
      <c r="E1755" s="14">
        <v>1</v>
      </c>
      <c r="F1755" s="14">
        <v>325.5</v>
      </c>
      <c r="G1755" s="15">
        <f t="shared" si="377"/>
        <v>325.5</v>
      </c>
      <c r="H1755" s="14">
        <v>1</v>
      </c>
      <c r="I1755" s="37">
        <v>0</v>
      </c>
      <c r="J1755" s="15">
        <f t="shared" si="378"/>
        <v>0</v>
      </c>
    </row>
    <row r="1756" spans="1:10" x14ac:dyDescent="0.3">
      <c r="A1756" s="16"/>
      <c r="B1756" s="16"/>
      <c r="C1756" s="16"/>
      <c r="D1756" s="32" t="s">
        <v>2533</v>
      </c>
      <c r="E1756" s="14">
        <v>1</v>
      </c>
      <c r="F1756" s="17">
        <f>SUM(G1747:G1755)</f>
        <v>22378.97</v>
      </c>
      <c r="G1756" s="17">
        <f t="shared" si="377"/>
        <v>22378.97</v>
      </c>
      <c r="H1756" s="14">
        <v>1</v>
      </c>
      <c r="I1756" s="17">
        <f>SUM(J1747:J1755)</f>
        <v>0</v>
      </c>
      <c r="J1756" s="17">
        <f t="shared" si="378"/>
        <v>0</v>
      </c>
    </row>
    <row r="1757" spans="1:10" ht="0.9" customHeight="1" x14ac:dyDescent="0.3">
      <c r="A1757" s="18"/>
      <c r="B1757" s="18"/>
      <c r="C1757" s="18"/>
      <c r="D1757" s="33"/>
      <c r="E1757" s="18"/>
      <c r="F1757" s="18"/>
      <c r="G1757" s="18"/>
      <c r="H1757" s="18"/>
      <c r="I1757" s="18"/>
      <c r="J1757" s="18"/>
    </row>
    <row r="1758" spans="1:10" x14ac:dyDescent="0.3">
      <c r="A1758" s="21" t="s">
        <v>2534</v>
      </c>
      <c r="B1758" s="21" t="s">
        <v>10</v>
      </c>
      <c r="C1758" s="21" t="s">
        <v>11</v>
      </c>
      <c r="D1758" s="35" t="s">
        <v>1039</v>
      </c>
      <c r="E1758" s="22">
        <f t="shared" ref="E1758:J1758" si="379">E1762</f>
        <v>1</v>
      </c>
      <c r="F1758" s="22">
        <f t="shared" si="379"/>
        <v>9850.39</v>
      </c>
      <c r="G1758" s="22">
        <f t="shared" si="379"/>
        <v>9850.39</v>
      </c>
      <c r="H1758" s="22">
        <f t="shared" si="379"/>
        <v>1</v>
      </c>
      <c r="I1758" s="22">
        <f t="shared" si="379"/>
        <v>0</v>
      </c>
      <c r="J1758" s="22">
        <f t="shared" si="379"/>
        <v>0</v>
      </c>
    </row>
    <row r="1759" spans="1:10" x14ac:dyDescent="0.3">
      <c r="A1759" s="12" t="s">
        <v>2535</v>
      </c>
      <c r="B1759" s="13" t="s">
        <v>18</v>
      </c>
      <c r="C1759" s="13" t="s">
        <v>19</v>
      </c>
      <c r="D1759" s="31" t="s">
        <v>2536</v>
      </c>
      <c r="E1759" s="14">
        <v>1</v>
      </c>
      <c r="F1759" s="14">
        <v>8800.0499999999993</v>
      </c>
      <c r="G1759" s="15">
        <f>ROUND(E1759*F1759,2)</f>
        <v>8800.0499999999993</v>
      </c>
      <c r="H1759" s="14">
        <v>1</v>
      </c>
      <c r="I1759" s="37">
        <v>0</v>
      </c>
      <c r="J1759" s="15">
        <f>ROUND(H1759*I1759,2)</f>
        <v>0</v>
      </c>
    </row>
    <row r="1760" spans="1:10" x14ac:dyDescent="0.3">
      <c r="A1760" s="12" t="s">
        <v>1052</v>
      </c>
      <c r="B1760" s="13" t="s">
        <v>18</v>
      </c>
      <c r="C1760" s="13" t="s">
        <v>19</v>
      </c>
      <c r="D1760" s="31" t="s">
        <v>1034</v>
      </c>
      <c r="E1760" s="14">
        <v>1</v>
      </c>
      <c r="F1760" s="14">
        <v>797.5</v>
      </c>
      <c r="G1760" s="15">
        <f>ROUND(E1760*F1760,2)</f>
        <v>797.5</v>
      </c>
      <c r="H1760" s="14">
        <v>1</v>
      </c>
      <c r="I1760" s="37">
        <v>0</v>
      </c>
      <c r="J1760" s="15">
        <f>ROUND(H1760*I1760,2)</f>
        <v>0</v>
      </c>
    </row>
    <row r="1761" spans="1:10" x14ac:dyDescent="0.3">
      <c r="A1761" s="12" t="s">
        <v>1053</v>
      </c>
      <c r="B1761" s="13" t="s">
        <v>18</v>
      </c>
      <c r="C1761" s="13" t="s">
        <v>19</v>
      </c>
      <c r="D1761" s="31" t="s">
        <v>1054</v>
      </c>
      <c r="E1761" s="14">
        <v>1</v>
      </c>
      <c r="F1761" s="14">
        <v>252.84</v>
      </c>
      <c r="G1761" s="15">
        <f>ROUND(E1761*F1761,2)</f>
        <v>252.84</v>
      </c>
      <c r="H1761" s="14">
        <v>1</v>
      </c>
      <c r="I1761" s="37">
        <v>0</v>
      </c>
      <c r="J1761" s="15">
        <f>ROUND(H1761*I1761,2)</f>
        <v>0</v>
      </c>
    </row>
    <row r="1762" spans="1:10" x14ac:dyDescent="0.3">
      <c r="A1762" s="16"/>
      <c r="B1762" s="16"/>
      <c r="C1762" s="16"/>
      <c r="D1762" s="32" t="s">
        <v>2537</v>
      </c>
      <c r="E1762" s="14">
        <v>1</v>
      </c>
      <c r="F1762" s="17">
        <f>SUM(G1759:G1761)</f>
        <v>9850.39</v>
      </c>
      <c r="G1762" s="17">
        <f>ROUND(E1762*F1762,2)</f>
        <v>9850.39</v>
      </c>
      <c r="H1762" s="14">
        <v>1</v>
      </c>
      <c r="I1762" s="17">
        <f>SUM(J1759:J1761)</f>
        <v>0</v>
      </c>
      <c r="J1762" s="17">
        <f>ROUND(H1762*I1762,2)</f>
        <v>0</v>
      </c>
    </row>
    <row r="1763" spans="1:10" ht="0.9" customHeight="1" x14ac:dyDescent="0.3">
      <c r="A1763" s="18"/>
      <c r="B1763" s="18"/>
      <c r="C1763" s="18"/>
      <c r="D1763" s="33"/>
      <c r="E1763" s="18"/>
      <c r="F1763" s="18"/>
      <c r="G1763" s="18"/>
      <c r="H1763" s="18"/>
      <c r="I1763" s="18"/>
      <c r="J1763" s="18"/>
    </row>
    <row r="1764" spans="1:10" x14ac:dyDescent="0.3">
      <c r="A1764" s="21" t="s">
        <v>2538</v>
      </c>
      <c r="B1764" s="21" t="s">
        <v>10</v>
      </c>
      <c r="C1764" s="21" t="s">
        <v>11</v>
      </c>
      <c r="D1764" s="35" t="s">
        <v>2539</v>
      </c>
      <c r="E1764" s="22">
        <f t="shared" ref="E1764:J1764" si="380">E1766</f>
        <v>1</v>
      </c>
      <c r="F1764" s="22">
        <f t="shared" si="380"/>
        <v>735</v>
      </c>
      <c r="G1764" s="22">
        <f t="shared" si="380"/>
        <v>735</v>
      </c>
      <c r="H1764" s="22">
        <f t="shared" si="380"/>
        <v>1</v>
      </c>
      <c r="I1764" s="22">
        <f t="shared" si="380"/>
        <v>0</v>
      </c>
      <c r="J1764" s="22">
        <f t="shared" si="380"/>
        <v>0</v>
      </c>
    </row>
    <row r="1765" spans="1:10" ht="20.399999999999999" x14ac:dyDescent="0.3">
      <c r="A1765" s="12" t="s">
        <v>2540</v>
      </c>
      <c r="B1765" s="13" t="s">
        <v>18</v>
      </c>
      <c r="C1765" s="13" t="s">
        <v>19</v>
      </c>
      <c r="D1765" s="31" t="s">
        <v>2541</v>
      </c>
      <c r="E1765" s="14">
        <v>4</v>
      </c>
      <c r="F1765" s="14">
        <v>183.75</v>
      </c>
      <c r="G1765" s="15">
        <f>ROUND(E1765*F1765,2)</f>
        <v>735</v>
      </c>
      <c r="H1765" s="14">
        <v>4</v>
      </c>
      <c r="I1765" s="37">
        <v>0</v>
      </c>
      <c r="J1765" s="15">
        <f>ROUND(H1765*I1765,2)</f>
        <v>0</v>
      </c>
    </row>
    <row r="1766" spans="1:10" x14ac:dyDescent="0.3">
      <c r="A1766" s="16"/>
      <c r="B1766" s="16"/>
      <c r="C1766" s="16"/>
      <c r="D1766" s="32" t="s">
        <v>2542</v>
      </c>
      <c r="E1766" s="14">
        <v>1</v>
      </c>
      <c r="F1766" s="17">
        <f>G1765</f>
        <v>735</v>
      </c>
      <c r="G1766" s="17">
        <f>ROUND(E1766*F1766,2)</f>
        <v>735</v>
      </c>
      <c r="H1766" s="14">
        <v>1</v>
      </c>
      <c r="I1766" s="17">
        <f>J1765</f>
        <v>0</v>
      </c>
      <c r="J1766" s="17">
        <f>ROUND(H1766*I1766,2)</f>
        <v>0</v>
      </c>
    </row>
    <row r="1767" spans="1:10" ht="0.9" customHeight="1" x14ac:dyDescent="0.3">
      <c r="A1767" s="18"/>
      <c r="B1767" s="18"/>
      <c r="C1767" s="18"/>
      <c r="D1767" s="33"/>
      <c r="E1767" s="18"/>
      <c r="F1767" s="18"/>
      <c r="G1767" s="18"/>
      <c r="H1767" s="18"/>
      <c r="I1767" s="18"/>
      <c r="J1767" s="18"/>
    </row>
    <row r="1768" spans="1:10" x14ac:dyDescent="0.3">
      <c r="A1768" s="16"/>
      <c r="B1768" s="16"/>
      <c r="C1768" s="16"/>
      <c r="D1768" s="32" t="s">
        <v>2543</v>
      </c>
      <c r="E1768" s="14">
        <v>1</v>
      </c>
      <c r="F1768" s="17">
        <f>G1746+G1758+G1764</f>
        <v>32964.36</v>
      </c>
      <c r="G1768" s="17">
        <f>ROUND(E1768*F1768,2)</f>
        <v>32964.36</v>
      </c>
      <c r="H1768" s="14">
        <v>1</v>
      </c>
      <c r="I1768" s="17">
        <f>J1746+J1758+J1764</f>
        <v>0</v>
      </c>
      <c r="J1768" s="17">
        <f>ROUND(H1768*I1768,2)</f>
        <v>0</v>
      </c>
    </row>
    <row r="1769" spans="1:10" ht="0.9" customHeight="1" x14ac:dyDescent="0.3">
      <c r="A1769" s="18"/>
      <c r="B1769" s="18"/>
      <c r="C1769" s="18"/>
      <c r="D1769" s="33"/>
      <c r="E1769" s="18"/>
      <c r="F1769" s="18"/>
      <c r="G1769" s="18"/>
      <c r="H1769" s="18"/>
      <c r="I1769" s="18"/>
      <c r="J1769" s="18"/>
    </row>
    <row r="1770" spans="1:10" x14ac:dyDescent="0.3">
      <c r="A1770" s="19" t="s">
        <v>2544</v>
      </c>
      <c r="B1770" s="19" t="s">
        <v>10</v>
      </c>
      <c r="C1770" s="19" t="s">
        <v>11</v>
      </c>
      <c r="D1770" s="34" t="s">
        <v>1058</v>
      </c>
      <c r="E1770" s="20">
        <f t="shared" ref="E1770:J1770" si="381">E1779</f>
        <v>1</v>
      </c>
      <c r="F1770" s="20">
        <f t="shared" si="381"/>
        <v>60806.27</v>
      </c>
      <c r="G1770" s="20">
        <f t="shared" si="381"/>
        <v>60806.27</v>
      </c>
      <c r="H1770" s="20">
        <f t="shared" si="381"/>
        <v>1</v>
      </c>
      <c r="I1770" s="20">
        <f t="shared" si="381"/>
        <v>0</v>
      </c>
      <c r="J1770" s="20">
        <f t="shared" si="381"/>
        <v>0</v>
      </c>
    </row>
    <row r="1771" spans="1:10" ht="20.399999999999999" x14ac:dyDescent="0.3">
      <c r="A1771" s="12" t="s">
        <v>2545</v>
      </c>
      <c r="B1771" s="13" t="s">
        <v>18</v>
      </c>
      <c r="C1771" s="13" t="s">
        <v>19</v>
      </c>
      <c r="D1771" s="31" t="s">
        <v>2546</v>
      </c>
      <c r="E1771" s="14">
        <v>6</v>
      </c>
      <c r="F1771" s="14">
        <v>251.16</v>
      </c>
      <c r="G1771" s="15">
        <f t="shared" ref="G1771:G1779" si="382">ROUND(E1771*F1771,2)</f>
        <v>1506.96</v>
      </c>
      <c r="H1771" s="14">
        <v>6</v>
      </c>
      <c r="I1771" s="37">
        <v>0</v>
      </c>
      <c r="J1771" s="15">
        <f t="shared" ref="J1771:J1779" si="383">ROUND(H1771*I1771,2)</f>
        <v>0</v>
      </c>
    </row>
    <row r="1772" spans="1:10" x14ac:dyDescent="0.3">
      <c r="A1772" s="12" t="s">
        <v>2547</v>
      </c>
      <c r="B1772" s="13" t="s">
        <v>18</v>
      </c>
      <c r="C1772" s="13" t="s">
        <v>19</v>
      </c>
      <c r="D1772" s="31" t="s">
        <v>2548</v>
      </c>
      <c r="E1772" s="14">
        <v>1</v>
      </c>
      <c r="F1772" s="14">
        <v>5066.6499999999996</v>
      </c>
      <c r="G1772" s="15">
        <f t="shared" si="382"/>
        <v>5066.6499999999996</v>
      </c>
      <c r="H1772" s="14">
        <v>1</v>
      </c>
      <c r="I1772" s="37">
        <v>0</v>
      </c>
      <c r="J1772" s="15">
        <f t="shared" si="383"/>
        <v>0</v>
      </c>
    </row>
    <row r="1773" spans="1:10" x14ac:dyDescent="0.3">
      <c r="A1773" s="12" t="s">
        <v>2549</v>
      </c>
      <c r="B1773" s="13" t="s">
        <v>18</v>
      </c>
      <c r="C1773" s="13" t="s">
        <v>19</v>
      </c>
      <c r="D1773" s="31" t="s">
        <v>2550</v>
      </c>
      <c r="E1773" s="14">
        <v>4</v>
      </c>
      <c r="F1773" s="14">
        <v>142.94999999999999</v>
      </c>
      <c r="G1773" s="15">
        <f t="shared" si="382"/>
        <v>571.79999999999995</v>
      </c>
      <c r="H1773" s="14">
        <v>4</v>
      </c>
      <c r="I1773" s="37">
        <v>0</v>
      </c>
      <c r="J1773" s="15">
        <f t="shared" si="383"/>
        <v>0</v>
      </c>
    </row>
    <row r="1774" spans="1:10" ht="20.399999999999999" x14ac:dyDescent="0.3">
      <c r="A1774" s="12" t="s">
        <v>1059</v>
      </c>
      <c r="B1774" s="13" t="s">
        <v>18</v>
      </c>
      <c r="C1774" s="13" t="s">
        <v>19</v>
      </c>
      <c r="D1774" s="31" t="s">
        <v>1060</v>
      </c>
      <c r="E1774" s="14">
        <v>6</v>
      </c>
      <c r="F1774" s="14">
        <v>7210.06</v>
      </c>
      <c r="G1774" s="15">
        <f t="shared" si="382"/>
        <v>43260.36</v>
      </c>
      <c r="H1774" s="14">
        <v>6</v>
      </c>
      <c r="I1774" s="37">
        <v>0</v>
      </c>
      <c r="J1774" s="15">
        <f t="shared" si="383"/>
        <v>0</v>
      </c>
    </row>
    <row r="1775" spans="1:10" x14ac:dyDescent="0.3">
      <c r="A1775" s="12" t="s">
        <v>1061</v>
      </c>
      <c r="B1775" s="13" t="s">
        <v>18</v>
      </c>
      <c r="C1775" s="13" t="s">
        <v>27</v>
      </c>
      <c r="D1775" s="31" t="s">
        <v>1062</v>
      </c>
      <c r="E1775" s="14">
        <v>1150</v>
      </c>
      <c r="F1775" s="14">
        <v>5.48</v>
      </c>
      <c r="G1775" s="15">
        <f t="shared" si="382"/>
        <v>6302</v>
      </c>
      <c r="H1775" s="14">
        <v>1150</v>
      </c>
      <c r="I1775" s="37">
        <v>0</v>
      </c>
      <c r="J1775" s="15">
        <f t="shared" si="383"/>
        <v>0</v>
      </c>
    </row>
    <row r="1776" spans="1:10" x14ac:dyDescent="0.3">
      <c r="A1776" s="12" t="s">
        <v>1063</v>
      </c>
      <c r="B1776" s="13" t="s">
        <v>18</v>
      </c>
      <c r="C1776" s="13" t="s">
        <v>27</v>
      </c>
      <c r="D1776" s="31" t="s">
        <v>1064</v>
      </c>
      <c r="E1776" s="14">
        <v>650</v>
      </c>
      <c r="F1776" s="14">
        <v>4.6900000000000004</v>
      </c>
      <c r="G1776" s="15">
        <f t="shared" si="382"/>
        <v>3048.5</v>
      </c>
      <c r="H1776" s="14">
        <v>650</v>
      </c>
      <c r="I1776" s="37">
        <v>0</v>
      </c>
      <c r="J1776" s="15">
        <f t="shared" si="383"/>
        <v>0</v>
      </c>
    </row>
    <row r="1777" spans="1:10" ht="20.399999999999999" x14ac:dyDescent="0.3">
      <c r="A1777" s="12" t="s">
        <v>2551</v>
      </c>
      <c r="B1777" s="13" t="s">
        <v>18</v>
      </c>
      <c r="C1777" s="13" t="s">
        <v>19</v>
      </c>
      <c r="D1777" s="31" t="s">
        <v>2552</v>
      </c>
      <c r="E1777" s="14">
        <v>1</v>
      </c>
      <c r="F1777" s="14">
        <v>787.5</v>
      </c>
      <c r="G1777" s="15">
        <f t="shared" si="382"/>
        <v>787.5</v>
      </c>
      <c r="H1777" s="14">
        <v>1</v>
      </c>
      <c r="I1777" s="37">
        <v>0</v>
      </c>
      <c r="J1777" s="15">
        <f t="shared" si="383"/>
        <v>0</v>
      </c>
    </row>
    <row r="1778" spans="1:10" ht="20.399999999999999" x14ac:dyDescent="0.3">
      <c r="A1778" s="12" t="s">
        <v>2553</v>
      </c>
      <c r="B1778" s="13" t="s">
        <v>18</v>
      </c>
      <c r="C1778" s="13" t="s">
        <v>19</v>
      </c>
      <c r="D1778" s="31" t="s">
        <v>2554</v>
      </c>
      <c r="E1778" s="14">
        <v>1</v>
      </c>
      <c r="F1778" s="14">
        <v>262.5</v>
      </c>
      <c r="G1778" s="15">
        <f t="shared" si="382"/>
        <v>262.5</v>
      </c>
      <c r="H1778" s="14">
        <v>1</v>
      </c>
      <c r="I1778" s="37">
        <v>0</v>
      </c>
      <c r="J1778" s="15">
        <f t="shared" si="383"/>
        <v>0</v>
      </c>
    </row>
    <row r="1779" spans="1:10" x14ac:dyDescent="0.3">
      <c r="A1779" s="16"/>
      <c r="B1779" s="16"/>
      <c r="C1779" s="16"/>
      <c r="D1779" s="32" t="s">
        <v>2555</v>
      </c>
      <c r="E1779" s="14">
        <v>1</v>
      </c>
      <c r="F1779" s="17">
        <f>SUM(G1771:G1778)</f>
        <v>60806.27</v>
      </c>
      <c r="G1779" s="17">
        <f t="shared" si="382"/>
        <v>60806.27</v>
      </c>
      <c r="H1779" s="14">
        <v>1</v>
      </c>
      <c r="I1779" s="17">
        <f>SUM(J1771:J1778)</f>
        <v>0</v>
      </c>
      <c r="J1779" s="17">
        <f t="shared" si="383"/>
        <v>0</v>
      </c>
    </row>
    <row r="1780" spans="1:10" ht="0.9" customHeight="1" x14ac:dyDescent="0.3">
      <c r="A1780" s="18"/>
      <c r="B1780" s="18"/>
      <c r="C1780" s="18"/>
      <c r="D1780" s="33"/>
      <c r="E1780" s="18"/>
      <c r="F1780" s="18"/>
      <c r="G1780" s="18"/>
      <c r="H1780" s="18"/>
      <c r="I1780" s="18"/>
      <c r="J1780" s="18"/>
    </row>
    <row r="1781" spans="1:10" x14ac:dyDescent="0.3">
      <c r="A1781" s="19" t="s">
        <v>2556</v>
      </c>
      <c r="B1781" s="19" t="s">
        <v>10</v>
      </c>
      <c r="C1781" s="19" t="s">
        <v>11</v>
      </c>
      <c r="D1781" s="34" t="s">
        <v>1069</v>
      </c>
      <c r="E1781" s="20">
        <f t="shared" ref="E1781:J1781" si="384">E1798</f>
        <v>1</v>
      </c>
      <c r="F1781" s="20">
        <f t="shared" si="384"/>
        <v>37933.1</v>
      </c>
      <c r="G1781" s="20">
        <f t="shared" si="384"/>
        <v>37933.1</v>
      </c>
      <c r="H1781" s="20">
        <f t="shared" si="384"/>
        <v>1</v>
      </c>
      <c r="I1781" s="20">
        <f t="shared" si="384"/>
        <v>0</v>
      </c>
      <c r="J1781" s="20">
        <f t="shared" si="384"/>
        <v>0</v>
      </c>
    </row>
    <row r="1782" spans="1:10" x14ac:dyDescent="0.3">
      <c r="A1782" s="12" t="s">
        <v>1070</v>
      </c>
      <c r="B1782" s="13" t="s">
        <v>18</v>
      </c>
      <c r="C1782" s="13" t="s">
        <v>19</v>
      </c>
      <c r="D1782" s="31" t="s">
        <v>1071</v>
      </c>
      <c r="E1782" s="14">
        <v>1</v>
      </c>
      <c r="F1782" s="14">
        <v>379.42</v>
      </c>
      <c r="G1782" s="15">
        <f t="shared" ref="G1782:G1798" si="385">ROUND(E1782*F1782,2)</f>
        <v>379.42</v>
      </c>
      <c r="H1782" s="14">
        <v>1</v>
      </c>
      <c r="I1782" s="37">
        <v>0</v>
      </c>
      <c r="J1782" s="15">
        <f t="shared" ref="J1782:J1798" si="386">ROUND(H1782*I1782,2)</f>
        <v>0</v>
      </c>
    </row>
    <row r="1783" spans="1:10" x14ac:dyDescent="0.3">
      <c r="A1783" s="12" t="s">
        <v>1072</v>
      </c>
      <c r="B1783" s="13" t="s">
        <v>18</v>
      </c>
      <c r="C1783" s="13" t="s">
        <v>19</v>
      </c>
      <c r="D1783" s="31" t="s">
        <v>1073</v>
      </c>
      <c r="E1783" s="14">
        <v>1</v>
      </c>
      <c r="F1783" s="14">
        <v>1090.3800000000001</v>
      </c>
      <c r="G1783" s="15">
        <f t="shared" si="385"/>
        <v>1090.3800000000001</v>
      </c>
      <c r="H1783" s="14">
        <v>1</v>
      </c>
      <c r="I1783" s="37">
        <v>0</v>
      </c>
      <c r="J1783" s="15">
        <f t="shared" si="386"/>
        <v>0</v>
      </c>
    </row>
    <row r="1784" spans="1:10" x14ac:dyDescent="0.3">
      <c r="A1784" s="12" t="s">
        <v>1074</v>
      </c>
      <c r="B1784" s="13" t="s">
        <v>18</v>
      </c>
      <c r="C1784" s="13" t="s">
        <v>19</v>
      </c>
      <c r="D1784" s="31" t="s">
        <v>1075</v>
      </c>
      <c r="E1784" s="14">
        <v>3</v>
      </c>
      <c r="F1784" s="14">
        <v>2555.11</v>
      </c>
      <c r="G1784" s="15">
        <f t="shared" si="385"/>
        <v>7665.33</v>
      </c>
      <c r="H1784" s="14">
        <v>3</v>
      </c>
      <c r="I1784" s="37">
        <v>0</v>
      </c>
      <c r="J1784" s="15">
        <f t="shared" si="386"/>
        <v>0</v>
      </c>
    </row>
    <row r="1785" spans="1:10" x14ac:dyDescent="0.3">
      <c r="A1785" s="12" t="s">
        <v>1078</v>
      </c>
      <c r="B1785" s="13" t="s">
        <v>18</v>
      </c>
      <c r="C1785" s="13" t="s">
        <v>19</v>
      </c>
      <c r="D1785" s="31" t="s">
        <v>1079</v>
      </c>
      <c r="E1785" s="14">
        <v>4</v>
      </c>
      <c r="F1785" s="14">
        <v>365.4</v>
      </c>
      <c r="G1785" s="15">
        <f t="shared" si="385"/>
        <v>1461.6</v>
      </c>
      <c r="H1785" s="14">
        <v>4</v>
      </c>
      <c r="I1785" s="37">
        <v>0</v>
      </c>
      <c r="J1785" s="15">
        <f t="shared" si="386"/>
        <v>0</v>
      </c>
    </row>
    <row r="1786" spans="1:10" x14ac:dyDescent="0.3">
      <c r="A1786" s="12" t="s">
        <v>974</v>
      </c>
      <c r="B1786" s="13" t="s">
        <v>18</v>
      </c>
      <c r="C1786" s="13" t="s">
        <v>27</v>
      </c>
      <c r="D1786" s="31" t="s">
        <v>975</v>
      </c>
      <c r="E1786" s="14">
        <v>2750</v>
      </c>
      <c r="F1786" s="14">
        <v>3.87</v>
      </c>
      <c r="G1786" s="15">
        <f t="shared" si="385"/>
        <v>10642.5</v>
      </c>
      <c r="H1786" s="14">
        <v>2750</v>
      </c>
      <c r="I1786" s="37">
        <v>0</v>
      </c>
      <c r="J1786" s="15">
        <f t="shared" si="386"/>
        <v>0</v>
      </c>
    </row>
    <row r="1787" spans="1:10" ht="20.399999999999999" x14ac:dyDescent="0.3">
      <c r="A1787" s="12" t="s">
        <v>1080</v>
      </c>
      <c r="B1787" s="13" t="s">
        <v>18</v>
      </c>
      <c r="C1787" s="13" t="s">
        <v>27</v>
      </c>
      <c r="D1787" s="31" t="s">
        <v>1081</v>
      </c>
      <c r="E1787" s="14">
        <v>600</v>
      </c>
      <c r="F1787" s="14">
        <v>10.75</v>
      </c>
      <c r="G1787" s="15">
        <f t="shared" si="385"/>
        <v>6450</v>
      </c>
      <c r="H1787" s="14">
        <v>600</v>
      </c>
      <c r="I1787" s="37">
        <v>0</v>
      </c>
      <c r="J1787" s="15">
        <f t="shared" si="386"/>
        <v>0</v>
      </c>
    </row>
    <row r="1788" spans="1:10" x14ac:dyDescent="0.3">
      <c r="A1788" s="12" t="s">
        <v>2557</v>
      </c>
      <c r="B1788" s="13" t="s">
        <v>18</v>
      </c>
      <c r="C1788" s="13" t="s">
        <v>27</v>
      </c>
      <c r="D1788" s="31" t="s">
        <v>2558</v>
      </c>
      <c r="E1788" s="14">
        <v>375</v>
      </c>
      <c r="F1788" s="14">
        <v>11.54</v>
      </c>
      <c r="G1788" s="15">
        <f t="shared" si="385"/>
        <v>4327.5</v>
      </c>
      <c r="H1788" s="14">
        <v>375</v>
      </c>
      <c r="I1788" s="37">
        <v>0</v>
      </c>
      <c r="J1788" s="15">
        <f t="shared" si="386"/>
        <v>0</v>
      </c>
    </row>
    <row r="1789" spans="1:10" x14ac:dyDescent="0.3">
      <c r="A1789" s="12" t="s">
        <v>1082</v>
      </c>
      <c r="B1789" s="13" t="s">
        <v>18</v>
      </c>
      <c r="C1789" s="13" t="s">
        <v>19</v>
      </c>
      <c r="D1789" s="31" t="s">
        <v>1083</v>
      </c>
      <c r="E1789" s="14">
        <v>48</v>
      </c>
      <c r="F1789" s="14">
        <v>9.65</v>
      </c>
      <c r="G1789" s="15">
        <f t="shared" si="385"/>
        <v>463.2</v>
      </c>
      <c r="H1789" s="14">
        <v>48</v>
      </c>
      <c r="I1789" s="37">
        <v>0</v>
      </c>
      <c r="J1789" s="15">
        <f t="shared" si="386"/>
        <v>0</v>
      </c>
    </row>
    <row r="1790" spans="1:10" x14ac:dyDescent="0.3">
      <c r="A1790" s="12" t="s">
        <v>1084</v>
      </c>
      <c r="B1790" s="13" t="s">
        <v>18</v>
      </c>
      <c r="C1790" s="13" t="s">
        <v>19</v>
      </c>
      <c r="D1790" s="31" t="s">
        <v>1085</v>
      </c>
      <c r="E1790" s="14">
        <v>48</v>
      </c>
      <c r="F1790" s="14">
        <v>53.52</v>
      </c>
      <c r="G1790" s="15">
        <f t="shared" si="385"/>
        <v>2568.96</v>
      </c>
      <c r="H1790" s="14">
        <v>48</v>
      </c>
      <c r="I1790" s="37">
        <v>0</v>
      </c>
      <c r="J1790" s="15">
        <f t="shared" si="386"/>
        <v>0</v>
      </c>
    </row>
    <row r="1791" spans="1:10" x14ac:dyDescent="0.3">
      <c r="A1791" s="12" t="s">
        <v>2559</v>
      </c>
      <c r="B1791" s="13" t="s">
        <v>18</v>
      </c>
      <c r="C1791" s="13" t="s">
        <v>19</v>
      </c>
      <c r="D1791" s="31" t="s">
        <v>2560</v>
      </c>
      <c r="E1791" s="14">
        <v>16</v>
      </c>
      <c r="F1791" s="14">
        <v>11.32</v>
      </c>
      <c r="G1791" s="15">
        <f t="shared" si="385"/>
        <v>181.12</v>
      </c>
      <c r="H1791" s="14">
        <v>16</v>
      </c>
      <c r="I1791" s="37">
        <v>0</v>
      </c>
      <c r="J1791" s="15">
        <f t="shared" si="386"/>
        <v>0</v>
      </c>
    </row>
    <row r="1792" spans="1:10" x14ac:dyDescent="0.3">
      <c r="A1792" s="12" t="s">
        <v>2561</v>
      </c>
      <c r="B1792" s="13" t="s">
        <v>18</v>
      </c>
      <c r="C1792" s="13" t="s">
        <v>19</v>
      </c>
      <c r="D1792" s="31" t="s">
        <v>2562</v>
      </c>
      <c r="E1792" s="14">
        <v>16</v>
      </c>
      <c r="F1792" s="14">
        <v>53.52</v>
      </c>
      <c r="G1792" s="15">
        <f t="shared" si="385"/>
        <v>856.32</v>
      </c>
      <c r="H1792" s="14">
        <v>16</v>
      </c>
      <c r="I1792" s="37">
        <v>0</v>
      </c>
      <c r="J1792" s="15">
        <f t="shared" si="386"/>
        <v>0</v>
      </c>
    </row>
    <row r="1793" spans="1:10" x14ac:dyDescent="0.3">
      <c r="A1793" s="12" t="s">
        <v>1086</v>
      </c>
      <c r="B1793" s="13" t="s">
        <v>18</v>
      </c>
      <c r="C1793" s="13" t="s">
        <v>19</v>
      </c>
      <c r="D1793" s="31" t="s">
        <v>1087</v>
      </c>
      <c r="E1793" s="14">
        <v>6</v>
      </c>
      <c r="F1793" s="14">
        <v>57.67</v>
      </c>
      <c r="G1793" s="15">
        <f t="shared" si="385"/>
        <v>346.02</v>
      </c>
      <c r="H1793" s="14">
        <v>6</v>
      </c>
      <c r="I1793" s="37">
        <v>0</v>
      </c>
      <c r="J1793" s="15">
        <f t="shared" si="386"/>
        <v>0</v>
      </c>
    </row>
    <row r="1794" spans="1:10" ht="20.399999999999999" x14ac:dyDescent="0.3">
      <c r="A1794" s="12" t="s">
        <v>1088</v>
      </c>
      <c r="B1794" s="13" t="s">
        <v>18</v>
      </c>
      <c r="C1794" s="13" t="s">
        <v>19</v>
      </c>
      <c r="D1794" s="31" t="s">
        <v>1089</v>
      </c>
      <c r="E1794" s="14">
        <v>6</v>
      </c>
      <c r="F1794" s="14">
        <v>88.54</v>
      </c>
      <c r="G1794" s="15">
        <f t="shared" si="385"/>
        <v>531.24</v>
      </c>
      <c r="H1794" s="14">
        <v>6</v>
      </c>
      <c r="I1794" s="37">
        <v>0</v>
      </c>
      <c r="J1794" s="15">
        <f t="shared" si="386"/>
        <v>0</v>
      </c>
    </row>
    <row r="1795" spans="1:10" x14ac:dyDescent="0.3">
      <c r="A1795" s="12" t="s">
        <v>1090</v>
      </c>
      <c r="B1795" s="13" t="s">
        <v>18</v>
      </c>
      <c r="C1795" s="13" t="s">
        <v>19</v>
      </c>
      <c r="D1795" s="31" t="s">
        <v>1091</v>
      </c>
      <c r="E1795" s="14">
        <v>2</v>
      </c>
      <c r="F1795" s="14">
        <v>279.42</v>
      </c>
      <c r="G1795" s="15">
        <f t="shared" si="385"/>
        <v>558.84</v>
      </c>
      <c r="H1795" s="14">
        <v>2</v>
      </c>
      <c r="I1795" s="37">
        <v>0</v>
      </c>
      <c r="J1795" s="15">
        <f t="shared" si="386"/>
        <v>0</v>
      </c>
    </row>
    <row r="1796" spans="1:10" x14ac:dyDescent="0.3">
      <c r="A1796" s="12" t="s">
        <v>2563</v>
      </c>
      <c r="B1796" s="13" t="s">
        <v>18</v>
      </c>
      <c r="C1796" s="13" t="s">
        <v>19</v>
      </c>
      <c r="D1796" s="31" t="s">
        <v>2564</v>
      </c>
      <c r="E1796" s="14">
        <v>1</v>
      </c>
      <c r="F1796" s="14">
        <v>279.42</v>
      </c>
      <c r="G1796" s="15">
        <f t="shared" si="385"/>
        <v>279.42</v>
      </c>
      <c r="H1796" s="14">
        <v>1</v>
      </c>
      <c r="I1796" s="37">
        <v>0</v>
      </c>
      <c r="J1796" s="15">
        <f t="shared" si="386"/>
        <v>0</v>
      </c>
    </row>
    <row r="1797" spans="1:10" x14ac:dyDescent="0.3">
      <c r="A1797" s="12" t="s">
        <v>1092</v>
      </c>
      <c r="B1797" s="13" t="s">
        <v>18</v>
      </c>
      <c r="C1797" s="13" t="s">
        <v>19</v>
      </c>
      <c r="D1797" s="31" t="s">
        <v>1093</v>
      </c>
      <c r="E1797" s="14">
        <v>1</v>
      </c>
      <c r="F1797" s="14">
        <v>131.25</v>
      </c>
      <c r="G1797" s="15">
        <f t="shared" si="385"/>
        <v>131.25</v>
      </c>
      <c r="H1797" s="14">
        <v>1</v>
      </c>
      <c r="I1797" s="37">
        <v>0</v>
      </c>
      <c r="J1797" s="15">
        <f t="shared" si="386"/>
        <v>0</v>
      </c>
    </row>
    <row r="1798" spans="1:10" x14ac:dyDescent="0.3">
      <c r="A1798" s="16"/>
      <c r="B1798" s="16"/>
      <c r="C1798" s="16"/>
      <c r="D1798" s="32" t="s">
        <v>2565</v>
      </c>
      <c r="E1798" s="14">
        <v>1</v>
      </c>
      <c r="F1798" s="17">
        <f>SUM(G1782:G1797)</f>
        <v>37933.1</v>
      </c>
      <c r="G1798" s="17">
        <f t="shared" si="385"/>
        <v>37933.1</v>
      </c>
      <c r="H1798" s="14">
        <v>1</v>
      </c>
      <c r="I1798" s="17">
        <f>SUM(J1782:J1797)</f>
        <v>0</v>
      </c>
      <c r="J1798" s="17">
        <f t="shared" si="386"/>
        <v>0</v>
      </c>
    </row>
    <row r="1799" spans="1:10" ht="0.9" customHeight="1" x14ac:dyDescent="0.3">
      <c r="A1799" s="18"/>
      <c r="B1799" s="18"/>
      <c r="C1799" s="18"/>
      <c r="D1799" s="33"/>
      <c r="E1799" s="18"/>
      <c r="F1799" s="18"/>
      <c r="G1799" s="18"/>
      <c r="H1799" s="18"/>
      <c r="I1799" s="18"/>
      <c r="J1799" s="18"/>
    </row>
    <row r="1800" spans="1:10" x14ac:dyDescent="0.3">
      <c r="A1800" s="19" t="s">
        <v>2566</v>
      </c>
      <c r="B1800" s="19" t="s">
        <v>10</v>
      </c>
      <c r="C1800" s="19" t="s">
        <v>11</v>
      </c>
      <c r="D1800" s="34" t="s">
        <v>1096</v>
      </c>
      <c r="E1800" s="20">
        <f t="shared" ref="E1800:J1800" si="387">E1804</f>
        <v>1</v>
      </c>
      <c r="F1800" s="20">
        <f t="shared" si="387"/>
        <v>25008.5</v>
      </c>
      <c r="G1800" s="20">
        <f t="shared" si="387"/>
        <v>25008.5</v>
      </c>
      <c r="H1800" s="20">
        <f t="shared" si="387"/>
        <v>1</v>
      </c>
      <c r="I1800" s="20">
        <f t="shared" si="387"/>
        <v>0</v>
      </c>
      <c r="J1800" s="20">
        <f t="shared" si="387"/>
        <v>0</v>
      </c>
    </row>
    <row r="1801" spans="1:10" x14ac:dyDescent="0.3">
      <c r="A1801" s="12" t="s">
        <v>2567</v>
      </c>
      <c r="B1801" s="13" t="s">
        <v>18</v>
      </c>
      <c r="C1801" s="13" t="s">
        <v>19</v>
      </c>
      <c r="D1801" s="31" t="s">
        <v>2568</v>
      </c>
      <c r="E1801" s="14">
        <v>1</v>
      </c>
      <c r="F1801" s="14">
        <v>2362.5</v>
      </c>
      <c r="G1801" s="15">
        <f>ROUND(E1801*F1801,2)</f>
        <v>2362.5</v>
      </c>
      <c r="H1801" s="14">
        <v>1</v>
      </c>
      <c r="I1801" s="37">
        <v>0</v>
      </c>
      <c r="J1801" s="15">
        <f>ROUND(H1801*I1801,2)</f>
        <v>0</v>
      </c>
    </row>
    <row r="1802" spans="1:10" x14ac:dyDescent="0.3">
      <c r="A1802" s="12" t="s">
        <v>1097</v>
      </c>
      <c r="B1802" s="13" t="s">
        <v>18</v>
      </c>
      <c r="C1802" s="13" t="s">
        <v>27</v>
      </c>
      <c r="D1802" s="31" t="s">
        <v>1098</v>
      </c>
      <c r="E1802" s="14">
        <v>475</v>
      </c>
      <c r="F1802" s="14">
        <v>42.26</v>
      </c>
      <c r="G1802" s="15">
        <f>ROUND(E1802*F1802,2)</f>
        <v>20073.5</v>
      </c>
      <c r="H1802" s="14">
        <v>475</v>
      </c>
      <c r="I1802" s="37">
        <v>0</v>
      </c>
      <c r="J1802" s="15">
        <f>ROUND(H1802*I1802,2)</f>
        <v>0</v>
      </c>
    </row>
    <row r="1803" spans="1:10" x14ac:dyDescent="0.3">
      <c r="A1803" s="12" t="s">
        <v>2569</v>
      </c>
      <c r="B1803" s="13" t="s">
        <v>18</v>
      </c>
      <c r="C1803" s="13" t="s">
        <v>19</v>
      </c>
      <c r="D1803" s="31" t="s">
        <v>2570</v>
      </c>
      <c r="E1803" s="14">
        <v>1</v>
      </c>
      <c r="F1803" s="14">
        <v>2572.5</v>
      </c>
      <c r="G1803" s="15">
        <f>ROUND(E1803*F1803,2)</f>
        <v>2572.5</v>
      </c>
      <c r="H1803" s="14">
        <v>1</v>
      </c>
      <c r="I1803" s="37">
        <v>0</v>
      </c>
      <c r="J1803" s="15">
        <f>ROUND(H1803*I1803,2)</f>
        <v>0</v>
      </c>
    </row>
    <row r="1804" spans="1:10" x14ac:dyDescent="0.3">
      <c r="A1804" s="16"/>
      <c r="B1804" s="16"/>
      <c r="C1804" s="16"/>
      <c r="D1804" s="32" t="s">
        <v>2571</v>
      </c>
      <c r="E1804" s="14">
        <v>1</v>
      </c>
      <c r="F1804" s="17">
        <f>SUM(G1801:G1803)</f>
        <v>25008.5</v>
      </c>
      <c r="G1804" s="17">
        <f>ROUND(E1804*F1804,2)</f>
        <v>25008.5</v>
      </c>
      <c r="H1804" s="14">
        <v>1</v>
      </c>
      <c r="I1804" s="17">
        <f>SUM(J1801:J1803)</f>
        <v>0</v>
      </c>
      <c r="J1804" s="17">
        <f>ROUND(H1804*I1804,2)</f>
        <v>0</v>
      </c>
    </row>
    <row r="1805" spans="1:10" ht="0.9" customHeight="1" x14ac:dyDescent="0.3">
      <c r="A1805" s="18"/>
      <c r="B1805" s="18"/>
      <c r="C1805" s="18"/>
      <c r="D1805" s="33"/>
      <c r="E1805" s="18"/>
      <c r="F1805" s="18"/>
      <c r="G1805" s="18"/>
      <c r="H1805" s="18"/>
      <c r="I1805" s="18"/>
      <c r="J1805" s="18"/>
    </row>
    <row r="1806" spans="1:10" x14ac:dyDescent="0.3">
      <c r="A1806" s="19" t="s">
        <v>2572</v>
      </c>
      <c r="B1806" s="19" t="s">
        <v>10</v>
      </c>
      <c r="C1806" s="19" t="s">
        <v>11</v>
      </c>
      <c r="D1806" s="34" t="s">
        <v>1105</v>
      </c>
      <c r="E1806" s="20">
        <f t="shared" ref="E1806:J1806" si="388">E1811</f>
        <v>1</v>
      </c>
      <c r="F1806" s="20">
        <f t="shared" si="388"/>
        <v>26309.33</v>
      </c>
      <c r="G1806" s="20">
        <f t="shared" si="388"/>
        <v>26309.33</v>
      </c>
      <c r="H1806" s="20">
        <f t="shared" si="388"/>
        <v>1</v>
      </c>
      <c r="I1806" s="20">
        <f t="shared" si="388"/>
        <v>0</v>
      </c>
      <c r="J1806" s="20">
        <f t="shared" si="388"/>
        <v>0</v>
      </c>
    </row>
    <row r="1807" spans="1:10" ht="20.399999999999999" x14ac:dyDescent="0.3">
      <c r="A1807" s="12" t="s">
        <v>2573</v>
      </c>
      <c r="B1807" s="13" t="s">
        <v>18</v>
      </c>
      <c r="C1807" s="13" t="s">
        <v>19</v>
      </c>
      <c r="D1807" s="31" t="s">
        <v>2574</v>
      </c>
      <c r="E1807" s="14">
        <v>1</v>
      </c>
      <c r="F1807" s="14">
        <v>3937.5</v>
      </c>
      <c r="G1807" s="15">
        <f>ROUND(E1807*F1807,2)</f>
        <v>3937.5</v>
      </c>
      <c r="H1807" s="14">
        <v>1</v>
      </c>
      <c r="I1807" s="37">
        <v>0</v>
      </c>
      <c r="J1807" s="15">
        <f>ROUND(H1807*I1807,2)</f>
        <v>0</v>
      </c>
    </row>
    <row r="1808" spans="1:10" x14ac:dyDescent="0.3">
      <c r="A1808" s="12" t="s">
        <v>1106</v>
      </c>
      <c r="B1808" s="13" t="s">
        <v>18</v>
      </c>
      <c r="C1808" s="13" t="s">
        <v>27</v>
      </c>
      <c r="D1808" s="31" t="s">
        <v>1107</v>
      </c>
      <c r="E1808" s="14">
        <v>2375</v>
      </c>
      <c r="F1808" s="14">
        <v>5.46</v>
      </c>
      <c r="G1808" s="15">
        <f>ROUND(E1808*F1808,2)</f>
        <v>12967.5</v>
      </c>
      <c r="H1808" s="14">
        <v>2375</v>
      </c>
      <c r="I1808" s="37">
        <v>0</v>
      </c>
      <c r="J1808" s="15">
        <f>ROUND(H1808*I1808,2)</f>
        <v>0</v>
      </c>
    </row>
    <row r="1809" spans="1:10" x14ac:dyDescent="0.3">
      <c r="A1809" s="12" t="s">
        <v>1108</v>
      </c>
      <c r="B1809" s="13" t="s">
        <v>18</v>
      </c>
      <c r="C1809" s="13" t="s">
        <v>19</v>
      </c>
      <c r="D1809" s="31" t="s">
        <v>1109</v>
      </c>
      <c r="E1809" s="14">
        <v>5</v>
      </c>
      <c r="F1809" s="14">
        <v>1332.45</v>
      </c>
      <c r="G1809" s="15">
        <f>ROUND(E1809*F1809,2)</f>
        <v>6662.25</v>
      </c>
      <c r="H1809" s="14">
        <v>5</v>
      </c>
      <c r="I1809" s="37">
        <v>0</v>
      </c>
      <c r="J1809" s="15">
        <f>ROUND(H1809*I1809,2)</f>
        <v>0</v>
      </c>
    </row>
    <row r="1810" spans="1:10" x14ac:dyDescent="0.3">
      <c r="A1810" s="12" t="s">
        <v>1110</v>
      </c>
      <c r="B1810" s="13" t="s">
        <v>18</v>
      </c>
      <c r="C1810" s="13" t="s">
        <v>19</v>
      </c>
      <c r="D1810" s="31" t="s">
        <v>1111</v>
      </c>
      <c r="E1810" s="14">
        <v>4</v>
      </c>
      <c r="F1810" s="14">
        <v>685.52</v>
      </c>
      <c r="G1810" s="15">
        <f>ROUND(E1810*F1810,2)</f>
        <v>2742.08</v>
      </c>
      <c r="H1810" s="14">
        <v>4</v>
      </c>
      <c r="I1810" s="37">
        <v>0</v>
      </c>
      <c r="J1810" s="15">
        <f>ROUND(H1810*I1810,2)</f>
        <v>0</v>
      </c>
    </row>
    <row r="1811" spans="1:10" x14ac:dyDescent="0.3">
      <c r="A1811" s="16"/>
      <c r="B1811" s="16"/>
      <c r="C1811" s="16"/>
      <c r="D1811" s="32" t="s">
        <v>2575</v>
      </c>
      <c r="E1811" s="14">
        <v>1</v>
      </c>
      <c r="F1811" s="17">
        <f>SUM(G1807:G1810)</f>
        <v>26309.33</v>
      </c>
      <c r="G1811" s="17">
        <f>ROUND(E1811*F1811,2)</f>
        <v>26309.33</v>
      </c>
      <c r="H1811" s="14">
        <v>1</v>
      </c>
      <c r="I1811" s="17">
        <f>SUM(J1807:J1810)</f>
        <v>0</v>
      </c>
      <c r="J1811" s="17">
        <f>ROUND(H1811*I1811,2)</f>
        <v>0</v>
      </c>
    </row>
    <row r="1812" spans="1:10" ht="0.9" customHeight="1" x14ac:dyDescent="0.3">
      <c r="A1812" s="18"/>
      <c r="B1812" s="18"/>
      <c r="C1812" s="18"/>
      <c r="D1812" s="33"/>
      <c r="E1812" s="18"/>
      <c r="F1812" s="18"/>
      <c r="G1812" s="18"/>
      <c r="H1812" s="18"/>
      <c r="I1812" s="18"/>
      <c r="J1812" s="18"/>
    </row>
    <row r="1813" spans="1:10" x14ac:dyDescent="0.3">
      <c r="A1813" s="19" t="s">
        <v>2576</v>
      </c>
      <c r="B1813" s="19" t="s">
        <v>10</v>
      </c>
      <c r="C1813" s="19" t="s">
        <v>11</v>
      </c>
      <c r="D1813" s="34" t="s">
        <v>1118</v>
      </c>
      <c r="E1813" s="20">
        <f t="shared" ref="E1813:J1813" si="389">E1817</f>
        <v>1</v>
      </c>
      <c r="F1813" s="20">
        <f t="shared" si="389"/>
        <v>12575.75</v>
      </c>
      <c r="G1813" s="20">
        <f t="shared" si="389"/>
        <v>12575.75</v>
      </c>
      <c r="H1813" s="20">
        <f t="shared" si="389"/>
        <v>1</v>
      </c>
      <c r="I1813" s="20">
        <f t="shared" si="389"/>
        <v>0</v>
      </c>
      <c r="J1813" s="20">
        <f t="shared" si="389"/>
        <v>0</v>
      </c>
    </row>
    <row r="1814" spans="1:10" ht="20.399999999999999" x14ac:dyDescent="0.3">
      <c r="A1814" s="12" t="s">
        <v>2577</v>
      </c>
      <c r="B1814" s="13" t="s">
        <v>18</v>
      </c>
      <c r="C1814" s="13" t="s">
        <v>19</v>
      </c>
      <c r="D1814" s="31" t="s">
        <v>2578</v>
      </c>
      <c r="E1814" s="14">
        <v>1</v>
      </c>
      <c r="F1814" s="14">
        <v>3753.75</v>
      </c>
      <c r="G1814" s="15">
        <f>ROUND(E1814*F1814,2)</f>
        <v>3753.75</v>
      </c>
      <c r="H1814" s="14">
        <v>1</v>
      </c>
      <c r="I1814" s="37">
        <v>0</v>
      </c>
      <c r="J1814" s="15">
        <f>ROUND(H1814*I1814,2)</f>
        <v>0</v>
      </c>
    </row>
    <row r="1815" spans="1:10" x14ac:dyDescent="0.3">
      <c r="A1815" s="12" t="s">
        <v>1119</v>
      </c>
      <c r="B1815" s="13" t="s">
        <v>18</v>
      </c>
      <c r="C1815" s="13" t="s">
        <v>27</v>
      </c>
      <c r="D1815" s="31" t="s">
        <v>1120</v>
      </c>
      <c r="E1815" s="14">
        <v>300</v>
      </c>
      <c r="F1815" s="14">
        <v>15.51</v>
      </c>
      <c r="G1815" s="15">
        <f>ROUND(E1815*F1815,2)</f>
        <v>4653</v>
      </c>
      <c r="H1815" s="14">
        <v>300</v>
      </c>
      <c r="I1815" s="37">
        <v>0</v>
      </c>
      <c r="J1815" s="15">
        <f>ROUND(H1815*I1815,2)</f>
        <v>0</v>
      </c>
    </row>
    <row r="1816" spans="1:10" x14ac:dyDescent="0.3">
      <c r="A1816" s="12" t="s">
        <v>2579</v>
      </c>
      <c r="B1816" s="13" t="s">
        <v>18</v>
      </c>
      <c r="C1816" s="13" t="s">
        <v>27</v>
      </c>
      <c r="D1816" s="31" t="s">
        <v>2580</v>
      </c>
      <c r="E1816" s="14">
        <v>550</v>
      </c>
      <c r="F1816" s="14">
        <v>7.58</v>
      </c>
      <c r="G1816" s="15">
        <f>ROUND(E1816*F1816,2)</f>
        <v>4169</v>
      </c>
      <c r="H1816" s="14">
        <v>550</v>
      </c>
      <c r="I1816" s="37">
        <v>0</v>
      </c>
      <c r="J1816" s="15">
        <f>ROUND(H1816*I1816,2)</f>
        <v>0</v>
      </c>
    </row>
    <row r="1817" spans="1:10" x14ac:dyDescent="0.3">
      <c r="A1817" s="16"/>
      <c r="B1817" s="16"/>
      <c r="C1817" s="16"/>
      <c r="D1817" s="32" t="s">
        <v>2581</v>
      </c>
      <c r="E1817" s="14">
        <v>1</v>
      </c>
      <c r="F1817" s="17">
        <f>SUM(G1814:G1816)</f>
        <v>12575.75</v>
      </c>
      <c r="G1817" s="17">
        <f>ROUND(E1817*F1817,2)</f>
        <v>12575.75</v>
      </c>
      <c r="H1817" s="14">
        <v>1</v>
      </c>
      <c r="I1817" s="17">
        <f>SUM(J1814:J1816)</f>
        <v>0</v>
      </c>
      <c r="J1817" s="17">
        <f>ROUND(H1817*I1817,2)</f>
        <v>0</v>
      </c>
    </row>
    <row r="1818" spans="1:10" ht="0.9" customHeight="1" x14ac:dyDescent="0.3">
      <c r="A1818" s="18"/>
      <c r="B1818" s="18"/>
      <c r="C1818" s="18"/>
      <c r="D1818" s="33"/>
      <c r="E1818" s="18"/>
      <c r="F1818" s="18"/>
      <c r="G1818" s="18"/>
      <c r="H1818" s="18"/>
      <c r="I1818" s="18"/>
      <c r="J1818" s="18"/>
    </row>
    <row r="1819" spans="1:10" ht="20.399999999999999" x14ac:dyDescent="0.3">
      <c r="A1819" s="19" t="s">
        <v>2582</v>
      </c>
      <c r="B1819" s="19" t="s">
        <v>10</v>
      </c>
      <c r="C1819" s="19" t="s">
        <v>11</v>
      </c>
      <c r="D1819" s="34" t="s">
        <v>2583</v>
      </c>
      <c r="E1819" s="20">
        <f t="shared" ref="E1819:J1819" si="390">E1833</f>
        <v>1</v>
      </c>
      <c r="F1819" s="20">
        <f t="shared" si="390"/>
        <v>91787.9</v>
      </c>
      <c r="G1819" s="20">
        <f t="shared" si="390"/>
        <v>91787.9</v>
      </c>
      <c r="H1819" s="20">
        <f t="shared" si="390"/>
        <v>1</v>
      </c>
      <c r="I1819" s="20">
        <f t="shared" si="390"/>
        <v>0</v>
      </c>
      <c r="J1819" s="20">
        <f t="shared" si="390"/>
        <v>0</v>
      </c>
    </row>
    <row r="1820" spans="1:10" ht="30.6" x14ac:dyDescent="0.3">
      <c r="A1820" s="12" t="s">
        <v>2584</v>
      </c>
      <c r="B1820" s="13" t="s">
        <v>18</v>
      </c>
      <c r="C1820" s="13" t="s">
        <v>19</v>
      </c>
      <c r="D1820" s="31" t="s">
        <v>2585</v>
      </c>
      <c r="E1820" s="14">
        <v>1</v>
      </c>
      <c r="F1820" s="14">
        <v>2887.5</v>
      </c>
      <c r="G1820" s="15">
        <f t="shared" ref="G1820:G1833" si="391">ROUND(E1820*F1820,2)</f>
        <v>2887.5</v>
      </c>
      <c r="H1820" s="14">
        <v>1</v>
      </c>
      <c r="I1820" s="37">
        <v>0</v>
      </c>
      <c r="J1820" s="15">
        <f t="shared" ref="J1820:J1833" si="392">ROUND(H1820*I1820,2)</f>
        <v>0</v>
      </c>
    </row>
    <row r="1821" spans="1:10" ht="20.399999999999999" x14ac:dyDescent="0.3">
      <c r="A1821" s="12" t="s">
        <v>2586</v>
      </c>
      <c r="B1821" s="13" t="s">
        <v>18</v>
      </c>
      <c r="C1821" s="13" t="s">
        <v>19</v>
      </c>
      <c r="D1821" s="31" t="s">
        <v>2587</v>
      </c>
      <c r="E1821" s="14">
        <v>1</v>
      </c>
      <c r="F1821" s="14">
        <v>3276</v>
      </c>
      <c r="G1821" s="15">
        <f t="shared" si="391"/>
        <v>3276</v>
      </c>
      <c r="H1821" s="14">
        <v>1</v>
      </c>
      <c r="I1821" s="37">
        <v>0</v>
      </c>
      <c r="J1821" s="15">
        <f t="shared" si="392"/>
        <v>0</v>
      </c>
    </row>
    <row r="1822" spans="1:10" x14ac:dyDescent="0.3">
      <c r="A1822" s="12" t="s">
        <v>1174</v>
      </c>
      <c r="B1822" s="13" t="s">
        <v>18</v>
      </c>
      <c r="C1822" s="13" t="s">
        <v>27</v>
      </c>
      <c r="D1822" s="31" t="s">
        <v>1175</v>
      </c>
      <c r="E1822" s="14">
        <v>120</v>
      </c>
      <c r="F1822" s="14">
        <v>53.07</v>
      </c>
      <c r="G1822" s="15">
        <f t="shared" si="391"/>
        <v>6368.4</v>
      </c>
      <c r="H1822" s="14">
        <v>120</v>
      </c>
      <c r="I1822" s="37">
        <v>0</v>
      </c>
      <c r="J1822" s="15">
        <f t="shared" si="392"/>
        <v>0</v>
      </c>
    </row>
    <row r="1823" spans="1:10" x14ac:dyDescent="0.3">
      <c r="A1823" s="12" t="s">
        <v>2588</v>
      </c>
      <c r="B1823" s="13" t="s">
        <v>18</v>
      </c>
      <c r="C1823" s="13" t="s">
        <v>27</v>
      </c>
      <c r="D1823" s="31" t="s">
        <v>2589</v>
      </c>
      <c r="E1823" s="14">
        <v>75</v>
      </c>
      <c r="F1823" s="14">
        <v>16.98</v>
      </c>
      <c r="G1823" s="15">
        <f t="shared" si="391"/>
        <v>1273.5</v>
      </c>
      <c r="H1823" s="14">
        <v>75</v>
      </c>
      <c r="I1823" s="37">
        <v>0</v>
      </c>
      <c r="J1823" s="15">
        <f t="shared" si="392"/>
        <v>0</v>
      </c>
    </row>
    <row r="1824" spans="1:10" x14ac:dyDescent="0.3">
      <c r="A1824" s="12" t="s">
        <v>2590</v>
      </c>
      <c r="B1824" s="13" t="s">
        <v>18</v>
      </c>
      <c r="C1824" s="13" t="s">
        <v>27</v>
      </c>
      <c r="D1824" s="31" t="s">
        <v>2591</v>
      </c>
      <c r="E1824" s="14">
        <v>750</v>
      </c>
      <c r="F1824" s="14">
        <v>7.6</v>
      </c>
      <c r="G1824" s="15">
        <f t="shared" si="391"/>
        <v>5700</v>
      </c>
      <c r="H1824" s="14">
        <v>750</v>
      </c>
      <c r="I1824" s="37">
        <v>0</v>
      </c>
      <c r="J1824" s="15">
        <f t="shared" si="392"/>
        <v>0</v>
      </c>
    </row>
    <row r="1825" spans="1:10" x14ac:dyDescent="0.3">
      <c r="A1825" s="12" t="s">
        <v>2592</v>
      </c>
      <c r="B1825" s="13" t="s">
        <v>18</v>
      </c>
      <c r="C1825" s="13" t="s">
        <v>27</v>
      </c>
      <c r="D1825" s="31" t="s">
        <v>2593</v>
      </c>
      <c r="E1825" s="14">
        <v>750</v>
      </c>
      <c r="F1825" s="14">
        <v>9.82</v>
      </c>
      <c r="G1825" s="15">
        <f t="shared" si="391"/>
        <v>7365</v>
      </c>
      <c r="H1825" s="14">
        <v>750</v>
      </c>
      <c r="I1825" s="37">
        <v>0</v>
      </c>
      <c r="J1825" s="15">
        <f t="shared" si="392"/>
        <v>0</v>
      </c>
    </row>
    <row r="1826" spans="1:10" x14ac:dyDescent="0.3">
      <c r="A1826" s="12" t="s">
        <v>2594</v>
      </c>
      <c r="B1826" s="13" t="s">
        <v>18</v>
      </c>
      <c r="C1826" s="13" t="s">
        <v>27</v>
      </c>
      <c r="D1826" s="31" t="s">
        <v>2595</v>
      </c>
      <c r="E1826" s="14">
        <v>450</v>
      </c>
      <c r="F1826" s="14">
        <v>9.73</v>
      </c>
      <c r="G1826" s="15">
        <f t="shared" si="391"/>
        <v>4378.5</v>
      </c>
      <c r="H1826" s="14">
        <v>450</v>
      </c>
      <c r="I1826" s="37">
        <v>0</v>
      </c>
      <c r="J1826" s="15">
        <f t="shared" si="392"/>
        <v>0</v>
      </c>
    </row>
    <row r="1827" spans="1:10" x14ac:dyDescent="0.3">
      <c r="A1827" s="12" t="s">
        <v>2596</v>
      </c>
      <c r="B1827" s="13" t="s">
        <v>18</v>
      </c>
      <c r="C1827" s="13" t="s">
        <v>27</v>
      </c>
      <c r="D1827" s="31" t="s">
        <v>2597</v>
      </c>
      <c r="E1827" s="14">
        <v>750</v>
      </c>
      <c r="F1827" s="14">
        <v>12.48</v>
      </c>
      <c r="G1827" s="15">
        <f t="shared" si="391"/>
        <v>9360</v>
      </c>
      <c r="H1827" s="14">
        <v>750</v>
      </c>
      <c r="I1827" s="37">
        <v>0</v>
      </c>
      <c r="J1827" s="15">
        <f t="shared" si="392"/>
        <v>0</v>
      </c>
    </row>
    <row r="1828" spans="1:10" x14ac:dyDescent="0.3">
      <c r="A1828" s="12" t="s">
        <v>2598</v>
      </c>
      <c r="B1828" s="13" t="s">
        <v>18</v>
      </c>
      <c r="C1828" s="13" t="s">
        <v>27</v>
      </c>
      <c r="D1828" s="31" t="s">
        <v>2599</v>
      </c>
      <c r="E1828" s="14">
        <v>450</v>
      </c>
      <c r="F1828" s="14">
        <v>13.47</v>
      </c>
      <c r="G1828" s="15">
        <f t="shared" si="391"/>
        <v>6061.5</v>
      </c>
      <c r="H1828" s="14">
        <v>450</v>
      </c>
      <c r="I1828" s="37">
        <v>0</v>
      </c>
      <c r="J1828" s="15">
        <f t="shared" si="392"/>
        <v>0</v>
      </c>
    </row>
    <row r="1829" spans="1:10" x14ac:dyDescent="0.3">
      <c r="A1829" s="12" t="s">
        <v>2600</v>
      </c>
      <c r="B1829" s="13" t="s">
        <v>18</v>
      </c>
      <c r="C1829" s="13" t="s">
        <v>27</v>
      </c>
      <c r="D1829" s="31" t="s">
        <v>2601</v>
      </c>
      <c r="E1829" s="14">
        <v>750</v>
      </c>
      <c r="F1829" s="14">
        <v>21.69</v>
      </c>
      <c r="G1829" s="15">
        <f t="shared" si="391"/>
        <v>16267.5</v>
      </c>
      <c r="H1829" s="14">
        <v>750</v>
      </c>
      <c r="I1829" s="37">
        <v>0</v>
      </c>
      <c r="J1829" s="15">
        <f t="shared" si="392"/>
        <v>0</v>
      </c>
    </row>
    <row r="1830" spans="1:10" ht="20.399999999999999" x14ac:dyDescent="0.3">
      <c r="A1830" s="12" t="s">
        <v>1080</v>
      </c>
      <c r="B1830" s="13" t="s">
        <v>18</v>
      </c>
      <c r="C1830" s="13" t="s">
        <v>27</v>
      </c>
      <c r="D1830" s="31" t="s">
        <v>1081</v>
      </c>
      <c r="E1830" s="14">
        <v>1750</v>
      </c>
      <c r="F1830" s="14">
        <v>10.75</v>
      </c>
      <c r="G1830" s="15">
        <f t="shared" si="391"/>
        <v>18812.5</v>
      </c>
      <c r="H1830" s="14">
        <v>1750</v>
      </c>
      <c r="I1830" s="37">
        <v>0</v>
      </c>
      <c r="J1830" s="15">
        <f t="shared" si="392"/>
        <v>0</v>
      </c>
    </row>
    <row r="1831" spans="1:10" x14ac:dyDescent="0.3">
      <c r="A1831" s="12" t="s">
        <v>2557</v>
      </c>
      <c r="B1831" s="13" t="s">
        <v>18</v>
      </c>
      <c r="C1831" s="13" t="s">
        <v>27</v>
      </c>
      <c r="D1831" s="31" t="s">
        <v>2558</v>
      </c>
      <c r="E1831" s="14">
        <v>350</v>
      </c>
      <c r="F1831" s="14">
        <v>11.54</v>
      </c>
      <c r="G1831" s="15">
        <f t="shared" si="391"/>
        <v>4039</v>
      </c>
      <c r="H1831" s="14">
        <v>350</v>
      </c>
      <c r="I1831" s="37">
        <v>0</v>
      </c>
      <c r="J1831" s="15">
        <f t="shared" si="392"/>
        <v>0</v>
      </c>
    </row>
    <row r="1832" spans="1:10" x14ac:dyDescent="0.3">
      <c r="A1832" s="12" t="s">
        <v>974</v>
      </c>
      <c r="B1832" s="13" t="s">
        <v>18</v>
      </c>
      <c r="C1832" s="13" t="s">
        <v>27</v>
      </c>
      <c r="D1832" s="31" t="s">
        <v>975</v>
      </c>
      <c r="E1832" s="14">
        <v>1550</v>
      </c>
      <c r="F1832" s="14">
        <v>3.87</v>
      </c>
      <c r="G1832" s="15">
        <f t="shared" si="391"/>
        <v>5998.5</v>
      </c>
      <c r="H1832" s="14">
        <v>1550</v>
      </c>
      <c r="I1832" s="37">
        <v>0</v>
      </c>
      <c r="J1832" s="15">
        <f t="shared" si="392"/>
        <v>0</v>
      </c>
    </row>
    <row r="1833" spans="1:10" x14ac:dyDescent="0.3">
      <c r="A1833" s="16"/>
      <c r="B1833" s="16"/>
      <c r="C1833" s="16"/>
      <c r="D1833" s="32" t="s">
        <v>2602</v>
      </c>
      <c r="E1833" s="14">
        <v>1</v>
      </c>
      <c r="F1833" s="17">
        <f>SUM(G1820:G1832)</f>
        <v>91787.9</v>
      </c>
      <c r="G1833" s="17">
        <f t="shared" si="391"/>
        <v>91787.9</v>
      </c>
      <c r="H1833" s="14">
        <v>1</v>
      </c>
      <c r="I1833" s="17">
        <f>SUM(J1820:J1832)</f>
        <v>0</v>
      </c>
      <c r="J1833" s="17">
        <f t="shared" si="392"/>
        <v>0</v>
      </c>
    </row>
    <row r="1834" spans="1:10" ht="0.9" customHeight="1" x14ac:dyDescent="0.3">
      <c r="A1834" s="18"/>
      <c r="B1834" s="18"/>
      <c r="C1834" s="18"/>
      <c r="D1834" s="33"/>
      <c r="E1834" s="18"/>
      <c r="F1834" s="18"/>
      <c r="G1834" s="18"/>
      <c r="H1834" s="18"/>
      <c r="I1834" s="18"/>
      <c r="J1834" s="18"/>
    </row>
    <row r="1835" spans="1:10" x14ac:dyDescent="0.3">
      <c r="A1835" s="19" t="s">
        <v>2603</v>
      </c>
      <c r="B1835" s="19" t="s">
        <v>10</v>
      </c>
      <c r="C1835" s="19" t="s">
        <v>11</v>
      </c>
      <c r="D1835" s="34" t="s">
        <v>2604</v>
      </c>
      <c r="E1835" s="20">
        <f t="shared" ref="E1835:J1835" si="393">E1838</f>
        <v>1</v>
      </c>
      <c r="F1835" s="20">
        <f t="shared" si="393"/>
        <v>2342.27</v>
      </c>
      <c r="G1835" s="20">
        <f t="shared" si="393"/>
        <v>2342.27</v>
      </c>
      <c r="H1835" s="20">
        <f t="shared" si="393"/>
        <v>1</v>
      </c>
      <c r="I1835" s="20">
        <f t="shared" si="393"/>
        <v>0</v>
      </c>
      <c r="J1835" s="20">
        <f t="shared" si="393"/>
        <v>0</v>
      </c>
    </row>
    <row r="1836" spans="1:10" x14ac:dyDescent="0.3">
      <c r="A1836" s="12" t="s">
        <v>2605</v>
      </c>
      <c r="B1836" s="13" t="s">
        <v>18</v>
      </c>
      <c r="C1836" s="13" t="s">
        <v>19</v>
      </c>
      <c r="D1836" s="31" t="s">
        <v>2606</v>
      </c>
      <c r="E1836" s="14">
        <v>1</v>
      </c>
      <c r="F1836" s="14">
        <v>1280.8699999999999</v>
      </c>
      <c r="G1836" s="15">
        <f>ROUND(E1836*F1836,2)</f>
        <v>1280.8699999999999</v>
      </c>
      <c r="H1836" s="14">
        <v>1</v>
      </c>
      <c r="I1836" s="37">
        <v>0</v>
      </c>
      <c r="J1836" s="15">
        <f>ROUND(H1836*I1836,2)</f>
        <v>0</v>
      </c>
    </row>
    <row r="1837" spans="1:10" x14ac:dyDescent="0.3">
      <c r="A1837" s="12" t="s">
        <v>1174</v>
      </c>
      <c r="B1837" s="13" t="s">
        <v>18</v>
      </c>
      <c r="C1837" s="13" t="s">
        <v>27</v>
      </c>
      <c r="D1837" s="31" t="s">
        <v>1175</v>
      </c>
      <c r="E1837" s="14">
        <v>20</v>
      </c>
      <c r="F1837" s="14">
        <v>53.07</v>
      </c>
      <c r="G1837" s="15">
        <f>ROUND(E1837*F1837,2)</f>
        <v>1061.4000000000001</v>
      </c>
      <c r="H1837" s="14">
        <v>20</v>
      </c>
      <c r="I1837" s="37">
        <v>0</v>
      </c>
      <c r="J1837" s="15">
        <f>ROUND(H1837*I1837,2)</f>
        <v>0</v>
      </c>
    </row>
    <row r="1838" spans="1:10" x14ac:dyDescent="0.3">
      <c r="A1838" s="16"/>
      <c r="B1838" s="16"/>
      <c r="C1838" s="16"/>
      <c r="D1838" s="32" t="s">
        <v>2607</v>
      </c>
      <c r="E1838" s="14">
        <v>1</v>
      </c>
      <c r="F1838" s="17">
        <f>SUM(G1836:G1837)</f>
        <v>2342.27</v>
      </c>
      <c r="G1838" s="17">
        <f>ROUND(E1838*F1838,2)</f>
        <v>2342.27</v>
      </c>
      <c r="H1838" s="14">
        <v>1</v>
      </c>
      <c r="I1838" s="17">
        <f>SUM(J1836:J1837)</f>
        <v>0</v>
      </c>
      <c r="J1838" s="17">
        <f>ROUND(H1838*I1838,2)</f>
        <v>0</v>
      </c>
    </row>
    <row r="1839" spans="1:10" ht="0.9" customHeight="1" x14ac:dyDescent="0.3">
      <c r="A1839" s="18"/>
      <c r="B1839" s="18"/>
      <c r="C1839" s="18"/>
      <c r="D1839" s="33"/>
      <c r="E1839" s="18"/>
      <c r="F1839" s="18"/>
      <c r="G1839" s="18"/>
      <c r="H1839" s="18"/>
      <c r="I1839" s="18"/>
      <c r="J1839" s="18"/>
    </row>
    <row r="1840" spans="1:10" ht="20.399999999999999" x14ac:dyDescent="0.3">
      <c r="A1840" s="19" t="s">
        <v>2608</v>
      </c>
      <c r="B1840" s="19" t="s">
        <v>10</v>
      </c>
      <c r="C1840" s="19" t="s">
        <v>11</v>
      </c>
      <c r="D1840" s="34" t="s">
        <v>2609</v>
      </c>
      <c r="E1840" s="20">
        <f t="shared" ref="E1840:J1840" si="394">E1857</f>
        <v>1</v>
      </c>
      <c r="F1840" s="20">
        <f t="shared" si="394"/>
        <v>68372.83</v>
      </c>
      <c r="G1840" s="20">
        <f t="shared" si="394"/>
        <v>68372.83</v>
      </c>
      <c r="H1840" s="20">
        <f t="shared" si="394"/>
        <v>1</v>
      </c>
      <c r="I1840" s="20">
        <f t="shared" si="394"/>
        <v>0</v>
      </c>
      <c r="J1840" s="20">
        <f t="shared" si="394"/>
        <v>0</v>
      </c>
    </row>
    <row r="1841" spans="1:10" ht="30.6" x14ac:dyDescent="0.3">
      <c r="A1841" s="12" t="s">
        <v>2610</v>
      </c>
      <c r="B1841" s="13" t="s">
        <v>18</v>
      </c>
      <c r="C1841" s="13" t="s">
        <v>19</v>
      </c>
      <c r="D1841" s="31" t="s">
        <v>2611</v>
      </c>
      <c r="E1841" s="14">
        <v>1</v>
      </c>
      <c r="F1841" s="14">
        <v>813.75</v>
      </c>
      <c r="G1841" s="15">
        <f t="shared" ref="G1841:G1857" si="395">ROUND(E1841*F1841,2)</f>
        <v>813.75</v>
      </c>
      <c r="H1841" s="14">
        <v>1</v>
      </c>
      <c r="I1841" s="37">
        <v>0</v>
      </c>
      <c r="J1841" s="15">
        <f t="shared" ref="J1841:J1857" si="396">ROUND(H1841*I1841,2)</f>
        <v>0</v>
      </c>
    </row>
    <row r="1842" spans="1:10" ht="20.399999999999999" x14ac:dyDescent="0.3">
      <c r="A1842" s="12" t="s">
        <v>2612</v>
      </c>
      <c r="B1842" s="13" t="s">
        <v>18</v>
      </c>
      <c r="C1842" s="13" t="s">
        <v>19</v>
      </c>
      <c r="D1842" s="31" t="s">
        <v>2613</v>
      </c>
      <c r="E1842" s="14">
        <v>1</v>
      </c>
      <c r="F1842" s="14">
        <v>2283.75</v>
      </c>
      <c r="G1842" s="15">
        <f t="shared" si="395"/>
        <v>2283.75</v>
      </c>
      <c r="H1842" s="14">
        <v>1</v>
      </c>
      <c r="I1842" s="37">
        <v>0</v>
      </c>
      <c r="J1842" s="15">
        <f t="shared" si="396"/>
        <v>0</v>
      </c>
    </row>
    <row r="1843" spans="1:10" ht="20.399999999999999" x14ac:dyDescent="0.3">
      <c r="A1843" s="12" t="s">
        <v>2614</v>
      </c>
      <c r="B1843" s="13" t="s">
        <v>18</v>
      </c>
      <c r="C1843" s="13" t="s">
        <v>19</v>
      </c>
      <c r="D1843" s="31" t="s">
        <v>2615</v>
      </c>
      <c r="E1843" s="14">
        <v>2</v>
      </c>
      <c r="F1843" s="14">
        <v>3307.5</v>
      </c>
      <c r="G1843" s="15">
        <f t="shared" si="395"/>
        <v>6615</v>
      </c>
      <c r="H1843" s="14">
        <v>2</v>
      </c>
      <c r="I1843" s="37">
        <v>0</v>
      </c>
      <c r="J1843" s="15">
        <f t="shared" si="396"/>
        <v>0</v>
      </c>
    </row>
    <row r="1844" spans="1:10" ht="20.399999999999999" x14ac:dyDescent="0.3">
      <c r="A1844" s="12" t="s">
        <v>2616</v>
      </c>
      <c r="B1844" s="13" t="s">
        <v>18</v>
      </c>
      <c r="C1844" s="13" t="s">
        <v>19</v>
      </c>
      <c r="D1844" s="31" t="s">
        <v>2617</v>
      </c>
      <c r="E1844" s="14">
        <v>1</v>
      </c>
      <c r="F1844" s="14">
        <v>2644.53</v>
      </c>
      <c r="G1844" s="15">
        <f t="shared" si="395"/>
        <v>2644.53</v>
      </c>
      <c r="H1844" s="14">
        <v>1</v>
      </c>
      <c r="I1844" s="37">
        <v>0</v>
      </c>
      <c r="J1844" s="15">
        <f t="shared" si="396"/>
        <v>0</v>
      </c>
    </row>
    <row r="1845" spans="1:10" ht="20.399999999999999" x14ac:dyDescent="0.3">
      <c r="A1845" s="12" t="s">
        <v>2618</v>
      </c>
      <c r="B1845" s="13" t="s">
        <v>18</v>
      </c>
      <c r="C1845" s="13" t="s">
        <v>19</v>
      </c>
      <c r="D1845" s="31" t="s">
        <v>2619</v>
      </c>
      <c r="E1845" s="14">
        <v>1</v>
      </c>
      <c r="F1845" s="14">
        <v>1343.92</v>
      </c>
      <c r="G1845" s="15">
        <f t="shared" si="395"/>
        <v>1343.92</v>
      </c>
      <c r="H1845" s="14">
        <v>1</v>
      </c>
      <c r="I1845" s="37">
        <v>0</v>
      </c>
      <c r="J1845" s="15">
        <f t="shared" si="396"/>
        <v>0</v>
      </c>
    </row>
    <row r="1846" spans="1:10" x14ac:dyDescent="0.3">
      <c r="A1846" s="12" t="s">
        <v>2620</v>
      </c>
      <c r="B1846" s="13" t="s">
        <v>18</v>
      </c>
      <c r="C1846" s="13" t="s">
        <v>19</v>
      </c>
      <c r="D1846" s="31" t="s">
        <v>2498</v>
      </c>
      <c r="E1846" s="14">
        <v>1</v>
      </c>
      <c r="F1846" s="14">
        <v>2269.42</v>
      </c>
      <c r="G1846" s="15">
        <f t="shared" si="395"/>
        <v>2269.42</v>
      </c>
      <c r="H1846" s="14">
        <v>1</v>
      </c>
      <c r="I1846" s="37">
        <v>0</v>
      </c>
      <c r="J1846" s="15">
        <f t="shared" si="396"/>
        <v>0</v>
      </c>
    </row>
    <row r="1847" spans="1:10" x14ac:dyDescent="0.3">
      <c r="A1847" s="12" t="s">
        <v>1170</v>
      </c>
      <c r="B1847" s="13" t="s">
        <v>18</v>
      </c>
      <c r="C1847" s="13" t="s">
        <v>19</v>
      </c>
      <c r="D1847" s="31" t="s">
        <v>1171</v>
      </c>
      <c r="E1847" s="14">
        <v>3</v>
      </c>
      <c r="F1847" s="14">
        <v>1565.92</v>
      </c>
      <c r="G1847" s="15">
        <f t="shared" si="395"/>
        <v>4697.76</v>
      </c>
      <c r="H1847" s="14">
        <v>3</v>
      </c>
      <c r="I1847" s="37">
        <v>0</v>
      </c>
      <c r="J1847" s="15">
        <f t="shared" si="396"/>
        <v>0</v>
      </c>
    </row>
    <row r="1848" spans="1:10" x14ac:dyDescent="0.3">
      <c r="A1848" s="12" t="s">
        <v>2621</v>
      </c>
      <c r="B1848" s="13" t="s">
        <v>18</v>
      </c>
      <c r="C1848" s="13" t="s">
        <v>19</v>
      </c>
      <c r="D1848" s="31" t="s">
        <v>2622</v>
      </c>
      <c r="E1848" s="14">
        <v>2</v>
      </c>
      <c r="F1848" s="14">
        <v>630.89</v>
      </c>
      <c r="G1848" s="15">
        <f t="shared" si="395"/>
        <v>1261.78</v>
      </c>
      <c r="H1848" s="14">
        <v>2</v>
      </c>
      <c r="I1848" s="37">
        <v>0</v>
      </c>
      <c r="J1848" s="15">
        <f t="shared" si="396"/>
        <v>0</v>
      </c>
    </row>
    <row r="1849" spans="1:10" x14ac:dyDescent="0.3">
      <c r="A1849" s="12" t="s">
        <v>1025</v>
      </c>
      <c r="B1849" s="13" t="s">
        <v>18</v>
      </c>
      <c r="C1849" s="13" t="s">
        <v>19</v>
      </c>
      <c r="D1849" s="31" t="s">
        <v>1026</v>
      </c>
      <c r="E1849" s="14">
        <v>2</v>
      </c>
      <c r="F1849" s="14">
        <v>515.77</v>
      </c>
      <c r="G1849" s="15">
        <f t="shared" si="395"/>
        <v>1031.54</v>
      </c>
      <c r="H1849" s="14">
        <v>2</v>
      </c>
      <c r="I1849" s="37">
        <v>0</v>
      </c>
      <c r="J1849" s="15">
        <f t="shared" si="396"/>
        <v>0</v>
      </c>
    </row>
    <row r="1850" spans="1:10" x14ac:dyDescent="0.3">
      <c r="A1850" s="12" t="s">
        <v>1172</v>
      </c>
      <c r="B1850" s="13" t="s">
        <v>18</v>
      </c>
      <c r="C1850" s="13" t="s">
        <v>30</v>
      </c>
      <c r="D1850" s="31" t="s">
        <v>1173</v>
      </c>
      <c r="E1850" s="14">
        <v>35</v>
      </c>
      <c r="F1850" s="14">
        <v>107.69</v>
      </c>
      <c r="G1850" s="15">
        <f t="shared" si="395"/>
        <v>3769.15</v>
      </c>
      <c r="H1850" s="14">
        <v>35</v>
      </c>
      <c r="I1850" s="37">
        <v>0</v>
      </c>
      <c r="J1850" s="15">
        <f t="shared" si="396"/>
        <v>0</v>
      </c>
    </row>
    <row r="1851" spans="1:10" x14ac:dyDescent="0.3">
      <c r="A1851" s="12" t="s">
        <v>1174</v>
      </c>
      <c r="B1851" s="13" t="s">
        <v>18</v>
      </c>
      <c r="C1851" s="13" t="s">
        <v>27</v>
      </c>
      <c r="D1851" s="31" t="s">
        <v>1175</v>
      </c>
      <c r="E1851" s="14">
        <v>30</v>
      </c>
      <c r="F1851" s="14">
        <v>53.07</v>
      </c>
      <c r="G1851" s="15">
        <f t="shared" si="395"/>
        <v>1592.1</v>
      </c>
      <c r="H1851" s="14">
        <v>30</v>
      </c>
      <c r="I1851" s="37">
        <v>0</v>
      </c>
      <c r="J1851" s="15">
        <f t="shared" si="396"/>
        <v>0</v>
      </c>
    </row>
    <row r="1852" spans="1:10" x14ac:dyDescent="0.3">
      <c r="A1852" s="12" t="s">
        <v>1176</v>
      </c>
      <c r="B1852" s="13" t="s">
        <v>18</v>
      </c>
      <c r="C1852" s="13" t="s">
        <v>19</v>
      </c>
      <c r="D1852" s="31" t="s">
        <v>1177</v>
      </c>
      <c r="E1852" s="14">
        <v>2</v>
      </c>
      <c r="F1852" s="14">
        <v>11769.91</v>
      </c>
      <c r="G1852" s="15">
        <f t="shared" si="395"/>
        <v>23539.82</v>
      </c>
      <c r="H1852" s="14">
        <v>2</v>
      </c>
      <c r="I1852" s="37">
        <v>0</v>
      </c>
      <c r="J1852" s="15">
        <f t="shared" si="396"/>
        <v>0</v>
      </c>
    </row>
    <row r="1853" spans="1:10" x14ac:dyDescent="0.3">
      <c r="A1853" s="12" t="s">
        <v>1178</v>
      </c>
      <c r="B1853" s="13" t="s">
        <v>18</v>
      </c>
      <c r="C1853" s="13" t="s">
        <v>19</v>
      </c>
      <c r="D1853" s="31" t="s">
        <v>1179</v>
      </c>
      <c r="E1853" s="14">
        <v>2</v>
      </c>
      <c r="F1853" s="14">
        <v>5223.4399999999996</v>
      </c>
      <c r="G1853" s="15">
        <f t="shared" si="395"/>
        <v>10446.879999999999</v>
      </c>
      <c r="H1853" s="14">
        <v>2</v>
      </c>
      <c r="I1853" s="37">
        <v>0</v>
      </c>
      <c r="J1853" s="15">
        <f t="shared" si="396"/>
        <v>0</v>
      </c>
    </row>
    <row r="1854" spans="1:10" ht="20.399999999999999" x14ac:dyDescent="0.3">
      <c r="A1854" s="12" t="s">
        <v>1180</v>
      </c>
      <c r="B1854" s="13" t="s">
        <v>18</v>
      </c>
      <c r="C1854" s="13" t="s">
        <v>19</v>
      </c>
      <c r="D1854" s="31" t="s">
        <v>1181</v>
      </c>
      <c r="E1854" s="14">
        <v>2</v>
      </c>
      <c r="F1854" s="14">
        <v>2126.04</v>
      </c>
      <c r="G1854" s="15">
        <f t="shared" si="395"/>
        <v>4252.08</v>
      </c>
      <c r="H1854" s="14">
        <v>2</v>
      </c>
      <c r="I1854" s="37">
        <v>0</v>
      </c>
      <c r="J1854" s="15">
        <f t="shared" si="396"/>
        <v>0</v>
      </c>
    </row>
    <row r="1855" spans="1:10" x14ac:dyDescent="0.3">
      <c r="A1855" s="12" t="s">
        <v>1182</v>
      </c>
      <c r="B1855" s="13" t="s">
        <v>18</v>
      </c>
      <c r="C1855" s="13" t="s">
        <v>19</v>
      </c>
      <c r="D1855" s="31" t="s">
        <v>1183</v>
      </c>
      <c r="E1855" s="14">
        <v>2</v>
      </c>
      <c r="F1855" s="14">
        <v>747.65</v>
      </c>
      <c r="G1855" s="15">
        <f t="shared" si="395"/>
        <v>1495.3</v>
      </c>
      <c r="H1855" s="14">
        <v>2</v>
      </c>
      <c r="I1855" s="37">
        <v>0</v>
      </c>
      <c r="J1855" s="15">
        <f t="shared" si="396"/>
        <v>0</v>
      </c>
    </row>
    <row r="1856" spans="1:10" ht="20.399999999999999" x14ac:dyDescent="0.3">
      <c r="A1856" s="12" t="s">
        <v>1184</v>
      </c>
      <c r="B1856" s="13" t="s">
        <v>18</v>
      </c>
      <c r="C1856" s="13" t="s">
        <v>19</v>
      </c>
      <c r="D1856" s="31" t="s">
        <v>1185</v>
      </c>
      <c r="E1856" s="14">
        <v>1</v>
      </c>
      <c r="F1856" s="14">
        <v>316.05</v>
      </c>
      <c r="G1856" s="15">
        <f t="shared" si="395"/>
        <v>316.05</v>
      </c>
      <c r="H1856" s="14">
        <v>1</v>
      </c>
      <c r="I1856" s="37">
        <v>0</v>
      </c>
      <c r="J1856" s="15">
        <f t="shared" si="396"/>
        <v>0</v>
      </c>
    </row>
    <row r="1857" spans="1:10" x14ac:dyDescent="0.3">
      <c r="A1857" s="16"/>
      <c r="B1857" s="16"/>
      <c r="C1857" s="16"/>
      <c r="D1857" s="32" t="s">
        <v>2623</v>
      </c>
      <c r="E1857" s="14">
        <v>1</v>
      </c>
      <c r="F1857" s="17">
        <f>SUM(G1841:G1856)</f>
        <v>68372.83</v>
      </c>
      <c r="G1857" s="17">
        <f t="shared" si="395"/>
        <v>68372.83</v>
      </c>
      <c r="H1857" s="14">
        <v>1</v>
      </c>
      <c r="I1857" s="17">
        <f>SUM(J1841:J1856)</f>
        <v>0</v>
      </c>
      <c r="J1857" s="17">
        <f t="shared" si="396"/>
        <v>0</v>
      </c>
    </row>
    <row r="1858" spans="1:10" ht="0.9" customHeight="1" x14ac:dyDescent="0.3">
      <c r="A1858" s="18"/>
      <c r="B1858" s="18"/>
      <c r="C1858" s="18"/>
      <c r="D1858" s="33"/>
      <c r="E1858" s="18"/>
      <c r="F1858" s="18"/>
      <c r="G1858" s="18"/>
      <c r="H1858" s="18"/>
      <c r="I1858" s="18"/>
      <c r="J1858" s="18"/>
    </row>
    <row r="1859" spans="1:10" x14ac:dyDescent="0.3">
      <c r="A1859" s="19" t="s">
        <v>2624</v>
      </c>
      <c r="B1859" s="19" t="s">
        <v>10</v>
      </c>
      <c r="C1859" s="19" t="s">
        <v>11</v>
      </c>
      <c r="D1859" s="34" t="s">
        <v>145</v>
      </c>
      <c r="E1859" s="20">
        <f t="shared" ref="E1859:J1859" si="397">E1861</f>
        <v>1</v>
      </c>
      <c r="F1859" s="20">
        <f t="shared" si="397"/>
        <v>2092.23</v>
      </c>
      <c r="G1859" s="20">
        <f t="shared" si="397"/>
        <v>2092.23</v>
      </c>
      <c r="H1859" s="20">
        <f t="shared" si="397"/>
        <v>1</v>
      </c>
      <c r="I1859" s="20">
        <f t="shared" si="397"/>
        <v>0</v>
      </c>
      <c r="J1859" s="20">
        <f t="shared" si="397"/>
        <v>0</v>
      </c>
    </row>
    <row r="1860" spans="1:10" x14ac:dyDescent="0.3">
      <c r="A1860" s="12" t="s">
        <v>2625</v>
      </c>
      <c r="B1860" s="13" t="s">
        <v>18</v>
      </c>
      <c r="C1860" s="13" t="s">
        <v>19</v>
      </c>
      <c r="D1860" s="31" t="s">
        <v>2626</v>
      </c>
      <c r="E1860" s="14">
        <v>3</v>
      </c>
      <c r="F1860" s="14">
        <v>697.41</v>
      </c>
      <c r="G1860" s="15">
        <f>ROUND(E1860*F1860,2)</f>
        <v>2092.23</v>
      </c>
      <c r="H1860" s="14">
        <v>3</v>
      </c>
      <c r="I1860" s="37">
        <v>0</v>
      </c>
      <c r="J1860" s="15">
        <f>ROUND(H1860*I1860,2)</f>
        <v>0</v>
      </c>
    </row>
    <row r="1861" spans="1:10" x14ac:dyDescent="0.3">
      <c r="A1861" s="16"/>
      <c r="B1861" s="16"/>
      <c r="C1861" s="16"/>
      <c r="D1861" s="32" t="s">
        <v>2627</v>
      </c>
      <c r="E1861" s="14">
        <v>1</v>
      </c>
      <c r="F1861" s="17">
        <f>G1860</f>
        <v>2092.23</v>
      </c>
      <c r="G1861" s="17">
        <f>ROUND(E1861*F1861,2)</f>
        <v>2092.23</v>
      </c>
      <c r="H1861" s="14">
        <v>1</v>
      </c>
      <c r="I1861" s="17">
        <f>J1860</f>
        <v>0</v>
      </c>
      <c r="J1861" s="17">
        <f>ROUND(H1861*I1861,2)</f>
        <v>0</v>
      </c>
    </row>
    <row r="1862" spans="1:10" ht="0.9" customHeight="1" x14ac:dyDescent="0.3">
      <c r="A1862" s="18"/>
      <c r="B1862" s="18"/>
      <c r="C1862" s="18"/>
      <c r="D1862" s="33"/>
      <c r="E1862" s="18"/>
      <c r="F1862" s="18"/>
      <c r="G1862" s="18"/>
      <c r="H1862" s="18"/>
      <c r="I1862" s="18"/>
      <c r="J1862" s="18"/>
    </row>
    <row r="1863" spans="1:10" x14ac:dyDescent="0.3">
      <c r="A1863" s="16"/>
      <c r="B1863" s="16"/>
      <c r="C1863" s="16"/>
      <c r="D1863" s="32" t="s">
        <v>2628</v>
      </c>
      <c r="E1863" s="14">
        <v>1</v>
      </c>
      <c r="F1863" s="17">
        <f>G1633+G1668+G1693+G1702+G1721+G1727+G1745+G1770+G1781+G1800+G1806+G1813+G1819+G1835+G1840+G1859</f>
        <v>700964.84</v>
      </c>
      <c r="G1863" s="17">
        <f>ROUND(E1863*F1863,2)</f>
        <v>700964.84</v>
      </c>
      <c r="H1863" s="14">
        <v>1</v>
      </c>
      <c r="I1863" s="17">
        <f>J1633+J1668+J1693+J1702+J1721+J1727+J1745+J1770+J1781+J1800+J1806+J1813+J1819+J1835+J1840+J1859</f>
        <v>0</v>
      </c>
      <c r="J1863" s="17">
        <f>ROUND(H1863*I1863,2)</f>
        <v>0</v>
      </c>
    </row>
    <row r="1864" spans="1:10" ht="0.9" customHeight="1" x14ac:dyDescent="0.3">
      <c r="A1864" s="18"/>
      <c r="B1864" s="18"/>
      <c r="C1864" s="18"/>
      <c r="D1864" s="33"/>
      <c r="E1864" s="18"/>
      <c r="F1864" s="18"/>
      <c r="G1864" s="18"/>
      <c r="H1864" s="18"/>
      <c r="I1864" s="18"/>
      <c r="J1864" s="18"/>
    </row>
    <row r="1865" spans="1:10" x14ac:dyDescent="0.3">
      <c r="A1865" s="10" t="s">
        <v>2629</v>
      </c>
      <c r="B1865" s="10" t="s">
        <v>10</v>
      </c>
      <c r="C1865" s="10" t="s">
        <v>11</v>
      </c>
      <c r="D1865" s="30" t="s">
        <v>2630</v>
      </c>
      <c r="E1865" s="11">
        <f t="shared" ref="E1865:J1865" si="398">E1882</f>
        <v>1</v>
      </c>
      <c r="F1865" s="11">
        <f t="shared" si="398"/>
        <v>47489.56</v>
      </c>
      <c r="G1865" s="11">
        <f t="shared" si="398"/>
        <v>47489.56</v>
      </c>
      <c r="H1865" s="11">
        <f t="shared" si="398"/>
        <v>1</v>
      </c>
      <c r="I1865" s="11">
        <f t="shared" si="398"/>
        <v>0</v>
      </c>
      <c r="J1865" s="11">
        <f t="shared" si="398"/>
        <v>0</v>
      </c>
    </row>
    <row r="1866" spans="1:10" x14ac:dyDescent="0.3">
      <c r="A1866" s="19" t="s">
        <v>2631</v>
      </c>
      <c r="B1866" s="19" t="s">
        <v>10</v>
      </c>
      <c r="C1866" s="19" t="s">
        <v>11</v>
      </c>
      <c r="D1866" s="34" t="s">
        <v>2632</v>
      </c>
      <c r="E1866" s="20">
        <f t="shared" ref="E1866:J1866" si="399">E1869</f>
        <v>1</v>
      </c>
      <c r="F1866" s="20">
        <f t="shared" si="399"/>
        <v>17067.48</v>
      </c>
      <c r="G1866" s="20">
        <f t="shared" si="399"/>
        <v>17067.48</v>
      </c>
      <c r="H1866" s="20">
        <f t="shared" si="399"/>
        <v>1</v>
      </c>
      <c r="I1866" s="20">
        <f t="shared" si="399"/>
        <v>0</v>
      </c>
      <c r="J1866" s="20">
        <f t="shared" si="399"/>
        <v>0</v>
      </c>
    </row>
    <row r="1867" spans="1:10" x14ac:dyDescent="0.3">
      <c r="A1867" s="12" t="s">
        <v>2633</v>
      </c>
      <c r="B1867" s="13" t="s">
        <v>18</v>
      </c>
      <c r="C1867" s="13" t="s">
        <v>560</v>
      </c>
      <c r="D1867" s="31" t="s">
        <v>2634</v>
      </c>
      <c r="E1867" s="14">
        <v>12</v>
      </c>
      <c r="F1867" s="14">
        <v>1198.3</v>
      </c>
      <c r="G1867" s="15">
        <f>ROUND(E1867*F1867,2)</f>
        <v>14379.6</v>
      </c>
      <c r="H1867" s="14">
        <v>12</v>
      </c>
      <c r="I1867" s="37">
        <v>0</v>
      </c>
      <c r="J1867" s="15">
        <f>ROUND(H1867*I1867,2)</f>
        <v>0</v>
      </c>
    </row>
    <row r="1868" spans="1:10" ht="20.399999999999999" x14ac:dyDescent="0.3">
      <c r="A1868" s="12" t="s">
        <v>2635</v>
      </c>
      <c r="B1868" s="13" t="s">
        <v>18</v>
      </c>
      <c r="C1868" s="13" t="s">
        <v>560</v>
      </c>
      <c r="D1868" s="31" t="s">
        <v>2636</v>
      </c>
      <c r="E1868" s="14">
        <v>12</v>
      </c>
      <c r="F1868" s="14">
        <v>223.99</v>
      </c>
      <c r="G1868" s="15">
        <f>ROUND(E1868*F1868,2)</f>
        <v>2687.88</v>
      </c>
      <c r="H1868" s="14">
        <v>12</v>
      </c>
      <c r="I1868" s="37">
        <v>0</v>
      </c>
      <c r="J1868" s="15">
        <f>ROUND(H1868*I1868,2)</f>
        <v>0</v>
      </c>
    </row>
    <row r="1869" spans="1:10" x14ac:dyDescent="0.3">
      <c r="A1869" s="16"/>
      <c r="B1869" s="16"/>
      <c r="C1869" s="16"/>
      <c r="D1869" s="32" t="s">
        <v>2637</v>
      </c>
      <c r="E1869" s="14">
        <v>1</v>
      </c>
      <c r="F1869" s="17">
        <f>SUM(G1867:G1868)</f>
        <v>17067.48</v>
      </c>
      <c r="G1869" s="17">
        <f>ROUND(E1869*F1869,2)</f>
        <v>17067.48</v>
      </c>
      <c r="H1869" s="14">
        <v>1</v>
      </c>
      <c r="I1869" s="17">
        <f>SUM(J1867:J1868)</f>
        <v>0</v>
      </c>
      <c r="J1869" s="17">
        <f>ROUND(H1869*I1869,2)</f>
        <v>0</v>
      </c>
    </row>
    <row r="1870" spans="1:10" ht="0.9" customHeight="1" x14ac:dyDescent="0.3">
      <c r="A1870" s="18"/>
      <c r="B1870" s="18"/>
      <c r="C1870" s="18"/>
      <c r="D1870" s="33"/>
      <c r="E1870" s="18"/>
      <c r="F1870" s="18"/>
      <c r="G1870" s="18"/>
      <c r="H1870" s="18"/>
      <c r="I1870" s="18"/>
      <c r="J1870" s="18"/>
    </row>
    <row r="1871" spans="1:10" x14ac:dyDescent="0.3">
      <c r="A1871" s="19" t="s">
        <v>2638</v>
      </c>
      <c r="B1871" s="19" t="s">
        <v>10</v>
      </c>
      <c r="C1871" s="19" t="s">
        <v>11</v>
      </c>
      <c r="D1871" s="34" t="s">
        <v>2639</v>
      </c>
      <c r="E1871" s="20">
        <f t="shared" ref="E1871:J1871" si="400">E1880</f>
        <v>1</v>
      </c>
      <c r="F1871" s="20">
        <f t="shared" si="400"/>
        <v>30422.080000000002</v>
      </c>
      <c r="G1871" s="20">
        <f t="shared" si="400"/>
        <v>30422.080000000002</v>
      </c>
      <c r="H1871" s="20">
        <f t="shared" si="400"/>
        <v>1</v>
      </c>
      <c r="I1871" s="20">
        <f t="shared" si="400"/>
        <v>0</v>
      </c>
      <c r="J1871" s="20">
        <f t="shared" si="400"/>
        <v>0</v>
      </c>
    </row>
    <row r="1872" spans="1:10" ht="30.6" x14ac:dyDescent="0.3">
      <c r="A1872" s="12" t="s">
        <v>2640</v>
      </c>
      <c r="B1872" s="13" t="s">
        <v>18</v>
      </c>
      <c r="C1872" s="13" t="s">
        <v>560</v>
      </c>
      <c r="D1872" s="31" t="s">
        <v>2641</v>
      </c>
      <c r="E1872" s="14">
        <v>13</v>
      </c>
      <c r="F1872" s="14">
        <v>202</v>
      </c>
      <c r="G1872" s="15">
        <f t="shared" ref="G1872:G1880" si="401">ROUND(E1872*F1872,2)</f>
        <v>2626</v>
      </c>
      <c r="H1872" s="14">
        <v>13</v>
      </c>
      <c r="I1872" s="37">
        <v>0</v>
      </c>
      <c r="J1872" s="15">
        <f t="shared" ref="J1872:J1880" si="402">ROUND(H1872*I1872,2)</f>
        <v>0</v>
      </c>
    </row>
    <row r="1873" spans="1:10" ht="20.399999999999999" x14ac:dyDescent="0.3">
      <c r="A1873" s="12" t="s">
        <v>2642</v>
      </c>
      <c r="B1873" s="13" t="s">
        <v>18</v>
      </c>
      <c r="C1873" s="13" t="s">
        <v>560</v>
      </c>
      <c r="D1873" s="31" t="s">
        <v>2643</v>
      </c>
      <c r="E1873" s="14">
        <v>13</v>
      </c>
      <c r="F1873" s="14">
        <v>79.33</v>
      </c>
      <c r="G1873" s="15">
        <f t="shared" si="401"/>
        <v>1031.29</v>
      </c>
      <c r="H1873" s="14">
        <v>13</v>
      </c>
      <c r="I1873" s="37">
        <v>0</v>
      </c>
      <c r="J1873" s="15">
        <f t="shared" si="402"/>
        <v>0</v>
      </c>
    </row>
    <row r="1874" spans="1:10" ht="20.399999999999999" x14ac:dyDescent="0.3">
      <c r="A1874" s="12" t="s">
        <v>2644</v>
      </c>
      <c r="B1874" s="13" t="s">
        <v>18</v>
      </c>
      <c r="C1874" s="13" t="s">
        <v>560</v>
      </c>
      <c r="D1874" s="31" t="s">
        <v>2645</v>
      </c>
      <c r="E1874" s="14">
        <v>5</v>
      </c>
      <c r="F1874" s="14">
        <v>274.05</v>
      </c>
      <c r="G1874" s="15">
        <f t="shared" si="401"/>
        <v>1370.25</v>
      </c>
      <c r="H1874" s="14">
        <v>5</v>
      </c>
      <c r="I1874" s="37">
        <v>0</v>
      </c>
      <c r="J1874" s="15">
        <f t="shared" si="402"/>
        <v>0</v>
      </c>
    </row>
    <row r="1875" spans="1:10" ht="20.399999999999999" x14ac:dyDescent="0.3">
      <c r="A1875" s="12" t="s">
        <v>2646</v>
      </c>
      <c r="B1875" s="13" t="s">
        <v>18</v>
      </c>
      <c r="C1875" s="13" t="s">
        <v>560</v>
      </c>
      <c r="D1875" s="31" t="s">
        <v>2647</v>
      </c>
      <c r="E1875" s="14">
        <v>6</v>
      </c>
      <c r="F1875" s="14">
        <v>202</v>
      </c>
      <c r="G1875" s="15">
        <f t="shared" si="401"/>
        <v>1212</v>
      </c>
      <c r="H1875" s="14">
        <v>6</v>
      </c>
      <c r="I1875" s="37">
        <v>0</v>
      </c>
      <c r="J1875" s="15">
        <f t="shared" si="402"/>
        <v>0</v>
      </c>
    </row>
    <row r="1876" spans="1:10" ht="20.399999999999999" x14ac:dyDescent="0.3">
      <c r="A1876" s="12" t="s">
        <v>2648</v>
      </c>
      <c r="B1876" s="13" t="s">
        <v>18</v>
      </c>
      <c r="C1876" s="13" t="s">
        <v>560</v>
      </c>
      <c r="D1876" s="31" t="s">
        <v>2649</v>
      </c>
      <c r="E1876" s="14">
        <v>2</v>
      </c>
      <c r="F1876" s="14">
        <v>274.05</v>
      </c>
      <c r="G1876" s="15">
        <f t="shared" si="401"/>
        <v>548.1</v>
      </c>
      <c r="H1876" s="14">
        <v>2</v>
      </c>
      <c r="I1876" s="37">
        <v>0</v>
      </c>
      <c r="J1876" s="15">
        <f t="shared" si="402"/>
        <v>0</v>
      </c>
    </row>
    <row r="1877" spans="1:10" ht="20.399999999999999" x14ac:dyDescent="0.3">
      <c r="A1877" s="12" t="s">
        <v>2650</v>
      </c>
      <c r="B1877" s="13" t="s">
        <v>18</v>
      </c>
      <c r="C1877" s="13" t="s">
        <v>560</v>
      </c>
      <c r="D1877" s="31" t="s">
        <v>2651</v>
      </c>
      <c r="E1877" s="14">
        <v>16</v>
      </c>
      <c r="F1877" s="14">
        <v>800</v>
      </c>
      <c r="G1877" s="15">
        <f t="shared" si="401"/>
        <v>12800</v>
      </c>
      <c r="H1877" s="14">
        <v>16</v>
      </c>
      <c r="I1877" s="37">
        <v>0</v>
      </c>
      <c r="J1877" s="15">
        <f t="shared" si="402"/>
        <v>0</v>
      </c>
    </row>
    <row r="1878" spans="1:10" x14ac:dyDescent="0.3">
      <c r="A1878" s="12" t="s">
        <v>2652</v>
      </c>
      <c r="B1878" s="13" t="s">
        <v>18</v>
      </c>
      <c r="C1878" s="13" t="s">
        <v>560</v>
      </c>
      <c r="D1878" s="31" t="s">
        <v>2653</v>
      </c>
      <c r="E1878" s="14">
        <v>2</v>
      </c>
      <c r="F1878" s="14">
        <v>2307.2199999999998</v>
      </c>
      <c r="G1878" s="15">
        <f t="shared" si="401"/>
        <v>4614.4399999999996</v>
      </c>
      <c r="H1878" s="14">
        <v>2</v>
      </c>
      <c r="I1878" s="37">
        <v>0</v>
      </c>
      <c r="J1878" s="15">
        <f t="shared" si="402"/>
        <v>0</v>
      </c>
    </row>
    <row r="1879" spans="1:10" x14ac:dyDescent="0.3">
      <c r="A1879" s="12" t="s">
        <v>2654</v>
      </c>
      <c r="B1879" s="13" t="s">
        <v>18</v>
      </c>
      <c r="C1879" s="13" t="s">
        <v>560</v>
      </c>
      <c r="D1879" s="31" t="s">
        <v>2655</v>
      </c>
      <c r="E1879" s="14">
        <v>2</v>
      </c>
      <c r="F1879" s="14">
        <v>3110</v>
      </c>
      <c r="G1879" s="15">
        <f t="shared" si="401"/>
        <v>6220</v>
      </c>
      <c r="H1879" s="14">
        <v>2</v>
      </c>
      <c r="I1879" s="37">
        <v>0</v>
      </c>
      <c r="J1879" s="15">
        <f t="shared" si="402"/>
        <v>0</v>
      </c>
    </row>
    <row r="1880" spans="1:10" x14ac:dyDescent="0.3">
      <c r="A1880" s="16"/>
      <c r="B1880" s="16"/>
      <c r="C1880" s="16"/>
      <c r="D1880" s="32" t="s">
        <v>2656</v>
      </c>
      <c r="E1880" s="14">
        <v>1</v>
      </c>
      <c r="F1880" s="17">
        <f>SUM(G1872:G1879)</f>
        <v>30422.080000000002</v>
      </c>
      <c r="G1880" s="17">
        <f t="shared" si="401"/>
        <v>30422.080000000002</v>
      </c>
      <c r="H1880" s="14">
        <v>1</v>
      </c>
      <c r="I1880" s="17">
        <f>SUM(J1872:J1879)</f>
        <v>0</v>
      </c>
      <c r="J1880" s="17">
        <f t="shared" si="402"/>
        <v>0</v>
      </c>
    </row>
    <row r="1881" spans="1:10" ht="0.9" customHeight="1" x14ac:dyDescent="0.3">
      <c r="A1881" s="18"/>
      <c r="B1881" s="18"/>
      <c r="C1881" s="18"/>
      <c r="D1881" s="33"/>
      <c r="E1881" s="18"/>
      <c r="F1881" s="18"/>
      <c r="G1881" s="18"/>
      <c r="H1881" s="18"/>
      <c r="I1881" s="18"/>
      <c r="J1881" s="18"/>
    </row>
    <row r="1882" spans="1:10" x14ac:dyDescent="0.3">
      <c r="A1882" s="16"/>
      <c r="B1882" s="16"/>
      <c r="C1882" s="16"/>
      <c r="D1882" s="32" t="s">
        <v>2657</v>
      </c>
      <c r="E1882" s="14">
        <v>1</v>
      </c>
      <c r="F1882" s="17">
        <f>G1866+G1871</f>
        <v>47489.56</v>
      </c>
      <c r="G1882" s="17">
        <f>ROUND(E1882*F1882,2)</f>
        <v>47489.56</v>
      </c>
      <c r="H1882" s="14">
        <v>1</v>
      </c>
      <c r="I1882" s="17">
        <f>J1866+J1871</f>
        <v>0</v>
      </c>
      <c r="J1882" s="17">
        <f>ROUND(H1882*I1882,2)</f>
        <v>0</v>
      </c>
    </row>
    <row r="1883" spans="1:10" ht="0.9" customHeight="1" x14ac:dyDescent="0.3">
      <c r="A1883" s="18"/>
      <c r="B1883" s="18"/>
      <c r="C1883" s="18"/>
      <c r="D1883" s="33"/>
      <c r="E1883" s="18"/>
      <c r="F1883" s="18"/>
      <c r="G1883" s="18"/>
      <c r="H1883" s="18"/>
      <c r="I1883" s="18"/>
      <c r="J1883" s="18"/>
    </row>
    <row r="1884" spans="1:10" x14ac:dyDescent="0.3">
      <c r="A1884" s="10" t="s">
        <v>2658</v>
      </c>
      <c r="B1884" s="10" t="s">
        <v>10</v>
      </c>
      <c r="C1884" s="10" t="s">
        <v>11</v>
      </c>
      <c r="D1884" s="30" t="s">
        <v>1189</v>
      </c>
      <c r="E1884" s="11">
        <f t="shared" ref="E1884:J1884" si="403">E2014</f>
        <v>1</v>
      </c>
      <c r="F1884" s="11">
        <f t="shared" si="403"/>
        <v>1503182.2</v>
      </c>
      <c r="G1884" s="11">
        <f t="shared" si="403"/>
        <v>1503182.2</v>
      </c>
      <c r="H1884" s="11">
        <f t="shared" si="403"/>
        <v>1</v>
      </c>
      <c r="I1884" s="11">
        <f t="shared" si="403"/>
        <v>0</v>
      </c>
      <c r="J1884" s="11">
        <f t="shared" si="403"/>
        <v>0</v>
      </c>
    </row>
    <row r="1885" spans="1:10" x14ac:dyDescent="0.3">
      <c r="A1885" s="19" t="s">
        <v>2659</v>
      </c>
      <c r="B1885" s="19" t="s">
        <v>10</v>
      </c>
      <c r="C1885" s="19" t="s">
        <v>11</v>
      </c>
      <c r="D1885" s="34" t="s">
        <v>2660</v>
      </c>
      <c r="E1885" s="20">
        <f t="shared" ref="E1885:J1885" si="404">E1888</f>
        <v>1</v>
      </c>
      <c r="F1885" s="20">
        <f t="shared" si="404"/>
        <v>105067.94</v>
      </c>
      <c r="G1885" s="20">
        <f t="shared" si="404"/>
        <v>105067.94</v>
      </c>
      <c r="H1885" s="20">
        <f t="shared" si="404"/>
        <v>1</v>
      </c>
      <c r="I1885" s="20">
        <f t="shared" si="404"/>
        <v>0</v>
      </c>
      <c r="J1885" s="20">
        <f t="shared" si="404"/>
        <v>0</v>
      </c>
    </row>
    <row r="1886" spans="1:10" x14ac:dyDescent="0.3">
      <c r="A1886" s="12" t="s">
        <v>2661</v>
      </c>
      <c r="B1886" s="13" t="s">
        <v>18</v>
      </c>
      <c r="C1886" s="13" t="s">
        <v>560</v>
      </c>
      <c r="D1886" s="31" t="s">
        <v>2662</v>
      </c>
      <c r="E1886" s="14">
        <v>1</v>
      </c>
      <c r="F1886" s="14">
        <v>78371.92</v>
      </c>
      <c r="G1886" s="15">
        <f>ROUND(E1886*F1886,2)</f>
        <v>78371.92</v>
      </c>
      <c r="H1886" s="14">
        <v>1</v>
      </c>
      <c r="I1886" s="37">
        <v>0</v>
      </c>
      <c r="J1886" s="15">
        <f>ROUND(H1886*I1886,2)</f>
        <v>0</v>
      </c>
    </row>
    <row r="1887" spans="1:10" x14ac:dyDescent="0.3">
      <c r="A1887" s="12" t="s">
        <v>2663</v>
      </c>
      <c r="B1887" s="13" t="s">
        <v>18</v>
      </c>
      <c r="C1887" s="13" t="s">
        <v>560</v>
      </c>
      <c r="D1887" s="31" t="s">
        <v>2664</v>
      </c>
      <c r="E1887" s="14">
        <v>1</v>
      </c>
      <c r="F1887" s="14">
        <v>26696.02</v>
      </c>
      <c r="G1887" s="15">
        <f>ROUND(E1887*F1887,2)</f>
        <v>26696.02</v>
      </c>
      <c r="H1887" s="14">
        <v>1</v>
      </c>
      <c r="I1887" s="37">
        <v>0</v>
      </c>
      <c r="J1887" s="15">
        <f>ROUND(H1887*I1887,2)</f>
        <v>0</v>
      </c>
    </row>
    <row r="1888" spans="1:10" x14ac:dyDescent="0.3">
      <c r="A1888" s="16"/>
      <c r="B1888" s="16"/>
      <c r="C1888" s="16"/>
      <c r="D1888" s="32" t="s">
        <v>2665</v>
      </c>
      <c r="E1888" s="14">
        <v>1</v>
      </c>
      <c r="F1888" s="17">
        <f>SUM(G1886:G1887)</f>
        <v>105067.94</v>
      </c>
      <c r="G1888" s="17">
        <f>ROUND(E1888*F1888,2)</f>
        <v>105067.94</v>
      </c>
      <c r="H1888" s="14">
        <v>1</v>
      </c>
      <c r="I1888" s="17">
        <f>SUM(J1886:J1887)</f>
        <v>0</v>
      </c>
      <c r="J1888" s="17">
        <f>ROUND(H1888*I1888,2)</f>
        <v>0</v>
      </c>
    </row>
    <row r="1889" spans="1:10" ht="0.9" customHeight="1" x14ac:dyDescent="0.3">
      <c r="A1889" s="18"/>
      <c r="B1889" s="18"/>
      <c r="C1889" s="18"/>
      <c r="D1889" s="33"/>
      <c r="E1889" s="18"/>
      <c r="F1889" s="18"/>
      <c r="G1889" s="18"/>
      <c r="H1889" s="18"/>
      <c r="I1889" s="18"/>
      <c r="J1889" s="18"/>
    </row>
    <row r="1890" spans="1:10" x14ac:dyDescent="0.3">
      <c r="A1890" s="19" t="s">
        <v>2666</v>
      </c>
      <c r="B1890" s="19" t="s">
        <v>10</v>
      </c>
      <c r="C1890" s="19" t="s">
        <v>11</v>
      </c>
      <c r="D1890" s="34" t="s">
        <v>1191</v>
      </c>
      <c r="E1890" s="20">
        <f t="shared" ref="E1890:J1890" si="405">E2012</f>
        <v>1</v>
      </c>
      <c r="F1890" s="20">
        <f t="shared" si="405"/>
        <v>1398114.26</v>
      </c>
      <c r="G1890" s="20">
        <f t="shared" si="405"/>
        <v>1398114.26</v>
      </c>
      <c r="H1890" s="20">
        <f t="shared" si="405"/>
        <v>1</v>
      </c>
      <c r="I1890" s="20">
        <f t="shared" si="405"/>
        <v>0</v>
      </c>
      <c r="J1890" s="20">
        <f t="shared" si="405"/>
        <v>0</v>
      </c>
    </row>
    <row r="1891" spans="1:10" x14ac:dyDescent="0.3">
      <c r="A1891" s="21" t="s">
        <v>2667</v>
      </c>
      <c r="B1891" s="21" t="s">
        <v>10</v>
      </c>
      <c r="C1891" s="21" t="s">
        <v>11</v>
      </c>
      <c r="D1891" s="35" t="s">
        <v>366</v>
      </c>
      <c r="E1891" s="22">
        <f t="shared" ref="E1891:J1891" si="406">E1895</f>
        <v>1</v>
      </c>
      <c r="F1891" s="22">
        <f t="shared" si="406"/>
        <v>22300.05</v>
      </c>
      <c r="G1891" s="22">
        <f t="shared" si="406"/>
        <v>22300.05</v>
      </c>
      <c r="H1891" s="22">
        <f t="shared" si="406"/>
        <v>1</v>
      </c>
      <c r="I1891" s="22">
        <f t="shared" si="406"/>
        <v>0</v>
      </c>
      <c r="J1891" s="22">
        <f t="shared" si="406"/>
        <v>0</v>
      </c>
    </row>
    <row r="1892" spans="1:10" x14ac:dyDescent="0.3">
      <c r="A1892" s="12" t="s">
        <v>2668</v>
      </c>
      <c r="B1892" s="13" t="s">
        <v>18</v>
      </c>
      <c r="C1892" s="13" t="s">
        <v>560</v>
      </c>
      <c r="D1892" s="31" t="s">
        <v>2669</v>
      </c>
      <c r="E1892" s="14">
        <v>1</v>
      </c>
      <c r="F1892" s="14">
        <v>9813.2999999999993</v>
      </c>
      <c r="G1892" s="15">
        <f>ROUND(E1892*F1892,2)</f>
        <v>9813.2999999999993</v>
      </c>
      <c r="H1892" s="14">
        <v>1</v>
      </c>
      <c r="I1892" s="37">
        <v>0</v>
      </c>
      <c r="J1892" s="15">
        <f>ROUND(H1892*I1892,2)</f>
        <v>0</v>
      </c>
    </row>
    <row r="1893" spans="1:10" x14ac:dyDescent="0.3">
      <c r="A1893" s="12" t="s">
        <v>2670</v>
      </c>
      <c r="B1893" s="13" t="s">
        <v>18</v>
      </c>
      <c r="C1893" s="13" t="s">
        <v>560</v>
      </c>
      <c r="D1893" s="31" t="s">
        <v>2671</v>
      </c>
      <c r="E1893" s="14">
        <v>1</v>
      </c>
      <c r="F1893" s="14">
        <v>11775.96</v>
      </c>
      <c r="G1893" s="15">
        <f>ROUND(E1893*F1893,2)</f>
        <v>11775.96</v>
      </c>
      <c r="H1893" s="14">
        <v>1</v>
      </c>
      <c r="I1893" s="37">
        <v>0</v>
      </c>
      <c r="J1893" s="15">
        <f>ROUND(H1893*I1893,2)</f>
        <v>0</v>
      </c>
    </row>
    <row r="1894" spans="1:10" x14ac:dyDescent="0.3">
      <c r="A1894" s="12" t="s">
        <v>2672</v>
      </c>
      <c r="B1894" s="13" t="s">
        <v>18</v>
      </c>
      <c r="C1894" s="13" t="s">
        <v>560</v>
      </c>
      <c r="D1894" s="31" t="s">
        <v>2673</v>
      </c>
      <c r="E1894" s="14">
        <v>3</v>
      </c>
      <c r="F1894" s="14">
        <v>236.93</v>
      </c>
      <c r="G1894" s="15">
        <f>ROUND(E1894*F1894,2)</f>
        <v>710.79</v>
      </c>
      <c r="H1894" s="14">
        <v>3</v>
      </c>
      <c r="I1894" s="37">
        <v>0</v>
      </c>
      <c r="J1894" s="15">
        <f>ROUND(H1894*I1894,2)</f>
        <v>0</v>
      </c>
    </row>
    <row r="1895" spans="1:10" x14ac:dyDescent="0.3">
      <c r="A1895" s="16"/>
      <c r="B1895" s="16"/>
      <c r="C1895" s="16"/>
      <c r="D1895" s="32" t="s">
        <v>2674</v>
      </c>
      <c r="E1895" s="14">
        <v>1</v>
      </c>
      <c r="F1895" s="17">
        <f>SUM(G1892:G1894)</f>
        <v>22300.05</v>
      </c>
      <c r="G1895" s="17">
        <f>ROUND(E1895*F1895,2)</f>
        <v>22300.05</v>
      </c>
      <c r="H1895" s="14">
        <v>1</v>
      </c>
      <c r="I1895" s="17">
        <f>SUM(J1892:J1894)</f>
        <v>0</v>
      </c>
      <c r="J1895" s="17">
        <f>ROUND(H1895*I1895,2)</f>
        <v>0</v>
      </c>
    </row>
    <row r="1896" spans="1:10" ht="0.9" customHeight="1" x14ac:dyDescent="0.3">
      <c r="A1896" s="18"/>
      <c r="B1896" s="18"/>
      <c r="C1896" s="18"/>
      <c r="D1896" s="33"/>
      <c r="E1896" s="18"/>
      <c r="F1896" s="18"/>
      <c r="G1896" s="18"/>
      <c r="H1896" s="18"/>
      <c r="I1896" s="18"/>
      <c r="J1896" s="18"/>
    </row>
    <row r="1897" spans="1:10" x14ac:dyDescent="0.3">
      <c r="A1897" s="21" t="s">
        <v>2675</v>
      </c>
      <c r="B1897" s="21" t="s">
        <v>10</v>
      </c>
      <c r="C1897" s="21" t="s">
        <v>11</v>
      </c>
      <c r="D1897" s="35" t="s">
        <v>2676</v>
      </c>
      <c r="E1897" s="22">
        <f t="shared" ref="E1897:J1897" si="407">E1906</f>
        <v>1</v>
      </c>
      <c r="F1897" s="22">
        <f t="shared" si="407"/>
        <v>52800.94</v>
      </c>
      <c r="G1897" s="22">
        <f t="shared" si="407"/>
        <v>52800.94</v>
      </c>
      <c r="H1897" s="22">
        <f t="shared" si="407"/>
        <v>1</v>
      </c>
      <c r="I1897" s="22">
        <f t="shared" si="407"/>
        <v>0</v>
      </c>
      <c r="J1897" s="22">
        <f t="shared" si="407"/>
        <v>0</v>
      </c>
    </row>
    <row r="1898" spans="1:10" ht="20.399999999999999" x14ac:dyDescent="0.3">
      <c r="A1898" s="12" t="s">
        <v>2677</v>
      </c>
      <c r="B1898" s="13" t="s">
        <v>18</v>
      </c>
      <c r="C1898" s="13" t="s">
        <v>560</v>
      </c>
      <c r="D1898" s="31" t="s">
        <v>2678</v>
      </c>
      <c r="E1898" s="14">
        <v>1</v>
      </c>
      <c r="F1898" s="14">
        <v>2844.45</v>
      </c>
      <c r="G1898" s="15">
        <f t="shared" ref="G1898:G1906" si="408">ROUND(E1898*F1898,2)</f>
        <v>2844.45</v>
      </c>
      <c r="H1898" s="14">
        <v>1</v>
      </c>
      <c r="I1898" s="37">
        <v>0</v>
      </c>
      <c r="J1898" s="15">
        <f t="shared" ref="J1898:J1906" si="409">ROUND(H1898*I1898,2)</f>
        <v>0</v>
      </c>
    </row>
    <row r="1899" spans="1:10" x14ac:dyDescent="0.3">
      <c r="A1899" s="12" t="s">
        <v>2679</v>
      </c>
      <c r="B1899" s="13" t="s">
        <v>18</v>
      </c>
      <c r="C1899" s="13" t="s">
        <v>560</v>
      </c>
      <c r="D1899" s="31" t="s">
        <v>2680</v>
      </c>
      <c r="E1899" s="14">
        <v>3</v>
      </c>
      <c r="F1899" s="14">
        <v>13597.77</v>
      </c>
      <c r="G1899" s="15">
        <f t="shared" si="408"/>
        <v>40793.31</v>
      </c>
      <c r="H1899" s="14">
        <v>3</v>
      </c>
      <c r="I1899" s="37">
        <v>0</v>
      </c>
      <c r="J1899" s="15">
        <f t="shared" si="409"/>
        <v>0</v>
      </c>
    </row>
    <row r="1900" spans="1:10" x14ac:dyDescent="0.3">
      <c r="A1900" s="12" t="s">
        <v>2681</v>
      </c>
      <c r="B1900" s="13" t="s">
        <v>18</v>
      </c>
      <c r="C1900" s="13" t="s">
        <v>560</v>
      </c>
      <c r="D1900" s="31" t="s">
        <v>2682</v>
      </c>
      <c r="E1900" s="14">
        <v>2</v>
      </c>
      <c r="F1900" s="14">
        <v>558.23</v>
      </c>
      <c r="G1900" s="15">
        <f t="shared" si="408"/>
        <v>1116.46</v>
      </c>
      <c r="H1900" s="14">
        <v>2</v>
      </c>
      <c r="I1900" s="37">
        <v>0</v>
      </c>
      <c r="J1900" s="15">
        <f t="shared" si="409"/>
        <v>0</v>
      </c>
    </row>
    <row r="1901" spans="1:10" x14ac:dyDescent="0.3">
      <c r="A1901" s="12" t="s">
        <v>2683</v>
      </c>
      <c r="B1901" s="13" t="s">
        <v>18</v>
      </c>
      <c r="C1901" s="13" t="s">
        <v>560</v>
      </c>
      <c r="D1901" s="31" t="s">
        <v>2684</v>
      </c>
      <c r="E1901" s="14">
        <v>4</v>
      </c>
      <c r="F1901" s="14">
        <v>318.24</v>
      </c>
      <c r="G1901" s="15">
        <f t="shared" si="408"/>
        <v>1272.96</v>
      </c>
      <c r="H1901" s="14">
        <v>4</v>
      </c>
      <c r="I1901" s="37">
        <v>0</v>
      </c>
      <c r="J1901" s="15">
        <f t="shared" si="409"/>
        <v>0</v>
      </c>
    </row>
    <row r="1902" spans="1:10" ht="20.399999999999999" x14ac:dyDescent="0.3">
      <c r="A1902" s="12" t="s">
        <v>2685</v>
      </c>
      <c r="B1902" s="13" t="s">
        <v>18</v>
      </c>
      <c r="C1902" s="13" t="s">
        <v>560</v>
      </c>
      <c r="D1902" s="31" t="s">
        <v>2686</v>
      </c>
      <c r="E1902" s="14">
        <v>11</v>
      </c>
      <c r="F1902" s="14">
        <v>334.66</v>
      </c>
      <c r="G1902" s="15">
        <f t="shared" si="408"/>
        <v>3681.26</v>
      </c>
      <c r="H1902" s="14">
        <v>11</v>
      </c>
      <c r="I1902" s="37">
        <v>0</v>
      </c>
      <c r="J1902" s="15">
        <f t="shared" si="409"/>
        <v>0</v>
      </c>
    </row>
    <row r="1903" spans="1:10" ht="20.399999999999999" x14ac:dyDescent="0.3">
      <c r="A1903" s="12" t="s">
        <v>2687</v>
      </c>
      <c r="B1903" s="13" t="s">
        <v>18</v>
      </c>
      <c r="C1903" s="13" t="s">
        <v>560</v>
      </c>
      <c r="D1903" s="31" t="s">
        <v>2688</v>
      </c>
      <c r="E1903" s="14">
        <v>2</v>
      </c>
      <c r="F1903" s="14">
        <v>299.83</v>
      </c>
      <c r="G1903" s="15">
        <f t="shared" si="408"/>
        <v>599.66</v>
      </c>
      <c r="H1903" s="14">
        <v>2</v>
      </c>
      <c r="I1903" s="37">
        <v>0</v>
      </c>
      <c r="J1903" s="15">
        <f t="shared" si="409"/>
        <v>0</v>
      </c>
    </row>
    <row r="1904" spans="1:10" x14ac:dyDescent="0.3">
      <c r="A1904" s="12" t="s">
        <v>2689</v>
      </c>
      <c r="B1904" s="13" t="s">
        <v>18</v>
      </c>
      <c r="C1904" s="13" t="s">
        <v>560</v>
      </c>
      <c r="D1904" s="31" t="s">
        <v>2690</v>
      </c>
      <c r="E1904" s="14">
        <v>2</v>
      </c>
      <c r="F1904" s="14">
        <v>468.64</v>
      </c>
      <c r="G1904" s="15">
        <f t="shared" si="408"/>
        <v>937.28</v>
      </c>
      <c r="H1904" s="14">
        <v>2</v>
      </c>
      <c r="I1904" s="37">
        <v>0</v>
      </c>
      <c r="J1904" s="15">
        <f t="shared" si="409"/>
        <v>0</v>
      </c>
    </row>
    <row r="1905" spans="1:10" x14ac:dyDescent="0.3">
      <c r="A1905" s="12" t="s">
        <v>2691</v>
      </c>
      <c r="B1905" s="13" t="s">
        <v>18</v>
      </c>
      <c r="C1905" s="13" t="s">
        <v>560</v>
      </c>
      <c r="D1905" s="31" t="s">
        <v>2692</v>
      </c>
      <c r="E1905" s="14">
        <v>12</v>
      </c>
      <c r="F1905" s="14">
        <v>129.63</v>
      </c>
      <c r="G1905" s="15">
        <f t="shared" si="408"/>
        <v>1555.56</v>
      </c>
      <c r="H1905" s="14">
        <v>12</v>
      </c>
      <c r="I1905" s="37">
        <v>0</v>
      </c>
      <c r="J1905" s="15">
        <f t="shared" si="409"/>
        <v>0</v>
      </c>
    </row>
    <row r="1906" spans="1:10" x14ac:dyDescent="0.3">
      <c r="A1906" s="16"/>
      <c r="B1906" s="16"/>
      <c r="C1906" s="16"/>
      <c r="D1906" s="32" t="s">
        <v>2693</v>
      </c>
      <c r="E1906" s="14">
        <v>1</v>
      </c>
      <c r="F1906" s="17">
        <f>SUM(G1898:G1905)</f>
        <v>52800.94</v>
      </c>
      <c r="G1906" s="17">
        <f t="shared" si="408"/>
        <v>52800.94</v>
      </c>
      <c r="H1906" s="14">
        <v>1</v>
      </c>
      <c r="I1906" s="17">
        <f>SUM(J1898:J1905)</f>
        <v>0</v>
      </c>
      <c r="J1906" s="17">
        <f t="shared" si="409"/>
        <v>0</v>
      </c>
    </row>
    <row r="1907" spans="1:10" ht="0.9" customHeight="1" x14ac:dyDescent="0.3">
      <c r="A1907" s="18"/>
      <c r="B1907" s="18"/>
      <c r="C1907" s="18"/>
      <c r="D1907" s="33"/>
      <c r="E1907" s="18"/>
      <c r="F1907" s="18"/>
      <c r="G1907" s="18"/>
      <c r="H1907" s="18"/>
      <c r="I1907" s="18"/>
      <c r="J1907" s="18"/>
    </row>
    <row r="1908" spans="1:10" x14ac:dyDescent="0.3">
      <c r="A1908" s="21" t="s">
        <v>2694</v>
      </c>
      <c r="B1908" s="21" t="s">
        <v>10</v>
      </c>
      <c r="C1908" s="21" t="s">
        <v>11</v>
      </c>
      <c r="D1908" s="35" t="s">
        <v>2695</v>
      </c>
      <c r="E1908" s="22">
        <f t="shared" ref="E1908:J1908" si="410">E1913</f>
        <v>1</v>
      </c>
      <c r="F1908" s="22">
        <f t="shared" si="410"/>
        <v>21320.41</v>
      </c>
      <c r="G1908" s="22">
        <f t="shared" si="410"/>
        <v>21320.41</v>
      </c>
      <c r="H1908" s="22">
        <f t="shared" si="410"/>
        <v>1</v>
      </c>
      <c r="I1908" s="22">
        <f t="shared" si="410"/>
        <v>0</v>
      </c>
      <c r="J1908" s="22">
        <f t="shared" si="410"/>
        <v>0</v>
      </c>
    </row>
    <row r="1909" spans="1:10" x14ac:dyDescent="0.3">
      <c r="A1909" s="12" t="s">
        <v>2696</v>
      </c>
      <c r="B1909" s="13" t="s">
        <v>18</v>
      </c>
      <c r="C1909" s="13" t="s">
        <v>560</v>
      </c>
      <c r="D1909" s="31" t="s">
        <v>2697</v>
      </c>
      <c r="E1909" s="14">
        <v>1</v>
      </c>
      <c r="F1909" s="14">
        <v>12403.31</v>
      </c>
      <c r="G1909" s="15">
        <f>ROUND(E1909*F1909,2)</f>
        <v>12403.31</v>
      </c>
      <c r="H1909" s="14">
        <v>1</v>
      </c>
      <c r="I1909" s="37">
        <v>0</v>
      </c>
      <c r="J1909" s="15">
        <f>ROUND(H1909*I1909,2)</f>
        <v>0</v>
      </c>
    </row>
    <row r="1910" spans="1:10" x14ac:dyDescent="0.3">
      <c r="A1910" s="12" t="s">
        <v>2698</v>
      </c>
      <c r="B1910" s="13" t="s">
        <v>18</v>
      </c>
      <c r="C1910" s="13" t="s">
        <v>560</v>
      </c>
      <c r="D1910" s="31" t="s">
        <v>2699</v>
      </c>
      <c r="E1910" s="14">
        <v>1</v>
      </c>
      <c r="F1910" s="14">
        <v>3518.87</v>
      </c>
      <c r="G1910" s="15">
        <f>ROUND(E1910*F1910,2)</f>
        <v>3518.87</v>
      </c>
      <c r="H1910" s="14">
        <v>1</v>
      </c>
      <c r="I1910" s="37">
        <v>0</v>
      </c>
      <c r="J1910" s="15">
        <f>ROUND(H1910*I1910,2)</f>
        <v>0</v>
      </c>
    </row>
    <row r="1911" spans="1:10" x14ac:dyDescent="0.3">
      <c r="A1911" s="12" t="s">
        <v>2700</v>
      </c>
      <c r="B1911" s="13" t="s">
        <v>18</v>
      </c>
      <c r="C1911" s="13" t="s">
        <v>560</v>
      </c>
      <c r="D1911" s="31" t="s">
        <v>2701</v>
      </c>
      <c r="E1911" s="14">
        <v>1</v>
      </c>
      <c r="F1911" s="14">
        <v>2603.9699999999998</v>
      </c>
      <c r="G1911" s="15">
        <f>ROUND(E1911*F1911,2)</f>
        <v>2603.9699999999998</v>
      </c>
      <c r="H1911" s="14">
        <v>1</v>
      </c>
      <c r="I1911" s="37">
        <v>0</v>
      </c>
      <c r="J1911" s="15">
        <f>ROUND(H1911*I1911,2)</f>
        <v>0</v>
      </c>
    </row>
    <row r="1912" spans="1:10" ht="20.399999999999999" x14ac:dyDescent="0.3">
      <c r="A1912" s="12" t="s">
        <v>2702</v>
      </c>
      <c r="B1912" s="13" t="s">
        <v>18</v>
      </c>
      <c r="C1912" s="13" t="s">
        <v>560</v>
      </c>
      <c r="D1912" s="31" t="s">
        <v>2703</v>
      </c>
      <c r="E1912" s="14">
        <v>2</v>
      </c>
      <c r="F1912" s="14">
        <v>1397.13</v>
      </c>
      <c r="G1912" s="15">
        <f>ROUND(E1912*F1912,2)</f>
        <v>2794.26</v>
      </c>
      <c r="H1912" s="14">
        <v>2</v>
      </c>
      <c r="I1912" s="37">
        <v>0</v>
      </c>
      <c r="J1912" s="15">
        <f>ROUND(H1912*I1912,2)</f>
        <v>0</v>
      </c>
    </row>
    <row r="1913" spans="1:10" x14ac:dyDescent="0.3">
      <c r="A1913" s="16"/>
      <c r="B1913" s="16"/>
      <c r="C1913" s="16"/>
      <c r="D1913" s="32" t="s">
        <v>2704</v>
      </c>
      <c r="E1913" s="14">
        <v>1</v>
      </c>
      <c r="F1913" s="17">
        <f>SUM(G1909:G1912)</f>
        <v>21320.41</v>
      </c>
      <c r="G1913" s="17">
        <f>ROUND(E1913*F1913,2)</f>
        <v>21320.41</v>
      </c>
      <c r="H1913" s="14">
        <v>1</v>
      </c>
      <c r="I1913" s="17">
        <f>SUM(J1909:J1912)</f>
        <v>0</v>
      </c>
      <c r="J1913" s="17">
        <f>ROUND(H1913*I1913,2)</f>
        <v>0</v>
      </c>
    </row>
    <row r="1914" spans="1:10" ht="0.9" customHeight="1" x14ac:dyDescent="0.3">
      <c r="A1914" s="18"/>
      <c r="B1914" s="18"/>
      <c r="C1914" s="18"/>
      <c r="D1914" s="33"/>
      <c r="E1914" s="18"/>
      <c r="F1914" s="18"/>
      <c r="G1914" s="18"/>
      <c r="H1914" s="18"/>
      <c r="I1914" s="18"/>
      <c r="J1914" s="18"/>
    </row>
    <row r="1915" spans="1:10" x14ac:dyDescent="0.3">
      <c r="A1915" s="21" t="s">
        <v>2705</v>
      </c>
      <c r="B1915" s="21" t="s">
        <v>10</v>
      </c>
      <c r="C1915" s="21" t="s">
        <v>11</v>
      </c>
      <c r="D1915" s="35" t="s">
        <v>1284</v>
      </c>
      <c r="E1915" s="22">
        <f t="shared" ref="E1915:J1915" si="411">E1931</f>
        <v>1</v>
      </c>
      <c r="F1915" s="22">
        <f t="shared" si="411"/>
        <v>35328.050000000003</v>
      </c>
      <c r="G1915" s="22">
        <f t="shared" si="411"/>
        <v>35328.050000000003</v>
      </c>
      <c r="H1915" s="22">
        <f t="shared" si="411"/>
        <v>1</v>
      </c>
      <c r="I1915" s="22">
        <f t="shared" si="411"/>
        <v>0</v>
      </c>
      <c r="J1915" s="22">
        <f t="shared" si="411"/>
        <v>0</v>
      </c>
    </row>
    <row r="1916" spans="1:10" x14ac:dyDescent="0.3">
      <c r="A1916" s="12" t="s">
        <v>2706</v>
      </c>
      <c r="B1916" s="13" t="s">
        <v>18</v>
      </c>
      <c r="C1916" s="13" t="s">
        <v>27</v>
      </c>
      <c r="D1916" s="31" t="s">
        <v>2707</v>
      </c>
      <c r="E1916" s="14">
        <v>25</v>
      </c>
      <c r="F1916" s="14">
        <v>6.42</v>
      </c>
      <c r="G1916" s="15">
        <f t="shared" ref="G1916:G1931" si="412">ROUND(E1916*F1916,2)</f>
        <v>160.5</v>
      </c>
      <c r="H1916" s="14">
        <v>25</v>
      </c>
      <c r="I1916" s="37">
        <v>0</v>
      </c>
      <c r="J1916" s="15">
        <f t="shared" ref="J1916:J1931" si="413">ROUND(H1916*I1916,2)</f>
        <v>0</v>
      </c>
    </row>
    <row r="1917" spans="1:10" ht="20.399999999999999" x14ac:dyDescent="0.3">
      <c r="A1917" s="12" t="s">
        <v>2708</v>
      </c>
      <c r="B1917" s="13" t="s">
        <v>18</v>
      </c>
      <c r="C1917" s="13" t="s">
        <v>27</v>
      </c>
      <c r="D1917" s="31" t="s">
        <v>2709</v>
      </c>
      <c r="E1917" s="14">
        <v>75</v>
      </c>
      <c r="F1917" s="14">
        <v>36.200000000000003</v>
      </c>
      <c r="G1917" s="15">
        <f t="shared" si="412"/>
        <v>2715</v>
      </c>
      <c r="H1917" s="14">
        <v>75</v>
      </c>
      <c r="I1917" s="37">
        <v>0</v>
      </c>
      <c r="J1917" s="15">
        <f t="shared" si="413"/>
        <v>0</v>
      </c>
    </row>
    <row r="1918" spans="1:10" ht="20.399999999999999" x14ac:dyDescent="0.3">
      <c r="A1918" s="12" t="s">
        <v>2710</v>
      </c>
      <c r="B1918" s="13" t="s">
        <v>18</v>
      </c>
      <c r="C1918" s="13" t="s">
        <v>27</v>
      </c>
      <c r="D1918" s="31" t="s">
        <v>2711</v>
      </c>
      <c r="E1918" s="14">
        <v>125</v>
      </c>
      <c r="F1918" s="14">
        <v>46.6</v>
      </c>
      <c r="G1918" s="15">
        <f t="shared" si="412"/>
        <v>5825</v>
      </c>
      <c r="H1918" s="14">
        <v>125</v>
      </c>
      <c r="I1918" s="37">
        <v>0</v>
      </c>
      <c r="J1918" s="15">
        <f t="shared" si="413"/>
        <v>0</v>
      </c>
    </row>
    <row r="1919" spans="1:10" ht="20.399999999999999" x14ac:dyDescent="0.3">
      <c r="A1919" s="12" t="s">
        <v>2712</v>
      </c>
      <c r="B1919" s="13" t="s">
        <v>18</v>
      </c>
      <c r="C1919" s="13" t="s">
        <v>27</v>
      </c>
      <c r="D1919" s="31" t="s">
        <v>2713</v>
      </c>
      <c r="E1919" s="14">
        <v>20</v>
      </c>
      <c r="F1919" s="14">
        <v>66.56</v>
      </c>
      <c r="G1919" s="15">
        <f t="shared" si="412"/>
        <v>1331.2</v>
      </c>
      <c r="H1919" s="14">
        <v>20</v>
      </c>
      <c r="I1919" s="37">
        <v>0</v>
      </c>
      <c r="J1919" s="15">
        <f t="shared" si="413"/>
        <v>0</v>
      </c>
    </row>
    <row r="1920" spans="1:10" ht="20.399999999999999" x14ac:dyDescent="0.3">
      <c r="A1920" s="12" t="s">
        <v>2714</v>
      </c>
      <c r="B1920" s="13" t="s">
        <v>18</v>
      </c>
      <c r="C1920" s="13" t="s">
        <v>27</v>
      </c>
      <c r="D1920" s="31" t="s">
        <v>2715</v>
      </c>
      <c r="E1920" s="14">
        <v>40</v>
      </c>
      <c r="F1920" s="14">
        <v>85.88</v>
      </c>
      <c r="G1920" s="15">
        <f t="shared" si="412"/>
        <v>3435.2</v>
      </c>
      <c r="H1920" s="14">
        <v>40</v>
      </c>
      <c r="I1920" s="37">
        <v>0</v>
      </c>
      <c r="J1920" s="15">
        <f t="shared" si="413"/>
        <v>0</v>
      </c>
    </row>
    <row r="1921" spans="1:10" ht="20.399999999999999" x14ac:dyDescent="0.3">
      <c r="A1921" s="12" t="s">
        <v>2716</v>
      </c>
      <c r="B1921" s="13" t="s">
        <v>18</v>
      </c>
      <c r="C1921" s="13" t="s">
        <v>27</v>
      </c>
      <c r="D1921" s="31" t="s">
        <v>2717</v>
      </c>
      <c r="E1921" s="14">
        <v>60</v>
      </c>
      <c r="F1921" s="14">
        <v>65.28</v>
      </c>
      <c r="G1921" s="15">
        <f t="shared" si="412"/>
        <v>3916.8</v>
      </c>
      <c r="H1921" s="14">
        <v>60</v>
      </c>
      <c r="I1921" s="37">
        <v>0</v>
      </c>
      <c r="J1921" s="15">
        <f t="shared" si="413"/>
        <v>0</v>
      </c>
    </row>
    <row r="1922" spans="1:10" x14ac:dyDescent="0.3">
      <c r="A1922" s="12" t="s">
        <v>1272</v>
      </c>
      <c r="B1922" s="13" t="s">
        <v>18</v>
      </c>
      <c r="C1922" s="13" t="s">
        <v>27</v>
      </c>
      <c r="D1922" s="31" t="s">
        <v>1273</v>
      </c>
      <c r="E1922" s="14">
        <v>150</v>
      </c>
      <c r="F1922" s="14">
        <v>7.11</v>
      </c>
      <c r="G1922" s="15">
        <f t="shared" si="412"/>
        <v>1066.5</v>
      </c>
      <c r="H1922" s="14">
        <v>150</v>
      </c>
      <c r="I1922" s="37">
        <v>0</v>
      </c>
      <c r="J1922" s="15">
        <f t="shared" si="413"/>
        <v>0</v>
      </c>
    </row>
    <row r="1923" spans="1:10" x14ac:dyDescent="0.3">
      <c r="A1923" s="12" t="s">
        <v>2718</v>
      </c>
      <c r="B1923" s="13" t="s">
        <v>18</v>
      </c>
      <c r="C1923" s="13" t="s">
        <v>27</v>
      </c>
      <c r="D1923" s="31" t="s">
        <v>2719</v>
      </c>
      <c r="E1923" s="14">
        <v>100</v>
      </c>
      <c r="F1923" s="14">
        <v>7.42</v>
      </c>
      <c r="G1923" s="15">
        <f t="shared" si="412"/>
        <v>742</v>
      </c>
      <c r="H1923" s="14">
        <v>100</v>
      </c>
      <c r="I1923" s="37">
        <v>0</v>
      </c>
      <c r="J1923" s="15">
        <f t="shared" si="413"/>
        <v>0</v>
      </c>
    </row>
    <row r="1924" spans="1:10" x14ac:dyDescent="0.3">
      <c r="A1924" s="12" t="s">
        <v>2720</v>
      </c>
      <c r="B1924" s="13" t="s">
        <v>18</v>
      </c>
      <c r="C1924" s="13" t="s">
        <v>27</v>
      </c>
      <c r="D1924" s="31" t="s">
        <v>2721</v>
      </c>
      <c r="E1924" s="14">
        <v>85</v>
      </c>
      <c r="F1924" s="14">
        <v>7.95</v>
      </c>
      <c r="G1924" s="15">
        <f t="shared" si="412"/>
        <v>675.75</v>
      </c>
      <c r="H1924" s="14">
        <v>85</v>
      </c>
      <c r="I1924" s="37">
        <v>0</v>
      </c>
      <c r="J1924" s="15">
        <f t="shared" si="413"/>
        <v>0</v>
      </c>
    </row>
    <row r="1925" spans="1:10" x14ac:dyDescent="0.3">
      <c r="A1925" s="12" t="s">
        <v>2722</v>
      </c>
      <c r="B1925" s="13" t="s">
        <v>18</v>
      </c>
      <c r="C1925" s="13" t="s">
        <v>27</v>
      </c>
      <c r="D1925" s="31" t="s">
        <v>2723</v>
      </c>
      <c r="E1925" s="14">
        <v>1000</v>
      </c>
      <c r="F1925" s="14">
        <v>11.62</v>
      </c>
      <c r="G1925" s="15">
        <f t="shared" si="412"/>
        <v>11620</v>
      </c>
      <c r="H1925" s="14">
        <v>1000</v>
      </c>
      <c r="I1925" s="37">
        <v>0</v>
      </c>
      <c r="J1925" s="15">
        <f t="shared" si="413"/>
        <v>0</v>
      </c>
    </row>
    <row r="1926" spans="1:10" ht="20.399999999999999" x14ac:dyDescent="0.3">
      <c r="A1926" s="12" t="s">
        <v>2724</v>
      </c>
      <c r="B1926" s="13" t="s">
        <v>18</v>
      </c>
      <c r="C1926" s="13" t="s">
        <v>27</v>
      </c>
      <c r="D1926" s="31" t="s">
        <v>2725</v>
      </c>
      <c r="E1926" s="14">
        <v>100</v>
      </c>
      <c r="F1926" s="14">
        <v>6</v>
      </c>
      <c r="G1926" s="15">
        <f t="shared" si="412"/>
        <v>600</v>
      </c>
      <c r="H1926" s="14">
        <v>100</v>
      </c>
      <c r="I1926" s="37">
        <v>0</v>
      </c>
      <c r="J1926" s="15">
        <f t="shared" si="413"/>
        <v>0</v>
      </c>
    </row>
    <row r="1927" spans="1:10" ht="20.399999999999999" x14ac:dyDescent="0.3">
      <c r="A1927" s="12" t="s">
        <v>2726</v>
      </c>
      <c r="B1927" s="13" t="s">
        <v>18</v>
      </c>
      <c r="C1927" s="13" t="s">
        <v>27</v>
      </c>
      <c r="D1927" s="31" t="s">
        <v>2727</v>
      </c>
      <c r="E1927" s="14">
        <v>75</v>
      </c>
      <c r="F1927" s="14">
        <v>6.16</v>
      </c>
      <c r="G1927" s="15">
        <f t="shared" si="412"/>
        <v>462</v>
      </c>
      <c r="H1927" s="14">
        <v>75</v>
      </c>
      <c r="I1927" s="37">
        <v>0</v>
      </c>
      <c r="J1927" s="15">
        <f t="shared" si="413"/>
        <v>0</v>
      </c>
    </row>
    <row r="1928" spans="1:10" ht="20.399999999999999" x14ac:dyDescent="0.3">
      <c r="A1928" s="12" t="s">
        <v>2728</v>
      </c>
      <c r="B1928" s="13" t="s">
        <v>18</v>
      </c>
      <c r="C1928" s="13" t="s">
        <v>27</v>
      </c>
      <c r="D1928" s="31" t="s">
        <v>2729</v>
      </c>
      <c r="E1928" s="14">
        <v>75</v>
      </c>
      <c r="F1928" s="14">
        <v>6.63</v>
      </c>
      <c r="G1928" s="15">
        <f t="shared" si="412"/>
        <v>497.25</v>
      </c>
      <c r="H1928" s="14">
        <v>75</v>
      </c>
      <c r="I1928" s="37">
        <v>0</v>
      </c>
      <c r="J1928" s="15">
        <f t="shared" si="413"/>
        <v>0</v>
      </c>
    </row>
    <row r="1929" spans="1:10" ht="20.399999999999999" x14ac:dyDescent="0.3">
      <c r="A1929" s="12" t="s">
        <v>2730</v>
      </c>
      <c r="B1929" s="13" t="s">
        <v>18</v>
      </c>
      <c r="C1929" s="13" t="s">
        <v>27</v>
      </c>
      <c r="D1929" s="31" t="s">
        <v>2731</v>
      </c>
      <c r="E1929" s="14">
        <v>75</v>
      </c>
      <c r="F1929" s="14">
        <v>6.78</v>
      </c>
      <c r="G1929" s="15">
        <f t="shared" si="412"/>
        <v>508.5</v>
      </c>
      <c r="H1929" s="14">
        <v>75</v>
      </c>
      <c r="I1929" s="37">
        <v>0</v>
      </c>
      <c r="J1929" s="15">
        <f t="shared" si="413"/>
        <v>0</v>
      </c>
    </row>
    <row r="1930" spans="1:10" x14ac:dyDescent="0.3">
      <c r="A1930" s="12" t="s">
        <v>2732</v>
      </c>
      <c r="B1930" s="13" t="s">
        <v>18</v>
      </c>
      <c r="C1930" s="13" t="s">
        <v>560</v>
      </c>
      <c r="D1930" s="31" t="s">
        <v>2733</v>
      </c>
      <c r="E1930" s="14">
        <v>1</v>
      </c>
      <c r="F1930" s="14">
        <v>1772.35</v>
      </c>
      <c r="G1930" s="15">
        <f t="shared" si="412"/>
        <v>1772.35</v>
      </c>
      <c r="H1930" s="14">
        <v>1</v>
      </c>
      <c r="I1930" s="37">
        <v>0</v>
      </c>
      <c r="J1930" s="15">
        <f t="shared" si="413"/>
        <v>0</v>
      </c>
    </row>
    <row r="1931" spans="1:10" x14ac:dyDescent="0.3">
      <c r="A1931" s="16"/>
      <c r="B1931" s="16"/>
      <c r="C1931" s="16"/>
      <c r="D1931" s="32" t="s">
        <v>2734</v>
      </c>
      <c r="E1931" s="14">
        <v>1</v>
      </c>
      <c r="F1931" s="17">
        <f>SUM(G1916:G1930)</f>
        <v>35328.050000000003</v>
      </c>
      <c r="G1931" s="17">
        <f t="shared" si="412"/>
        <v>35328.050000000003</v>
      </c>
      <c r="H1931" s="14">
        <v>1</v>
      </c>
      <c r="I1931" s="17">
        <f>SUM(J1916:J1930)</f>
        <v>0</v>
      </c>
      <c r="J1931" s="17">
        <f t="shared" si="413"/>
        <v>0</v>
      </c>
    </row>
    <row r="1932" spans="1:10" ht="0.9" customHeight="1" x14ac:dyDescent="0.3">
      <c r="A1932" s="18"/>
      <c r="B1932" s="18"/>
      <c r="C1932" s="18"/>
      <c r="D1932" s="33"/>
      <c r="E1932" s="18"/>
      <c r="F1932" s="18"/>
      <c r="G1932" s="18"/>
      <c r="H1932" s="18"/>
      <c r="I1932" s="18"/>
      <c r="J1932" s="18"/>
    </row>
    <row r="1933" spans="1:10" x14ac:dyDescent="0.3">
      <c r="A1933" s="21" t="s">
        <v>2735</v>
      </c>
      <c r="B1933" s="21" t="s">
        <v>10</v>
      </c>
      <c r="C1933" s="21" t="s">
        <v>11</v>
      </c>
      <c r="D1933" s="35" t="s">
        <v>1291</v>
      </c>
      <c r="E1933" s="22">
        <f t="shared" ref="E1933:J1933" si="414">E1971</f>
        <v>1</v>
      </c>
      <c r="F1933" s="22">
        <f t="shared" si="414"/>
        <v>696360.56</v>
      </c>
      <c r="G1933" s="22">
        <f t="shared" si="414"/>
        <v>696360.56</v>
      </c>
      <c r="H1933" s="22">
        <f t="shared" si="414"/>
        <v>1</v>
      </c>
      <c r="I1933" s="22">
        <f t="shared" si="414"/>
        <v>0</v>
      </c>
      <c r="J1933" s="22">
        <f t="shared" si="414"/>
        <v>0</v>
      </c>
    </row>
    <row r="1934" spans="1:10" ht="20.399999999999999" x14ac:dyDescent="0.3">
      <c r="A1934" s="12" t="s">
        <v>2736</v>
      </c>
      <c r="B1934" s="13" t="s">
        <v>18</v>
      </c>
      <c r="C1934" s="13" t="s">
        <v>27</v>
      </c>
      <c r="D1934" s="31" t="s">
        <v>2737</v>
      </c>
      <c r="E1934" s="14">
        <v>1280</v>
      </c>
      <c r="F1934" s="14">
        <v>59.14</v>
      </c>
      <c r="G1934" s="15">
        <f t="shared" ref="G1934:G1971" si="415">ROUND(E1934*F1934,2)</f>
        <v>75699.199999999997</v>
      </c>
      <c r="H1934" s="14">
        <v>1280</v>
      </c>
      <c r="I1934" s="37">
        <v>0</v>
      </c>
      <c r="J1934" s="15">
        <f t="shared" ref="J1934:J1971" si="416">ROUND(H1934*I1934,2)</f>
        <v>0</v>
      </c>
    </row>
    <row r="1935" spans="1:10" x14ac:dyDescent="0.3">
      <c r="A1935" s="12" t="s">
        <v>2738</v>
      </c>
      <c r="B1935" s="13" t="s">
        <v>18</v>
      </c>
      <c r="C1935" s="13" t="s">
        <v>27</v>
      </c>
      <c r="D1935" s="31" t="s">
        <v>2739</v>
      </c>
      <c r="E1935" s="14">
        <v>5</v>
      </c>
      <c r="F1935" s="14">
        <v>37.79</v>
      </c>
      <c r="G1935" s="15">
        <f t="shared" si="415"/>
        <v>188.95</v>
      </c>
      <c r="H1935" s="14">
        <v>5</v>
      </c>
      <c r="I1935" s="37">
        <v>0</v>
      </c>
      <c r="J1935" s="15">
        <f t="shared" si="416"/>
        <v>0</v>
      </c>
    </row>
    <row r="1936" spans="1:10" x14ac:dyDescent="0.3">
      <c r="A1936" s="12" t="s">
        <v>2740</v>
      </c>
      <c r="B1936" s="13" t="s">
        <v>18</v>
      </c>
      <c r="C1936" s="13" t="s">
        <v>27</v>
      </c>
      <c r="D1936" s="31" t="s">
        <v>2741</v>
      </c>
      <c r="E1936" s="14">
        <v>5</v>
      </c>
      <c r="F1936" s="14">
        <v>31.8</v>
      </c>
      <c r="G1936" s="15">
        <f t="shared" si="415"/>
        <v>159</v>
      </c>
      <c r="H1936" s="14">
        <v>5</v>
      </c>
      <c r="I1936" s="37">
        <v>0</v>
      </c>
      <c r="J1936" s="15">
        <f t="shared" si="416"/>
        <v>0</v>
      </c>
    </row>
    <row r="1937" spans="1:10" x14ac:dyDescent="0.3">
      <c r="A1937" s="12" t="s">
        <v>2742</v>
      </c>
      <c r="B1937" s="13" t="s">
        <v>18</v>
      </c>
      <c r="C1937" s="13" t="s">
        <v>27</v>
      </c>
      <c r="D1937" s="31" t="s">
        <v>2743</v>
      </c>
      <c r="E1937" s="14">
        <v>5</v>
      </c>
      <c r="F1937" s="14">
        <v>26.7</v>
      </c>
      <c r="G1937" s="15">
        <f t="shared" si="415"/>
        <v>133.5</v>
      </c>
      <c r="H1937" s="14">
        <v>5</v>
      </c>
      <c r="I1937" s="37">
        <v>0</v>
      </c>
      <c r="J1937" s="15">
        <f t="shared" si="416"/>
        <v>0</v>
      </c>
    </row>
    <row r="1938" spans="1:10" x14ac:dyDescent="0.3">
      <c r="A1938" s="12" t="s">
        <v>2744</v>
      </c>
      <c r="B1938" s="13" t="s">
        <v>18</v>
      </c>
      <c r="C1938" s="13" t="s">
        <v>27</v>
      </c>
      <c r="D1938" s="31" t="s">
        <v>2745</v>
      </c>
      <c r="E1938" s="14">
        <v>4000</v>
      </c>
      <c r="F1938" s="14">
        <v>22</v>
      </c>
      <c r="G1938" s="15">
        <f t="shared" si="415"/>
        <v>88000</v>
      </c>
      <c r="H1938" s="14">
        <v>4000</v>
      </c>
      <c r="I1938" s="37">
        <v>0</v>
      </c>
      <c r="J1938" s="15">
        <f t="shared" si="416"/>
        <v>0</v>
      </c>
    </row>
    <row r="1939" spans="1:10" x14ac:dyDescent="0.3">
      <c r="A1939" s="12" t="s">
        <v>2746</v>
      </c>
      <c r="B1939" s="13" t="s">
        <v>18</v>
      </c>
      <c r="C1939" s="13" t="s">
        <v>27</v>
      </c>
      <c r="D1939" s="31" t="s">
        <v>2747</v>
      </c>
      <c r="E1939" s="14">
        <v>5</v>
      </c>
      <c r="F1939" s="14">
        <v>17.899999999999999</v>
      </c>
      <c r="G1939" s="15">
        <f t="shared" si="415"/>
        <v>89.5</v>
      </c>
      <c r="H1939" s="14">
        <v>5</v>
      </c>
      <c r="I1939" s="37">
        <v>0</v>
      </c>
      <c r="J1939" s="15">
        <f t="shared" si="416"/>
        <v>0</v>
      </c>
    </row>
    <row r="1940" spans="1:10" x14ac:dyDescent="0.3">
      <c r="A1940" s="12" t="s">
        <v>2748</v>
      </c>
      <c r="B1940" s="13" t="s">
        <v>18</v>
      </c>
      <c r="C1940" s="13" t="s">
        <v>27</v>
      </c>
      <c r="D1940" s="31" t="s">
        <v>2749</v>
      </c>
      <c r="E1940" s="14">
        <v>6800</v>
      </c>
      <c r="F1940" s="14">
        <v>15.06</v>
      </c>
      <c r="G1940" s="15">
        <f t="shared" si="415"/>
        <v>102408</v>
      </c>
      <c r="H1940" s="14">
        <v>6800</v>
      </c>
      <c r="I1940" s="37">
        <v>0</v>
      </c>
      <c r="J1940" s="15">
        <f t="shared" si="416"/>
        <v>0</v>
      </c>
    </row>
    <row r="1941" spans="1:10" x14ac:dyDescent="0.3">
      <c r="A1941" s="12" t="s">
        <v>2750</v>
      </c>
      <c r="B1941" s="13" t="s">
        <v>18</v>
      </c>
      <c r="C1941" s="13" t="s">
        <v>27</v>
      </c>
      <c r="D1941" s="31" t="s">
        <v>2751</v>
      </c>
      <c r="E1941" s="14">
        <v>200</v>
      </c>
      <c r="F1941" s="14">
        <v>12.63</v>
      </c>
      <c r="G1941" s="15">
        <f t="shared" si="415"/>
        <v>2526</v>
      </c>
      <c r="H1941" s="14">
        <v>200</v>
      </c>
      <c r="I1941" s="37">
        <v>0</v>
      </c>
      <c r="J1941" s="15">
        <f t="shared" si="416"/>
        <v>0</v>
      </c>
    </row>
    <row r="1942" spans="1:10" x14ac:dyDescent="0.3">
      <c r="A1942" s="12" t="s">
        <v>2752</v>
      </c>
      <c r="B1942" s="13" t="s">
        <v>18</v>
      </c>
      <c r="C1942" s="13" t="s">
        <v>27</v>
      </c>
      <c r="D1942" s="31" t="s">
        <v>2753</v>
      </c>
      <c r="E1942" s="14">
        <v>370</v>
      </c>
      <c r="F1942" s="14">
        <v>10.65</v>
      </c>
      <c r="G1942" s="15">
        <f t="shared" si="415"/>
        <v>3940.5</v>
      </c>
      <c r="H1942" s="14">
        <v>370</v>
      </c>
      <c r="I1942" s="37">
        <v>0</v>
      </c>
      <c r="J1942" s="15">
        <f t="shared" si="416"/>
        <v>0</v>
      </c>
    </row>
    <row r="1943" spans="1:10" x14ac:dyDescent="0.3">
      <c r="A1943" s="12" t="s">
        <v>2754</v>
      </c>
      <c r="B1943" s="13" t="s">
        <v>18</v>
      </c>
      <c r="C1943" s="13" t="s">
        <v>27</v>
      </c>
      <c r="D1943" s="31" t="s">
        <v>2755</v>
      </c>
      <c r="E1943" s="14">
        <v>100</v>
      </c>
      <c r="F1943" s="14">
        <v>11.75</v>
      </c>
      <c r="G1943" s="15">
        <f t="shared" si="415"/>
        <v>1175</v>
      </c>
      <c r="H1943" s="14">
        <v>100</v>
      </c>
      <c r="I1943" s="37">
        <v>0</v>
      </c>
      <c r="J1943" s="15">
        <f t="shared" si="416"/>
        <v>0</v>
      </c>
    </row>
    <row r="1944" spans="1:10" x14ac:dyDescent="0.3">
      <c r="A1944" s="12" t="s">
        <v>2756</v>
      </c>
      <c r="B1944" s="13" t="s">
        <v>18</v>
      </c>
      <c r="C1944" s="13" t="s">
        <v>27</v>
      </c>
      <c r="D1944" s="31" t="s">
        <v>2757</v>
      </c>
      <c r="E1944" s="14">
        <v>250</v>
      </c>
      <c r="F1944" s="14">
        <v>3.98</v>
      </c>
      <c r="G1944" s="15">
        <f t="shared" si="415"/>
        <v>995</v>
      </c>
      <c r="H1944" s="14">
        <v>250</v>
      </c>
      <c r="I1944" s="37">
        <v>0</v>
      </c>
      <c r="J1944" s="15">
        <f t="shared" si="416"/>
        <v>0</v>
      </c>
    </row>
    <row r="1945" spans="1:10" x14ac:dyDescent="0.3">
      <c r="A1945" s="12" t="s">
        <v>1270</v>
      </c>
      <c r="B1945" s="13" t="s">
        <v>18</v>
      </c>
      <c r="C1945" s="13" t="s">
        <v>27</v>
      </c>
      <c r="D1945" s="31" t="s">
        <v>1271</v>
      </c>
      <c r="E1945" s="14">
        <v>2450</v>
      </c>
      <c r="F1945" s="14">
        <v>4.6399999999999997</v>
      </c>
      <c r="G1945" s="15">
        <f t="shared" si="415"/>
        <v>11368</v>
      </c>
      <c r="H1945" s="14">
        <v>2450</v>
      </c>
      <c r="I1945" s="37">
        <v>0</v>
      </c>
      <c r="J1945" s="15">
        <f t="shared" si="416"/>
        <v>0</v>
      </c>
    </row>
    <row r="1946" spans="1:10" x14ac:dyDescent="0.3">
      <c r="A1946" s="12" t="s">
        <v>2758</v>
      </c>
      <c r="B1946" s="13" t="s">
        <v>18</v>
      </c>
      <c r="C1946" s="13" t="s">
        <v>27</v>
      </c>
      <c r="D1946" s="31" t="s">
        <v>2759</v>
      </c>
      <c r="E1946" s="14">
        <v>1350</v>
      </c>
      <c r="F1946" s="14">
        <v>6.74</v>
      </c>
      <c r="G1946" s="15">
        <f t="shared" si="415"/>
        <v>9099</v>
      </c>
      <c r="H1946" s="14">
        <v>1350</v>
      </c>
      <c r="I1946" s="37">
        <v>0</v>
      </c>
      <c r="J1946" s="15">
        <f t="shared" si="416"/>
        <v>0</v>
      </c>
    </row>
    <row r="1947" spans="1:10" x14ac:dyDescent="0.3">
      <c r="A1947" s="12" t="s">
        <v>2760</v>
      </c>
      <c r="B1947" s="13" t="s">
        <v>18</v>
      </c>
      <c r="C1947" s="13" t="s">
        <v>27</v>
      </c>
      <c r="D1947" s="31" t="s">
        <v>2761</v>
      </c>
      <c r="E1947" s="14">
        <v>11740</v>
      </c>
      <c r="F1947" s="14">
        <v>8.43</v>
      </c>
      <c r="G1947" s="15">
        <f t="shared" si="415"/>
        <v>98968.2</v>
      </c>
      <c r="H1947" s="14">
        <v>11740</v>
      </c>
      <c r="I1947" s="37">
        <v>0</v>
      </c>
      <c r="J1947" s="15">
        <f t="shared" si="416"/>
        <v>0</v>
      </c>
    </row>
    <row r="1948" spans="1:10" x14ac:dyDescent="0.3">
      <c r="A1948" s="12" t="s">
        <v>2762</v>
      </c>
      <c r="B1948" s="13" t="s">
        <v>18</v>
      </c>
      <c r="C1948" s="13" t="s">
        <v>27</v>
      </c>
      <c r="D1948" s="31" t="s">
        <v>2763</v>
      </c>
      <c r="E1948" s="14">
        <v>924</v>
      </c>
      <c r="F1948" s="14">
        <v>10.8</v>
      </c>
      <c r="G1948" s="15">
        <f t="shared" si="415"/>
        <v>9979.2000000000007</v>
      </c>
      <c r="H1948" s="14">
        <v>924</v>
      </c>
      <c r="I1948" s="37">
        <v>0</v>
      </c>
      <c r="J1948" s="15">
        <f t="shared" si="416"/>
        <v>0</v>
      </c>
    </row>
    <row r="1949" spans="1:10" x14ac:dyDescent="0.3">
      <c r="A1949" s="12" t="s">
        <v>2764</v>
      </c>
      <c r="B1949" s="13" t="s">
        <v>18</v>
      </c>
      <c r="C1949" s="13" t="s">
        <v>27</v>
      </c>
      <c r="D1949" s="31" t="s">
        <v>2765</v>
      </c>
      <c r="E1949" s="14">
        <v>10</v>
      </c>
      <c r="F1949" s="14">
        <v>14.85</v>
      </c>
      <c r="G1949" s="15">
        <f t="shared" si="415"/>
        <v>148.5</v>
      </c>
      <c r="H1949" s="14">
        <v>10</v>
      </c>
      <c r="I1949" s="37">
        <v>0</v>
      </c>
      <c r="J1949" s="15">
        <f t="shared" si="416"/>
        <v>0</v>
      </c>
    </row>
    <row r="1950" spans="1:10" x14ac:dyDescent="0.3">
      <c r="A1950" s="12" t="s">
        <v>2766</v>
      </c>
      <c r="B1950" s="13" t="s">
        <v>18</v>
      </c>
      <c r="C1950" s="13" t="s">
        <v>27</v>
      </c>
      <c r="D1950" s="31" t="s">
        <v>2767</v>
      </c>
      <c r="E1950" s="14">
        <v>10</v>
      </c>
      <c r="F1950" s="14">
        <v>4.76</v>
      </c>
      <c r="G1950" s="15">
        <f t="shared" si="415"/>
        <v>47.6</v>
      </c>
      <c r="H1950" s="14">
        <v>10</v>
      </c>
      <c r="I1950" s="37">
        <v>0</v>
      </c>
      <c r="J1950" s="15">
        <f t="shared" si="416"/>
        <v>0</v>
      </c>
    </row>
    <row r="1951" spans="1:10" x14ac:dyDescent="0.3">
      <c r="A1951" s="12" t="s">
        <v>2768</v>
      </c>
      <c r="B1951" s="13" t="s">
        <v>18</v>
      </c>
      <c r="C1951" s="13" t="s">
        <v>27</v>
      </c>
      <c r="D1951" s="31" t="s">
        <v>2769</v>
      </c>
      <c r="E1951" s="14">
        <v>5</v>
      </c>
      <c r="F1951" s="14">
        <v>5.4</v>
      </c>
      <c r="G1951" s="15">
        <f t="shared" si="415"/>
        <v>27</v>
      </c>
      <c r="H1951" s="14">
        <v>5</v>
      </c>
      <c r="I1951" s="37">
        <v>0</v>
      </c>
      <c r="J1951" s="15">
        <f t="shared" si="416"/>
        <v>0</v>
      </c>
    </row>
    <row r="1952" spans="1:10" x14ac:dyDescent="0.3">
      <c r="A1952" s="12" t="s">
        <v>2770</v>
      </c>
      <c r="B1952" s="13" t="s">
        <v>18</v>
      </c>
      <c r="C1952" s="13" t="s">
        <v>27</v>
      </c>
      <c r="D1952" s="31" t="s">
        <v>2771</v>
      </c>
      <c r="E1952" s="14">
        <v>10</v>
      </c>
      <c r="F1952" s="14">
        <v>8.09</v>
      </c>
      <c r="G1952" s="15">
        <f t="shared" si="415"/>
        <v>80.900000000000006</v>
      </c>
      <c r="H1952" s="14">
        <v>10</v>
      </c>
      <c r="I1952" s="37">
        <v>0</v>
      </c>
      <c r="J1952" s="15">
        <f t="shared" si="416"/>
        <v>0</v>
      </c>
    </row>
    <row r="1953" spans="1:10" x14ac:dyDescent="0.3">
      <c r="A1953" s="12" t="s">
        <v>2772</v>
      </c>
      <c r="B1953" s="13" t="s">
        <v>18</v>
      </c>
      <c r="C1953" s="13" t="s">
        <v>27</v>
      </c>
      <c r="D1953" s="31" t="s">
        <v>2773</v>
      </c>
      <c r="E1953" s="14">
        <v>3230</v>
      </c>
      <c r="F1953" s="14">
        <v>10.25</v>
      </c>
      <c r="G1953" s="15">
        <f t="shared" si="415"/>
        <v>33107.5</v>
      </c>
      <c r="H1953" s="14">
        <v>3230</v>
      </c>
      <c r="I1953" s="37">
        <v>0</v>
      </c>
      <c r="J1953" s="15">
        <f t="shared" si="416"/>
        <v>0</v>
      </c>
    </row>
    <row r="1954" spans="1:10" x14ac:dyDescent="0.3">
      <c r="A1954" s="12" t="s">
        <v>2774</v>
      </c>
      <c r="B1954" s="13" t="s">
        <v>18</v>
      </c>
      <c r="C1954" s="13" t="s">
        <v>27</v>
      </c>
      <c r="D1954" s="31" t="s">
        <v>2775</v>
      </c>
      <c r="E1954" s="14">
        <v>2590</v>
      </c>
      <c r="F1954" s="14">
        <v>14.68</v>
      </c>
      <c r="G1954" s="15">
        <f t="shared" si="415"/>
        <v>38021.199999999997</v>
      </c>
      <c r="H1954" s="14">
        <v>2590</v>
      </c>
      <c r="I1954" s="37">
        <v>0</v>
      </c>
      <c r="J1954" s="15">
        <f t="shared" si="416"/>
        <v>0</v>
      </c>
    </row>
    <row r="1955" spans="1:10" ht="20.399999999999999" x14ac:dyDescent="0.3">
      <c r="A1955" s="12" t="s">
        <v>2776</v>
      </c>
      <c r="B1955" s="13" t="s">
        <v>18</v>
      </c>
      <c r="C1955" s="13" t="s">
        <v>27</v>
      </c>
      <c r="D1955" s="31" t="s">
        <v>2777</v>
      </c>
      <c r="E1955" s="14">
        <v>890</v>
      </c>
      <c r="F1955" s="14">
        <v>19.18</v>
      </c>
      <c r="G1955" s="15">
        <f t="shared" si="415"/>
        <v>17070.2</v>
      </c>
      <c r="H1955" s="14">
        <v>890</v>
      </c>
      <c r="I1955" s="37">
        <v>0</v>
      </c>
      <c r="J1955" s="15">
        <f t="shared" si="416"/>
        <v>0</v>
      </c>
    </row>
    <row r="1956" spans="1:10" ht="20.399999999999999" x14ac:dyDescent="0.3">
      <c r="A1956" s="12" t="s">
        <v>2778</v>
      </c>
      <c r="B1956" s="13" t="s">
        <v>18</v>
      </c>
      <c r="C1956" s="13" t="s">
        <v>27</v>
      </c>
      <c r="D1956" s="31" t="s">
        <v>2779</v>
      </c>
      <c r="E1956" s="14">
        <v>4594</v>
      </c>
      <c r="F1956" s="14">
        <v>26.46</v>
      </c>
      <c r="G1956" s="15">
        <f t="shared" si="415"/>
        <v>121557.24</v>
      </c>
      <c r="H1956" s="14">
        <v>4594</v>
      </c>
      <c r="I1956" s="37">
        <v>0</v>
      </c>
      <c r="J1956" s="15">
        <f t="shared" si="416"/>
        <v>0</v>
      </c>
    </row>
    <row r="1957" spans="1:10" ht="20.399999999999999" x14ac:dyDescent="0.3">
      <c r="A1957" s="12" t="s">
        <v>2780</v>
      </c>
      <c r="B1957" s="13" t="s">
        <v>18</v>
      </c>
      <c r="C1957" s="13" t="s">
        <v>27</v>
      </c>
      <c r="D1957" s="31" t="s">
        <v>2781</v>
      </c>
      <c r="E1957" s="14">
        <v>20</v>
      </c>
      <c r="F1957" s="14">
        <v>9.57</v>
      </c>
      <c r="G1957" s="15">
        <f t="shared" si="415"/>
        <v>191.4</v>
      </c>
      <c r="H1957" s="14">
        <v>20</v>
      </c>
      <c r="I1957" s="37">
        <v>0</v>
      </c>
      <c r="J1957" s="15">
        <f t="shared" si="416"/>
        <v>0</v>
      </c>
    </row>
    <row r="1958" spans="1:10" ht="30.6" x14ac:dyDescent="0.3">
      <c r="A1958" s="12" t="s">
        <v>2782</v>
      </c>
      <c r="B1958" s="13" t="s">
        <v>18</v>
      </c>
      <c r="C1958" s="13" t="s">
        <v>27</v>
      </c>
      <c r="D1958" s="31" t="s">
        <v>2783</v>
      </c>
      <c r="E1958" s="14">
        <v>230</v>
      </c>
      <c r="F1958" s="14">
        <v>11.35</v>
      </c>
      <c r="G1958" s="15">
        <f t="shared" si="415"/>
        <v>2610.5</v>
      </c>
      <c r="H1958" s="14">
        <v>230</v>
      </c>
      <c r="I1958" s="37">
        <v>0</v>
      </c>
      <c r="J1958" s="15">
        <f t="shared" si="416"/>
        <v>0</v>
      </c>
    </row>
    <row r="1959" spans="1:10" ht="20.399999999999999" x14ac:dyDescent="0.3">
      <c r="A1959" s="12" t="s">
        <v>2784</v>
      </c>
      <c r="B1959" s="13" t="s">
        <v>18</v>
      </c>
      <c r="C1959" s="13" t="s">
        <v>27</v>
      </c>
      <c r="D1959" s="31" t="s">
        <v>2785</v>
      </c>
      <c r="E1959" s="14">
        <v>5</v>
      </c>
      <c r="F1959" s="14">
        <v>12.39</v>
      </c>
      <c r="G1959" s="15">
        <f t="shared" si="415"/>
        <v>61.95</v>
      </c>
      <c r="H1959" s="14">
        <v>5</v>
      </c>
      <c r="I1959" s="37">
        <v>0</v>
      </c>
      <c r="J1959" s="15">
        <f t="shared" si="416"/>
        <v>0</v>
      </c>
    </row>
    <row r="1960" spans="1:10" ht="20.399999999999999" x14ac:dyDescent="0.3">
      <c r="A1960" s="12" t="s">
        <v>1292</v>
      </c>
      <c r="B1960" s="13" t="s">
        <v>18</v>
      </c>
      <c r="C1960" s="13" t="s">
        <v>27</v>
      </c>
      <c r="D1960" s="31" t="s">
        <v>1293</v>
      </c>
      <c r="E1960" s="14">
        <v>5</v>
      </c>
      <c r="F1960" s="14">
        <v>12.61</v>
      </c>
      <c r="G1960" s="15">
        <f t="shared" si="415"/>
        <v>63.05</v>
      </c>
      <c r="H1960" s="14">
        <v>5</v>
      </c>
      <c r="I1960" s="37">
        <v>0</v>
      </c>
      <c r="J1960" s="15">
        <f t="shared" si="416"/>
        <v>0</v>
      </c>
    </row>
    <row r="1961" spans="1:10" ht="20.399999999999999" x14ac:dyDescent="0.3">
      <c r="A1961" s="12" t="s">
        <v>1300</v>
      </c>
      <c r="B1961" s="13" t="s">
        <v>18</v>
      </c>
      <c r="C1961" s="13" t="s">
        <v>27</v>
      </c>
      <c r="D1961" s="31" t="s">
        <v>1301</v>
      </c>
      <c r="E1961" s="14">
        <v>210</v>
      </c>
      <c r="F1961" s="14">
        <v>21.85</v>
      </c>
      <c r="G1961" s="15">
        <f t="shared" si="415"/>
        <v>4588.5</v>
      </c>
      <c r="H1961" s="14">
        <v>210</v>
      </c>
      <c r="I1961" s="37">
        <v>0</v>
      </c>
      <c r="J1961" s="15">
        <f t="shared" si="416"/>
        <v>0</v>
      </c>
    </row>
    <row r="1962" spans="1:10" ht="20.399999999999999" x14ac:dyDescent="0.3">
      <c r="A1962" s="12" t="s">
        <v>1294</v>
      </c>
      <c r="B1962" s="13" t="s">
        <v>18</v>
      </c>
      <c r="C1962" s="13" t="s">
        <v>27</v>
      </c>
      <c r="D1962" s="31" t="s">
        <v>1295</v>
      </c>
      <c r="E1962" s="14">
        <v>5</v>
      </c>
      <c r="F1962" s="14">
        <v>24.21</v>
      </c>
      <c r="G1962" s="15">
        <f t="shared" si="415"/>
        <v>121.05</v>
      </c>
      <c r="H1962" s="14">
        <v>5</v>
      </c>
      <c r="I1962" s="37">
        <v>0</v>
      </c>
      <c r="J1962" s="15">
        <f t="shared" si="416"/>
        <v>0</v>
      </c>
    </row>
    <row r="1963" spans="1:10" ht="20.399999999999999" x14ac:dyDescent="0.3">
      <c r="A1963" s="12" t="s">
        <v>1296</v>
      </c>
      <c r="B1963" s="13" t="s">
        <v>18</v>
      </c>
      <c r="C1963" s="13" t="s">
        <v>27</v>
      </c>
      <c r="D1963" s="31" t="s">
        <v>1297</v>
      </c>
      <c r="E1963" s="14">
        <v>5</v>
      </c>
      <c r="F1963" s="14">
        <v>25.36</v>
      </c>
      <c r="G1963" s="15">
        <f t="shared" si="415"/>
        <v>126.8</v>
      </c>
      <c r="H1963" s="14">
        <v>5</v>
      </c>
      <c r="I1963" s="37">
        <v>0</v>
      </c>
      <c r="J1963" s="15">
        <f t="shared" si="416"/>
        <v>0</v>
      </c>
    </row>
    <row r="1964" spans="1:10" ht="20.399999999999999" x14ac:dyDescent="0.3">
      <c r="A1964" s="12" t="s">
        <v>1298</v>
      </c>
      <c r="B1964" s="13" t="s">
        <v>18</v>
      </c>
      <c r="C1964" s="13" t="s">
        <v>27</v>
      </c>
      <c r="D1964" s="31" t="s">
        <v>1299</v>
      </c>
      <c r="E1964" s="14">
        <v>1</v>
      </c>
      <c r="F1964" s="14">
        <v>30.57</v>
      </c>
      <c r="G1964" s="15">
        <f t="shared" si="415"/>
        <v>30.57</v>
      </c>
      <c r="H1964" s="14">
        <v>1</v>
      </c>
      <c r="I1964" s="37">
        <v>0</v>
      </c>
      <c r="J1964" s="15">
        <f t="shared" si="416"/>
        <v>0</v>
      </c>
    </row>
    <row r="1965" spans="1:10" ht="20.399999999999999" x14ac:dyDescent="0.3">
      <c r="A1965" s="12" t="s">
        <v>2786</v>
      </c>
      <c r="B1965" s="13" t="s">
        <v>18</v>
      </c>
      <c r="C1965" s="13" t="s">
        <v>27</v>
      </c>
      <c r="D1965" s="31" t="s">
        <v>2787</v>
      </c>
      <c r="E1965" s="14">
        <v>220</v>
      </c>
      <c r="F1965" s="14">
        <v>34.979999999999997</v>
      </c>
      <c r="G1965" s="15">
        <f t="shared" si="415"/>
        <v>7695.6</v>
      </c>
      <c r="H1965" s="14">
        <v>220</v>
      </c>
      <c r="I1965" s="37">
        <v>0</v>
      </c>
      <c r="J1965" s="15">
        <f t="shared" si="416"/>
        <v>0</v>
      </c>
    </row>
    <row r="1966" spans="1:10" ht="20.399999999999999" x14ac:dyDescent="0.3">
      <c r="A1966" s="12" t="s">
        <v>2788</v>
      </c>
      <c r="B1966" s="13" t="s">
        <v>18</v>
      </c>
      <c r="C1966" s="13" t="s">
        <v>27</v>
      </c>
      <c r="D1966" s="31" t="s">
        <v>2789</v>
      </c>
      <c r="E1966" s="14">
        <v>600</v>
      </c>
      <c r="F1966" s="14">
        <v>11.74</v>
      </c>
      <c r="G1966" s="15">
        <f t="shared" si="415"/>
        <v>7044</v>
      </c>
      <c r="H1966" s="14">
        <v>600</v>
      </c>
      <c r="I1966" s="37">
        <v>0</v>
      </c>
      <c r="J1966" s="15">
        <f t="shared" si="416"/>
        <v>0</v>
      </c>
    </row>
    <row r="1967" spans="1:10" ht="20.399999999999999" x14ac:dyDescent="0.3">
      <c r="A1967" s="12" t="s">
        <v>2790</v>
      </c>
      <c r="B1967" s="13" t="s">
        <v>18</v>
      </c>
      <c r="C1967" s="13" t="s">
        <v>27</v>
      </c>
      <c r="D1967" s="31" t="s">
        <v>2791</v>
      </c>
      <c r="E1967" s="14">
        <v>5</v>
      </c>
      <c r="F1967" s="14">
        <v>18.010000000000002</v>
      </c>
      <c r="G1967" s="15">
        <f t="shared" si="415"/>
        <v>90.05</v>
      </c>
      <c r="H1967" s="14">
        <v>5</v>
      </c>
      <c r="I1967" s="37">
        <v>0</v>
      </c>
      <c r="J1967" s="15">
        <f t="shared" si="416"/>
        <v>0</v>
      </c>
    </row>
    <row r="1968" spans="1:10" ht="20.399999999999999" x14ac:dyDescent="0.3">
      <c r="A1968" s="12" t="s">
        <v>2792</v>
      </c>
      <c r="B1968" s="13" t="s">
        <v>18</v>
      </c>
      <c r="C1968" s="13" t="s">
        <v>27</v>
      </c>
      <c r="D1968" s="31" t="s">
        <v>2793</v>
      </c>
      <c r="E1968" s="14">
        <v>2400</v>
      </c>
      <c r="F1968" s="14">
        <v>24.42</v>
      </c>
      <c r="G1968" s="15">
        <f t="shared" si="415"/>
        <v>58608</v>
      </c>
      <c r="H1968" s="14">
        <v>2400</v>
      </c>
      <c r="I1968" s="37">
        <v>0</v>
      </c>
      <c r="J1968" s="15">
        <f t="shared" si="416"/>
        <v>0</v>
      </c>
    </row>
    <row r="1969" spans="1:10" ht="20.399999999999999" x14ac:dyDescent="0.3">
      <c r="A1969" s="12" t="s">
        <v>2794</v>
      </c>
      <c r="B1969" s="13" t="s">
        <v>18</v>
      </c>
      <c r="C1969" s="13" t="s">
        <v>27</v>
      </c>
      <c r="D1969" s="31" t="s">
        <v>2795</v>
      </c>
      <c r="E1969" s="14">
        <v>5</v>
      </c>
      <c r="F1969" s="14">
        <v>28.72</v>
      </c>
      <c r="G1969" s="15">
        <f t="shared" si="415"/>
        <v>143.6</v>
      </c>
      <c r="H1969" s="14">
        <v>5</v>
      </c>
      <c r="I1969" s="37">
        <v>0</v>
      </c>
      <c r="J1969" s="15">
        <f t="shared" si="416"/>
        <v>0</v>
      </c>
    </row>
    <row r="1970" spans="1:10" ht="20.399999999999999" x14ac:dyDescent="0.3">
      <c r="A1970" s="12" t="s">
        <v>2796</v>
      </c>
      <c r="B1970" s="13" t="s">
        <v>18</v>
      </c>
      <c r="C1970" s="13" t="s">
        <v>27</v>
      </c>
      <c r="D1970" s="31" t="s">
        <v>2797</v>
      </c>
      <c r="E1970" s="14">
        <v>5</v>
      </c>
      <c r="F1970" s="14">
        <v>39.26</v>
      </c>
      <c r="G1970" s="15">
        <f t="shared" si="415"/>
        <v>196.3</v>
      </c>
      <c r="H1970" s="14">
        <v>5</v>
      </c>
      <c r="I1970" s="37">
        <v>0</v>
      </c>
      <c r="J1970" s="15">
        <f t="shared" si="416"/>
        <v>0</v>
      </c>
    </row>
    <row r="1971" spans="1:10" x14ac:dyDescent="0.3">
      <c r="A1971" s="16"/>
      <c r="B1971" s="16"/>
      <c r="C1971" s="16"/>
      <c r="D1971" s="32" t="s">
        <v>2798</v>
      </c>
      <c r="E1971" s="14">
        <v>1</v>
      </c>
      <c r="F1971" s="17">
        <f>SUM(G1934:G1970)</f>
        <v>696360.56</v>
      </c>
      <c r="G1971" s="17">
        <f t="shared" si="415"/>
        <v>696360.56</v>
      </c>
      <c r="H1971" s="14">
        <v>1</v>
      </c>
      <c r="I1971" s="17">
        <f>SUM(J1934:J1970)</f>
        <v>0</v>
      </c>
      <c r="J1971" s="17">
        <f t="shared" si="416"/>
        <v>0</v>
      </c>
    </row>
    <row r="1972" spans="1:10" ht="0.9" customHeight="1" x14ac:dyDescent="0.3">
      <c r="A1972" s="18"/>
      <c r="B1972" s="18"/>
      <c r="C1972" s="18"/>
      <c r="D1972" s="33"/>
      <c r="E1972" s="18"/>
      <c r="F1972" s="18"/>
      <c r="G1972" s="18"/>
      <c r="H1972" s="18"/>
      <c r="I1972" s="18"/>
      <c r="J1972" s="18"/>
    </row>
    <row r="1973" spans="1:10" x14ac:dyDescent="0.3">
      <c r="A1973" s="21" t="s">
        <v>2799</v>
      </c>
      <c r="B1973" s="21" t="s">
        <v>10</v>
      </c>
      <c r="C1973" s="21" t="s">
        <v>11</v>
      </c>
      <c r="D1973" s="35" t="s">
        <v>2800</v>
      </c>
      <c r="E1973" s="22">
        <f t="shared" ref="E1973:J1973" si="417">E1982</f>
        <v>1</v>
      </c>
      <c r="F1973" s="22">
        <f t="shared" si="417"/>
        <v>511831.51</v>
      </c>
      <c r="G1973" s="22">
        <f t="shared" si="417"/>
        <v>511831.51</v>
      </c>
      <c r="H1973" s="22">
        <f t="shared" si="417"/>
        <v>1</v>
      </c>
      <c r="I1973" s="22">
        <f t="shared" si="417"/>
        <v>0</v>
      </c>
      <c r="J1973" s="22">
        <f t="shared" si="417"/>
        <v>0</v>
      </c>
    </row>
    <row r="1974" spans="1:10" x14ac:dyDescent="0.3">
      <c r="A1974" s="12" t="s">
        <v>1268</v>
      </c>
      <c r="B1974" s="13" t="s">
        <v>18</v>
      </c>
      <c r="C1974" s="13" t="s">
        <v>560</v>
      </c>
      <c r="D1974" s="31" t="s">
        <v>1269</v>
      </c>
      <c r="E1974" s="14">
        <v>180</v>
      </c>
      <c r="F1974" s="14">
        <v>86.22</v>
      </c>
      <c r="G1974" s="15">
        <f t="shared" ref="G1974:G1982" si="418">ROUND(E1974*F1974,2)</f>
        <v>15519.6</v>
      </c>
      <c r="H1974" s="14">
        <v>180</v>
      </c>
      <c r="I1974" s="37">
        <v>0</v>
      </c>
      <c r="J1974" s="15">
        <f t="shared" ref="J1974:J1982" si="419">ROUND(H1974*I1974,2)</f>
        <v>0</v>
      </c>
    </row>
    <row r="1975" spans="1:10" x14ac:dyDescent="0.3">
      <c r="A1975" s="12" t="s">
        <v>2801</v>
      </c>
      <c r="B1975" s="13" t="s">
        <v>18</v>
      </c>
      <c r="C1975" s="13" t="s">
        <v>27</v>
      </c>
      <c r="D1975" s="31" t="s">
        <v>2802</v>
      </c>
      <c r="E1975" s="14">
        <v>800</v>
      </c>
      <c r="F1975" s="14">
        <v>248.58</v>
      </c>
      <c r="G1975" s="15">
        <f t="shared" si="418"/>
        <v>198864</v>
      </c>
      <c r="H1975" s="14">
        <v>800</v>
      </c>
      <c r="I1975" s="37">
        <v>0</v>
      </c>
      <c r="J1975" s="15">
        <f t="shared" si="419"/>
        <v>0</v>
      </c>
    </row>
    <row r="1976" spans="1:10" x14ac:dyDescent="0.3">
      <c r="A1976" s="12" t="s">
        <v>2803</v>
      </c>
      <c r="B1976" s="13" t="s">
        <v>18</v>
      </c>
      <c r="C1976" s="13" t="s">
        <v>27</v>
      </c>
      <c r="D1976" s="31" t="s">
        <v>2804</v>
      </c>
      <c r="E1976" s="14">
        <v>1370</v>
      </c>
      <c r="F1976" s="14">
        <v>185.04</v>
      </c>
      <c r="G1976" s="15">
        <f t="shared" si="418"/>
        <v>253504.8</v>
      </c>
      <c r="H1976" s="14">
        <v>1370</v>
      </c>
      <c r="I1976" s="37">
        <v>0</v>
      </c>
      <c r="J1976" s="15">
        <f t="shared" si="419"/>
        <v>0</v>
      </c>
    </row>
    <row r="1977" spans="1:10" x14ac:dyDescent="0.3">
      <c r="A1977" s="12" t="s">
        <v>1266</v>
      </c>
      <c r="B1977" s="13" t="s">
        <v>18</v>
      </c>
      <c r="C1977" s="13" t="s">
        <v>560</v>
      </c>
      <c r="D1977" s="31" t="s">
        <v>1267</v>
      </c>
      <c r="E1977" s="14">
        <v>30</v>
      </c>
      <c r="F1977" s="14">
        <v>31.07</v>
      </c>
      <c r="G1977" s="15">
        <f t="shared" si="418"/>
        <v>932.1</v>
      </c>
      <c r="H1977" s="14">
        <v>30</v>
      </c>
      <c r="I1977" s="37">
        <v>0</v>
      </c>
      <c r="J1977" s="15">
        <f t="shared" si="419"/>
        <v>0</v>
      </c>
    </row>
    <row r="1978" spans="1:10" x14ac:dyDescent="0.3">
      <c r="A1978" s="12" t="s">
        <v>1278</v>
      </c>
      <c r="B1978" s="13" t="s">
        <v>18</v>
      </c>
      <c r="C1978" s="13" t="s">
        <v>560</v>
      </c>
      <c r="D1978" s="31" t="s">
        <v>1279</v>
      </c>
      <c r="E1978" s="14">
        <v>101</v>
      </c>
      <c r="F1978" s="14">
        <v>89.31</v>
      </c>
      <c r="G1978" s="15">
        <f t="shared" si="418"/>
        <v>9020.31</v>
      </c>
      <c r="H1978" s="14">
        <v>101</v>
      </c>
      <c r="I1978" s="37">
        <v>0</v>
      </c>
      <c r="J1978" s="15">
        <f t="shared" si="419"/>
        <v>0</v>
      </c>
    </row>
    <row r="1979" spans="1:10" x14ac:dyDescent="0.3">
      <c r="A1979" s="12" t="s">
        <v>2805</v>
      </c>
      <c r="B1979" s="13" t="s">
        <v>18</v>
      </c>
      <c r="C1979" s="13" t="s">
        <v>560</v>
      </c>
      <c r="D1979" s="31" t="s">
        <v>2806</v>
      </c>
      <c r="E1979" s="14">
        <v>1</v>
      </c>
      <c r="F1979" s="14">
        <v>2029.86</v>
      </c>
      <c r="G1979" s="15">
        <f t="shared" si="418"/>
        <v>2029.86</v>
      </c>
      <c r="H1979" s="14">
        <v>1</v>
      </c>
      <c r="I1979" s="37">
        <v>0</v>
      </c>
      <c r="J1979" s="15">
        <f t="shared" si="419"/>
        <v>0</v>
      </c>
    </row>
    <row r="1980" spans="1:10" ht="20.399999999999999" x14ac:dyDescent="0.3">
      <c r="A1980" s="12" t="s">
        <v>2807</v>
      </c>
      <c r="B1980" s="13" t="s">
        <v>18</v>
      </c>
      <c r="C1980" s="13" t="s">
        <v>560</v>
      </c>
      <c r="D1980" s="31" t="s">
        <v>2808</v>
      </c>
      <c r="E1980" s="14">
        <v>900</v>
      </c>
      <c r="F1980" s="14">
        <v>32.22</v>
      </c>
      <c r="G1980" s="15">
        <f t="shared" si="418"/>
        <v>28998</v>
      </c>
      <c r="H1980" s="14">
        <v>900</v>
      </c>
      <c r="I1980" s="37">
        <v>0</v>
      </c>
      <c r="J1980" s="15">
        <f t="shared" si="419"/>
        <v>0</v>
      </c>
    </row>
    <row r="1981" spans="1:10" x14ac:dyDescent="0.3">
      <c r="A1981" s="12" t="s">
        <v>2809</v>
      </c>
      <c r="B1981" s="13" t="s">
        <v>18</v>
      </c>
      <c r="C1981" s="13" t="s">
        <v>560</v>
      </c>
      <c r="D1981" s="31" t="s">
        <v>2810</v>
      </c>
      <c r="E1981" s="14">
        <v>1</v>
      </c>
      <c r="F1981" s="14">
        <v>2962.84</v>
      </c>
      <c r="G1981" s="15">
        <f t="shared" si="418"/>
        <v>2962.84</v>
      </c>
      <c r="H1981" s="14">
        <v>1</v>
      </c>
      <c r="I1981" s="37">
        <v>0</v>
      </c>
      <c r="J1981" s="15">
        <f t="shared" si="419"/>
        <v>0</v>
      </c>
    </row>
    <row r="1982" spans="1:10" x14ac:dyDescent="0.3">
      <c r="A1982" s="16"/>
      <c r="B1982" s="16"/>
      <c r="C1982" s="16"/>
      <c r="D1982" s="32" t="s">
        <v>2811</v>
      </c>
      <c r="E1982" s="14">
        <v>1</v>
      </c>
      <c r="F1982" s="17">
        <f>SUM(G1974:G1981)</f>
        <v>511831.51</v>
      </c>
      <c r="G1982" s="17">
        <f t="shared" si="418"/>
        <v>511831.51</v>
      </c>
      <c r="H1982" s="14">
        <v>1</v>
      </c>
      <c r="I1982" s="17">
        <f>SUM(J1974:J1981)</f>
        <v>0</v>
      </c>
      <c r="J1982" s="17">
        <f t="shared" si="419"/>
        <v>0</v>
      </c>
    </row>
    <row r="1983" spans="1:10" ht="0.9" customHeight="1" x14ac:dyDescent="0.3">
      <c r="A1983" s="18"/>
      <c r="B1983" s="18"/>
      <c r="C1983" s="18"/>
      <c r="D1983" s="33"/>
      <c r="E1983" s="18"/>
      <c r="F1983" s="18"/>
      <c r="G1983" s="18"/>
      <c r="H1983" s="18"/>
      <c r="I1983" s="18"/>
      <c r="J1983" s="18"/>
    </row>
    <row r="1984" spans="1:10" x14ac:dyDescent="0.3">
      <c r="A1984" s="21" t="s">
        <v>2812</v>
      </c>
      <c r="B1984" s="21" t="s">
        <v>10</v>
      </c>
      <c r="C1984" s="21" t="s">
        <v>11</v>
      </c>
      <c r="D1984" s="35" t="s">
        <v>2813</v>
      </c>
      <c r="E1984" s="22">
        <f t="shared" ref="E1984:J1984" si="420">E1987</f>
        <v>1</v>
      </c>
      <c r="F1984" s="22">
        <f t="shared" si="420"/>
        <v>2929.74</v>
      </c>
      <c r="G1984" s="22">
        <f t="shared" si="420"/>
        <v>2929.74</v>
      </c>
      <c r="H1984" s="22">
        <f t="shared" si="420"/>
        <v>1</v>
      </c>
      <c r="I1984" s="22">
        <f t="shared" si="420"/>
        <v>0</v>
      </c>
      <c r="J1984" s="22">
        <f t="shared" si="420"/>
        <v>0</v>
      </c>
    </row>
    <row r="1985" spans="1:10" ht="20.399999999999999" x14ac:dyDescent="0.3">
      <c r="A1985" s="12" t="s">
        <v>2814</v>
      </c>
      <c r="B1985" s="13" t="s">
        <v>18</v>
      </c>
      <c r="C1985" s="13" t="s">
        <v>560</v>
      </c>
      <c r="D1985" s="31" t="s">
        <v>2815</v>
      </c>
      <c r="E1985" s="14">
        <v>25</v>
      </c>
      <c r="F1985" s="14">
        <v>41.58</v>
      </c>
      <c r="G1985" s="15">
        <f>ROUND(E1985*F1985,2)</f>
        <v>1039.5</v>
      </c>
      <c r="H1985" s="14">
        <v>25</v>
      </c>
      <c r="I1985" s="37">
        <v>0</v>
      </c>
      <c r="J1985" s="15">
        <f>ROUND(H1985*I1985,2)</f>
        <v>0</v>
      </c>
    </row>
    <row r="1986" spans="1:10" x14ac:dyDescent="0.3">
      <c r="A1986" s="12" t="s">
        <v>1280</v>
      </c>
      <c r="B1986" s="13" t="s">
        <v>18</v>
      </c>
      <c r="C1986" s="13" t="s">
        <v>560</v>
      </c>
      <c r="D1986" s="31" t="s">
        <v>1281</v>
      </c>
      <c r="E1986" s="14">
        <v>32</v>
      </c>
      <c r="F1986" s="14">
        <v>59.07</v>
      </c>
      <c r="G1986" s="15">
        <f>ROUND(E1986*F1986,2)</f>
        <v>1890.24</v>
      </c>
      <c r="H1986" s="14">
        <v>32</v>
      </c>
      <c r="I1986" s="37">
        <v>0</v>
      </c>
      <c r="J1986" s="15">
        <f>ROUND(H1986*I1986,2)</f>
        <v>0</v>
      </c>
    </row>
    <row r="1987" spans="1:10" x14ac:dyDescent="0.3">
      <c r="A1987" s="16"/>
      <c r="B1987" s="16"/>
      <c r="C1987" s="16"/>
      <c r="D1987" s="32" t="s">
        <v>2816</v>
      </c>
      <c r="E1987" s="14">
        <v>1</v>
      </c>
      <c r="F1987" s="17">
        <f>SUM(G1985:G1986)</f>
        <v>2929.74</v>
      </c>
      <c r="G1987" s="17">
        <f>ROUND(E1987*F1987,2)</f>
        <v>2929.74</v>
      </c>
      <c r="H1987" s="14">
        <v>1</v>
      </c>
      <c r="I1987" s="17">
        <f>SUM(J1985:J1986)</f>
        <v>0</v>
      </c>
      <c r="J1987" s="17">
        <f>ROUND(H1987*I1987,2)</f>
        <v>0</v>
      </c>
    </row>
    <row r="1988" spans="1:10" ht="0.9" customHeight="1" x14ac:dyDescent="0.3">
      <c r="A1988" s="18"/>
      <c r="B1988" s="18"/>
      <c r="C1988" s="18"/>
      <c r="D1988" s="33"/>
      <c r="E1988" s="18"/>
      <c r="F1988" s="18"/>
      <c r="G1988" s="18"/>
      <c r="H1988" s="18"/>
      <c r="I1988" s="18"/>
      <c r="J1988" s="18"/>
    </row>
    <row r="1989" spans="1:10" x14ac:dyDescent="0.3">
      <c r="A1989" s="21" t="s">
        <v>2817</v>
      </c>
      <c r="B1989" s="21" t="s">
        <v>10</v>
      </c>
      <c r="C1989" s="21" t="s">
        <v>11</v>
      </c>
      <c r="D1989" s="35" t="s">
        <v>2818</v>
      </c>
      <c r="E1989" s="22">
        <f t="shared" ref="E1989:J1989" si="421">E1998</f>
        <v>1</v>
      </c>
      <c r="F1989" s="22">
        <f t="shared" si="421"/>
        <v>4465.1899999999996</v>
      </c>
      <c r="G1989" s="22">
        <f t="shared" si="421"/>
        <v>4465.1899999999996</v>
      </c>
      <c r="H1989" s="22">
        <f t="shared" si="421"/>
        <v>1</v>
      </c>
      <c r="I1989" s="22">
        <f t="shared" si="421"/>
        <v>0</v>
      </c>
      <c r="J1989" s="22">
        <f t="shared" si="421"/>
        <v>0</v>
      </c>
    </row>
    <row r="1990" spans="1:10" x14ac:dyDescent="0.3">
      <c r="A1990" s="12" t="s">
        <v>2819</v>
      </c>
      <c r="B1990" s="13" t="s">
        <v>18</v>
      </c>
      <c r="C1990" s="13" t="s">
        <v>560</v>
      </c>
      <c r="D1990" s="31" t="s">
        <v>2820</v>
      </c>
      <c r="E1990" s="14">
        <v>1</v>
      </c>
      <c r="F1990" s="14">
        <v>47.79</v>
      </c>
      <c r="G1990" s="15">
        <f t="shared" ref="G1990:G1998" si="422">ROUND(E1990*F1990,2)</f>
        <v>47.79</v>
      </c>
      <c r="H1990" s="14">
        <v>1</v>
      </c>
      <c r="I1990" s="37">
        <v>0</v>
      </c>
      <c r="J1990" s="15">
        <f t="shared" ref="J1990:J1998" si="423">ROUND(H1990*I1990,2)</f>
        <v>0</v>
      </c>
    </row>
    <row r="1991" spans="1:10" ht="20.399999999999999" x14ac:dyDescent="0.3">
      <c r="A1991" s="12" t="s">
        <v>2821</v>
      </c>
      <c r="B1991" s="13" t="s">
        <v>18</v>
      </c>
      <c r="C1991" s="13" t="s">
        <v>560</v>
      </c>
      <c r="D1991" s="31" t="s">
        <v>2822</v>
      </c>
      <c r="E1991" s="14">
        <v>1</v>
      </c>
      <c r="F1991" s="14">
        <v>992.07</v>
      </c>
      <c r="G1991" s="15">
        <f t="shared" si="422"/>
        <v>992.07</v>
      </c>
      <c r="H1991" s="14">
        <v>1</v>
      </c>
      <c r="I1991" s="37">
        <v>0</v>
      </c>
      <c r="J1991" s="15">
        <f t="shared" si="423"/>
        <v>0</v>
      </c>
    </row>
    <row r="1992" spans="1:10" ht="20.399999999999999" x14ac:dyDescent="0.3">
      <c r="A1992" s="12" t="s">
        <v>2823</v>
      </c>
      <c r="B1992" s="13" t="s">
        <v>18</v>
      </c>
      <c r="C1992" s="13" t="s">
        <v>30</v>
      </c>
      <c r="D1992" s="31" t="s">
        <v>2824</v>
      </c>
      <c r="E1992" s="14">
        <v>4</v>
      </c>
      <c r="F1992" s="14">
        <v>11.2</v>
      </c>
      <c r="G1992" s="15">
        <f t="shared" si="422"/>
        <v>44.8</v>
      </c>
      <c r="H1992" s="14">
        <v>4</v>
      </c>
      <c r="I1992" s="37">
        <v>0</v>
      </c>
      <c r="J1992" s="15">
        <f t="shared" si="423"/>
        <v>0</v>
      </c>
    </row>
    <row r="1993" spans="1:10" ht="20.399999999999999" x14ac:dyDescent="0.3">
      <c r="A1993" s="12" t="s">
        <v>2825</v>
      </c>
      <c r="B1993" s="13" t="s">
        <v>18</v>
      </c>
      <c r="C1993" s="13" t="s">
        <v>30</v>
      </c>
      <c r="D1993" s="31" t="s">
        <v>2826</v>
      </c>
      <c r="E1993" s="14">
        <v>4</v>
      </c>
      <c r="F1993" s="14">
        <v>32.590000000000003</v>
      </c>
      <c r="G1993" s="15">
        <f t="shared" si="422"/>
        <v>130.36000000000001</v>
      </c>
      <c r="H1993" s="14">
        <v>4</v>
      </c>
      <c r="I1993" s="37">
        <v>0</v>
      </c>
      <c r="J1993" s="15">
        <f t="shared" si="423"/>
        <v>0</v>
      </c>
    </row>
    <row r="1994" spans="1:10" ht="20.399999999999999" x14ac:dyDescent="0.3">
      <c r="A1994" s="12" t="s">
        <v>2827</v>
      </c>
      <c r="B1994" s="13" t="s">
        <v>18</v>
      </c>
      <c r="C1994" s="13" t="s">
        <v>30</v>
      </c>
      <c r="D1994" s="31" t="s">
        <v>1632</v>
      </c>
      <c r="E1994" s="14">
        <v>4</v>
      </c>
      <c r="F1994" s="14">
        <v>57.9</v>
      </c>
      <c r="G1994" s="15">
        <f t="shared" si="422"/>
        <v>231.6</v>
      </c>
      <c r="H1994" s="14">
        <v>4</v>
      </c>
      <c r="I1994" s="37">
        <v>0</v>
      </c>
      <c r="J1994" s="15">
        <f t="shared" si="423"/>
        <v>0</v>
      </c>
    </row>
    <row r="1995" spans="1:10" ht="20.399999999999999" x14ac:dyDescent="0.3">
      <c r="A1995" s="12" t="s">
        <v>2828</v>
      </c>
      <c r="B1995" s="13" t="s">
        <v>18</v>
      </c>
      <c r="C1995" s="13" t="s">
        <v>560</v>
      </c>
      <c r="D1995" s="31" t="s">
        <v>2829</v>
      </c>
      <c r="E1995" s="14">
        <v>1</v>
      </c>
      <c r="F1995" s="14">
        <v>141.88</v>
      </c>
      <c r="G1995" s="15">
        <f t="shared" si="422"/>
        <v>141.88</v>
      </c>
      <c r="H1995" s="14">
        <v>1</v>
      </c>
      <c r="I1995" s="37">
        <v>0</v>
      </c>
      <c r="J1995" s="15">
        <f t="shared" si="423"/>
        <v>0</v>
      </c>
    </row>
    <row r="1996" spans="1:10" x14ac:dyDescent="0.3">
      <c r="A1996" s="12" t="s">
        <v>2830</v>
      </c>
      <c r="B1996" s="13" t="s">
        <v>18</v>
      </c>
      <c r="C1996" s="13" t="s">
        <v>560</v>
      </c>
      <c r="D1996" s="31" t="s">
        <v>2831</v>
      </c>
      <c r="E1996" s="14">
        <v>1</v>
      </c>
      <c r="F1996" s="14">
        <v>467.66</v>
      </c>
      <c r="G1996" s="15">
        <f t="shared" si="422"/>
        <v>467.66</v>
      </c>
      <c r="H1996" s="14">
        <v>1</v>
      </c>
      <c r="I1996" s="37">
        <v>0</v>
      </c>
      <c r="J1996" s="15">
        <f t="shared" si="423"/>
        <v>0</v>
      </c>
    </row>
    <row r="1997" spans="1:10" ht="20.399999999999999" x14ac:dyDescent="0.3">
      <c r="A1997" s="12" t="s">
        <v>1709</v>
      </c>
      <c r="B1997" s="13" t="s">
        <v>18</v>
      </c>
      <c r="C1997" s="13" t="s">
        <v>19</v>
      </c>
      <c r="D1997" s="31" t="s">
        <v>1710</v>
      </c>
      <c r="E1997" s="14">
        <v>1</v>
      </c>
      <c r="F1997" s="14">
        <v>2409.0300000000002</v>
      </c>
      <c r="G1997" s="15">
        <f t="shared" si="422"/>
        <v>2409.0300000000002</v>
      </c>
      <c r="H1997" s="14">
        <v>1</v>
      </c>
      <c r="I1997" s="37">
        <v>0</v>
      </c>
      <c r="J1997" s="15">
        <f t="shared" si="423"/>
        <v>0</v>
      </c>
    </row>
    <row r="1998" spans="1:10" x14ac:dyDescent="0.3">
      <c r="A1998" s="16"/>
      <c r="B1998" s="16"/>
      <c r="C1998" s="16"/>
      <c r="D1998" s="32" t="s">
        <v>2832</v>
      </c>
      <c r="E1998" s="14">
        <v>1</v>
      </c>
      <c r="F1998" s="17">
        <f>SUM(G1990:G1997)</f>
        <v>4465.1899999999996</v>
      </c>
      <c r="G1998" s="17">
        <f t="shared" si="422"/>
        <v>4465.1899999999996</v>
      </c>
      <c r="H1998" s="14">
        <v>1</v>
      </c>
      <c r="I1998" s="17">
        <f>SUM(J1990:J1997)</f>
        <v>0</v>
      </c>
      <c r="J1998" s="17">
        <f t="shared" si="423"/>
        <v>0</v>
      </c>
    </row>
    <row r="1999" spans="1:10" ht="0.9" customHeight="1" x14ac:dyDescent="0.3">
      <c r="A1999" s="18"/>
      <c r="B1999" s="18"/>
      <c r="C1999" s="18"/>
      <c r="D1999" s="33"/>
      <c r="E1999" s="18"/>
      <c r="F1999" s="18"/>
      <c r="G1999" s="18"/>
      <c r="H1999" s="18"/>
      <c r="I1999" s="18"/>
      <c r="J1999" s="18"/>
    </row>
    <row r="2000" spans="1:10" x14ac:dyDescent="0.3">
      <c r="A2000" s="21" t="s">
        <v>2833</v>
      </c>
      <c r="B2000" s="21" t="s">
        <v>10</v>
      </c>
      <c r="C2000" s="21" t="s">
        <v>11</v>
      </c>
      <c r="D2000" s="35" t="s">
        <v>2834</v>
      </c>
      <c r="E2000" s="22">
        <f t="shared" ref="E2000:J2000" si="424">E2004</f>
        <v>1</v>
      </c>
      <c r="F2000" s="22">
        <f t="shared" si="424"/>
        <v>29206.81</v>
      </c>
      <c r="G2000" s="22">
        <f t="shared" si="424"/>
        <v>29206.81</v>
      </c>
      <c r="H2000" s="22">
        <f t="shared" si="424"/>
        <v>1</v>
      </c>
      <c r="I2000" s="22">
        <f t="shared" si="424"/>
        <v>0</v>
      </c>
      <c r="J2000" s="22">
        <f t="shared" si="424"/>
        <v>0</v>
      </c>
    </row>
    <row r="2001" spans="1:10" x14ac:dyDescent="0.3">
      <c r="A2001" s="12" t="s">
        <v>2835</v>
      </c>
      <c r="B2001" s="13" t="s">
        <v>18</v>
      </c>
      <c r="C2001" s="13" t="s">
        <v>560</v>
      </c>
      <c r="D2001" s="31" t="s">
        <v>2836</v>
      </c>
      <c r="E2001" s="14">
        <v>3</v>
      </c>
      <c r="F2001" s="14">
        <v>2464.64</v>
      </c>
      <c r="G2001" s="15">
        <f>ROUND(E2001*F2001,2)</f>
        <v>7393.92</v>
      </c>
      <c r="H2001" s="14">
        <v>3</v>
      </c>
      <c r="I2001" s="37">
        <v>0</v>
      </c>
      <c r="J2001" s="15">
        <f>ROUND(H2001*I2001,2)</f>
        <v>0</v>
      </c>
    </row>
    <row r="2002" spans="1:10" x14ac:dyDescent="0.3">
      <c r="A2002" s="12" t="s">
        <v>2837</v>
      </c>
      <c r="B2002" s="13" t="s">
        <v>18</v>
      </c>
      <c r="C2002" s="13" t="s">
        <v>560</v>
      </c>
      <c r="D2002" s="31" t="s">
        <v>2838</v>
      </c>
      <c r="E2002" s="14">
        <v>3</v>
      </c>
      <c r="F2002" s="14">
        <v>6414.49</v>
      </c>
      <c r="G2002" s="15">
        <f>ROUND(E2002*F2002,2)</f>
        <v>19243.47</v>
      </c>
      <c r="H2002" s="14">
        <v>3</v>
      </c>
      <c r="I2002" s="37">
        <v>0</v>
      </c>
      <c r="J2002" s="15">
        <f>ROUND(H2002*I2002,2)</f>
        <v>0</v>
      </c>
    </row>
    <row r="2003" spans="1:10" ht="20.399999999999999" x14ac:dyDescent="0.3">
      <c r="A2003" s="12" t="s">
        <v>2839</v>
      </c>
      <c r="B2003" s="13" t="s">
        <v>18</v>
      </c>
      <c r="C2003" s="13" t="s">
        <v>560</v>
      </c>
      <c r="D2003" s="31" t="s">
        <v>2840</v>
      </c>
      <c r="E2003" s="14">
        <v>1</v>
      </c>
      <c r="F2003" s="14">
        <v>2569.42</v>
      </c>
      <c r="G2003" s="15">
        <f>ROUND(E2003*F2003,2)</f>
        <v>2569.42</v>
      </c>
      <c r="H2003" s="14">
        <v>1</v>
      </c>
      <c r="I2003" s="37">
        <v>0</v>
      </c>
      <c r="J2003" s="15">
        <f>ROUND(H2003*I2003,2)</f>
        <v>0</v>
      </c>
    </row>
    <row r="2004" spans="1:10" x14ac:dyDescent="0.3">
      <c r="A2004" s="16"/>
      <c r="B2004" s="16"/>
      <c r="C2004" s="16"/>
      <c r="D2004" s="32" t="s">
        <v>2841</v>
      </c>
      <c r="E2004" s="14">
        <v>1</v>
      </c>
      <c r="F2004" s="17">
        <f>SUM(G2001:G2003)</f>
        <v>29206.81</v>
      </c>
      <c r="G2004" s="17">
        <f>ROUND(E2004*F2004,2)</f>
        <v>29206.81</v>
      </c>
      <c r="H2004" s="14">
        <v>1</v>
      </c>
      <c r="I2004" s="17">
        <f>SUM(J2001:J2003)</f>
        <v>0</v>
      </c>
      <c r="J2004" s="17">
        <f>ROUND(H2004*I2004,2)</f>
        <v>0</v>
      </c>
    </row>
    <row r="2005" spans="1:10" ht="0.9" customHeight="1" x14ac:dyDescent="0.3">
      <c r="A2005" s="18"/>
      <c r="B2005" s="18"/>
      <c r="C2005" s="18"/>
      <c r="D2005" s="33"/>
      <c r="E2005" s="18"/>
      <c r="F2005" s="18"/>
      <c r="G2005" s="18"/>
      <c r="H2005" s="18"/>
      <c r="I2005" s="18"/>
      <c r="J2005" s="18"/>
    </row>
    <row r="2006" spans="1:10" x14ac:dyDescent="0.3">
      <c r="A2006" s="21" t="s">
        <v>2842</v>
      </c>
      <c r="B2006" s="21" t="s">
        <v>10</v>
      </c>
      <c r="C2006" s="21" t="s">
        <v>11</v>
      </c>
      <c r="D2006" s="35" t="s">
        <v>145</v>
      </c>
      <c r="E2006" s="22">
        <f t="shared" ref="E2006:J2006" si="425">E2010</f>
        <v>1</v>
      </c>
      <c r="F2006" s="22">
        <f t="shared" si="425"/>
        <v>21571</v>
      </c>
      <c r="G2006" s="22">
        <f t="shared" si="425"/>
        <v>21571</v>
      </c>
      <c r="H2006" s="22">
        <f t="shared" si="425"/>
        <v>1</v>
      </c>
      <c r="I2006" s="22">
        <f t="shared" si="425"/>
        <v>0</v>
      </c>
      <c r="J2006" s="22">
        <f t="shared" si="425"/>
        <v>0</v>
      </c>
    </row>
    <row r="2007" spans="1:10" x14ac:dyDescent="0.3">
      <c r="A2007" s="12" t="s">
        <v>2843</v>
      </c>
      <c r="B2007" s="13" t="s">
        <v>18</v>
      </c>
      <c r="C2007" s="13" t="s">
        <v>560</v>
      </c>
      <c r="D2007" s="31" t="s">
        <v>2844</v>
      </c>
      <c r="E2007" s="14">
        <v>1</v>
      </c>
      <c r="F2007" s="14">
        <v>6059.34</v>
      </c>
      <c r="G2007" s="15">
        <f>ROUND(E2007*F2007,2)</f>
        <v>6059.34</v>
      </c>
      <c r="H2007" s="14">
        <v>1</v>
      </c>
      <c r="I2007" s="37">
        <v>0</v>
      </c>
      <c r="J2007" s="15">
        <f>ROUND(H2007*I2007,2)</f>
        <v>0</v>
      </c>
    </row>
    <row r="2008" spans="1:10" x14ac:dyDescent="0.3">
      <c r="A2008" s="12" t="s">
        <v>2845</v>
      </c>
      <c r="B2008" s="13" t="s">
        <v>18</v>
      </c>
      <c r="C2008" s="13" t="s">
        <v>560</v>
      </c>
      <c r="D2008" s="31" t="s">
        <v>2846</v>
      </c>
      <c r="E2008" s="14">
        <v>150</v>
      </c>
      <c r="F2008" s="14">
        <v>98.13</v>
      </c>
      <c r="G2008" s="15">
        <f>ROUND(E2008*F2008,2)</f>
        <v>14719.5</v>
      </c>
      <c r="H2008" s="14">
        <v>150</v>
      </c>
      <c r="I2008" s="37">
        <v>0</v>
      </c>
      <c r="J2008" s="15">
        <f>ROUND(H2008*I2008,2)</f>
        <v>0</v>
      </c>
    </row>
    <row r="2009" spans="1:10" x14ac:dyDescent="0.3">
      <c r="A2009" s="12" t="s">
        <v>2847</v>
      </c>
      <c r="B2009" s="13" t="s">
        <v>18</v>
      </c>
      <c r="C2009" s="13" t="s">
        <v>560</v>
      </c>
      <c r="D2009" s="31" t="s">
        <v>2848</v>
      </c>
      <c r="E2009" s="14">
        <v>1</v>
      </c>
      <c r="F2009" s="14">
        <v>792.16</v>
      </c>
      <c r="G2009" s="15">
        <f>ROUND(E2009*F2009,2)</f>
        <v>792.16</v>
      </c>
      <c r="H2009" s="14">
        <v>1</v>
      </c>
      <c r="I2009" s="37">
        <v>0</v>
      </c>
      <c r="J2009" s="15">
        <f>ROUND(H2009*I2009,2)</f>
        <v>0</v>
      </c>
    </row>
    <row r="2010" spans="1:10" x14ac:dyDescent="0.3">
      <c r="A2010" s="16"/>
      <c r="B2010" s="16"/>
      <c r="C2010" s="16"/>
      <c r="D2010" s="32" t="s">
        <v>2849</v>
      </c>
      <c r="E2010" s="14">
        <v>1</v>
      </c>
      <c r="F2010" s="17">
        <f>SUM(G2007:G2009)</f>
        <v>21571</v>
      </c>
      <c r="G2010" s="17">
        <f>ROUND(E2010*F2010,2)</f>
        <v>21571</v>
      </c>
      <c r="H2010" s="14">
        <v>1</v>
      </c>
      <c r="I2010" s="17">
        <f>SUM(J2007:J2009)</f>
        <v>0</v>
      </c>
      <c r="J2010" s="17">
        <f>ROUND(H2010*I2010,2)</f>
        <v>0</v>
      </c>
    </row>
    <row r="2011" spans="1:10" ht="0.9" customHeight="1" x14ac:dyDescent="0.3">
      <c r="A2011" s="18"/>
      <c r="B2011" s="18"/>
      <c r="C2011" s="18"/>
      <c r="D2011" s="33"/>
      <c r="E2011" s="18"/>
      <c r="F2011" s="18"/>
      <c r="G2011" s="18"/>
      <c r="H2011" s="18"/>
      <c r="I2011" s="18"/>
      <c r="J2011" s="18"/>
    </row>
    <row r="2012" spans="1:10" x14ac:dyDescent="0.3">
      <c r="A2012" s="16"/>
      <c r="B2012" s="16"/>
      <c r="C2012" s="16"/>
      <c r="D2012" s="32" t="s">
        <v>2850</v>
      </c>
      <c r="E2012" s="14">
        <v>1</v>
      </c>
      <c r="F2012" s="17">
        <f>G1891+G1897+G1908+G1915+G1933+G1973+G1984+G1989+G2000+G2006</f>
        <v>1398114.26</v>
      </c>
      <c r="G2012" s="17">
        <f>ROUND(E2012*F2012,2)</f>
        <v>1398114.26</v>
      </c>
      <c r="H2012" s="14">
        <v>1</v>
      </c>
      <c r="I2012" s="17">
        <f>J1891+J1897+J1908+J1915+J1933+J1973+J1984+J1989+J2000+J2006</f>
        <v>0</v>
      </c>
      <c r="J2012" s="17">
        <f>ROUND(H2012*I2012,2)</f>
        <v>0</v>
      </c>
    </row>
    <row r="2013" spans="1:10" ht="0.9" customHeight="1" x14ac:dyDescent="0.3">
      <c r="A2013" s="18"/>
      <c r="B2013" s="18"/>
      <c r="C2013" s="18"/>
      <c r="D2013" s="33"/>
      <c r="E2013" s="18"/>
      <c r="F2013" s="18"/>
      <c r="G2013" s="18"/>
      <c r="H2013" s="18"/>
      <c r="I2013" s="18"/>
      <c r="J2013" s="18"/>
    </row>
    <row r="2014" spans="1:10" x14ac:dyDescent="0.3">
      <c r="A2014" s="16"/>
      <c r="B2014" s="16"/>
      <c r="C2014" s="16"/>
      <c r="D2014" s="32" t="s">
        <v>2851</v>
      </c>
      <c r="E2014" s="14">
        <v>1</v>
      </c>
      <c r="F2014" s="17">
        <f>G1885+G1890</f>
        <v>1503182.2</v>
      </c>
      <c r="G2014" s="17">
        <f>ROUND(E2014*F2014,2)</f>
        <v>1503182.2</v>
      </c>
      <c r="H2014" s="14">
        <v>1</v>
      </c>
      <c r="I2014" s="17">
        <f>J1885+J1890</f>
        <v>0</v>
      </c>
      <c r="J2014" s="17">
        <f>ROUND(H2014*I2014,2)</f>
        <v>0</v>
      </c>
    </row>
    <row r="2015" spans="1:10" ht="0.9" customHeight="1" x14ac:dyDescent="0.3">
      <c r="A2015" s="18"/>
      <c r="B2015" s="18"/>
      <c r="C2015" s="18"/>
      <c r="D2015" s="33"/>
      <c r="E2015" s="18"/>
      <c r="F2015" s="18"/>
      <c r="G2015" s="18"/>
      <c r="H2015" s="18"/>
      <c r="I2015" s="18"/>
      <c r="J2015" s="18"/>
    </row>
    <row r="2016" spans="1:10" x14ac:dyDescent="0.3">
      <c r="A2016" s="16"/>
      <c r="B2016" s="16"/>
      <c r="C2016" s="16"/>
      <c r="D2016" s="32" t="s">
        <v>2852</v>
      </c>
      <c r="E2016" s="14">
        <v>1</v>
      </c>
      <c r="F2016" s="17">
        <f>G1356+G1360+G1457+G1632+G1865+G1884</f>
        <v>2921300.56</v>
      </c>
      <c r="G2016" s="17">
        <f>ROUND(E2016*F2016,2)</f>
        <v>2921300.56</v>
      </c>
      <c r="H2016" s="14">
        <v>1</v>
      </c>
      <c r="I2016" s="17">
        <f>J1356+J1360+J1457+J1632+J1865+J1884</f>
        <v>0</v>
      </c>
      <c r="J2016" s="17">
        <f>ROUND(H2016*I2016,2)</f>
        <v>0</v>
      </c>
    </row>
    <row r="2017" spans="1:10" ht="0.9" customHeight="1" x14ac:dyDescent="0.3">
      <c r="A2017" s="18"/>
      <c r="B2017" s="18"/>
      <c r="C2017" s="18"/>
      <c r="D2017" s="33"/>
      <c r="E2017" s="18"/>
      <c r="F2017" s="18"/>
      <c r="G2017" s="18"/>
      <c r="H2017" s="18"/>
      <c r="I2017" s="18"/>
      <c r="J2017" s="18"/>
    </row>
    <row r="2018" spans="1:10" x14ac:dyDescent="0.3">
      <c r="A2018" s="8" t="s">
        <v>2853</v>
      </c>
      <c r="B2018" s="8" t="s">
        <v>10</v>
      </c>
      <c r="C2018" s="8" t="s">
        <v>11</v>
      </c>
      <c r="D2018" s="29" t="s">
        <v>1346</v>
      </c>
      <c r="E2018" s="9">
        <f t="shared" ref="E2018:J2018" si="426">E2027</f>
        <v>1</v>
      </c>
      <c r="F2018" s="9">
        <f t="shared" si="426"/>
        <v>75726.45</v>
      </c>
      <c r="G2018" s="9">
        <f t="shared" si="426"/>
        <v>75726.45</v>
      </c>
      <c r="H2018" s="9">
        <f t="shared" si="426"/>
        <v>1</v>
      </c>
      <c r="I2018" s="9">
        <f t="shared" si="426"/>
        <v>0</v>
      </c>
      <c r="J2018" s="9">
        <f t="shared" si="426"/>
        <v>0</v>
      </c>
    </row>
    <row r="2019" spans="1:10" x14ac:dyDescent="0.3">
      <c r="A2019" s="12" t="s">
        <v>1372</v>
      </c>
      <c r="B2019" s="13" t="s">
        <v>18</v>
      </c>
      <c r="C2019" s="13" t="s">
        <v>1373</v>
      </c>
      <c r="D2019" s="31" t="s">
        <v>1374</v>
      </c>
      <c r="E2019" s="14">
        <v>18</v>
      </c>
      <c r="F2019" s="14">
        <v>96.12</v>
      </c>
      <c r="G2019" s="15">
        <f t="shared" ref="G2019:G2027" si="427">ROUND(E2019*F2019,2)</f>
        <v>1730.16</v>
      </c>
      <c r="H2019" s="14">
        <v>18</v>
      </c>
      <c r="I2019" s="37">
        <v>0</v>
      </c>
      <c r="J2019" s="15">
        <f t="shared" ref="J2019:J2027" si="428">ROUND(H2019*I2019,2)</f>
        <v>0</v>
      </c>
    </row>
    <row r="2020" spans="1:10" x14ac:dyDescent="0.3">
      <c r="A2020" s="12" t="s">
        <v>1375</v>
      </c>
      <c r="B2020" s="13" t="s">
        <v>18</v>
      </c>
      <c r="C2020" s="13" t="s">
        <v>1373</v>
      </c>
      <c r="D2020" s="31" t="s">
        <v>1376</v>
      </c>
      <c r="E2020" s="14">
        <v>18</v>
      </c>
      <c r="F2020" s="14">
        <v>81.14</v>
      </c>
      <c r="G2020" s="15">
        <f t="shared" si="427"/>
        <v>1460.52</v>
      </c>
      <c r="H2020" s="14">
        <v>18</v>
      </c>
      <c r="I2020" s="37">
        <v>0</v>
      </c>
      <c r="J2020" s="15">
        <f t="shared" si="428"/>
        <v>0</v>
      </c>
    </row>
    <row r="2021" spans="1:10" x14ac:dyDescent="0.3">
      <c r="A2021" s="12" t="s">
        <v>1377</v>
      </c>
      <c r="B2021" s="13" t="s">
        <v>18</v>
      </c>
      <c r="C2021" s="13" t="s">
        <v>1373</v>
      </c>
      <c r="D2021" s="31" t="s">
        <v>1378</v>
      </c>
      <c r="E2021" s="14">
        <v>18</v>
      </c>
      <c r="F2021" s="14">
        <v>81.13</v>
      </c>
      <c r="G2021" s="15">
        <f t="shared" si="427"/>
        <v>1460.34</v>
      </c>
      <c r="H2021" s="14">
        <v>18</v>
      </c>
      <c r="I2021" s="37">
        <v>0</v>
      </c>
      <c r="J2021" s="15">
        <f t="shared" si="428"/>
        <v>0</v>
      </c>
    </row>
    <row r="2022" spans="1:10" x14ac:dyDescent="0.3">
      <c r="A2022" s="12" t="s">
        <v>1379</v>
      </c>
      <c r="B2022" s="13" t="s">
        <v>18</v>
      </c>
      <c r="C2022" s="13" t="s">
        <v>1373</v>
      </c>
      <c r="D2022" s="31" t="s">
        <v>1380</v>
      </c>
      <c r="E2022" s="14">
        <v>18</v>
      </c>
      <c r="F2022" s="14">
        <v>81.14</v>
      </c>
      <c r="G2022" s="15">
        <f t="shared" si="427"/>
        <v>1460.52</v>
      </c>
      <c r="H2022" s="14">
        <v>18</v>
      </c>
      <c r="I2022" s="37">
        <v>0</v>
      </c>
      <c r="J2022" s="15">
        <f t="shared" si="428"/>
        <v>0</v>
      </c>
    </row>
    <row r="2023" spans="1:10" x14ac:dyDescent="0.3">
      <c r="A2023" s="12" t="s">
        <v>2854</v>
      </c>
      <c r="B2023" s="13" t="s">
        <v>18</v>
      </c>
      <c r="C2023" s="13" t="s">
        <v>1373</v>
      </c>
      <c r="D2023" s="31" t="s">
        <v>2855</v>
      </c>
      <c r="E2023" s="14">
        <v>18</v>
      </c>
      <c r="F2023" s="14">
        <v>96.12</v>
      </c>
      <c r="G2023" s="15">
        <f t="shared" si="427"/>
        <v>1730.16</v>
      </c>
      <c r="H2023" s="14">
        <v>18</v>
      </c>
      <c r="I2023" s="37">
        <v>0</v>
      </c>
      <c r="J2023" s="15">
        <f t="shared" si="428"/>
        <v>0</v>
      </c>
    </row>
    <row r="2024" spans="1:10" ht="20.399999999999999" x14ac:dyDescent="0.3">
      <c r="A2024" s="12" t="s">
        <v>1385</v>
      </c>
      <c r="B2024" s="13" t="s">
        <v>18</v>
      </c>
      <c r="C2024" s="13" t="s">
        <v>1386</v>
      </c>
      <c r="D2024" s="31" t="s">
        <v>1387</v>
      </c>
      <c r="E2024" s="14">
        <v>1320</v>
      </c>
      <c r="F2024" s="14">
        <v>48.7</v>
      </c>
      <c r="G2024" s="15">
        <f t="shared" si="427"/>
        <v>64284</v>
      </c>
      <c r="H2024" s="14">
        <v>1320</v>
      </c>
      <c r="I2024" s="37">
        <v>0</v>
      </c>
      <c r="J2024" s="15">
        <f t="shared" si="428"/>
        <v>0</v>
      </c>
    </row>
    <row r="2025" spans="1:10" x14ac:dyDescent="0.3">
      <c r="A2025" s="12" t="s">
        <v>2856</v>
      </c>
      <c r="B2025" s="13" t="s">
        <v>18</v>
      </c>
      <c r="C2025" s="13" t="s">
        <v>241</v>
      </c>
      <c r="D2025" s="31" t="s">
        <v>2857</v>
      </c>
      <c r="E2025" s="14">
        <v>3200</v>
      </c>
      <c r="F2025" s="14">
        <v>0.51</v>
      </c>
      <c r="G2025" s="15">
        <f t="shared" si="427"/>
        <v>1632</v>
      </c>
      <c r="H2025" s="14">
        <v>3200</v>
      </c>
      <c r="I2025" s="37">
        <v>0</v>
      </c>
      <c r="J2025" s="15">
        <f t="shared" si="428"/>
        <v>0</v>
      </c>
    </row>
    <row r="2026" spans="1:10" x14ac:dyDescent="0.3">
      <c r="A2026" s="12" t="s">
        <v>2858</v>
      </c>
      <c r="B2026" s="13" t="s">
        <v>18</v>
      </c>
      <c r="C2026" s="13" t="s">
        <v>19</v>
      </c>
      <c r="D2026" s="31" t="s">
        <v>2859</v>
      </c>
      <c r="E2026" s="14">
        <v>25</v>
      </c>
      <c r="F2026" s="14">
        <v>78.75</v>
      </c>
      <c r="G2026" s="15">
        <f t="shared" si="427"/>
        <v>1968.75</v>
      </c>
      <c r="H2026" s="14">
        <v>25</v>
      </c>
      <c r="I2026" s="37">
        <v>0</v>
      </c>
      <c r="J2026" s="15">
        <f t="shared" si="428"/>
        <v>0</v>
      </c>
    </row>
    <row r="2027" spans="1:10" x14ac:dyDescent="0.3">
      <c r="A2027" s="16"/>
      <c r="B2027" s="16"/>
      <c r="C2027" s="16"/>
      <c r="D2027" s="32" t="s">
        <v>2860</v>
      </c>
      <c r="E2027" s="14">
        <v>1</v>
      </c>
      <c r="F2027" s="17">
        <f>SUM(G2019:G2026)</f>
        <v>75726.45</v>
      </c>
      <c r="G2027" s="17">
        <f t="shared" si="427"/>
        <v>75726.45</v>
      </c>
      <c r="H2027" s="14">
        <v>1</v>
      </c>
      <c r="I2027" s="17">
        <f>SUM(J2019:J2026)</f>
        <v>0</v>
      </c>
      <c r="J2027" s="17">
        <f t="shared" si="428"/>
        <v>0</v>
      </c>
    </row>
    <row r="2028" spans="1:10" ht="0.9" customHeight="1" x14ac:dyDescent="0.3">
      <c r="A2028" s="18"/>
      <c r="B2028" s="18"/>
      <c r="C2028" s="18"/>
      <c r="D2028" s="33"/>
      <c r="E2028" s="18"/>
      <c r="F2028" s="18"/>
      <c r="G2028" s="18"/>
      <c r="H2028" s="18"/>
      <c r="I2028" s="18"/>
      <c r="J2028" s="18"/>
    </row>
    <row r="2029" spans="1:10" x14ac:dyDescent="0.3">
      <c r="A2029" s="8" t="s">
        <v>2861</v>
      </c>
      <c r="B2029" s="8" t="s">
        <v>10</v>
      </c>
      <c r="C2029" s="8" t="s">
        <v>11</v>
      </c>
      <c r="D2029" s="29" t="s">
        <v>2862</v>
      </c>
      <c r="E2029" s="9">
        <f t="shared" ref="E2029:J2029" si="429">E2031</f>
        <v>1</v>
      </c>
      <c r="F2029" s="9">
        <f t="shared" si="429"/>
        <v>28754.1</v>
      </c>
      <c r="G2029" s="9">
        <f t="shared" si="429"/>
        <v>28754.1</v>
      </c>
      <c r="H2029" s="9">
        <f t="shared" si="429"/>
        <v>1</v>
      </c>
      <c r="I2029" s="9">
        <f t="shared" si="429"/>
        <v>0</v>
      </c>
      <c r="J2029" s="9">
        <f t="shared" si="429"/>
        <v>0</v>
      </c>
    </row>
    <row r="2030" spans="1:10" x14ac:dyDescent="0.3">
      <c r="A2030" s="12" t="s">
        <v>2863</v>
      </c>
      <c r="B2030" s="13" t="s">
        <v>18</v>
      </c>
      <c r="C2030" s="13" t="s">
        <v>560</v>
      </c>
      <c r="D2030" s="31" t="s">
        <v>2864</v>
      </c>
      <c r="E2030" s="14">
        <v>5</v>
      </c>
      <c r="F2030" s="14">
        <v>5750.82</v>
      </c>
      <c r="G2030" s="15">
        <f>ROUND(E2030*F2030,2)</f>
        <v>28754.1</v>
      </c>
      <c r="H2030" s="14">
        <v>5</v>
      </c>
      <c r="I2030" s="37">
        <v>0</v>
      </c>
      <c r="J2030" s="15">
        <f>ROUND(H2030*I2030,2)</f>
        <v>0</v>
      </c>
    </row>
    <row r="2031" spans="1:10" x14ac:dyDescent="0.3">
      <c r="A2031" s="16"/>
      <c r="B2031" s="16"/>
      <c r="C2031" s="16"/>
      <c r="D2031" s="32" t="s">
        <v>2865</v>
      </c>
      <c r="E2031" s="14">
        <v>1</v>
      </c>
      <c r="F2031" s="17">
        <f>G2030</f>
        <v>28754.1</v>
      </c>
      <c r="G2031" s="17">
        <f>ROUND(E2031*F2031,2)</f>
        <v>28754.1</v>
      </c>
      <c r="H2031" s="14">
        <v>1</v>
      </c>
      <c r="I2031" s="17">
        <f>J2030</f>
        <v>0</v>
      </c>
      <c r="J2031" s="17">
        <f>ROUND(H2031*I2031,2)</f>
        <v>0</v>
      </c>
    </row>
    <row r="2032" spans="1:10" ht="0.9" customHeight="1" x14ac:dyDescent="0.3">
      <c r="A2032" s="18"/>
      <c r="B2032" s="18"/>
      <c r="C2032" s="18"/>
      <c r="D2032" s="33"/>
      <c r="E2032" s="18"/>
      <c r="F2032" s="18"/>
      <c r="G2032" s="18"/>
      <c r="H2032" s="18"/>
      <c r="I2032" s="18"/>
      <c r="J2032" s="18"/>
    </row>
    <row r="2033" spans="1:10" x14ac:dyDescent="0.3">
      <c r="A2033" s="8" t="s">
        <v>2866</v>
      </c>
      <c r="B2033" s="8" t="s">
        <v>10</v>
      </c>
      <c r="C2033" s="8" t="s">
        <v>11</v>
      </c>
      <c r="D2033" s="29" t="s">
        <v>1403</v>
      </c>
      <c r="E2033" s="9">
        <f t="shared" ref="E2033:J2033" si="430">E2035</f>
        <v>1</v>
      </c>
      <c r="F2033" s="9">
        <f t="shared" si="430"/>
        <v>5098.8</v>
      </c>
      <c r="G2033" s="9">
        <f t="shared" si="430"/>
        <v>5098.8</v>
      </c>
      <c r="H2033" s="9">
        <f t="shared" si="430"/>
        <v>1</v>
      </c>
      <c r="I2033" s="9">
        <f t="shared" si="430"/>
        <v>0</v>
      </c>
      <c r="J2033" s="9">
        <f t="shared" si="430"/>
        <v>0</v>
      </c>
    </row>
    <row r="2034" spans="1:10" x14ac:dyDescent="0.3">
      <c r="A2034" s="12" t="s">
        <v>2867</v>
      </c>
      <c r="B2034" s="13" t="s">
        <v>18</v>
      </c>
      <c r="C2034" s="13" t="s">
        <v>19</v>
      </c>
      <c r="D2034" s="31" t="s">
        <v>1409</v>
      </c>
      <c r="E2034" s="14">
        <v>1</v>
      </c>
      <c r="F2034" s="14">
        <v>5098.8</v>
      </c>
      <c r="G2034" s="15">
        <f>ROUND(E2034*F2034,2)</f>
        <v>5098.8</v>
      </c>
      <c r="H2034" s="14">
        <v>1</v>
      </c>
      <c r="I2034" s="37">
        <v>0</v>
      </c>
      <c r="J2034" s="15">
        <f>ROUND(H2034*I2034,2)</f>
        <v>0</v>
      </c>
    </row>
    <row r="2035" spans="1:10" x14ac:dyDescent="0.3">
      <c r="A2035" s="16"/>
      <c r="B2035" s="16"/>
      <c r="C2035" s="16"/>
      <c r="D2035" s="32" t="s">
        <v>2868</v>
      </c>
      <c r="E2035" s="14">
        <v>1</v>
      </c>
      <c r="F2035" s="17">
        <f>G2034</f>
        <v>5098.8</v>
      </c>
      <c r="G2035" s="17">
        <f>ROUND(E2035*F2035,2)</f>
        <v>5098.8</v>
      </c>
      <c r="H2035" s="14">
        <v>1</v>
      </c>
      <c r="I2035" s="17">
        <f>J2034</f>
        <v>0</v>
      </c>
      <c r="J2035" s="17">
        <f>ROUND(H2035*I2035,2)</f>
        <v>0</v>
      </c>
    </row>
    <row r="2036" spans="1:10" ht="0.9" customHeight="1" x14ac:dyDescent="0.3">
      <c r="A2036" s="18"/>
      <c r="B2036" s="18"/>
      <c r="C2036" s="18"/>
      <c r="D2036" s="33"/>
      <c r="E2036" s="18"/>
      <c r="F2036" s="18"/>
      <c r="G2036" s="18"/>
      <c r="H2036" s="18"/>
      <c r="I2036" s="18"/>
      <c r="J2036" s="18"/>
    </row>
    <row r="2037" spans="1:10" x14ac:dyDescent="0.3">
      <c r="A2037" s="8" t="s">
        <v>2869</v>
      </c>
      <c r="B2037" s="8" t="s">
        <v>10</v>
      </c>
      <c r="C2037" s="8" t="s">
        <v>11</v>
      </c>
      <c r="D2037" s="29" t="s">
        <v>1412</v>
      </c>
      <c r="E2037" s="23">
        <v>1</v>
      </c>
      <c r="F2037" s="23">
        <v>57820</v>
      </c>
      <c r="G2037" s="9">
        <f>ROUND(E2037*F2037,2)</f>
        <v>57820</v>
      </c>
      <c r="H2037" s="23">
        <v>1</v>
      </c>
      <c r="I2037" s="59">
        <v>57820</v>
      </c>
      <c r="J2037" s="9">
        <f>ROUND(H2037*I2037,2)</f>
        <v>57820</v>
      </c>
    </row>
    <row r="2038" spans="1:10" x14ac:dyDescent="0.3">
      <c r="A2038" s="16"/>
      <c r="B2038" s="16"/>
      <c r="C2038" s="16"/>
      <c r="D2038" s="32" t="s">
        <v>2870</v>
      </c>
      <c r="E2038" s="24">
        <v>1</v>
      </c>
      <c r="F2038" s="17">
        <f>G971+G1355+G2018+G2029+G2033+G2037</f>
        <v>5491920.7599999998</v>
      </c>
      <c r="G2038" s="17">
        <f>ROUND(E2038*F2038,2)</f>
        <v>5491920.7599999998</v>
      </c>
      <c r="H2038" s="24">
        <v>1</v>
      </c>
      <c r="I2038" s="58">
        <f>J971+J1355+J2018+J2029+J2033+J2037</f>
        <v>57820</v>
      </c>
      <c r="J2038" s="17">
        <f>ROUND(H2038*I2038,2)</f>
        <v>57820</v>
      </c>
    </row>
    <row r="2039" spans="1:10" ht="0.9" customHeight="1" x14ac:dyDescent="0.3">
      <c r="A2039" s="18"/>
      <c r="B2039" s="18"/>
      <c r="C2039" s="18"/>
      <c r="D2039" s="33"/>
      <c r="E2039" s="18"/>
      <c r="F2039" s="18"/>
      <c r="G2039" s="18"/>
      <c r="H2039" s="18"/>
      <c r="I2039" s="18"/>
      <c r="J2039" s="18"/>
    </row>
    <row r="2040" spans="1:10" ht="0.9" customHeight="1" x14ac:dyDescent="0.3">
      <c r="A2040" s="18"/>
      <c r="B2040" s="18"/>
      <c r="C2040" s="18"/>
      <c r="D2040" s="33"/>
      <c r="E2040" s="18"/>
      <c r="F2040" s="18"/>
      <c r="G2040" s="18"/>
      <c r="H2040" s="18"/>
      <c r="I2040" s="18"/>
      <c r="J2040" s="18"/>
    </row>
    <row r="2041" spans="1:10" x14ac:dyDescent="0.3">
      <c r="A2041" s="16"/>
      <c r="B2041" s="16"/>
      <c r="C2041" s="16"/>
      <c r="D2041" s="32" t="s">
        <v>2871</v>
      </c>
      <c r="E2041" s="24">
        <v>1</v>
      </c>
      <c r="F2041" s="17">
        <f>G4+G970</f>
        <v>17145404.989999998</v>
      </c>
      <c r="G2041" s="17">
        <f>ROUND(E2041*F2041,2)</f>
        <v>17145404.989999998</v>
      </c>
      <c r="H2041" s="24">
        <v>1</v>
      </c>
      <c r="I2041" s="17">
        <f>J4+J970</f>
        <v>358715.35</v>
      </c>
      <c r="J2041" s="17">
        <f>ROUND(H2041*I2041,2)</f>
        <v>358715.35</v>
      </c>
    </row>
    <row r="2042" spans="1:10" x14ac:dyDescent="0.3">
      <c r="A2042" s="38"/>
      <c r="B2042" s="39"/>
      <c r="C2042" s="39"/>
      <c r="D2042" s="39" t="s">
        <v>2872</v>
      </c>
      <c r="E2042" s="40"/>
      <c r="F2042" s="41"/>
      <c r="G2042" s="42">
        <f>G2041</f>
        <v>17145404.989999998</v>
      </c>
      <c r="H2042" s="41"/>
      <c r="I2042" s="40"/>
      <c r="J2042" s="42">
        <f>J2041</f>
        <v>358715.35</v>
      </c>
    </row>
    <row r="2043" spans="1:10" x14ac:dyDescent="0.3">
      <c r="A2043" s="43"/>
      <c r="B2043" s="44"/>
      <c r="C2043" s="44"/>
      <c r="D2043" s="44" t="s">
        <v>2873</v>
      </c>
      <c r="E2043" s="45">
        <v>0.19</v>
      </c>
      <c r="F2043" s="46"/>
      <c r="G2043" s="47">
        <f>G2042*E2043</f>
        <v>3257626.95</v>
      </c>
      <c r="H2043" s="48"/>
      <c r="I2043" s="49">
        <v>0.19</v>
      </c>
      <c r="J2043" s="47">
        <f>J2042*I2043</f>
        <v>68155.92</v>
      </c>
    </row>
    <row r="2044" spans="1:10" x14ac:dyDescent="0.3">
      <c r="A2044" s="43"/>
      <c r="B2044" s="44"/>
      <c r="C2044" s="44"/>
      <c r="D2044" s="44" t="s">
        <v>2874</v>
      </c>
      <c r="E2044" s="50"/>
      <c r="F2044" s="46"/>
      <c r="G2044" s="47">
        <f>G2042+G2043</f>
        <v>20403031.940000001</v>
      </c>
      <c r="H2044" s="46"/>
      <c r="I2044" s="50"/>
      <c r="J2044" s="47">
        <f>J2042+J2043</f>
        <v>426871.27</v>
      </c>
    </row>
    <row r="2045" spans="1:10" x14ac:dyDescent="0.3">
      <c r="A2045" s="43"/>
      <c r="B2045" s="44"/>
      <c r="C2045" s="44"/>
      <c r="D2045" s="44" t="s">
        <v>2875</v>
      </c>
      <c r="E2045" s="45">
        <v>0.21</v>
      </c>
      <c r="F2045" s="46"/>
      <c r="G2045" s="47">
        <f>21*G2044%</f>
        <v>4284636.71</v>
      </c>
      <c r="H2045" s="46"/>
      <c r="I2045" s="45">
        <v>0.21</v>
      </c>
      <c r="J2045" s="47">
        <f>E2045*J2044</f>
        <v>89642.97</v>
      </c>
    </row>
    <row r="2046" spans="1:10" x14ac:dyDescent="0.3">
      <c r="A2046" s="51"/>
      <c r="B2046" s="52"/>
      <c r="C2046" s="52"/>
      <c r="D2046" s="52" t="s">
        <v>2876</v>
      </c>
      <c r="E2046" s="53"/>
      <c r="F2046" s="54"/>
      <c r="G2046" s="55">
        <f>G2044+G2045</f>
        <v>24687668.649999999</v>
      </c>
      <c r="H2046" s="54"/>
      <c r="I2046" s="53"/>
      <c r="J2046" s="55">
        <f>J2044+J2045</f>
        <v>516514.24</v>
      </c>
    </row>
  </sheetData>
  <sheetProtection algorithmName="SHA-512" hashValue="SNpAhCImaunAVnLSTCxP7KSWUxztVURJxxlfv5FnuyF3GFMEBr/sufrDONtoNNrDOM4TR1vYWZ+epgq5JIabHg==" saltValue="GsBWIhtiCgaOU5TRXZ5tdw==" spinCount="100000" sheet="1" objects="1" scenarios="1" selectLockedCells="1"/>
  <autoFilter ref="C1:C2046" xr:uid="{9F9BD1C3-A978-4A92-A8B9-863F2F9081CA}"/>
  <dataValidations count="8">
    <dataValidation type="list" allowBlank="1" showInputMessage="1" showErrorMessage="1" sqref="B4:B2041" xr:uid="{F5E0143B-2EA1-4DDD-ABD6-5F8B0FACFAF2}">
      <formula1>"Capítulo,Partida,Mano de obra,Maquinaria,Material,Otros,Tarea,"</formula1>
    </dataValidation>
    <dataValidation type="decimal" allowBlank="1" showErrorMessage="1" errorTitle="ERROR" error="El BI+GG debe estar comprendido entre el 0 y 19%" sqref="I2043" xr:uid="{8FB09536-E239-4198-A3E8-FF114C621A08}">
      <formula1>0</formula1>
      <formula2>0.19</formula2>
    </dataValidation>
    <dataValidation type="whole" allowBlank="1" showErrorMessage="1" errorTitle="ERROR" error="El valor debe estar comprendido entre 0 y 19%" sqref="H2043" xr:uid="{28E6BFB1-DA4B-4DBF-A333-15D024F50E34}">
      <formula1>0</formula1>
      <formula2>19</formula2>
    </dataValidation>
    <dataValidation type="decimal" operator="lessThanOrEqual" allowBlank="1" showErrorMessage="1" errorTitle="ERROR" error="El precio especificado es erróneo" sqref="I7:I8 I12:I15 I19:I31 I35 I39:I52 I59:I60 I64:I71 I75:I78 I82:I83 I90:I92 I96:I100 I104:I105 I109:I111 I115:I118 I122:I124 I132:I133 I137:I145 I149:I151 I155:I157 I164:I166 I170:I172 I176 I180 I184:I185 I189:I190 I194:I195 I199:I200 I207:I221 I225:I241 I245:I248 I252:I255 I259:I262 I269:I272 I276:I278 I282 I286:I287 I297:I301 I305:I311 I317:I330 I334:I338 I342:I350 I355 I359 I363:I373 I377 I381:I387 I393:I416 I420:I424 I428:I431 I435:I436 I440:I444 I448:I458 I465:I470 I474:I482 I486:I494 I498 I502:I503 I507:I508 I512:I525 I534:I543 I547:I554 I558:I567 I571:I578 I584 I591:I600 I604:I608 I612:I621 I625:I636 I640:I642 I646 I653:I664 I668:I676 I680:I689 I696:I701 I705:I713 I717:I722 I727:I733 I737:I744 I750:I753 I757:I769 I773:I775 I779:I783 I787:I790 I794:I799 I803:I816 I820:I827 I835:I836 I840:I860 I864:I870 I874:I883 I887:I889 I893:I897 I903:I905 I913:I926 I931:I940 I962:I964 I2034 I974:I1019 I1023:I1041 I1048:I1066 I1070:I1085 I1091:I1097 I1102:I1108 I1112:I1125 I1129:I1138 I1142:I1144 I1151:I1164 I1168:I1179 I1185:I1191 I1195:I1218 I1223 I1231:I1233 I1237:I1250 I1254:I1256 I1261:I1263 I1267 I1273 I1277:I1286 I1290 I1294:I1299 I1305:I1319 I1325:I1340 I1344:I1350 I1357 I1362 I1366:I1375 I1379:I1394 I1398:I1420 I1424:I1427 I1431:I1438 I1442:I1446 I1450:I1452 I1459:I1471 I1475:I1495 I1499:I1507 I1511:I1514 I1518:I1527 I1531:I1540 I1544:I1554 I1558:I1563 I1567:I1577 I1581:I1593 I1597:I1608 I1612:I1616 I1620:I1627 I1635:I1642 I1646:I1648 I1652:I1657 I1661:I1663 I1669:I1690 I1694:I1699 I1703:I1718 I1722:I1724 I1728:I1742 I1747:I1755 I1759:I1761 I1765 I1771:I1778 I1782:I1797 I1801:I1803 I1807:I1810 I1814:I1816 I1820:I1832 I1836:I1837 I1841:I1856 I1860 I1867:I1868 I1872:I1879 I1886:I1887 I1892:I1894 I1898:I1905 I1909:I1912 I1916:I1930 I1934:I1970 I1974:I1981 I1985:I1986 I1990:I1997 I2001:I2003 I2007:I2009 I2019:I2026 I2030 I944:I953 I955:I956" xr:uid="{04A644E7-D003-4B6B-AD67-3EBEF46E1AD3}">
      <formula1>F7</formula1>
    </dataValidation>
    <dataValidation type="decimal" operator="greaterThanOrEqual" allowBlank="1" showInputMessage="1" showErrorMessage="1" sqref="I2038" xr:uid="{26F6B900-9D22-419B-BCB5-2FA54D8259C1}">
      <formula1>57820</formula1>
    </dataValidation>
    <dataValidation type="decimal" operator="greaterThanOrEqual" allowBlank="1" showInputMessage="1" showErrorMessage="1" errorTitle="Error" error="La cantidad debe ser mayor o igual a la de proyecto" sqref="I2037" xr:uid="{EFE58E32-3A93-48DE-AA1B-02F474A34C0A}">
      <formula1>57820</formula1>
    </dataValidation>
    <dataValidation type="decimal" operator="greaterThanOrEqual" allowBlank="1" showInputMessage="1" showErrorMessage="1" errorTitle="Error" error="La cantidad deber ser mayor o igual a la de Proyecto" sqref="I967" xr:uid="{6BEC0CFA-D325-476E-BC35-C53D0137FC2A}">
      <formula1>121526</formula1>
    </dataValidation>
    <dataValidation type="decimal" operator="lessThanOrEqual" allowBlank="1" showErrorMessage="1" errorTitle="ERROR" error="El precio especificado es erróneo" sqref="I954" xr:uid="{C6A10214-F91D-4CA5-BCAD-6D6D281872C4}">
      <formula1>F954</formula1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García García-Calderón, Mariano</dc:creator>
  <cp:lastModifiedBy>Bermejo Lorenzo, Oscar</cp:lastModifiedBy>
  <dcterms:created xsi:type="dcterms:W3CDTF">2021-05-05T09:17:24Z</dcterms:created>
  <dcterms:modified xsi:type="dcterms:W3CDTF">2021-10-21T07:48:40Z</dcterms:modified>
</cp:coreProperties>
</file>