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Infraestructura Informatica\GESTION\REPOSITORIO\2021-6000009490-Mto Alma Backup 2022-2024\3. Pliegos\"/>
    </mc:Choice>
  </mc:AlternateContent>
  <xr:revisionPtr revIDLastSave="0" documentId="13_ncr:1_{49AAB40A-D77C-45FD-9AD1-776917B15B5F}" xr6:coauthVersionLast="36" xr6:coauthVersionMax="45" xr10:uidLastSave="{00000000-0000-0000-0000-000000000000}"/>
  <bookViews>
    <workbookView xWindow="0" yWindow="0" windowWidth="23040" windowHeight="8484" xr2:uid="{00000000-000D-0000-FFFF-FFFF00000000}"/>
  </bookViews>
  <sheets>
    <sheet name="Presupuesto 2022-24" sheetId="1" r:id="rId1"/>
  </sheets>
  <definedNames>
    <definedName name="_xlnm._FilterDatabase" localSheetId="0" hidden="1">'Presupuesto 2022-24'!$F$8:$F$301</definedName>
  </definedNames>
  <calcPr calcId="191029"/>
</workbook>
</file>

<file path=xl/calcChain.xml><?xml version="1.0" encoding="utf-8"?>
<calcChain xmlns="http://schemas.openxmlformats.org/spreadsheetml/2006/main">
  <c r="I18" i="1" l="1"/>
  <c r="I24" i="1"/>
  <c r="I26" i="1"/>
  <c r="I28" i="1"/>
  <c r="I30" i="1"/>
  <c r="I32" i="1"/>
  <c r="I53" i="1"/>
  <c r="I56" i="1"/>
  <c r="I63" i="1"/>
  <c r="I66" i="1"/>
  <c r="I68" i="1"/>
  <c r="I70" i="1"/>
  <c r="I80" i="1"/>
  <c r="I81" i="1"/>
  <c r="I82" i="1"/>
  <c r="I83" i="1"/>
  <c r="I84" i="1"/>
  <c r="I85" i="1"/>
  <c r="I86" i="1"/>
  <c r="I87" i="1"/>
  <c r="I88" i="1"/>
  <c r="I89" i="1"/>
  <c r="I90" i="1"/>
  <c r="I93" i="1"/>
  <c r="I94" i="1"/>
  <c r="I95" i="1"/>
  <c r="I96" i="1"/>
  <c r="I108" i="1"/>
  <c r="I113" i="1"/>
  <c r="I115" i="1"/>
  <c r="I117" i="1"/>
  <c r="I119" i="1"/>
  <c r="I121" i="1"/>
  <c r="I138" i="1"/>
  <c r="I141" i="1"/>
  <c r="I148" i="1"/>
  <c r="I151" i="1"/>
  <c r="I153" i="1"/>
  <c r="I155" i="1"/>
  <c r="I165" i="1"/>
  <c r="I166" i="1"/>
  <c r="I167" i="1"/>
  <c r="I168" i="1"/>
  <c r="I169" i="1"/>
  <c r="I170" i="1"/>
  <c r="I171" i="1"/>
  <c r="I172" i="1"/>
  <c r="I173" i="1"/>
  <c r="I174" i="1"/>
  <c r="I175" i="1"/>
  <c r="I178" i="1"/>
  <c r="I179" i="1"/>
  <c r="I180" i="1"/>
  <c r="I181" i="1"/>
  <c r="I261" i="1"/>
  <c r="I262" i="1"/>
  <c r="I263" i="1"/>
  <c r="I264" i="1"/>
  <c r="I265" i="1"/>
  <c r="I266" i="1"/>
  <c r="I267" i="1"/>
  <c r="I268" i="1"/>
  <c r="I269" i="1"/>
  <c r="I270" i="1"/>
  <c r="I273" i="1"/>
  <c r="I274" i="1"/>
  <c r="I275" i="1"/>
  <c r="I276" i="1"/>
  <c r="I277" i="1"/>
  <c r="I278" i="1"/>
  <c r="I279" i="1"/>
  <c r="I280" i="1"/>
  <c r="I281" i="1"/>
  <c r="I282" i="1"/>
  <c r="H301" i="1" l="1"/>
  <c r="H297" i="1"/>
  <c r="H148" i="1" l="1"/>
  <c r="J148" i="1" l="1"/>
  <c r="H123" i="1"/>
  <c r="H224" i="1"/>
  <c r="H218" i="1"/>
  <c r="H212" i="1"/>
  <c r="H60" i="1"/>
  <c r="H51" i="1"/>
  <c r="H34" i="1"/>
  <c r="H136" i="1"/>
  <c r="H145" i="1"/>
  <c r="H296" i="1" l="1"/>
  <c r="H293" i="1"/>
  <c r="H23" i="1" l="1"/>
  <c r="H24" i="1"/>
  <c r="H25" i="1"/>
  <c r="H26" i="1"/>
  <c r="H27" i="1"/>
  <c r="H28" i="1"/>
  <c r="H29" i="1"/>
  <c r="H30" i="1"/>
  <c r="H31" i="1"/>
  <c r="H32" i="1"/>
  <c r="H40" i="1"/>
  <c r="H41" i="1"/>
  <c r="H42" i="1"/>
  <c r="H81" i="1"/>
  <c r="H82" i="1"/>
  <c r="H83" i="1"/>
  <c r="H84" i="1"/>
  <c r="H85" i="1"/>
  <c r="H86" i="1"/>
  <c r="H87" i="1"/>
  <c r="H88" i="1"/>
  <c r="H89" i="1"/>
  <c r="H90" i="1"/>
  <c r="H117" i="1"/>
  <c r="H118" i="1"/>
  <c r="H119" i="1"/>
  <c r="H120" i="1"/>
  <c r="H121" i="1"/>
  <c r="H142" i="1"/>
  <c r="H143" i="1"/>
  <c r="H166" i="1"/>
  <c r="H167" i="1"/>
  <c r="H168" i="1"/>
  <c r="H169" i="1"/>
  <c r="H170" i="1"/>
  <c r="H171" i="1"/>
  <c r="H172" i="1"/>
  <c r="H173" i="1"/>
  <c r="H174" i="1"/>
  <c r="H175" i="1"/>
  <c r="H261" i="1"/>
  <c r="H262" i="1"/>
  <c r="H263" i="1"/>
  <c r="H264" i="1"/>
  <c r="H265" i="1"/>
  <c r="H266" i="1"/>
  <c r="H267" i="1"/>
  <c r="H268" i="1"/>
  <c r="H269" i="1"/>
  <c r="H270" i="1"/>
  <c r="H273" i="1"/>
  <c r="H274" i="1"/>
  <c r="H275" i="1"/>
  <c r="H276" i="1"/>
  <c r="H277" i="1"/>
  <c r="H278" i="1"/>
  <c r="H279" i="1"/>
  <c r="H280" i="1"/>
  <c r="H281" i="1"/>
  <c r="H282" i="1"/>
  <c r="H96" i="1"/>
  <c r="H95" i="1"/>
  <c r="H94" i="1"/>
  <c r="H93" i="1"/>
  <c r="H181" i="1"/>
  <c r="H180" i="1"/>
  <c r="H179" i="1"/>
  <c r="H178" i="1"/>
  <c r="H80" i="1"/>
  <c r="H165" i="1"/>
  <c r="H155" i="1"/>
  <c r="H68" i="1"/>
  <c r="H70" i="1"/>
  <c r="H66" i="1"/>
  <c r="H63" i="1"/>
  <c r="H53" i="1"/>
  <c r="H56" i="1"/>
  <c r="J63" i="1" l="1"/>
  <c r="J155" i="1"/>
  <c r="J66" i="1"/>
  <c r="J80" i="1"/>
  <c r="J94" i="1"/>
  <c r="J96" i="1"/>
  <c r="J121" i="1"/>
  <c r="J90" i="1"/>
  <c r="J88" i="1"/>
  <c r="J86" i="1"/>
  <c r="J84" i="1"/>
  <c r="J30" i="1"/>
  <c r="J70" i="1"/>
  <c r="J93" i="1"/>
  <c r="J95" i="1"/>
  <c r="J85" i="1"/>
  <c r="J83" i="1"/>
  <c r="J81" i="1"/>
  <c r="J32" i="1"/>
  <c r="J24" i="1"/>
  <c r="J117" i="1"/>
  <c r="J89" i="1"/>
  <c r="J26" i="1"/>
  <c r="J68" i="1"/>
  <c r="J119" i="1"/>
  <c r="J28" i="1"/>
  <c r="J56" i="1"/>
  <c r="J53" i="1"/>
  <c r="J82" i="1"/>
  <c r="J87" i="1"/>
  <c r="J268" i="1"/>
  <c r="J264" i="1"/>
  <c r="J282" i="1"/>
  <c r="J274" i="1"/>
  <c r="J267" i="1"/>
  <c r="J263" i="1"/>
  <c r="J273" i="1"/>
  <c r="J275" i="1"/>
  <c r="J269" i="1"/>
  <c r="J265" i="1"/>
  <c r="J279" i="1"/>
  <c r="J281" i="1"/>
  <c r="J280" i="1"/>
  <c r="J173" i="1"/>
  <c r="J276" i="1"/>
  <c r="J277" i="1"/>
  <c r="J266" i="1"/>
  <c r="J262" i="1"/>
  <c r="J167" i="1"/>
  <c r="J175" i="1"/>
  <c r="J171" i="1"/>
  <c r="J168" i="1"/>
  <c r="J170" i="1"/>
  <c r="J172" i="1"/>
  <c r="J169" i="1"/>
  <c r="J174" i="1"/>
  <c r="J166" i="1"/>
  <c r="J278" i="1"/>
  <c r="J261" i="1"/>
  <c r="J270" i="1"/>
  <c r="J165" i="1"/>
  <c r="H108" i="1"/>
  <c r="H18" i="1"/>
  <c r="J108" i="1" l="1"/>
  <c r="J18" i="1"/>
  <c r="H151" i="1" l="1"/>
  <c r="H152" i="1"/>
  <c r="H153" i="1"/>
  <c r="H256" i="1" l="1"/>
  <c r="H257" i="1"/>
  <c r="H258" i="1"/>
  <c r="H116" i="1" l="1"/>
  <c r="H115" i="1"/>
  <c r="H114" i="1"/>
  <c r="H113" i="1"/>
  <c r="H112" i="1"/>
  <c r="H111" i="1"/>
  <c r="H22" i="1"/>
  <c r="H245" i="1"/>
  <c r="H244" i="1"/>
  <c r="H243" i="1"/>
  <c r="H287" i="1"/>
  <c r="H290" i="1"/>
  <c r="H107" i="1"/>
  <c r="H17" i="1"/>
  <c r="J115" i="1" l="1"/>
  <c r="J113" i="1"/>
  <c r="H253" i="1"/>
  <c r="H240" i="1"/>
  <c r="H196" i="1" l="1"/>
  <c r="H189" i="1"/>
  <c r="H198" i="1"/>
  <c r="H191" i="1"/>
  <c r="H222" i="1"/>
  <c r="H216" i="1"/>
  <c r="I314" i="1" l="1"/>
  <c r="H255" i="1"/>
  <c r="H254" i="1"/>
  <c r="H252" i="1"/>
  <c r="H251" i="1"/>
  <c r="H250" i="1"/>
  <c r="H249" i="1"/>
  <c r="H248" i="1"/>
  <c r="H242" i="1"/>
  <c r="H241" i="1"/>
  <c r="H239" i="1"/>
  <c r="H238" i="1"/>
  <c r="H237" i="1"/>
  <c r="H236" i="1"/>
  <c r="H235" i="1"/>
  <c r="H232" i="1"/>
  <c r="H226" i="1"/>
  <c r="H225" i="1"/>
  <c r="H221" i="1"/>
  <c r="H220" i="1"/>
  <c r="H219" i="1"/>
  <c r="H215" i="1"/>
  <c r="H214" i="1"/>
  <c r="H213" i="1"/>
  <c r="H207" i="1"/>
  <c r="H201" i="1"/>
  <c r="H200" i="1"/>
  <c r="H197" i="1"/>
  <c r="H195" i="1"/>
  <c r="H194" i="1"/>
  <c r="H193" i="1"/>
  <c r="H190" i="1"/>
  <c r="H188" i="1"/>
  <c r="H187" i="1"/>
  <c r="H186" i="1"/>
  <c r="H162" i="1"/>
  <c r="H161" i="1"/>
  <c r="H160" i="1"/>
  <c r="H159" i="1"/>
  <c r="H158" i="1"/>
  <c r="H157" i="1"/>
  <c r="H156" i="1"/>
  <c r="H154" i="1"/>
  <c r="H150" i="1"/>
  <c r="H149" i="1"/>
  <c r="H147" i="1"/>
  <c r="H146" i="1"/>
  <c r="H141" i="1"/>
  <c r="H140" i="1"/>
  <c r="H139" i="1"/>
  <c r="H138" i="1"/>
  <c r="H137" i="1"/>
  <c r="H134" i="1"/>
  <c r="H133" i="1"/>
  <c r="H132" i="1"/>
  <c r="H131" i="1"/>
  <c r="H130" i="1"/>
  <c r="H129" i="1"/>
  <c r="H128" i="1"/>
  <c r="H127" i="1"/>
  <c r="H126" i="1"/>
  <c r="H125" i="1"/>
  <c r="H124" i="1"/>
  <c r="H106" i="1"/>
  <c r="H105" i="1"/>
  <c r="H104" i="1"/>
  <c r="H103" i="1"/>
  <c r="H102" i="1"/>
  <c r="H101" i="1"/>
  <c r="H100" i="1"/>
  <c r="H99" i="1"/>
  <c r="H77" i="1"/>
  <c r="H76" i="1"/>
  <c r="H75" i="1"/>
  <c r="H74" i="1"/>
  <c r="H73" i="1"/>
  <c r="H72" i="1"/>
  <c r="H71" i="1"/>
  <c r="H69" i="1"/>
  <c r="H67" i="1"/>
  <c r="H65" i="1"/>
  <c r="H64" i="1"/>
  <c r="H62" i="1"/>
  <c r="H61" i="1"/>
  <c r="H58" i="1"/>
  <c r="H57" i="1"/>
  <c r="H55" i="1"/>
  <c r="H54" i="1"/>
  <c r="H52" i="1"/>
  <c r="H49" i="1"/>
  <c r="H48" i="1"/>
  <c r="H47" i="1"/>
  <c r="H46" i="1"/>
  <c r="H45" i="1"/>
  <c r="H44" i="1"/>
  <c r="H43" i="1"/>
  <c r="H39" i="1"/>
  <c r="H38" i="1"/>
  <c r="H37" i="1"/>
  <c r="H36" i="1"/>
  <c r="H35" i="1"/>
  <c r="H16" i="1"/>
  <c r="H15" i="1"/>
  <c r="H14" i="1"/>
  <c r="H13" i="1"/>
  <c r="H12" i="1"/>
  <c r="H11" i="1"/>
  <c r="H10" i="1"/>
  <c r="H9" i="1"/>
  <c r="I12" i="1" l="1"/>
  <c r="I16" i="1"/>
  <c r="I23" i="1"/>
  <c r="I27" i="1"/>
  <c r="I31" i="1"/>
  <c r="I36" i="1"/>
  <c r="I40" i="1"/>
  <c r="J40" i="1" s="1"/>
  <c r="I44" i="1"/>
  <c r="J44" i="1" s="1"/>
  <c r="I48" i="1"/>
  <c r="I57" i="1"/>
  <c r="I62" i="1"/>
  <c r="I74" i="1"/>
  <c r="I100" i="1"/>
  <c r="I104" i="1"/>
  <c r="I114" i="1"/>
  <c r="J114" i="1" s="1"/>
  <c r="I118" i="1"/>
  <c r="J118" i="1" s="1"/>
  <c r="I123" i="1"/>
  <c r="I127" i="1"/>
  <c r="I131" i="1"/>
  <c r="I136" i="1"/>
  <c r="I140" i="1"/>
  <c r="I145" i="1"/>
  <c r="J145" i="1" s="1"/>
  <c r="I149" i="1"/>
  <c r="J149" i="1" s="1"/>
  <c r="I157" i="1"/>
  <c r="J157" i="1" s="1"/>
  <c r="I161" i="1"/>
  <c r="I189" i="1"/>
  <c r="I194" i="1"/>
  <c r="I198" i="1"/>
  <c r="I212" i="1"/>
  <c r="I216" i="1"/>
  <c r="J216" i="1" s="1"/>
  <c r="I221" i="1"/>
  <c r="J221" i="1" s="1"/>
  <c r="I226" i="1"/>
  <c r="J226" i="1" s="1"/>
  <c r="I237" i="1"/>
  <c r="I241" i="1"/>
  <c r="I245" i="1"/>
  <c r="J245" i="1" s="1"/>
  <c r="I251" i="1"/>
  <c r="I255" i="1"/>
  <c r="I287" i="1"/>
  <c r="J287" i="1" s="1"/>
  <c r="I301" i="1"/>
  <c r="J301" i="1" s="1"/>
  <c r="I9" i="1"/>
  <c r="J9" i="1" s="1"/>
  <c r="I13" i="1"/>
  <c r="J13" i="1" s="1"/>
  <c r="I17" i="1"/>
  <c r="I37" i="1"/>
  <c r="I41" i="1"/>
  <c r="I45" i="1"/>
  <c r="J45" i="1" s="1"/>
  <c r="I49" i="1"/>
  <c r="J49" i="1" s="1"/>
  <c r="I54" i="1"/>
  <c r="J54" i="1" s="1"/>
  <c r="I58" i="1"/>
  <c r="J58" i="1" s="1"/>
  <c r="I67" i="1"/>
  <c r="J67" i="1" s="1"/>
  <c r="I71" i="1"/>
  <c r="I75" i="1"/>
  <c r="I101" i="1"/>
  <c r="I105" i="1"/>
  <c r="J105" i="1" s="1"/>
  <c r="I111" i="1"/>
  <c r="J111" i="1" s="1"/>
  <c r="I124" i="1"/>
  <c r="J124" i="1" s="1"/>
  <c r="I128" i="1"/>
  <c r="J128" i="1" s="1"/>
  <c r="I10" i="1"/>
  <c r="I14" i="1"/>
  <c r="I25" i="1"/>
  <c r="I29" i="1"/>
  <c r="I34" i="1"/>
  <c r="I38" i="1"/>
  <c r="J38" i="1" s="1"/>
  <c r="I42" i="1"/>
  <c r="J42" i="1" s="1"/>
  <c r="I46" i="1"/>
  <c r="J46" i="1" s="1"/>
  <c r="I51" i="1"/>
  <c r="J51" i="1" s="1"/>
  <c r="I55" i="1"/>
  <c r="I60" i="1"/>
  <c r="J60" i="1" s="1"/>
  <c r="I64" i="1"/>
  <c r="I72" i="1"/>
  <c r="I76" i="1"/>
  <c r="I102" i="1"/>
  <c r="J102" i="1" s="1"/>
  <c r="I106" i="1"/>
  <c r="J106" i="1" s="1"/>
  <c r="I112" i="1"/>
  <c r="I116" i="1"/>
  <c r="I120" i="1"/>
  <c r="J120" i="1" s="1"/>
  <c r="I125" i="1"/>
  <c r="I129" i="1"/>
  <c r="J129" i="1" s="1"/>
  <c r="I133" i="1"/>
  <c r="J133" i="1" s="1"/>
  <c r="I142" i="1"/>
  <c r="J142" i="1" s="1"/>
  <c r="I147" i="1"/>
  <c r="J147" i="1" s="1"/>
  <c r="I159" i="1"/>
  <c r="J159" i="1" s="1"/>
  <c r="I187" i="1"/>
  <c r="I191" i="1"/>
  <c r="I196" i="1"/>
  <c r="I201" i="1"/>
  <c r="I214" i="1"/>
  <c r="J214" i="1" s="1"/>
  <c r="I219" i="1"/>
  <c r="J219" i="1" s="1"/>
  <c r="I224" i="1"/>
  <c r="J224" i="1" s="1"/>
  <c r="I235" i="1"/>
  <c r="J235" i="1" s="1"/>
  <c r="I239" i="1"/>
  <c r="I243" i="1"/>
  <c r="J243" i="1" s="1"/>
  <c r="I249" i="1"/>
  <c r="I253" i="1"/>
  <c r="I257" i="1"/>
  <c r="I293" i="1"/>
  <c r="J293" i="1" s="1"/>
  <c r="I11" i="1"/>
  <c r="J11" i="1" s="1"/>
  <c r="I47" i="1"/>
  <c r="J47" i="1" s="1"/>
  <c r="I61" i="1"/>
  <c r="I77" i="1"/>
  <c r="I99" i="1"/>
  <c r="I134" i="1"/>
  <c r="J134" i="1" s="1"/>
  <c r="I150" i="1"/>
  <c r="I154" i="1"/>
  <c r="J154" i="1" s="1"/>
  <c r="I160" i="1"/>
  <c r="J160" i="1" s="1"/>
  <c r="I193" i="1"/>
  <c r="J193" i="1" s="1"/>
  <c r="I207" i="1"/>
  <c r="I220" i="1"/>
  <c r="I236" i="1"/>
  <c r="I244" i="1"/>
  <c r="I254" i="1"/>
  <c r="I296" i="1"/>
  <c r="J296" i="1" s="1"/>
  <c r="I222" i="1"/>
  <c r="J222" i="1" s="1"/>
  <c r="I248" i="1"/>
  <c r="J248" i="1" s="1"/>
  <c r="I232" i="1"/>
  <c r="I15" i="1"/>
  <c r="I35" i="1"/>
  <c r="I52" i="1"/>
  <c r="J52" i="1" s="1"/>
  <c r="I69" i="1"/>
  <c r="J69" i="1" s="1"/>
  <c r="I103" i="1"/>
  <c r="J103" i="1" s="1"/>
  <c r="I126" i="1"/>
  <c r="J126" i="1" s="1"/>
  <c r="I137" i="1"/>
  <c r="J137" i="1" s="1"/>
  <c r="I143" i="1"/>
  <c r="I162" i="1"/>
  <c r="J162" i="1" s="1"/>
  <c r="I186" i="1"/>
  <c r="J186" i="1" s="1"/>
  <c r="I195" i="1"/>
  <c r="J195" i="1" s="1"/>
  <c r="I213" i="1"/>
  <c r="J213" i="1" s="1"/>
  <c r="I238" i="1"/>
  <c r="J238" i="1" s="1"/>
  <c r="I256" i="1"/>
  <c r="J256" i="1" s="1"/>
  <c r="I297" i="1"/>
  <c r="J297" i="1" s="1"/>
  <c r="I22" i="1"/>
  <c r="I43" i="1"/>
  <c r="I73" i="1"/>
  <c r="I132" i="1"/>
  <c r="J132" i="1" s="1"/>
  <c r="I139" i="1"/>
  <c r="J139" i="1" s="1"/>
  <c r="I190" i="1"/>
  <c r="J190" i="1" s="1"/>
  <c r="I218" i="1"/>
  <c r="J218" i="1" s="1"/>
  <c r="I252" i="1"/>
  <c r="J252" i="1" s="1"/>
  <c r="I290" i="1"/>
  <c r="I39" i="1"/>
  <c r="J39" i="1" s="1"/>
  <c r="I65" i="1"/>
  <c r="I107" i="1"/>
  <c r="I130" i="1"/>
  <c r="J130" i="1" s="1"/>
  <c r="I146" i="1"/>
  <c r="J146" i="1" s="1"/>
  <c r="I152" i="1"/>
  <c r="J152" i="1" s="1"/>
  <c r="I156" i="1"/>
  <c r="I188" i="1"/>
  <c r="I197" i="1"/>
  <c r="I215" i="1"/>
  <c r="I225" i="1"/>
  <c r="I240" i="1"/>
  <c r="I250" i="1"/>
  <c r="J250" i="1" s="1"/>
  <c r="I258" i="1"/>
  <c r="J258" i="1" s="1"/>
  <c r="I158" i="1"/>
  <c r="J158" i="1" s="1"/>
  <c r="I200" i="1"/>
  <c r="I242" i="1"/>
  <c r="J242" i="1" s="1"/>
  <c r="J74" i="1"/>
  <c r="J198" i="1"/>
  <c r="J251" i="1"/>
  <c r="J41" i="1"/>
  <c r="J150" i="1"/>
  <c r="J25" i="1"/>
  <c r="J35" i="1"/>
  <c r="J73" i="1"/>
  <c r="J236" i="1"/>
  <c r="J123" i="1"/>
  <c r="J212" i="1"/>
  <c r="J34" i="1"/>
  <c r="J136" i="1"/>
  <c r="J57" i="1"/>
  <c r="J64" i="1"/>
  <c r="J72" i="1"/>
  <c r="J76" i="1"/>
  <c r="J65" i="1"/>
  <c r="J77" i="1"/>
  <c r="J71" i="1"/>
  <c r="J143" i="1"/>
  <c r="J23" i="1"/>
  <c r="J27" i="1"/>
  <c r="J29" i="1"/>
  <c r="J31" i="1"/>
  <c r="J55" i="1"/>
  <c r="J62" i="1"/>
  <c r="J75" i="1"/>
  <c r="J179" i="1"/>
  <c r="J181" i="1"/>
  <c r="J180" i="1"/>
  <c r="J178" i="1"/>
  <c r="J197" i="1"/>
  <c r="J244" i="1"/>
  <c r="J257" i="1"/>
  <c r="J290" i="1"/>
  <c r="J15" i="1"/>
  <c r="J156" i="1"/>
  <c r="J187" i="1"/>
  <c r="J37" i="1"/>
  <c r="J99" i="1"/>
  <c r="J101" i="1"/>
  <c r="J239" i="1"/>
  <c r="J10" i="1"/>
  <c r="J12" i="1"/>
  <c r="J14" i="1"/>
  <c r="J16" i="1"/>
  <c r="J61" i="1"/>
  <c r="J161" i="1"/>
  <c r="J100" i="1"/>
  <c r="J104" i="1"/>
  <c r="J153" i="1"/>
  <c r="J151" i="1"/>
  <c r="J116" i="1"/>
  <c r="J112" i="1"/>
  <c r="J22" i="1"/>
  <c r="J17" i="1"/>
  <c r="J107" i="1"/>
  <c r="J237" i="1"/>
  <c r="J254" i="1"/>
  <c r="J249" i="1"/>
  <c r="J220" i="1"/>
  <c r="J241" i="1"/>
  <c r="J255" i="1"/>
  <c r="J253" i="1"/>
  <c r="J240" i="1"/>
  <c r="J36" i="1"/>
  <c r="J43" i="1"/>
  <c r="J141" i="1"/>
  <c r="J48" i="1"/>
  <c r="J201" i="1"/>
  <c r="J232" i="1"/>
  <c r="J125" i="1"/>
  <c r="J127" i="1"/>
  <c r="J131" i="1"/>
  <c r="J138" i="1"/>
  <c r="J140" i="1"/>
  <c r="J196" i="1"/>
  <c r="J191" i="1"/>
  <c r="J189" i="1"/>
  <c r="J188" i="1"/>
  <c r="J200" i="1"/>
  <c r="J207" i="1"/>
  <c r="J215" i="1"/>
  <c r="J225" i="1"/>
  <c r="J194" i="1"/>
  <c r="J303" i="1" l="1"/>
  <c r="J305" i="1" s="1"/>
  <c r="J306" i="1" l="1"/>
  <c r="J307" i="1" s="1"/>
  <c r="J309" i="1" s="1"/>
  <c r="J310" i="1" s="1"/>
</calcChain>
</file>

<file path=xl/sharedStrings.xml><?xml version="1.0" encoding="utf-8"?>
<sst xmlns="http://schemas.openxmlformats.org/spreadsheetml/2006/main" count="423" uniqueCount="167">
  <si>
    <t>Apartado</t>
  </si>
  <si>
    <t>Elemento</t>
  </si>
  <si>
    <t>Fecha fin garantía</t>
  </si>
  <si>
    <t>Nº Elementos</t>
  </si>
  <si>
    <t>Coste mes item</t>
  </si>
  <si>
    <t>DMX</t>
  </si>
  <si>
    <t>GB de memoria caché</t>
  </si>
  <si>
    <t>Centera</t>
  </si>
  <si>
    <t>VNX</t>
  </si>
  <si>
    <t>DAE</t>
  </si>
  <si>
    <t>discos físicos de 300 GB SAS a 15.000 r.p.m. 6 Gb</t>
  </si>
  <si>
    <t>discos físicos de 600 GB SAS a 15.000 r.p.m. 6 Gb</t>
  </si>
  <si>
    <t>discos físicos de 2000 GB NL-SAS a 7.200 r.p.m. 6 Gb</t>
  </si>
  <si>
    <t>-NavisphereManager</t>
  </si>
  <si>
    <t>-SnapView</t>
  </si>
  <si>
    <t>-NavisphereAnalyzer</t>
  </si>
  <si>
    <t>-MirrorView/S</t>
  </si>
  <si>
    <t>discos físicos de 900 GB SAS a 15.000 r.p.m. 6 Gb</t>
  </si>
  <si>
    <t>discos físicos de estado sólido 100 GB EFD</t>
  </si>
  <si>
    <t>discos físicos de estado sólido 200 GB EFD</t>
  </si>
  <si>
    <t>Unisphere FAST Suite</t>
  </si>
  <si>
    <t>Local Protection Suite</t>
  </si>
  <si>
    <t>Remote Protection Suite</t>
  </si>
  <si>
    <t>puertos FC</t>
  </si>
  <si>
    <t>DAE 15X3.5</t>
  </si>
  <si>
    <t xml:space="preserve">Disco VAULT 600GB 15K 2.5 SAS		</t>
  </si>
  <si>
    <t xml:space="preserve">Disco 3TB NL 3.5 SAS				</t>
  </si>
  <si>
    <t>Puerto FC 8Gb</t>
  </si>
  <si>
    <t>Unisphere Manager</t>
  </si>
  <si>
    <t xml:space="preserve">DAE 25X2.5	</t>
  </si>
  <si>
    <t xml:space="preserve">Disco 900GB 10K 2.5 SAS		</t>
  </si>
  <si>
    <t xml:space="preserve">Disco 2TB NL 3.5 SAS				</t>
  </si>
  <si>
    <t>Disco 200GB 2.5 FAST CACHE</t>
  </si>
  <si>
    <t>Appliance RecoverPoint</t>
  </si>
  <si>
    <t>Unisphere FAST suite</t>
  </si>
  <si>
    <t>Unisphere Remote Protection Suite</t>
  </si>
  <si>
    <t>Unisphere Local Protection Suite</t>
  </si>
  <si>
    <t>Unisphere Block Suite</t>
  </si>
  <si>
    <t>discos físicos de 100 GB SATA Flash</t>
  </si>
  <si>
    <t>STORAGE AREA NETWORK (S.A.N.)</t>
  </si>
  <si>
    <t>Almacenamiento</t>
  </si>
  <si>
    <t>MDS</t>
  </si>
  <si>
    <t>Tarjetas de 48 puertos</t>
  </si>
  <si>
    <t>Fabric Manager Server</t>
  </si>
  <si>
    <t>CISCO MDS9148</t>
  </si>
  <si>
    <t>24 puertos</t>
  </si>
  <si>
    <t>SOFTWARE DE ALMACENAMIENTO</t>
  </si>
  <si>
    <t>PowerPath</t>
  </si>
  <si>
    <t>Licencias</t>
  </si>
  <si>
    <t>LIBRERIAS FISICAS</t>
  </si>
  <si>
    <t>Quantum</t>
  </si>
  <si>
    <t>slot activados</t>
  </si>
  <si>
    <t>Unidades IBM LTO4 4GB</t>
  </si>
  <si>
    <t>Software de encriptación</t>
  </si>
  <si>
    <t>Quantum i500</t>
  </si>
  <si>
    <t>Unidades IBM LTO3</t>
  </si>
  <si>
    <t>Deduplicación</t>
  </si>
  <si>
    <t>Avamar</t>
  </si>
  <si>
    <t>DataDomain</t>
  </si>
  <si>
    <t>SYSTEM,DD4500,NFS,CIFS</t>
  </si>
  <si>
    <t>SYSTEM,DD4500,CTL,NFS,CIFS</t>
  </si>
  <si>
    <t>OPTION,ES30 SHELF,15X3TB SAS HDD,RACK</t>
  </si>
  <si>
    <t>LICENSE,EXP CAP,DD4500,MORE THAN 180TB</t>
  </si>
  <si>
    <t>LIC REPLICATOR DD4500</t>
  </si>
  <si>
    <t>LICENSE BOOST DD4500</t>
  </si>
  <si>
    <t>Networker</t>
  </si>
  <si>
    <t>EMC NetWorker</t>
  </si>
  <si>
    <t>Licenciamiento por capacidad para 130 TB</t>
  </si>
  <si>
    <t>Duración del contrato:</t>
  </si>
  <si>
    <t>Desde</t>
  </si>
  <si>
    <t>Licencia de particionamiento</t>
  </si>
  <si>
    <t>CISCO MDS9710</t>
  </si>
  <si>
    <t>Enterprise License</t>
  </si>
  <si>
    <t>DCNM SAN License</t>
  </si>
  <si>
    <t>Puertos 16GB FC</t>
  </si>
  <si>
    <t>Puertos 4GB FC</t>
  </si>
  <si>
    <t>Puertos 2GB FC</t>
  </si>
  <si>
    <t>VMAX 450F</t>
  </si>
  <si>
    <t>Directores Front-End</t>
  </si>
  <si>
    <t>V-Brick</t>
  </si>
  <si>
    <t>Discos SSD 2,5" 1,9TB</t>
  </si>
  <si>
    <t>Directores Compresión</t>
  </si>
  <si>
    <t>DAE 2,5"</t>
  </si>
  <si>
    <t>Licencia VMAX Remote Replication</t>
  </si>
  <si>
    <t>Paquete software F</t>
  </si>
  <si>
    <t>LICENSE,EXP CAP,DD4500,MORE THAN 135TB</t>
  </si>
  <si>
    <t>ES30,3TB SAS HDD,NFS,CIFS</t>
  </si>
  <si>
    <t>VNX 5700 CTI</t>
  </si>
  <si>
    <t>VNX 5700   CCS</t>
  </si>
  <si>
    <t>VNX 5500    CTI</t>
  </si>
  <si>
    <t>VNX 5500 CCS</t>
  </si>
  <si>
    <t>VNX 5600   CCS</t>
  </si>
  <si>
    <t>VNX 5600   CTI</t>
  </si>
  <si>
    <t>EMC ItemPoint</t>
  </si>
  <si>
    <t xml:space="preserve">Licenciamiento por capacidad para Microsoft 12 TB </t>
  </si>
  <si>
    <t>EMC Data Protection Suite for Backup</t>
  </si>
  <si>
    <t xml:space="preserve">Licenciamiento por capacidad para 1 TB </t>
  </si>
  <si>
    <t>ES30 SHELF 15X4TB SAS HDD UPGRADE CT</t>
  </si>
  <si>
    <t>LIC;CLD TIER; 1TB MID;SW CAP=CC 285TB</t>
  </si>
  <si>
    <t>DD CLOUD TIER LICENSE</t>
  </si>
  <si>
    <t>ECS CTI</t>
  </si>
  <si>
    <t>Cisco 3048 48-P 1GbE &amp; 4-P 1/10GbE SW</t>
  </si>
  <si>
    <t>Intel Ethernet SFP+ SR Optic - E10GSFPSR</t>
  </si>
  <si>
    <t>10GBASE-SR SFP+ MODULE</t>
  </si>
  <si>
    <t>8TB 7.2 3.5 6GB SAS</t>
  </si>
  <si>
    <t>ECSv2 Blade</t>
  </si>
  <si>
    <t>ECS CCS</t>
  </si>
  <si>
    <t xml:space="preserve">Disco VAULT 900GB 15K 2.5 SAS		</t>
  </si>
  <si>
    <t>Principal</t>
  </si>
  <si>
    <t>DataDomain 4500</t>
  </si>
  <si>
    <t>Coste</t>
  </si>
  <si>
    <t>Meses del ítem en el periodo</t>
  </si>
  <si>
    <t>Período previsto</t>
  </si>
  <si>
    <t>Disco 1600GB SSD 2.5</t>
  </si>
  <si>
    <t>Avamar Virtual Edition 2 TB</t>
  </si>
  <si>
    <t>ISILON CCS</t>
  </si>
  <si>
    <t>Nodo A200</t>
  </si>
  <si>
    <t>Licencia SmartConnect Advanced (balanceo de conexiones de red)</t>
  </si>
  <si>
    <t>Licencia SnapshotIQ</t>
  </si>
  <si>
    <t>Licencia SmartQuotas</t>
  </si>
  <si>
    <t>Licencia SyncIQ</t>
  </si>
  <si>
    <t>Licencia SmartPools</t>
  </si>
  <si>
    <t>Licencia CloudPools (desbordamiento a almacenamiento tipo nube)</t>
  </si>
  <si>
    <t>Licencia InsightIQ</t>
  </si>
  <si>
    <t>Licencia HDFS</t>
  </si>
  <si>
    <t>Software de protección ransomware Superna Ransomware Defender</t>
  </si>
  <si>
    <t>Software de automatización de DR Superna Eyeglass DR</t>
  </si>
  <si>
    <t>VMAX 450F CCS</t>
  </si>
  <si>
    <t>ISILON CTI</t>
  </si>
  <si>
    <t>PowerProtect DD 9900</t>
  </si>
  <si>
    <t>Discos 8TB para capacidad total bruta de 840 TB</t>
  </si>
  <si>
    <t>Tarjeta de 4 puertos 10GbEth ópticos</t>
  </si>
  <si>
    <t>Tarjeta de 4 puertos 16Gb FC</t>
  </si>
  <si>
    <t>Tarjeta de 2 puertos 100GbEth</t>
  </si>
  <si>
    <t>Discos SSD para capacidad total bruta de 3,84 TB</t>
  </si>
  <si>
    <t>Licenciamiento DDBoost</t>
  </si>
  <si>
    <t>Licenciamiento Replication</t>
  </si>
  <si>
    <t>Licenciamiento Retention Lock</t>
  </si>
  <si>
    <t>Licenciamiento VTL</t>
  </si>
  <si>
    <t>Licenciamiento Cloud Tier 400TB</t>
  </si>
  <si>
    <t>Unity 880XT CCS</t>
  </si>
  <si>
    <t>Discos SSD 2,5" 7,68TB</t>
  </si>
  <si>
    <t>Memoria caché 768TB</t>
  </si>
  <si>
    <t>Puertos opticos a 10 GbEth</t>
  </si>
  <si>
    <t>Puertos FC 16 Gbps</t>
  </si>
  <si>
    <t>Quantum i6000 CTI</t>
  </si>
  <si>
    <t>Quantum i6000 CCS</t>
  </si>
  <si>
    <t>Software de backup</t>
  </si>
  <si>
    <t>Cabinas de almacenamiento</t>
  </si>
  <si>
    <t>CYA Hot Backup</t>
  </si>
  <si>
    <t>CYA HOTBackup Server License # 15040-001</t>
  </si>
  <si>
    <t>CYA HOTBackup Additional Docbase License # 15040-002, 003</t>
  </si>
  <si>
    <t>Servicios Profesionales</t>
  </si>
  <si>
    <t>Servicios Profesionales de apoyo a la administración</t>
  </si>
  <si>
    <t>Jornadas profesionales (*)</t>
  </si>
  <si>
    <t>IVA</t>
  </si>
  <si>
    <t>(*) El pago de las 120 jornadas profesionales se prorratean a lo largo del contrato, a razón de 5 al mes, pero se consumirán según lo decida Metro.</t>
  </si>
  <si>
    <t>(2) En el ítem "Jornadas profesionales" se introducirá en este campo el valor de una (1) de las jornadas a incluir en el contrato (40)</t>
  </si>
  <si>
    <t>Coste unitario mensual 
(1) (2)</t>
  </si>
  <si>
    <t>Total presupuesto</t>
  </si>
  <si>
    <t>Gastos generales</t>
  </si>
  <si>
    <t>Beneficio industrial</t>
  </si>
  <si>
    <t>Total base imponible</t>
  </si>
  <si>
    <t>Total presupuesto base licitación</t>
  </si>
  <si>
    <t>Se deben rellenar las celdas marcadas en verde</t>
  </si>
  <si>
    <t>(1) Se rellenará este importe unitario. Las cantidades serán sin IVA y sin incluir los conceptos de Gastos generales y Beneficio industrial que se aplicará posteriormente</t>
  </si>
  <si>
    <t>Se deberán tener en cuenta las Notas del apartado “27. Evaluación de las ofertas”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</si>
</sst>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dd/mm/yyyy;@"/>
    <numFmt numFmtId="165" formatCode="#0&quot; meses&quot;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b/>
      <sz val="12"/>
      <name val="Trebuchet MS"/>
      <family val="2"/>
    </font>
    <font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11"/>
      <color theme="0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285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5">
    <xf numFmtId="0" fontId="0" fillId="0" borderId="0" xfId="0"/>
    <xf numFmtId="0" fontId="3" fillId="2" borderId="1" xfId="0" applyFont="1" applyFill="1" applyBorder="1" applyAlignment="1" applyProtection="1">
      <alignment vertical="center" wrapText="1"/>
    </xf>
    <xf numFmtId="0" fontId="0" fillId="0" borderId="0" xfId="0" applyProtection="1"/>
    <xf numFmtId="164" fontId="0" fillId="0" borderId="0" xfId="0" applyNumberFormat="1" applyProtection="1"/>
    <xf numFmtId="0" fontId="4" fillId="0" borderId="0" xfId="0" applyFont="1" applyProtection="1"/>
    <xf numFmtId="0" fontId="2" fillId="0" borderId="0" xfId="0" applyFont="1" applyBorder="1" applyProtection="1"/>
    <xf numFmtId="164" fontId="0" fillId="0" borderId="0" xfId="0" applyNumberFormat="1" applyBorder="1" applyProtection="1"/>
    <xf numFmtId="2" fontId="0" fillId="0" borderId="0" xfId="0" applyNumberFormat="1" applyFill="1" applyBorder="1" applyProtection="1"/>
    <xf numFmtId="4" fontId="0" fillId="0" borderId="0" xfId="0" applyNumberFormat="1" applyFill="1" applyBorder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0" xfId="0" applyFont="1" applyFill="1" applyProtection="1"/>
    <xf numFmtId="14" fontId="0" fillId="0" borderId="0" xfId="0" applyNumberFormat="1" applyProtection="1"/>
    <xf numFmtId="0" fontId="7" fillId="0" borderId="0" xfId="0" applyFont="1" applyProtection="1"/>
    <xf numFmtId="0" fontId="4" fillId="4" borderId="0" xfId="0" applyFont="1" applyFill="1" applyProtection="1"/>
    <xf numFmtId="4" fontId="0" fillId="0" borderId="0" xfId="0" applyNumberFormat="1" applyBorder="1" applyProtection="1"/>
    <xf numFmtId="0" fontId="8" fillId="4" borderId="0" xfId="0" applyFont="1" applyFill="1" applyProtection="1"/>
    <xf numFmtId="14" fontId="0" fillId="0" borderId="0" xfId="0" applyNumberFormat="1" applyFill="1" applyProtection="1"/>
    <xf numFmtId="0" fontId="0" fillId="0" borderId="0" xfId="0" applyFill="1" applyProtection="1"/>
    <xf numFmtId="164" fontId="0" fillId="0" borderId="0" xfId="0" applyNumberFormat="1" applyFill="1" applyBorder="1" applyProtection="1"/>
    <xf numFmtId="0" fontId="0" fillId="0" borderId="0" xfId="0" applyFont="1" applyProtection="1"/>
    <xf numFmtId="4" fontId="0" fillId="0" borderId="0" xfId="0" applyNumberFormat="1" applyProtection="1"/>
    <xf numFmtId="4" fontId="2" fillId="0" borderId="0" xfId="0" applyNumberFormat="1" applyFont="1" applyProtection="1"/>
    <xf numFmtId="4" fontId="0" fillId="5" borderId="2" xfId="0" applyNumberFormat="1" applyFill="1" applyBorder="1" applyProtection="1"/>
    <xf numFmtId="4" fontId="0" fillId="0" borderId="0" xfId="0" applyNumberFormat="1" applyFill="1" applyProtection="1"/>
    <xf numFmtId="0" fontId="2" fillId="0" borderId="0" xfId="0" applyFont="1" applyFill="1" applyBorder="1" applyProtection="1"/>
    <xf numFmtId="4" fontId="4" fillId="0" borderId="0" xfId="0" applyNumberFormat="1" applyFont="1" applyFill="1" applyBorder="1" applyProtection="1"/>
    <xf numFmtId="0" fontId="0" fillId="0" borderId="0" xfId="0" applyFill="1" applyBorder="1" applyProtection="1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/>
    </xf>
    <xf numFmtId="0" fontId="12" fillId="0" borderId="0" xfId="0" applyFont="1" applyBorder="1" applyProtection="1"/>
    <xf numFmtId="4" fontId="4" fillId="0" borderId="0" xfId="0" applyNumberFormat="1" applyFont="1" applyBorder="1" applyProtection="1"/>
    <xf numFmtId="0" fontId="0" fillId="0" borderId="0" xfId="0" applyBorder="1" applyProtection="1"/>
    <xf numFmtId="0" fontId="10" fillId="2" borderId="0" xfId="0" applyFont="1" applyFill="1" applyBorder="1" applyAlignment="1" applyProtection="1">
      <alignment horizontal="justify" vertical="center"/>
    </xf>
    <xf numFmtId="14" fontId="0" fillId="0" borderId="0" xfId="0" applyNumberFormat="1" applyFont="1" applyFill="1" applyProtection="1"/>
    <xf numFmtId="0" fontId="0" fillId="6" borderId="0" xfId="0" applyFont="1" applyFill="1" applyProtection="1"/>
    <xf numFmtId="14" fontId="0" fillId="6" borderId="0" xfId="0" applyNumberFormat="1" applyFill="1" applyProtection="1"/>
    <xf numFmtId="4" fontId="0" fillId="9" borderId="3" xfId="0" applyNumberFormat="1" applyFill="1" applyBorder="1" applyProtection="1"/>
    <xf numFmtId="2" fontId="0" fillId="9" borderId="8" xfId="0" applyNumberFormat="1" applyFill="1" applyBorder="1" applyProtection="1"/>
    <xf numFmtId="4" fontId="0" fillId="9" borderId="9" xfId="0" applyNumberFormat="1" applyFill="1" applyBorder="1" applyProtection="1"/>
    <xf numFmtId="2" fontId="0" fillId="9" borderId="12" xfId="0" applyNumberFormat="1" applyFill="1" applyBorder="1" applyProtection="1"/>
    <xf numFmtId="4" fontId="0" fillId="9" borderId="13" xfId="0" applyNumberFormat="1" applyFill="1" applyBorder="1" applyProtection="1"/>
    <xf numFmtId="0" fontId="2" fillId="10" borderId="2" xfId="0" applyFont="1" applyFill="1" applyBorder="1" applyProtection="1"/>
    <xf numFmtId="0" fontId="0" fillId="10" borderId="2" xfId="0" applyFont="1" applyFill="1" applyBorder="1" applyProtection="1"/>
    <xf numFmtId="0" fontId="7" fillId="10" borderId="2" xfId="0" applyFont="1" applyFill="1" applyBorder="1" applyProtection="1"/>
    <xf numFmtId="2" fontId="0" fillId="9" borderId="14" xfId="0" applyNumberFormat="1" applyFill="1" applyBorder="1" applyProtection="1"/>
    <xf numFmtId="4" fontId="0" fillId="9" borderId="15" xfId="0" applyNumberFormat="1" applyFill="1" applyBorder="1" applyProtection="1"/>
    <xf numFmtId="4" fontId="0" fillId="10" borderId="5" xfId="0" applyNumberFormat="1" applyFill="1" applyBorder="1" applyProtection="1"/>
    <xf numFmtId="14" fontId="13" fillId="0" borderId="0" xfId="0" applyNumberFormat="1" applyFont="1" applyFill="1" applyProtection="1"/>
    <xf numFmtId="0" fontId="0" fillId="0" borderId="0" xfId="0" applyFill="1" applyAlignment="1" applyProtection="1">
      <alignment wrapText="1"/>
    </xf>
    <xf numFmtId="44" fontId="11" fillId="9" borderId="17" xfId="2" applyFont="1" applyFill="1" applyBorder="1" applyAlignment="1" applyProtection="1"/>
    <xf numFmtId="44" fontId="11" fillId="9" borderId="18" xfId="2" applyFont="1" applyFill="1" applyBorder="1" applyAlignment="1" applyProtection="1"/>
    <xf numFmtId="0" fontId="14" fillId="7" borderId="4" xfId="0" applyFont="1" applyFill="1" applyBorder="1" applyAlignment="1" applyProtection="1">
      <alignment horizontal="left" vertical="center" wrapText="1" indent="1"/>
    </xf>
    <xf numFmtId="0" fontId="14" fillId="7" borderId="4" xfId="0" applyFont="1" applyFill="1" applyBorder="1" applyAlignment="1" applyProtection="1">
      <alignment horizontal="center" vertical="center" wrapText="1"/>
    </xf>
    <xf numFmtId="0" fontId="11" fillId="8" borderId="10" xfId="0" applyFont="1" applyFill="1" applyBorder="1" applyAlignment="1" applyProtection="1">
      <alignment horizontal="center" vertical="center" wrapText="1"/>
    </xf>
    <xf numFmtId="0" fontId="11" fillId="8" borderId="11" xfId="0" applyFont="1" applyFill="1" applyBorder="1" applyAlignment="1" applyProtection="1">
      <alignment horizontal="center" vertical="center" wrapText="1"/>
    </xf>
    <xf numFmtId="4" fontId="0" fillId="10" borderId="16" xfId="0" applyNumberFormat="1" applyFill="1" applyBorder="1" applyProtection="1"/>
    <xf numFmtId="0" fontId="9" fillId="3" borderId="0" xfId="0" applyFont="1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right" vertical="center"/>
    </xf>
    <xf numFmtId="14" fontId="15" fillId="3" borderId="0" xfId="0" applyNumberFormat="1" applyFont="1" applyFill="1" applyBorder="1" applyAlignment="1" applyProtection="1">
      <alignment horizontal="right" vertical="center"/>
    </xf>
    <xf numFmtId="14" fontId="15" fillId="3" borderId="0" xfId="0" applyNumberFormat="1" applyFont="1" applyFill="1" applyBorder="1" applyAlignment="1" applyProtection="1">
      <alignment horizontal="left" vertical="center"/>
    </xf>
    <xf numFmtId="165" fontId="4" fillId="3" borderId="0" xfId="0" applyNumberFormat="1" applyFont="1" applyFill="1" applyBorder="1" applyAlignment="1" applyProtection="1">
      <alignment vertical="center"/>
    </xf>
    <xf numFmtId="44" fontId="0" fillId="0" borderId="0" xfId="0" applyNumberFormat="1" applyProtection="1"/>
    <xf numFmtId="0" fontId="0" fillId="9" borderId="19" xfId="0" applyFill="1" applyBorder="1" applyProtection="1"/>
    <xf numFmtId="44" fontId="11" fillId="9" borderId="19" xfId="2" applyFont="1" applyFill="1" applyBorder="1" applyAlignment="1" applyProtection="1"/>
    <xf numFmtId="44" fontId="16" fillId="11" borderId="18" xfId="2" applyFont="1" applyFill="1" applyBorder="1" applyAlignment="1" applyProtection="1"/>
    <xf numFmtId="0" fontId="0" fillId="11" borderId="19" xfId="0" applyFill="1" applyBorder="1" applyProtection="1"/>
    <xf numFmtId="44" fontId="11" fillId="11" borderId="17" xfId="2" applyFont="1" applyFill="1" applyBorder="1" applyAlignment="1" applyProtection="1"/>
    <xf numFmtId="9" fontId="11" fillId="12" borderId="20" xfId="6" applyFont="1" applyFill="1" applyBorder="1" applyAlignment="1" applyProtection="1">
      <protection locked="0"/>
    </xf>
    <xf numFmtId="44" fontId="11" fillId="13" borderId="18" xfId="2" applyFont="1" applyFill="1" applyBorder="1" applyAlignment="1" applyProtection="1"/>
    <xf numFmtId="0" fontId="0" fillId="13" borderId="19" xfId="0" applyFill="1" applyBorder="1" applyProtection="1"/>
    <xf numFmtId="44" fontId="11" fillId="13" borderId="19" xfId="2" applyFont="1" applyFill="1" applyBorder="1" applyAlignment="1" applyProtection="1"/>
    <xf numFmtId="44" fontId="11" fillId="13" borderId="17" xfId="2" applyFont="1" applyFill="1" applyBorder="1" applyAlignment="1" applyProtection="1"/>
    <xf numFmtId="44" fontId="11" fillId="11" borderId="19" xfId="2" applyFont="1" applyFill="1" applyBorder="1" applyAlignment="1" applyProtection="1"/>
    <xf numFmtId="9" fontId="11" fillId="11" borderId="20" xfId="6" applyFont="1" applyFill="1" applyBorder="1" applyAlignment="1" applyProtection="1"/>
    <xf numFmtId="44" fontId="11" fillId="14" borderId="18" xfId="2" applyFont="1" applyFill="1" applyBorder="1" applyAlignment="1" applyProtection="1"/>
    <xf numFmtId="0" fontId="0" fillId="14" borderId="19" xfId="0" applyFill="1" applyBorder="1" applyProtection="1"/>
    <xf numFmtId="44" fontId="11" fillId="14" borderId="19" xfId="2" applyFont="1" applyFill="1" applyBorder="1" applyAlignment="1" applyProtection="1"/>
    <xf numFmtId="44" fontId="11" fillId="14" borderId="17" xfId="2" applyFont="1" applyFill="1" applyBorder="1" applyAlignment="1" applyProtection="1"/>
    <xf numFmtId="0" fontId="0" fillId="12" borderId="0" xfId="0" applyFill="1" applyAlignment="1" applyProtection="1">
      <alignment wrapText="1"/>
    </xf>
    <xf numFmtId="0" fontId="1" fillId="12" borderId="0" xfId="3" applyFill="1" applyAlignment="1" applyProtection="1">
      <alignment wrapText="1"/>
    </xf>
    <xf numFmtId="0" fontId="11" fillId="8" borderId="6" xfId="0" applyFont="1" applyFill="1" applyBorder="1" applyAlignment="1" applyProtection="1">
      <alignment horizontal="center" vertical="center" wrapText="1"/>
    </xf>
    <xf numFmtId="0" fontId="11" fillId="8" borderId="7" xfId="0" applyFont="1" applyFill="1" applyBorder="1" applyAlignment="1" applyProtection="1">
      <alignment horizontal="center" vertical="center" wrapText="1"/>
    </xf>
    <xf numFmtId="4" fontId="0" fillId="12" borderId="2" xfId="0" applyNumberFormat="1" applyFill="1" applyBorder="1" applyProtection="1">
      <protection locked="0"/>
    </xf>
  </cellXfs>
  <cellStyles count="7">
    <cellStyle name="Moneda" xfId="2" builtinId="4"/>
    <cellStyle name="Moneda 2" xfId="5" xr:uid="{00000000-0005-0000-0000-000030000000}"/>
    <cellStyle name="Moneda 3" xfId="4" xr:uid="{00000000-0005-0000-0000-000030000000}"/>
    <cellStyle name="Normal" xfId="0" builtinId="0"/>
    <cellStyle name="Normal 2" xfId="1" xr:uid="{00000000-0005-0000-0000-000001000000}"/>
    <cellStyle name="Normal 3" xfId="3" xr:uid="{00000000-0005-0000-0000-000032000000}"/>
    <cellStyle name="Porcentaje" xfId="6" builtinId="5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L368"/>
  <sheetViews>
    <sheetView tabSelected="1" zoomScale="85" zoomScaleNormal="85" workbookViewId="0">
      <pane xSplit="4" ySplit="2" topLeftCell="E279" activePane="bottomRight" state="frozen"/>
      <selection activeCell="B1" sqref="B1"/>
      <selection pane="topRight" activeCell="E1" sqref="E1"/>
      <selection pane="bottomLeft" activeCell="B3" sqref="B3"/>
      <selection pane="bottomRight" activeCell="D279" sqref="D279:D282"/>
    </sheetView>
  </sheetViews>
  <sheetFormatPr baseColWidth="10" defaultColWidth="11.44140625" defaultRowHeight="13.2" x14ac:dyDescent="0.25"/>
  <cols>
    <col min="1" max="1" width="11" style="2" hidden="1" customWidth="1"/>
    <col min="2" max="2" width="9" style="2" customWidth="1"/>
    <col min="3" max="3" width="9.109375" style="2" customWidth="1"/>
    <col min="4" max="4" width="57" style="2" bestFit="1" customWidth="1"/>
    <col min="5" max="6" width="15.6640625" style="2" customWidth="1"/>
    <col min="7" max="7" width="14.109375" style="2" customWidth="1"/>
    <col min="8" max="8" width="13.33203125" style="2" customWidth="1"/>
    <col min="9" max="9" width="12.6640625" style="2" bestFit="1" customWidth="1"/>
    <col min="10" max="10" width="16.77734375" style="2" customWidth="1"/>
    <col min="11" max="11" width="11.5546875" style="2" bestFit="1" customWidth="1"/>
    <col min="12" max="12" width="13.21875" style="2" bestFit="1" customWidth="1"/>
    <col min="13" max="13" width="11.6640625" style="2" bestFit="1" customWidth="1"/>
    <col min="14" max="15" width="11.5546875" style="2" bestFit="1" customWidth="1"/>
    <col min="16" max="16384" width="11.44140625" style="2"/>
  </cols>
  <sheetData>
    <row r="1" spans="1:10" ht="28.95" customHeight="1" x14ac:dyDescent="0.25">
      <c r="I1" s="82" t="s">
        <v>112</v>
      </c>
      <c r="J1" s="83"/>
    </row>
    <row r="2" spans="1:10" ht="60.6" customHeight="1" thickBot="1" x14ac:dyDescent="0.3">
      <c r="A2" s="1" t="s">
        <v>0</v>
      </c>
      <c r="D2" s="52" t="s">
        <v>1</v>
      </c>
      <c r="E2" s="53" t="s">
        <v>2</v>
      </c>
      <c r="F2" s="53" t="s">
        <v>3</v>
      </c>
      <c r="G2" s="53" t="s">
        <v>158</v>
      </c>
      <c r="H2" s="53" t="s">
        <v>4</v>
      </c>
      <c r="I2" s="54" t="s">
        <v>111</v>
      </c>
      <c r="J2" s="55" t="s">
        <v>110</v>
      </c>
    </row>
    <row r="3" spans="1:10" ht="12.75" customHeight="1" x14ac:dyDescent="0.25">
      <c r="E3" s="3"/>
      <c r="F3" s="4"/>
      <c r="G3" s="5"/>
      <c r="H3" s="5"/>
      <c r="I3" s="8"/>
      <c r="J3" s="8"/>
    </row>
    <row r="4" spans="1:10" x14ac:dyDescent="0.25">
      <c r="E4" s="6"/>
      <c r="F4" s="4"/>
      <c r="G4" s="8"/>
      <c r="H4" s="8"/>
      <c r="I4" s="8"/>
      <c r="J4" s="8"/>
    </row>
    <row r="5" spans="1:10" ht="16.2" x14ac:dyDescent="0.35">
      <c r="B5" s="9" t="s">
        <v>148</v>
      </c>
      <c r="E5" s="6"/>
      <c r="F5" s="4"/>
      <c r="G5" s="8"/>
      <c r="H5" s="8"/>
      <c r="I5" s="8"/>
      <c r="J5" s="8"/>
    </row>
    <row r="6" spans="1:10" ht="13.8" x14ac:dyDescent="0.25">
      <c r="B6" s="10"/>
      <c r="E6" s="6"/>
      <c r="F6" s="4"/>
      <c r="G6" s="8"/>
      <c r="H6" s="8"/>
      <c r="I6" s="8"/>
      <c r="J6" s="8"/>
    </row>
    <row r="7" spans="1:10" ht="13.8" thickBot="1" x14ac:dyDescent="0.3">
      <c r="C7" s="11"/>
      <c r="F7" s="4"/>
      <c r="G7" s="8"/>
      <c r="H7" s="8"/>
      <c r="I7" s="8"/>
      <c r="J7" s="8"/>
    </row>
    <row r="8" spans="1:10" x14ac:dyDescent="0.25">
      <c r="A8" s="2" t="s">
        <v>5</v>
      </c>
      <c r="B8" s="18"/>
      <c r="C8" s="14" t="s">
        <v>77</v>
      </c>
      <c r="D8" s="14"/>
      <c r="F8" s="42"/>
      <c r="G8" s="23"/>
      <c r="H8" s="47"/>
      <c r="I8" s="40"/>
      <c r="J8" s="41"/>
    </row>
    <row r="9" spans="1:10" x14ac:dyDescent="0.25">
      <c r="A9" s="2" t="s">
        <v>5</v>
      </c>
      <c r="C9" s="13"/>
      <c r="D9" s="2" t="s">
        <v>79</v>
      </c>
      <c r="E9" s="12"/>
      <c r="F9" s="42">
        <v>1</v>
      </c>
      <c r="G9" s="84"/>
      <c r="H9" s="56">
        <f t="shared" ref="H9:H18" si="0">+G9*F9</f>
        <v>0</v>
      </c>
      <c r="I9" s="45">
        <f t="shared" ref="I9:I18" si="1">IF($E9="",I$314,IF($E9&lt;$G$314,I$314,IF($E9&gt;$H$314,0,      TRUNC(DAYS360($E9+1,$H$314+1)/30) + (1-(DAY($E9)/DAY(EOMONTH($E9,0)))) * 30 / DAY(EOMONTH($E9,0))      )))</f>
        <v>24</v>
      </c>
      <c r="J9" s="37">
        <f t="shared" ref="J9:J18" si="2">+I9*H9</f>
        <v>0</v>
      </c>
    </row>
    <row r="10" spans="1:10" x14ac:dyDescent="0.25">
      <c r="A10" s="2" t="s">
        <v>5</v>
      </c>
      <c r="C10" s="13"/>
      <c r="D10" s="2" t="s">
        <v>6</v>
      </c>
      <c r="F10" s="42">
        <v>1024</v>
      </c>
      <c r="G10" s="84"/>
      <c r="H10" s="56">
        <f t="shared" si="0"/>
        <v>0</v>
      </c>
      <c r="I10" s="45">
        <f t="shared" si="1"/>
        <v>24</v>
      </c>
      <c r="J10" s="37">
        <f t="shared" si="2"/>
        <v>0</v>
      </c>
    </row>
    <row r="11" spans="1:10" x14ac:dyDescent="0.25">
      <c r="A11" s="2" t="s">
        <v>5</v>
      </c>
      <c r="C11" s="13"/>
      <c r="D11" s="2" t="s">
        <v>78</v>
      </c>
      <c r="F11" s="42">
        <v>6</v>
      </c>
      <c r="G11" s="84"/>
      <c r="H11" s="56">
        <f t="shared" si="0"/>
        <v>0</v>
      </c>
      <c r="I11" s="45">
        <f t="shared" si="1"/>
        <v>24</v>
      </c>
      <c r="J11" s="37">
        <f t="shared" si="2"/>
        <v>0</v>
      </c>
    </row>
    <row r="12" spans="1:10" x14ac:dyDescent="0.25">
      <c r="A12" s="2" t="s">
        <v>5</v>
      </c>
      <c r="C12" s="13"/>
      <c r="D12" s="2" t="s">
        <v>81</v>
      </c>
      <c r="F12" s="42">
        <v>2</v>
      </c>
      <c r="G12" s="84"/>
      <c r="H12" s="56">
        <f t="shared" si="0"/>
        <v>0</v>
      </c>
      <c r="I12" s="45">
        <f t="shared" si="1"/>
        <v>24</v>
      </c>
      <c r="J12" s="37">
        <f t="shared" si="2"/>
        <v>0</v>
      </c>
    </row>
    <row r="13" spans="1:10" x14ac:dyDescent="0.25">
      <c r="A13" s="2" t="s">
        <v>5</v>
      </c>
      <c r="C13" s="13"/>
      <c r="D13" s="2" t="s">
        <v>82</v>
      </c>
      <c r="F13" s="42">
        <v>2</v>
      </c>
      <c r="G13" s="84"/>
      <c r="H13" s="56">
        <f t="shared" si="0"/>
        <v>0</v>
      </c>
      <c r="I13" s="45">
        <f t="shared" si="1"/>
        <v>24</v>
      </c>
      <c r="J13" s="37">
        <f t="shared" si="2"/>
        <v>0</v>
      </c>
    </row>
    <row r="14" spans="1:10" x14ac:dyDescent="0.25">
      <c r="A14" s="2" t="s">
        <v>5</v>
      </c>
      <c r="C14" s="13"/>
      <c r="D14" s="2" t="s">
        <v>80</v>
      </c>
      <c r="F14" s="42">
        <v>33</v>
      </c>
      <c r="G14" s="84"/>
      <c r="H14" s="56">
        <f t="shared" si="0"/>
        <v>0</v>
      </c>
      <c r="I14" s="45">
        <f t="shared" si="1"/>
        <v>24</v>
      </c>
      <c r="J14" s="37">
        <f t="shared" si="2"/>
        <v>0</v>
      </c>
    </row>
    <row r="15" spans="1:10" x14ac:dyDescent="0.25">
      <c r="A15" s="2" t="s">
        <v>5</v>
      </c>
      <c r="D15" s="2" t="s">
        <v>84</v>
      </c>
      <c r="F15" s="42">
        <v>1</v>
      </c>
      <c r="G15" s="84"/>
      <c r="H15" s="56">
        <f t="shared" si="0"/>
        <v>0</v>
      </c>
      <c r="I15" s="45">
        <f t="shared" si="1"/>
        <v>24</v>
      </c>
      <c r="J15" s="37">
        <f t="shared" si="2"/>
        <v>0</v>
      </c>
    </row>
    <row r="16" spans="1:10" x14ac:dyDescent="0.25">
      <c r="A16" s="2" t="s">
        <v>5</v>
      </c>
      <c r="D16" s="2" t="s">
        <v>83</v>
      </c>
      <c r="F16" s="42">
        <v>1</v>
      </c>
      <c r="G16" s="84"/>
      <c r="H16" s="56">
        <f t="shared" si="0"/>
        <v>0</v>
      </c>
      <c r="I16" s="45">
        <f t="shared" si="1"/>
        <v>24</v>
      </c>
      <c r="J16" s="37">
        <f t="shared" si="2"/>
        <v>0</v>
      </c>
    </row>
    <row r="17" spans="1:10" x14ac:dyDescent="0.25">
      <c r="D17" s="2" t="s">
        <v>80</v>
      </c>
      <c r="F17" s="42">
        <v>16</v>
      </c>
      <c r="G17" s="84"/>
      <c r="H17" s="56">
        <f t="shared" si="0"/>
        <v>0</v>
      </c>
      <c r="I17" s="45">
        <f t="shared" si="1"/>
        <v>24</v>
      </c>
      <c r="J17" s="37">
        <f t="shared" si="2"/>
        <v>0</v>
      </c>
    </row>
    <row r="18" spans="1:10" x14ac:dyDescent="0.25">
      <c r="D18" s="35" t="s">
        <v>80</v>
      </c>
      <c r="E18" s="36">
        <v>44865</v>
      </c>
      <c r="F18" s="42">
        <v>17</v>
      </c>
      <c r="G18" s="84"/>
      <c r="H18" s="56">
        <f t="shared" si="0"/>
        <v>0</v>
      </c>
      <c r="I18" s="45">
        <f t="shared" si="1"/>
        <v>16</v>
      </c>
      <c r="J18" s="37">
        <f t="shared" si="2"/>
        <v>0</v>
      </c>
    </row>
    <row r="19" spans="1:10" x14ac:dyDescent="0.25">
      <c r="C19" s="13"/>
      <c r="F19" s="42"/>
      <c r="G19" s="23"/>
      <c r="H19" s="56"/>
      <c r="I19" s="45"/>
      <c r="J19" s="37"/>
    </row>
    <row r="20" spans="1:10" ht="13.5" customHeight="1" x14ac:dyDescent="0.25">
      <c r="B20" s="10"/>
      <c r="C20" s="13"/>
      <c r="F20" s="42"/>
      <c r="G20" s="23"/>
      <c r="H20" s="56"/>
      <c r="I20" s="45"/>
      <c r="J20" s="37"/>
    </row>
    <row r="21" spans="1:10" x14ac:dyDescent="0.25">
      <c r="A21" s="15" t="s">
        <v>7</v>
      </c>
      <c r="B21" s="18"/>
      <c r="C21" s="14" t="s">
        <v>100</v>
      </c>
      <c r="D21" s="14"/>
      <c r="F21" s="42"/>
      <c r="G21" s="23"/>
      <c r="H21" s="56"/>
      <c r="I21" s="45"/>
      <c r="J21" s="37"/>
    </row>
    <row r="22" spans="1:10" x14ac:dyDescent="0.25">
      <c r="C22" s="11"/>
      <c r="D22" s="2" t="s">
        <v>101</v>
      </c>
      <c r="F22" s="43">
        <v>1</v>
      </c>
      <c r="G22" s="84"/>
      <c r="H22" s="56">
        <f t="shared" ref="H22:H32" si="3">+G22*F22</f>
        <v>0</v>
      </c>
      <c r="I22" s="45">
        <f t="shared" ref="I22:I32" si="4">IF($E22="",I$314,IF($E22&lt;$G$314,I$314,IF($E22&gt;$H$314,0,      TRUNC(DAYS360($E22+1,$H$314+1)/30) + (1-(DAY($E22)/DAY(EOMONTH($E22,0)))) * 30 / DAY(EOMONTH($E22,0))      )))</f>
        <v>24</v>
      </c>
      <c r="J22" s="37">
        <f>+I22*H22</f>
        <v>0</v>
      </c>
    </row>
    <row r="23" spans="1:10" x14ac:dyDescent="0.25">
      <c r="C23" s="11"/>
      <c r="D23" s="2" t="s">
        <v>102</v>
      </c>
      <c r="F23" s="43">
        <v>10</v>
      </c>
      <c r="G23" s="84"/>
      <c r="H23" s="56">
        <f t="shared" si="3"/>
        <v>0</v>
      </c>
      <c r="I23" s="45">
        <f t="shared" si="4"/>
        <v>24</v>
      </c>
      <c r="J23" s="37">
        <f t="shared" ref="J23:J32" si="5">+I23*H23</f>
        <v>0</v>
      </c>
    </row>
    <row r="24" spans="1:10" x14ac:dyDescent="0.25">
      <c r="C24" s="11"/>
      <c r="D24" s="35" t="s">
        <v>102</v>
      </c>
      <c r="E24" s="36">
        <v>44947</v>
      </c>
      <c r="F24" s="43">
        <v>2</v>
      </c>
      <c r="G24" s="84"/>
      <c r="H24" s="56">
        <f t="shared" si="3"/>
        <v>0</v>
      </c>
      <c r="I24" s="45">
        <f t="shared" si="4"/>
        <v>13.312174817898024</v>
      </c>
      <c r="J24" s="37">
        <f t="shared" si="5"/>
        <v>0</v>
      </c>
    </row>
    <row r="25" spans="1:10" x14ac:dyDescent="0.25">
      <c r="C25" s="11"/>
      <c r="D25" s="2" t="s">
        <v>103</v>
      </c>
      <c r="F25" s="43">
        <v>10</v>
      </c>
      <c r="G25" s="84"/>
      <c r="H25" s="56">
        <f t="shared" si="3"/>
        <v>0</v>
      </c>
      <c r="I25" s="45">
        <f t="shared" si="4"/>
        <v>24</v>
      </c>
      <c r="J25" s="37">
        <f t="shared" si="5"/>
        <v>0</v>
      </c>
    </row>
    <row r="26" spans="1:10" x14ac:dyDescent="0.25">
      <c r="C26" s="11"/>
      <c r="D26" s="35" t="s">
        <v>103</v>
      </c>
      <c r="E26" s="36">
        <v>44947</v>
      </c>
      <c r="F26" s="43">
        <v>2</v>
      </c>
      <c r="G26" s="84"/>
      <c r="H26" s="56">
        <f t="shared" si="3"/>
        <v>0</v>
      </c>
      <c r="I26" s="45">
        <f t="shared" si="4"/>
        <v>13.312174817898024</v>
      </c>
      <c r="J26" s="37">
        <f t="shared" si="5"/>
        <v>0</v>
      </c>
    </row>
    <row r="27" spans="1:10" x14ac:dyDescent="0.25">
      <c r="C27" s="11"/>
      <c r="D27" s="2" t="s">
        <v>105</v>
      </c>
      <c r="F27" s="43">
        <v>5</v>
      </c>
      <c r="G27" s="84"/>
      <c r="H27" s="56">
        <f t="shared" si="3"/>
        <v>0</v>
      </c>
      <c r="I27" s="45">
        <f t="shared" si="4"/>
        <v>24</v>
      </c>
      <c r="J27" s="37">
        <f t="shared" si="5"/>
        <v>0</v>
      </c>
    </row>
    <row r="28" spans="1:10" x14ac:dyDescent="0.25">
      <c r="C28" s="11"/>
      <c r="D28" s="35" t="s">
        <v>105</v>
      </c>
      <c r="E28" s="36">
        <v>44947</v>
      </c>
      <c r="F28" s="43">
        <v>1</v>
      </c>
      <c r="G28" s="84"/>
      <c r="H28" s="56">
        <f t="shared" si="3"/>
        <v>0</v>
      </c>
      <c r="I28" s="45">
        <f t="shared" si="4"/>
        <v>13.312174817898024</v>
      </c>
      <c r="J28" s="37">
        <f t="shared" si="5"/>
        <v>0</v>
      </c>
    </row>
    <row r="29" spans="1:10" x14ac:dyDescent="0.25">
      <c r="C29" s="11"/>
      <c r="D29" s="2" t="s">
        <v>9</v>
      </c>
      <c r="F29" s="43">
        <v>5</v>
      </c>
      <c r="G29" s="84"/>
      <c r="H29" s="56">
        <f t="shared" si="3"/>
        <v>0</v>
      </c>
      <c r="I29" s="45">
        <f t="shared" si="4"/>
        <v>24</v>
      </c>
      <c r="J29" s="37">
        <f t="shared" si="5"/>
        <v>0</v>
      </c>
    </row>
    <row r="30" spans="1:10" x14ac:dyDescent="0.25">
      <c r="C30" s="11"/>
      <c r="D30" s="35" t="s">
        <v>9</v>
      </c>
      <c r="E30" s="36">
        <v>44947</v>
      </c>
      <c r="F30" s="43">
        <v>1</v>
      </c>
      <c r="G30" s="84"/>
      <c r="H30" s="56">
        <f t="shared" si="3"/>
        <v>0</v>
      </c>
      <c r="I30" s="45">
        <f t="shared" si="4"/>
        <v>13.312174817898024</v>
      </c>
      <c r="J30" s="37">
        <f t="shared" si="5"/>
        <v>0</v>
      </c>
    </row>
    <row r="31" spans="1:10" x14ac:dyDescent="0.25">
      <c r="C31" s="11"/>
      <c r="D31" s="2" t="s">
        <v>104</v>
      </c>
      <c r="F31" s="43">
        <v>50</v>
      </c>
      <c r="G31" s="84"/>
      <c r="H31" s="56">
        <f t="shared" si="3"/>
        <v>0</v>
      </c>
      <c r="I31" s="45">
        <f t="shared" si="4"/>
        <v>24</v>
      </c>
      <c r="J31" s="37">
        <f t="shared" si="5"/>
        <v>0</v>
      </c>
    </row>
    <row r="32" spans="1:10" x14ac:dyDescent="0.25">
      <c r="C32" s="11"/>
      <c r="D32" s="35" t="s">
        <v>104</v>
      </c>
      <c r="E32" s="36">
        <v>44947</v>
      </c>
      <c r="F32" s="43">
        <v>10</v>
      </c>
      <c r="G32" s="84"/>
      <c r="H32" s="56">
        <f t="shared" si="3"/>
        <v>0</v>
      </c>
      <c r="I32" s="45">
        <f t="shared" si="4"/>
        <v>13.312174817898024</v>
      </c>
      <c r="J32" s="37">
        <f t="shared" si="5"/>
        <v>0</v>
      </c>
    </row>
    <row r="33" spans="1:10" ht="13.5" customHeight="1" x14ac:dyDescent="0.25">
      <c r="B33" s="10"/>
      <c r="C33" s="13"/>
      <c r="F33" s="42"/>
      <c r="G33" s="23"/>
      <c r="H33" s="56"/>
      <c r="I33" s="45"/>
      <c r="J33" s="37"/>
    </row>
    <row r="34" spans="1:10" x14ac:dyDescent="0.25">
      <c r="B34" s="18"/>
      <c r="C34" s="16" t="s">
        <v>87</v>
      </c>
      <c r="D34" s="16"/>
      <c r="E34" s="17"/>
      <c r="F34" s="43">
        <v>1</v>
      </c>
      <c r="G34" s="84"/>
      <c r="H34" s="56">
        <f t="shared" ref="H34:H49" si="6">+G34*F34</f>
        <v>0</v>
      </c>
      <c r="I34" s="45">
        <f t="shared" ref="I34:I49" si="7">IF($E34="",I$314,IF($E34&lt;$G$314,I$314,IF($E34&gt;$H$314,0,      TRUNC(DAYS360($E34+1,$H$314+1)/30) + (1-(DAY($E34)/DAY(EOMONTH($E34,0)))) * 30 / DAY(EOMONTH($E34,0))      )))</f>
        <v>24</v>
      </c>
      <c r="J34" s="37">
        <f t="shared" ref="J34:J39" si="8">+I34*H34</f>
        <v>0</v>
      </c>
    </row>
    <row r="35" spans="1:10" x14ac:dyDescent="0.25">
      <c r="A35" s="8" t="s">
        <v>8</v>
      </c>
      <c r="C35" s="13"/>
      <c r="D35" s="2" t="s">
        <v>9</v>
      </c>
      <c r="E35" s="17"/>
      <c r="F35" s="43">
        <v>19</v>
      </c>
      <c r="G35" s="84"/>
      <c r="H35" s="56">
        <f t="shared" si="6"/>
        <v>0</v>
      </c>
      <c r="I35" s="45">
        <f t="shared" si="7"/>
        <v>24</v>
      </c>
      <c r="J35" s="37">
        <f t="shared" si="8"/>
        <v>0</v>
      </c>
    </row>
    <row r="36" spans="1:10" x14ac:dyDescent="0.25">
      <c r="A36" s="8" t="s">
        <v>8</v>
      </c>
      <c r="C36" s="13"/>
      <c r="D36" s="2" t="s">
        <v>10</v>
      </c>
      <c r="E36" s="17"/>
      <c r="F36" s="43">
        <v>4</v>
      </c>
      <c r="G36" s="84"/>
      <c r="H36" s="56">
        <f t="shared" si="6"/>
        <v>0</v>
      </c>
      <c r="I36" s="45">
        <f t="shared" si="7"/>
        <v>24</v>
      </c>
      <c r="J36" s="37">
        <f t="shared" si="8"/>
        <v>0</v>
      </c>
    </row>
    <row r="37" spans="1:10" x14ac:dyDescent="0.25">
      <c r="A37" s="8" t="s">
        <v>8</v>
      </c>
      <c r="C37" s="13"/>
      <c r="D37" s="20" t="s">
        <v>11</v>
      </c>
      <c r="E37" s="34"/>
      <c r="F37" s="43">
        <v>170</v>
      </c>
      <c r="G37" s="84"/>
      <c r="H37" s="56">
        <f t="shared" si="6"/>
        <v>0</v>
      </c>
      <c r="I37" s="45">
        <f t="shared" si="7"/>
        <v>24</v>
      </c>
      <c r="J37" s="37">
        <f t="shared" si="8"/>
        <v>0</v>
      </c>
    </row>
    <row r="38" spans="1:10" x14ac:dyDescent="0.25">
      <c r="A38" s="8" t="s">
        <v>8</v>
      </c>
      <c r="C38" s="13"/>
      <c r="D38" s="2" t="s">
        <v>12</v>
      </c>
      <c r="E38" s="17"/>
      <c r="F38" s="43">
        <v>41</v>
      </c>
      <c r="G38" s="84"/>
      <c r="H38" s="56">
        <f t="shared" si="6"/>
        <v>0</v>
      </c>
      <c r="I38" s="45">
        <f t="shared" si="7"/>
        <v>24</v>
      </c>
      <c r="J38" s="37">
        <f t="shared" si="8"/>
        <v>0</v>
      </c>
    </row>
    <row r="39" spans="1:10" x14ac:dyDescent="0.25">
      <c r="A39" s="8" t="s">
        <v>8</v>
      </c>
      <c r="B39" s="13"/>
      <c r="C39" s="11"/>
      <c r="D39" s="2" t="s">
        <v>13</v>
      </c>
      <c r="E39" s="19"/>
      <c r="F39" s="42">
        <v>1</v>
      </c>
      <c r="G39" s="84"/>
      <c r="H39" s="56">
        <f t="shared" si="6"/>
        <v>0</v>
      </c>
      <c r="I39" s="45">
        <f t="shared" si="7"/>
        <v>24</v>
      </c>
      <c r="J39" s="37">
        <f t="shared" si="8"/>
        <v>0</v>
      </c>
    </row>
    <row r="40" spans="1:10" x14ac:dyDescent="0.25">
      <c r="A40" s="8" t="s">
        <v>8</v>
      </c>
      <c r="B40" s="13"/>
      <c r="C40" s="11"/>
      <c r="D40" s="2" t="s">
        <v>14</v>
      </c>
      <c r="E40" s="19"/>
      <c r="F40" s="42">
        <v>1</v>
      </c>
      <c r="G40" s="84"/>
      <c r="H40" s="56">
        <f t="shared" si="6"/>
        <v>0</v>
      </c>
      <c r="I40" s="45">
        <f t="shared" si="7"/>
        <v>24</v>
      </c>
      <c r="J40" s="37">
        <f t="shared" ref="J40:J42" si="9">+I40*H40</f>
        <v>0</v>
      </c>
    </row>
    <row r="41" spans="1:10" x14ac:dyDescent="0.25">
      <c r="A41" s="8" t="s">
        <v>8</v>
      </c>
      <c r="B41" s="13"/>
      <c r="C41" s="11"/>
      <c r="D41" s="2" t="s">
        <v>15</v>
      </c>
      <c r="E41" s="6"/>
      <c r="F41" s="42">
        <v>1</v>
      </c>
      <c r="G41" s="84"/>
      <c r="H41" s="56">
        <f t="shared" si="6"/>
        <v>0</v>
      </c>
      <c r="I41" s="45">
        <f t="shared" si="7"/>
        <v>24</v>
      </c>
      <c r="J41" s="37">
        <f t="shared" si="9"/>
        <v>0</v>
      </c>
    </row>
    <row r="42" spans="1:10" x14ac:dyDescent="0.25">
      <c r="A42" s="8" t="s">
        <v>8</v>
      </c>
      <c r="B42" s="13"/>
      <c r="C42" s="11"/>
      <c r="D42" s="18" t="s">
        <v>16</v>
      </c>
      <c r="E42" s="6"/>
      <c r="F42" s="42">
        <v>1</v>
      </c>
      <c r="G42" s="84"/>
      <c r="H42" s="56">
        <f t="shared" si="6"/>
        <v>0</v>
      </c>
      <c r="I42" s="45">
        <f t="shared" si="7"/>
        <v>24</v>
      </c>
      <c r="J42" s="37">
        <f t="shared" si="9"/>
        <v>0</v>
      </c>
    </row>
    <row r="43" spans="1:10" x14ac:dyDescent="0.25">
      <c r="A43" s="8" t="s">
        <v>8</v>
      </c>
      <c r="C43" s="18"/>
      <c r="D43" s="2" t="s">
        <v>17</v>
      </c>
      <c r="E43" s="6"/>
      <c r="F43" s="42">
        <v>46</v>
      </c>
      <c r="G43" s="84"/>
      <c r="H43" s="56">
        <f t="shared" si="6"/>
        <v>0</v>
      </c>
      <c r="I43" s="45">
        <f t="shared" si="7"/>
        <v>24</v>
      </c>
      <c r="J43" s="37">
        <f t="shared" ref="J43:J49" si="10">+I43*H43</f>
        <v>0</v>
      </c>
    </row>
    <row r="44" spans="1:10" x14ac:dyDescent="0.25">
      <c r="A44" s="8" t="s">
        <v>8</v>
      </c>
      <c r="C44" s="13"/>
      <c r="D44" s="2" t="s">
        <v>18</v>
      </c>
      <c r="E44" s="6"/>
      <c r="F44" s="42">
        <v>5</v>
      </c>
      <c r="G44" s="84"/>
      <c r="H44" s="56">
        <f t="shared" si="6"/>
        <v>0</v>
      </c>
      <c r="I44" s="45">
        <f t="shared" si="7"/>
        <v>24</v>
      </c>
      <c r="J44" s="37">
        <f t="shared" si="10"/>
        <v>0</v>
      </c>
    </row>
    <row r="45" spans="1:10" x14ac:dyDescent="0.25">
      <c r="A45" s="8" t="s">
        <v>8</v>
      </c>
      <c r="C45" s="13"/>
      <c r="D45" s="20" t="s">
        <v>19</v>
      </c>
      <c r="E45" s="34"/>
      <c r="F45" s="42">
        <v>15</v>
      </c>
      <c r="G45" s="84"/>
      <c r="H45" s="56">
        <f t="shared" si="6"/>
        <v>0</v>
      </c>
      <c r="I45" s="45">
        <f t="shared" si="7"/>
        <v>24</v>
      </c>
      <c r="J45" s="37">
        <f t="shared" si="10"/>
        <v>0</v>
      </c>
    </row>
    <row r="46" spans="1:10" x14ac:dyDescent="0.25">
      <c r="A46" s="8" t="s">
        <v>8</v>
      </c>
      <c r="C46" s="11"/>
      <c r="D46" s="18" t="s">
        <v>20</v>
      </c>
      <c r="E46" s="17"/>
      <c r="F46" s="43">
        <v>1</v>
      </c>
      <c r="G46" s="84"/>
      <c r="H46" s="56">
        <f t="shared" si="6"/>
        <v>0</v>
      </c>
      <c r="I46" s="45">
        <f t="shared" si="7"/>
        <v>24</v>
      </c>
      <c r="J46" s="37">
        <f t="shared" si="10"/>
        <v>0</v>
      </c>
    </row>
    <row r="47" spans="1:10" x14ac:dyDescent="0.25">
      <c r="A47" s="8" t="s">
        <v>8</v>
      </c>
      <c r="C47" s="13"/>
      <c r="D47" s="2" t="s">
        <v>21</v>
      </c>
      <c r="E47" s="17"/>
      <c r="F47" s="43">
        <v>1</v>
      </c>
      <c r="G47" s="84"/>
      <c r="H47" s="56">
        <f t="shared" si="6"/>
        <v>0</v>
      </c>
      <c r="I47" s="45">
        <f t="shared" si="7"/>
        <v>24</v>
      </c>
      <c r="J47" s="37">
        <f t="shared" si="10"/>
        <v>0</v>
      </c>
    </row>
    <row r="48" spans="1:10" x14ac:dyDescent="0.25">
      <c r="A48" s="8" t="s">
        <v>8</v>
      </c>
      <c r="C48" s="13"/>
      <c r="D48" s="2" t="s">
        <v>22</v>
      </c>
      <c r="E48" s="17"/>
      <c r="F48" s="43">
        <v>1</v>
      </c>
      <c r="G48" s="84"/>
      <c r="H48" s="56">
        <f t="shared" si="6"/>
        <v>0</v>
      </c>
      <c r="I48" s="45">
        <f t="shared" si="7"/>
        <v>24</v>
      </c>
      <c r="J48" s="37">
        <f t="shared" si="10"/>
        <v>0</v>
      </c>
    </row>
    <row r="49" spans="1:10" x14ac:dyDescent="0.25">
      <c r="A49" s="8" t="s">
        <v>8</v>
      </c>
      <c r="C49" s="13"/>
      <c r="D49" s="18" t="s">
        <v>23</v>
      </c>
      <c r="E49" s="17"/>
      <c r="F49" s="43">
        <v>8</v>
      </c>
      <c r="G49" s="84"/>
      <c r="H49" s="56">
        <f t="shared" si="6"/>
        <v>0</v>
      </c>
      <c r="I49" s="45">
        <f t="shared" si="7"/>
        <v>24</v>
      </c>
      <c r="J49" s="37">
        <f t="shared" si="10"/>
        <v>0</v>
      </c>
    </row>
    <row r="50" spans="1:10" x14ac:dyDescent="0.25">
      <c r="A50" s="15"/>
      <c r="C50" s="13"/>
      <c r="E50" s="18"/>
      <c r="F50" s="42"/>
      <c r="G50" s="23"/>
      <c r="H50" s="56"/>
      <c r="I50" s="45"/>
      <c r="J50" s="37"/>
    </row>
    <row r="51" spans="1:10" x14ac:dyDescent="0.25">
      <c r="A51" s="18"/>
      <c r="B51" s="18"/>
      <c r="C51" s="16" t="s">
        <v>89</v>
      </c>
      <c r="D51" s="16"/>
      <c r="E51" s="34"/>
      <c r="F51" s="43">
        <v>1</v>
      </c>
      <c r="G51" s="84"/>
      <c r="H51" s="56">
        <f t="shared" ref="H51:H58" si="11">+G51*F51</f>
        <v>0</v>
      </c>
      <c r="I51" s="45">
        <f t="shared" ref="I51:I58" si="12">IF($E51="",I$314,IF($E51&lt;$G$314,I$314,IF($E51&gt;$H$314,0,      TRUNC(DAYS360($E51+1,$H$314+1)/30) + (1-(DAY($E51)/DAY(EOMONTH($E51,0)))) * 30 / DAY(EOMONTH($E51,0))      )))</f>
        <v>24</v>
      </c>
      <c r="J51" s="37">
        <f t="shared" ref="J51" si="13">+I51*H51</f>
        <v>0</v>
      </c>
    </row>
    <row r="52" spans="1:10" x14ac:dyDescent="0.25">
      <c r="A52" s="8" t="s">
        <v>8</v>
      </c>
      <c r="B52" s="18"/>
      <c r="C52" s="11"/>
      <c r="D52" s="18" t="s">
        <v>24</v>
      </c>
      <c r="E52" s="17"/>
      <c r="F52" s="43">
        <v>5</v>
      </c>
      <c r="G52" s="84"/>
      <c r="H52" s="56">
        <f t="shared" si="11"/>
        <v>0</v>
      </c>
      <c r="I52" s="45">
        <f t="shared" si="12"/>
        <v>24</v>
      </c>
      <c r="J52" s="37">
        <f t="shared" ref="J52:J58" si="14">+I52*H52</f>
        <v>0</v>
      </c>
    </row>
    <row r="53" spans="1:10" x14ac:dyDescent="0.25">
      <c r="A53" s="8"/>
      <c r="B53" s="18"/>
      <c r="C53" s="11"/>
      <c r="D53" s="35" t="s">
        <v>24</v>
      </c>
      <c r="E53" s="36">
        <v>44861</v>
      </c>
      <c r="F53" s="43">
        <v>1</v>
      </c>
      <c r="G53" s="84"/>
      <c r="H53" s="56">
        <f t="shared" si="11"/>
        <v>0</v>
      </c>
      <c r="I53" s="45">
        <f t="shared" si="12"/>
        <v>16.12486992715921</v>
      </c>
      <c r="J53" s="37">
        <f t="shared" si="14"/>
        <v>0</v>
      </c>
    </row>
    <row r="54" spans="1:10" x14ac:dyDescent="0.25">
      <c r="A54" s="8" t="s">
        <v>8</v>
      </c>
      <c r="B54" s="18"/>
      <c r="C54" s="11"/>
      <c r="D54" s="18" t="s">
        <v>25</v>
      </c>
      <c r="E54" s="17"/>
      <c r="F54" s="43">
        <v>5</v>
      </c>
      <c r="G54" s="84"/>
      <c r="H54" s="56">
        <f t="shared" si="11"/>
        <v>0</v>
      </c>
      <c r="I54" s="45">
        <f t="shared" si="12"/>
        <v>24</v>
      </c>
      <c r="J54" s="37">
        <f t="shared" si="14"/>
        <v>0</v>
      </c>
    </row>
    <row r="55" spans="1:10" x14ac:dyDescent="0.25">
      <c r="A55" s="8" t="s">
        <v>8</v>
      </c>
      <c r="B55" s="18"/>
      <c r="C55" s="11"/>
      <c r="D55" s="2" t="s">
        <v>26</v>
      </c>
      <c r="E55" s="17"/>
      <c r="F55" s="43">
        <v>63</v>
      </c>
      <c r="G55" s="84"/>
      <c r="H55" s="56">
        <f t="shared" si="11"/>
        <v>0</v>
      </c>
      <c r="I55" s="45">
        <f t="shared" si="12"/>
        <v>24</v>
      </c>
      <c r="J55" s="37">
        <f t="shared" si="14"/>
        <v>0</v>
      </c>
    </row>
    <row r="56" spans="1:10" x14ac:dyDescent="0.25">
      <c r="A56" s="8"/>
      <c r="B56" s="18"/>
      <c r="C56" s="11"/>
      <c r="D56" s="35" t="s">
        <v>26</v>
      </c>
      <c r="E56" s="36">
        <v>44861</v>
      </c>
      <c r="F56" s="43">
        <v>16</v>
      </c>
      <c r="G56" s="84"/>
      <c r="H56" s="56">
        <f t="shared" si="11"/>
        <v>0</v>
      </c>
      <c r="I56" s="45">
        <f t="shared" si="12"/>
        <v>16.12486992715921</v>
      </c>
      <c r="J56" s="37">
        <f t="shared" si="14"/>
        <v>0</v>
      </c>
    </row>
    <row r="57" spans="1:10" x14ac:dyDescent="0.25">
      <c r="A57" s="8" t="s">
        <v>8</v>
      </c>
      <c r="B57" s="18"/>
      <c r="C57" s="11"/>
      <c r="D57" s="2" t="s">
        <v>27</v>
      </c>
      <c r="E57" s="17"/>
      <c r="F57" s="43">
        <v>8</v>
      </c>
      <c r="G57" s="84"/>
      <c r="H57" s="56">
        <f t="shared" si="11"/>
        <v>0</v>
      </c>
      <c r="I57" s="45">
        <f t="shared" si="12"/>
        <v>24</v>
      </c>
      <c r="J57" s="37">
        <f t="shared" si="14"/>
        <v>0</v>
      </c>
    </row>
    <row r="58" spans="1:10" x14ac:dyDescent="0.25">
      <c r="A58" s="8" t="s">
        <v>8</v>
      </c>
      <c r="B58" s="18"/>
      <c r="C58" s="11"/>
      <c r="D58" s="2" t="s">
        <v>28</v>
      </c>
      <c r="E58" s="17"/>
      <c r="F58" s="43">
        <v>1</v>
      </c>
      <c r="G58" s="84"/>
      <c r="H58" s="56">
        <f t="shared" si="11"/>
        <v>0</v>
      </c>
      <c r="I58" s="45">
        <f t="shared" si="12"/>
        <v>24</v>
      </c>
      <c r="J58" s="37">
        <f t="shared" si="14"/>
        <v>0</v>
      </c>
    </row>
    <row r="59" spans="1:10" x14ac:dyDescent="0.25">
      <c r="A59" s="18"/>
      <c r="B59" s="18"/>
      <c r="C59" s="11"/>
      <c r="E59" s="17"/>
      <c r="F59" s="43"/>
      <c r="G59" s="23"/>
      <c r="H59" s="56"/>
      <c r="I59" s="45"/>
      <c r="J59" s="37"/>
    </row>
    <row r="60" spans="1:10" x14ac:dyDescent="0.25">
      <c r="A60" s="18"/>
      <c r="B60" s="18"/>
      <c r="C60" s="16" t="s">
        <v>92</v>
      </c>
      <c r="D60" s="16"/>
      <c r="E60" s="34"/>
      <c r="F60" s="43">
        <v>1</v>
      </c>
      <c r="G60" s="84"/>
      <c r="H60" s="56">
        <f t="shared" ref="H60:H77" si="15">+G60*F60</f>
        <v>0</v>
      </c>
      <c r="I60" s="45">
        <f t="shared" ref="I60:I77" si="16">IF($E60="",I$314,IF($E60&lt;$G$314,I$314,IF($E60&gt;$H$314,0,      TRUNC(DAYS360($E60+1,$H$314+1)/30) + (1-(DAY($E60)/DAY(EOMONTH($E60,0)))) * 30 / DAY(EOMONTH($E60,0))      )))</f>
        <v>24</v>
      </c>
      <c r="J60" s="37">
        <f t="shared" ref="J60" si="17">+I60*H60</f>
        <v>0</v>
      </c>
    </row>
    <row r="61" spans="1:10" x14ac:dyDescent="0.25">
      <c r="A61" s="8" t="s">
        <v>8</v>
      </c>
      <c r="B61" s="18"/>
      <c r="C61" s="11"/>
      <c r="D61" s="2" t="s">
        <v>24</v>
      </c>
      <c r="E61" s="17"/>
      <c r="F61" s="43">
        <v>3</v>
      </c>
      <c r="G61" s="84"/>
      <c r="H61" s="56">
        <f t="shared" si="15"/>
        <v>0</v>
      </c>
      <c r="I61" s="45">
        <f t="shared" si="16"/>
        <v>24</v>
      </c>
      <c r="J61" s="37">
        <f t="shared" ref="J61:J77" si="18">+I61*H61</f>
        <v>0</v>
      </c>
    </row>
    <row r="62" spans="1:10" x14ac:dyDescent="0.25">
      <c r="A62" s="8" t="s">
        <v>8</v>
      </c>
      <c r="B62" s="18"/>
      <c r="C62" s="11"/>
      <c r="D62" s="2" t="s">
        <v>29</v>
      </c>
      <c r="E62" s="17"/>
      <c r="F62" s="43">
        <v>5</v>
      </c>
      <c r="G62" s="84"/>
      <c r="H62" s="56">
        <f t="shared" si="15"/>
        <v>0</v>
      </c>
      <c r="I62" s="45">
        <f t="shared" si="16"/>
        <v>24</v>
      </c>
      <c r="J62" s="37">
        <f t="shared" si="18"/>
        <v>0</v>
      </c>
    </row>
    <row r="63" spans="1:10" x14ac:dyDescent="0.25">
      <c r="A63" s="8"/>
      <c r="B63" s="18"/>
      <c r="C63" s="11"/>
      <c r="D63" s="35" t="s">
        <v>29</v>
      </c>
      <c r="E63" s="36">
        <v>44861</v>
      </c>
      <c r="F63" s="43">
        <v>3</v>
      </c>
      <c r="G63" s="84"/>
      <c r="H63" s="56">
        <f t="shared" si="15"/>
        <v>0</v>
      </c>
      <c r="I63" s="45">
        <f t="shared" si="16"/>
        <v>16.12486992715921</v>
      </c>
      <c r="J63" s="37">
        <f t="shared" si="18"/>
        <v>0</v>
      </c>
    </row>
    <row r="64" spans="1:10" x14ac:dyDescent="0.25">
      <c r="A64" s="8" t="s">
        <v>8</v>
      </c>
      <c r="B64" s="18"/>
      <c r="C64" s="11"/>
      <c r="D64" s="2" t="s">
        <v>25</v>
      </c>
      <c r="E64" s="17"/>
      <c r="F64" s="43">
        <v>4</v>
      </c>
      <c r="G64" s="84"/>
      <c r="H64" s="56">
        <f t="shared" si="15"/>
        <v>0</v>
      </c>
      <c r="I64" s="45">
        <f t="shared" si="16"/>
        <v>24</v>
      </c>
      <c r="J64" s="37">
        <f t="shared" si="18"/>
        <v>0</v>
      </c>
    </row>
    <row r="65" spans="1:10" x14ac:dyDescent="0.25">
      <c r="A65" s="8" t="s">
        <v>8</v>
      </c>
      <c r="B65" s="18"/>
      <c r="C65" s="11"/>
      <c r="D65" s="2" t="s">
        <v>30</v>
      </c>
      <c r="E65" s="17"/>
      <c r="F65" s="43">
        <v>109</v>
      </c>
      <c r="G65" s="84"/>
      <c r="H65" s="56">
        <f t="shared" si="15"/>
        <v>0</v>
      </c>
      <c r="I65" s="45">
        <f t="shared" si="16"/>
        <v>24</v>
      </c>
      <c r="J65" s="37">
        <f t="shared" si="18"/>
        <v>0</v>
      </c>
    </row>
    <row r="66" spans="1:10" x14ac:dyDescent="0.25">
      <c r="A66" s="8"/>
      <c r="B66" s="18"/>
      <c r="C66" s="11"/>
      <c r="D66" s="35" t="s">
        <v>30</v>
      </c>
      <c r="E66" s="36">
        <v>44861</v>
      </c>
      <c r="F66" s="43">
        <v>65</v>
      </c>
      <c r="G66" s="84"/>
      <c r="H66" s="56">
        <f t="shared" si="15"/>
        <v>0</v>
      </c>
      <c r="I66" s="45">
        <f t="shared" si="16"/>
        <v>16.12486992715921</v>
      </c>
      <c r="J66" s="37">
        <f t="shared" si="18"/>
        <v>0</v>
      </c>
    </row>
    <row r="67" spans="1:10" x14ac:dyDescent="0.25">
      <c r="A67" s="8" t="s">
        <v>8</v>
      </c>
      <c r="B67" s="18"/>
      <c r="C67" s="11"/>
      <c r="D67" s="2" t="s">
        <v>31</v>
      </c>
      <c r="E67" s="17"/>
      <c r="F67" s="43">
        <v>25</v>
      </c>
      <c r="G67" s="84"/>
      <c r="H67" s="56">
        <f t="shared" si="15"/>
        <v>0</v>
      </c>
      <c r="I67" s="45">
        <f t="shared" si="16"/>
        <v>24</v>
      </c>
      <c r="J67" s="37">
        <f t="shared" si="18"/>
        <v>0</v>
      </c>
    </row>
    <row r="68" spans="1:10" x14ac:dyDescent="0.25">
      <c r="A68" s="8"/>
      <c r="B68" s="18"/>
      <c r="C68" s="11"/>
      <c r="D68" s="35" t="s">
        <v>31</v>
      </c>
      <c r="E68" s="36">
        <v>44861</v>
      </c>
      <c r="F68" s="43">
        <v>16</v>
      </c>
      <c r="G68" s="84"/>
      <c r="H68" s="56">
        <f t="shared" si="15"/>
        <v>0</v>
      </c>
      <c r="I68" s="45">
        <f t="shared" si="16"/>
        <v>16.12486992715921</v>
      </c>
      <c r="J68" s="37">
        <f t="shared" si="18"/>
        <v>0</v>
      </c>
    </row>
    <row r="69" spans="1:10" x14ac:dyDescent="0.25">
      <c r="A69" s="8" t="s">
        <v>8</v>
      </c>
      <c r="B69" s="18"/>
      <c r="C69" s="11"/>
      <c r="D69" s="2" t="s">
        <v>32</v>
      </c>
      <c r="E69" s="17"/>
      <c r="F69" s="43">
        <v>7</v>
      </c>
      <c r="G69" s="84"/>
      <c r="H69" s="56">
        <f t="shared" si="15"/>
        <v>0</v>
      </c>
      <c r="I69" s="45">
        <f t="shared" si="16"/>
        <v>24</v>
      </c>
      <c r="J69" s="37">
        <f t="shared" si="18"/>
        <v>0</v>
      </c>
    </row>
    <row r="70" spans="1:10" x14ac:dyDescent="0.25">
      <c r="A70" s="8"/>
      <c r="B70" s="18"/>
      <c r="C70" s="11"/>
      <c r="D70" s="35" t="s">
        <v>113</v>
      </c>
      <c r="E70" s="36">
        <v>44651</v>
      </c>
      <c r="F70" s="43">
        <v>16</v>
      </c>
      <c r="G70" s="84"/>
      <c r="H70" s="56">
        <f t="shared" si="15"/>
        <v>0</v>
      </c>
      <c r="I70" s="45">
        <f t="shared" si="16"/>
        <v>23</v>
      </c>
      <c r="J70" s="37">
        <f t="shared" si="18"/>
        <v>0</v>
      </c>
    </row>
    <row r="71" spans="1:10" x14ac:dyDescent="0.25">
      <c r="A71" s="8" t="s">
        <v>8</v>
      </c>
      <c r="B71" s="18"/>
      <c r="C71" s="11"/>
      <c r="D71" s="2" t="s">
        <v>33</v>
      </c>
      <c r="E71" s="17"/>
      <c r="F71" s="43">
        <v>2</v>
      </c>
      <c r="G71" s="84"/>
      <c r="H71" s="56">
        <f t="shared" si="15"/>
        <v>0</v>
      </c>
      <c r="I71" s="45">
        <f t="shared" si="16"/>
        <v>24</v>
      </c>
      <c r="J71" s="37">
        <f t="shared" si="18"/>
        <v>0</v>
      </c>
    </row>
    <row r="72" spans="1:10" x14ac:dyDescent="0.25">
      <c r="A72" s="8" t="s">
        <v>8</v>
      </c>
      <c r="B72" s="18"/>
      <c r="C72" s="11"/>
      <c r="D72" s="2" t="s">
        <v>27</v>
      </c>
      <c r="E72" s="17"/>
      <c r="F72" s="43">
        <v>16</v>
      </c>
      <c r="G72" s="84"/>
      <c r="H72" s="56">
        <f t="shared" si="15"/>
        <v>0</v>
      </c>
      <c r="I72" s="45">
        <f t="shared" si="16"/>
        <v>24</v>
      </c>
      <c r="J72" s="37">
        <f t="shared" si="18"/>
        <v>0</v>
      </c>
    </row>
    <row r="73" spans="1:10" x14ac:dyDescent="0.25">
      <c r="A73" s="8" t="s">
        <v>8</v>
      </c>
      <c r="B73" s="18"/>
      <c r="C73" s="11"/>
      <c r="D73" s="2" t="s">
        <v>28</v>
      </c>
      <c r="E73" s="17"/>
      <c r="F73" s="43">
        <v>1</v>
      </c>
      <c r="G73" s="84"/>
      <c r="H73" s="56">
        <f t="shared" si="15"/>
        <v>0</v>
      </c>
      <c r="I73" s="45">
        <f t="shared" si="16"/>
        <v>24</v>
      </c>
      <c r="J73" s="37">
        <f t="shared" si="18"/>
        <v>0</v>
      </c>
    </row>
    <row r="74" spans="1:10" x14ac:dyDescent="0.25">
      <c r="A74" s="8" t="s">
        <v>8</v>
      </c>
      <c r="B74" s="18"/>
      <c r="C74" s="11"/>
      <c r="D74" s="2" t="s">
        <v>34</v>
      </c>
      <c r="E74" s="34"/>
      <c r="F74" s="43">
        <v>1</v>
      </c>
      <c r="G74" s="84"/>
      <c r="H74" s="56">
        <f t="shared" si="15"/>
        <v>0</v>
      </c>
      <c r="I74" s="45">
        <f t="shared" si="16"/>
        <v>24</v>
      </c>
      <c r="J74" s="37">
        <f t="shared" si="18"/>
        <v>0</v>
      </c>
    </row>
    <row r="75" spans="1:10" x14ac:dyDescent="0.25">
      <c r="A75" s="8" t="s">
        <v>8</v>
      </c>
      <c r="B75" s="18"/>
      <c r="C75" s="11"/>
      <c r="D75" s="2" t="s">
        <v>35</v>
      </c>
      <c r="E75" s="17"/>
      <c r="F75" s="43">
        <v>1</v>
      </c>
      <c r="G75" s="84"/>
      <c r="H75" s="56">
        <f t="shared" si="15"/>
        <v>0</v>
      </c>
      <c r="I75" s="45">
        <f t="shared" si="16"/>
        <v>24</v>
      </c>
      <c r="J75" s="37">
        <f t="shared" si="18"/>
        <v>0</v>
      </c>
    </row>
    <row r="76" spans="1:10" x14ac:dyDescent="0.25">
      <c r="A76" s="8" t="s">
        <v>8</v>
      </c>
      <c r="B76" s="18"/>
      <c r="C76" s="11"/>
      <c r="D76" s="2" t="s">
        <v>36</v>
      </c>
      <c r="E76" s="17"/>
      <c r="F76" s="43">
        <v>1</v>
      </c>
      <c r="G76" s="84"/>
      <c r="H76" s="56">
        <f t="shared" si="15"/>
        <v>0</v>
      </c>
      <c r="I76" s="45">
        <f t="shared" si="16"/>
        <v>24</v>
      </c>
      <c r="J76" s="37">
        <f t="shared" si="18"/>
        <v>0</v>
      </c>
    </row>
    <row r="77" spans="1:10" x14ac:dyDescent="0.25">
      <c r="A77" s="8" t="s">
        <v>8</v>
      </c>
      <c r="B77" s="18"/>
      <c r="C77" s="11"/>
      <c r="D77" s="2" t="s">
        <v>37</v>
      </c>
      <c r="E77" s="17"/>
      <c r="F77" s="43">
        <v>1</v>
      </c>
      <c r="G77" s="84"/>
      <c r="H77" s="56">
        <f t="shared" si="15"/>
        <v>0</v>
      </c>
      <c r="I77" s="45">
        <f t="shared" si="16"/>
        <v>24</v>
      </c>
      <c r="J77" s="37">
        <f t="shared" si="18"/>
        <v>0</v>
      </c>
    </row>
    <row r="78" spans="1:10" x14ac:dyDescent="0.25">
      <c r="A78" s="8"/>
      <c r="B78" s="18"/>
      <c r="C78" s="11"/>
      <c r="E78" s="17"/>
      <c r="F78" s="43"/>
      <c r="G78" s="23"/>
      <c r="H78" s="47"/>
      <c r="I78" s="45"/>
      <c r="J78" s="37"/>
    </row>
    <row r="79" spans="1:10" x14ac:dyDescent="0.25">
      <c r="A79" s="8" t="s">
        <v>8</v>
      </c>
      <c r="B79" s="18"/>
      <c r="C79" s="16" t="s">
        <v>128</v>
      </c>
      <c r="D79" s="16"/>
      <c r="F79" s="43"/>
      <c r="G79" s="23"/>
      <c r="H79" s="47"/>
      <c r="I79" s="45"/>
      <c r="J79" s="37"/>
    </row>
    <row r="80" spans="1:10" x14ac:dyDescent="0.25">
      <c r="A80" s="8" t="s">
        <v>8</v>
      </c>
      <c r="B80" s="18"/>
      <c r="C80" s="11"/>
      <c r="D80" s="35" t="s">
        <v>116</v>
      </c>
      <c r="E80" s="36">
        <v>45382</v>
      </c>
      <c r="F80" s="43">
        <v>4</v>
      </c>
      <c r="G80" s="84"/>
      <c r="H80" s="47">
        <f t="shared" ref="H80:H90" si="19">+G80*F80</f>
        <v>0</v>
      </c>
      <c r="I80" s="45">
        <f t="shared" ref="I80:I90" si="20">IF($E80="",I$314,IF($E80&lt;$G$314,I$314,IF($E80&gt;$H$314,0,      TRUNC(DAYS360($E80+1,$H$314+1)/30) + (1-(DAY($E80)/DAY(EOMONTH($E80,0)))) * 30 / DAY(EOMONTH($E80,0))      )))</f>
        <v>0</v>
      </c>
      <c r="J80" s="37">
        <f>+I80*H80</f>
        <v>0</v>
      </c>
    </row>
    <row r="81" spans="1:10" x14ac:dyDescent="0.25">
      <c r="C81" s="11"/>
      <c r="D81" s="35" t="s">
        <v>117</v>
      </c>
      <c r="E81" s="36">
        <v>45382</v>
      </c>
      <c r="F81" s="42">
        <v>1</v>
      </c>
      <c r="G81" s="84"/>
      <c r="H81" s="47">
        <f t="shared" si="19"/>
        <v>0</v>
      </c>
      <c r="I81" s="45">
        <f t="shared" si="20"/>
        <v>0</v>
      </c>
      <c r="J81" s="37">
        <f t="shared" ref="J81:J90" si="21">+I81*H81</f>
        <v>0</v>
      </c>
    </row>
    <row r="82" spans="1:10" x14ac:dyDescent="0.25">
      <c r="C82" s="11"/>
      <c r="D82" s="35" t="s">
        <v>118</v>
      </c>
      <c r="E82" s="36">
        <v>45382</v>
      </c>
      <c r="F82" s="42">
        <v>1</v>
      </c>
      <c r="G82" s="84"/>
      <c r="H82" s="47">
        <f t="shared" si="19"/>
        <v>0</v>
      </c>
      <c r="I82" s="45">
        <f t="shared" si="20"/>
        <v>0</v>
      </c>
      <c r="J82" s="37">
        <f t="shared" si="21"/>
        <v>0</v>
      </c>
    </row>
    <row r="83" spans="1:10" x14ac:dyDescent="0.25">
      <c r="C83" s="11"/>
      <c r="D83" s="35" t="s">
        <v>119</v>
      </c>
      <c r="E83" s="36">
        <v>45382</v>
      </c>
      <c r="F83" s="42">
        <v>1</v>
      </c>
      <c r="G83" s="84"/>
      <c r="H83" s="47">
        <f t="shared" si="19"/>
        <v>0</v>
      </c>
      <c r="I83" s="45">
        <f t="shared" si="20"/>
        <v>0</v>
      </c>
      <c r="J83" s="37">
        <f t="shared" si="21"/>
        <v>0</v>
      </c>
    </row>
    <row r="84" spans="1:10" x14ac:dyDescent="0.25">
      <c r="C84" s="11"/>
      <c r="D84" s="35" t="s">
        <v>120</v>
      </c>
      <c r="E84" s="36">
        <v>45382</v>
      </c>
      <c r="F84" s="42">
        <v>1</v>
      </c>
      <c r="G84" s="84"/>
      <c r="H84" s="47">
        <f t="shared" si="19"/>
        <v>0</v>
      </c>
      <c r="I84" s="45">
        <f t="shared" si="20"/>
        <v>0</v>
      </c>
      <c r="J84" s="37">
        <f t="shared" si="21"/>
        <v>0</v>
      </c>
    </row>
    <row r="85" spans="1:10" x14ac:dyDescent="0.25">
      <c r="C85" s="11"/>
      <c r="D85" s="35" t="s">
        <v>121</v>
      </c>
      <c r="E85" s="36">
        <v>45382</v>
      </c>
      <c r="F85" s="42">
        <v>1</v>
      </c>
      <c r="G85" s="84"/>
      <c r="H85" s="47">
        <f t="shared" si="19"/>
        <v>0</v>
      </c>
      <c r="I85" s="45">
        <f t="shared" si="20"/>
        <v>0</v>
      </c>
      <c r="J85" s="37">
        <f t="shared" si="21"/>
        <v>0</v>
      </c>
    </row>
    <row r="86" spans="1:10" x14ac:dyDescent="0.25">
      <c r="C86" s="11"/>
      <c r="D86" s="35" t="s">
        <v>122</v>
      </c>
      <c r="E86" s="36">
        <v>45382</v>
      </c>
      <c r="F86" s="42">
        <v>1</v>
      </c>
      <c r="G86" s="84"/>
      <c r="H86" s="47">
        <f t="shared" si="19"/>
        <v>0</v>
      </c>
      <c r="I86" s="45">
        <f t="shared" si="20"/>
        <v>0</v>
      </c>
      <c r="J86" s="37">
        <f t="shared" si="21"/>
        <v>0</v>
      </c>
    </row>
    <row r="87" spans="1:10" x14ac:dyDescent="0.25">
      <c r="C87" s="11"/>
      <c r="D87" s="35" t="s">
        <v>123</v>
      </c>
      <c r="E87" s="36">
        <v>45382</v>
      </c>
      <c r="F87" s="42">
        <v>1</v>
      </c>
      <c r="G87" s="84"/>
      <c r="H87" s="47">
        <f t="shared" si="19"/>
        <v>0</v>
      </c>
      <c r="I87" s="45">
        <f t="shared" si="20"/>
        <v>0</v>
      </c>
      <c r="J87" s="37">
        <f t="shared" si="21"/>
        <v>0</v>
      </c>
    </row>
    <row r="88" spans="1:10" x14ac:dyDescent="0.25">
      <c r="C88" s="11"/>
      <c r="D88" s="35" t="s">
        <v>124</v>
      </c>
      <c r="E88" s="36">
        <v>45382</v>
      </c>
      <c r="F88" s="42">
        <v>1</v>
      </c>
      <c r="G88" s="84"/>
      <c r="H88" s="47">
        <f t="shared" si="19"/>
        <v>0</v>
      </c>
      <c r="I88" s="45">
        <f t="shared" si="20"/>
        <v>0</v>
      </c>
      <c r="J88" s="37">
        <f t="shared" si="21"/>
        <v>0</v>
      </c>
    </row>
    <row r="89" spans="1:10" x14ac:dyDescent="0.25">
      <c r="A89" s="8" t="s">
        <v>8</v>
      </c>
      <c r="B89" s="18"/>
      <c r="C89" s="11"/>
      <c r="D89" s="35" t="s">
        <v>125</v>
      </c>
      <c r="E89" s="36">
        <v>45382</v>
      </c>
      <c r="F89" s="43">
        <v>1</v>
      </c>
      <c r="G89" s="84"/>
      <c r="H89" s="47">
        <f t="shared" si="19"/>
        <v>0</v>
      </c>
      <c r="I89" s="45">
        <f t="shared" si="20"/>
        <v>0</v>
      </c>
      <c r="J89" s="37">
        <f t="shared" si="21"/>
        <v>0</v>
      </c>
    </row>
    <row r="90" spans="1:10" x14ac:dyDescent="0.25">
      <c r="A90" s="8"/>
      <c r="B90" s="18"/>
      <c r="C90" s="11"/>
      <c r="D90" s="35" t="s">
        <v>126</v>
      </c>
      <c r="E90" s="36">
        <v>45382</v>
      </c>
      <c r="F90" s="43">
        <v>1</v>
      </c>
      <c r="G90" s="84"/>
      <c r="H90" s="47">
        <f t="shared" si="19"/>
        <v>0</v>
      </c>
      <c r="I90" s="45">
        <f t="shared" si="20"/>
        <v>0</v>
      </c>
      <c r="J90" s="37">
        <f t="shared" si="21"/>
        <v>0</v>
      </c>
    </row>
    <row r="91" spans="1:10" x14ac:dyDescent="0.25">
      <c r="A91" s="8"/>
      <c r="B91" s="18"/>
      <c r="C91" s="11"/>
      <c r="E91" s="17"/>
      <c r="F91" s="43"/>
      <c r="G91" s="23"/>
      <c r="H91" s="47"/>
      <c r="I91" s="45"/>
      <c r="J91" s="37"/>
    </row>
    <row r="92" spans="1:10" x14ac:dyDescent="0.25">
      <c r="B92" s="18"/>
      <c r="C92" s="16" t="s">
        <v>140</v>
      </c>
      <c r="D92" s="16"/>
      <c r="E92" s="17"/>
      <c r="F92" s="43"/>
      <c r="G92" s="23"/>
      <c r="H92" s="47"/>
      <c r="I92" s="45"/>
      <c r="J92" s="37"/>
    </row>
    <row r="93" spans="1:10" x14ac:dyDescent="0.25">
      <c r="A93" s="8" t="s">
        <v>8</v>
      </c>
      <c r="C93" s="13"/>
      <c r="D93" s="35" t="s">
        <v>141</v>
      </c>
      <c r="E93" s="36">
        <v>45382</v>
      </c>
      <c r="F93" s="43">
        <v>48</v>
      </c>
      <c r="G93" s="84"/>
      <c r="H93" s="47">
        <f>+G93*F93</f>
        <v>0</v>
      </c>
      <c r="I93" s="45">
        <f>IF($E93="",I$314,IF($E93&lt;$G$314,I$314,IF($E93&gt;$H$314,0,      TRUNC(DAYS360($E93+1,$H$314+1)/30) + (1-(DAY($E93)/DAY(EOMONTH($E93,0)))) * 30 / DAY(EOMONTH($E93,0))      )))</f>
        <v>0</v>
      </c>
      <c r="J93" s="37">
        <f>+I93*H93</f>
        <v>0</v>
      </c>
    </row>
    <row r="94" spans="1:10" x14ac:dyDescent="0.25">
      <c r="A94" s="8" t="s">
        <v>8</v>
      </c>
      <c r="C94" s="13"/>
      <c r="D94" s="35" t="s">
        <v>142</v>
      </c>
      <c r="E94" s="36">
        <v>45382</v>
      </c>
      <c r="F94" s="43">
        <v>1</v>
      </c>
      <c r="G94" s="84"/>
      <c r="H94" s="47">
        <f>+G94*F94</f>
        <v>0</v>
      </c>
      <c r="I94" s="45">
        <f>IF($E94="",I$314,IF($E94&lt;$G$314,I$314,IF($E94&gt;$H$314,0,      TRUNC(DAYS360($E94+1,$H$314+1)/30) + (1-(DAY($E94)/DAY(EOMONTH($E94,0)))) * 30 / DAY(EOMONTH($E94,0))      )))</f>
        <v>0</v>
      </c>
      <c r="J94" s="37">
        <f>+I94*H94</f>
        <v>0</v>
      </c>
    </row>
    <row r="95" spans="1:10" x14ac:dyDescent="0.25">
      <c r="A95" s="8" t="s">
        <v>8</v>
      </c>
      <c r="C95" s="13"/>
      <c r="D95" s="35" t="s">
        <v>143</v>
      </c>
      <c r="E95" s="36">
        <v>45382</v>
      </c>
      <c r="F95" s="43">
        <v>8</v>
      </c>
      <c r="G95" s="84"/>
      <c r="H95" s="47">
        <f>+G95*F95</f>
        <v>0</v>
      </c>
      <c r="I95" s="45">
        <f>IF($E95="",I$314,IF($E95&lt;$G$314,I$314,IF($E95&gt;$H$314,0,      TRUNC(DAYS360($E95+1,$H$314+1)/30) + (1-(DAY($E95)/DAY(EOMONTH($E95,0)))) * 30 / DAY(EOMONTH($E95,0))      )))</f>
        <v>0</v>
      </c>
      <c r="J95" s="37">
        <f>+I95*H95</f>
        <v>0</v>
      </c>
    </row>
    <row r="96" spans="1:10" x14ac:dyDescent="0.25">
      <c r="A96" s="8" t="s">
        <v>8</v>
      </c>
      <c r="C96" s="11"/>
      <c r="D96" s="35" t="s">
        <v>144</v>
      </c>
      <c r="E96" s="36">
        <v>45382</v>
      </c>
      <c r="F96" s="43">
        <v>8</v>
      </c>
      <c r="G96" s="84"/>
      <c r="H96" s="47">
        <f>+G96*F96</f>
        <v>0</v>
      </c>
      <c r="I96" s="45">
        <f>IF($E96="",I$314,IF($E96&lt;$G$314,I$314,IF($E96&gt;$H$314,0,      TRUNC(DAYS360($E96+1,$H$314+1)/30) + (1-(DAY($E96)/DAY(EOMONTH($E96,0)))) * 30 / DAY(EOMONTH($E96,0))      )))</f>
        <v>0</v>
      </c>
      <c r="J96" s="37">
        <f>+I96*H96</f>
        <v>0</v>
      </c>
    </row>
    <row r="97" spans="1:10" x14ac:dyDescent="0.25">
      <c r="A97" s="18"/>
      <c r="B97" s="18"/>
      <c r="C97" s="11"/>
      <c r="E97" s="17"/>
      <c r="F97" s="43"/>
      <c r="G97" s="23"/>
      <c r="H97" s="47"/>
      <c r="I97" s="45"/>
      <c r="J97" s="37"/>
    </row>
    <row r="98" spans="1:10" x14ac:dyDescent="0.25">
      <c r="A98" s="2" t="s">
        <v>5</v>
      </c>
      <c r="B98" s="18"/>
      <c r="C98" s="14" t="s">
        <v>127</v>
      </c>
      <c r="D98" s="14"/>
      <c r="E98" s="12"/>
      <c r="F98" s="42"/>
      <c r="G98" s="23"/>
      <c r="H98" s="47"/>
      <c r="I98" s="45"/>
      <c r="J98" s="37"/>
    </row>
    <row r="99" spans="1:10" x14ac:dyDescent="0.25">
      <c r="A99" s="2" t="s">
        <v>5</v>
      </c>
      <c r="C99" s="13"/>
      <c r="D99" s="2" t="s">
        <v>79</v>
      </c>
      <c r="F99" s="42">
        <v>1</v>
      </c>
      <c r="G99" s="84"/>
      <c r="H99" s="56">
        <f t="shared" ref="H99:H108" si="22">+G99*F99</f>
        <v>0</v>
      </c>
      <c r="I99" s="45">
        <f t="shared" ref="I99:I108" si="23">IF($E99="",I$314,IF($E99&lt;$G$314,I$314,IF($E99&gt;$H$314,0,      TRUNC(DAYS360($E99+1,$H$314+1)/30) + (1-(DAY($E99)/DAY(EOMONTH($E99,0)))) * 30 / DAY(EOMONTH($E99,0))      )))</f>
        <v>24</v>
      </c>
      <c r="J99" s="37">
        <f t="shared" ref="J99:J108" si="24">+I99*H99</f>
        <v>0</v>
      </c>
    </row>
    <row r="100" spans="1:10" x14ac:dyDescent="0.25">
      <c r="A100" s="2" t="s">
        <v>5</v>
      </c>
      <c r="C100" s="13"/>
      <c r="D100" s="2" t="s">
        <v>6</v>
      </c>
      <c r="F100" s="42">
        <v>1024</v>
      </c>
      <c r="G100" s="84"/>
      <c r="H100" s="56">
        <f t="shared" si="22"/>
        <v>0</v>
      </c>
      <c r="I100" s="45">
        <f t="shared" si="23"/>
        <v>24</v>
      </c>
      <c r="J100" s="37">
        <f t="shared" si="24"/>
        <v>0</v>
      </c>
    </row>
    <row r="101" spans="1:10" x14ac:dyDescent="0.25">
      <c r="A101" s="2" t="s">
        <v>5</v>
      </c>
      <c r="C101" s="13"/>
      <c r="D101" s="2" t="s">
        <v>78</v>
      </c>
      <c r="F101" s="42">
        <v>6</v>
      </c>
      <c r="G101" s="84"/>
      <c r="H101" s="56">
        <f t="shared" si="22"/>
        <v>0</v>
      </c>
      <c r="I101" s="45">
        <f t="shared" si="23"/>
        <v>24</v>
      </c>
      <c r="J101" s="37">
        <f t="shared" si="24"/>
        <v>0</v>
      </c>
    </row>
    <row r="102" spans="1:10" x14ac:dyDescent="0.25">
      <c r="A102" s="2" t="s">
        <v>5</v>
      </c>
      <c r="C102" s="13"/>
      <c r="D102" s="2" t="s">
        <v>81</v>
      </c>
      <c r="F102" s="42">
        <v>2</v>
      </c>
      <c r="G102" s="84"/>
      <c r="H102" s="56">
        <f t="shared" si="22"/>
        <v>0</v>
      </c>
      <c r="I102" s="45">
        <f t="shared" si="23"/>
        <v>24</v>
      </c>
      <c r="J102" s="37">
        <f t="shared" si="24"/>
        <v>0</v>
      </c>
    </row>
    <row r="103" spans="1:10" x14ac:dyDescent="0.25">
      <c r="A103" s="2" t="s">
        <v>5</v>
      </c>
      <c r="C103" s="13"/>
      <c r="D103" s="2" t="s">
        <v>82</v>
      </c>
      <c r="F103" s="42">
        <v>2</v>
      </c>
      <c r="G103" s="84"/>
      <c r="H103" s="56">
        <f t="shared" si="22"/>
        <v>0</v>
      </c>
      <c r="I103" s="45">
        <f t="shared" si="23"/>
        <v>24</v>
      </c>
      <c r="J103" s="37">
        <f t="shared" si="24"/>
        <v>0</v>
      </c>
    </row>
    <row r="104" spans="1:10" x14ac:dyDescent="0.25">
      <c r="A104" s="2" t="s">
        <v>5</v>
      </c>
      <c r="C104" s="13"/>
      <c r="D104" s="2" t="s">
        <v>80</v>
      </c>
      <c r="F104" s="42">
        <v>33</v>
      </c>
      <c r="G104" s="84"/>
      <c r="H104" s="56">
        <f t="shared" si="22"/>
        <v>0</v>
      </c>
      <c r="I104" s="45">
        <f t="shared" si="23"/>
        <v>24</v>
      </c>
      <c r="J104" s="37">
        <f t="shared" si="24"/>
        <v>0</v>
      </c>
    </row>
    <row r="105" spans="1:10" x14ac:dyDescent="0.25">
      <c r="A105" s="2" t="s">
        <v>5</v>
      </c>
      <c r="C105" s="13"/>
      <c r="D105" s="2" t="s">
        <v>84</v>
      </c>
      <c r="F105" s="42">
        <v>1</v>
      </c>
      <c r="G105" s="84"/>
      <c r="H105" s="56">
        <f t="shared" si="22"/>
        <v>0</v>
      </c>
      <c r="I105" s="45">
        <f t="shared" si="23"/>
        <v>24</v>
      </c>
      <c r="J105" s="37">
        <f t="shared" si="24"/>
        <v>0</v>
      </c>
    </row>
    <row r="106" spans="1:10" x14ac:dyDescent="0.25">
      <c r="A106" s="2" t="s">
        <v>5</v>
      </c>
      <c r="C106" s="13"/>
      <c r="D106" s="2" t="s">
        <v>83</v>
      </c>
      <c r="F106" s="42">
        <v>1</v>
      </c>
      <c r="G106" s="84"/>
      <c r="H106" s="56">
        <f t="shared" si="22"/>
        <v>0</v>
      </c>
      <c r="I106" s="45">
        <f t="shared" si="23"/>
        <v>24</v>
      </c>
      <c r="J106" s="37">
        <f t="shared" si="24"/>
        <v>0</v>
      </c>
    </row>
    <row r="107" spans="1:10" x14ac:dyDescent="0.25">
      <c r="D107" s="2" t="s">
        <v>80</v>
      </c>
      <c r="F107" s="42">
        <v>16</v>
      </c>
      <c r="G107" s="84"/>
      <c r="H107" s="56">
        <f t="shared" si="22"/>
        <v>0</v>
      </c>
      <c r="I107" s="45">
        <f t="shared" si="23"/>
        <v>24</v>
      </c>
      <c r="J107" s="37">
        <f t="shared" si="24"/>
        <v>0</v>
      </c>
    </row>
    <row r="108" spans="1:10" x14ac:dyDescent="0.25">
      <c r="D108" s="35" t="s">
        <v>80</v>
      </c>
      <c r="E108" s="36">
        <v>44865</v>
      </c>
      <c r="F108" s="42">
        <v>17</v>
      </c>
      <c r="G108" s="84"/>
      <c r="H108" s="56">
        <f t="shared" si="22"/>
        <v>0</v>
      </c>
      <c r="I108" s="45">
        <f t="shared" si="23"/>
        <v>16</v>
      </c>
      <c r="J108" s="37">
        <f t="shared" si="24"/>
        <v>0</v>
      </c>
    </row>
    <row r="109" spans="1:10" x14ac:dyDescent="0.25">
      <c r="C109" s="13"/>
      <c r="F109" s="42"/>
      <c r="G109" s="23"/>
      <c r="H109" s="56"/>
      <c r="I109" s="45"/>
      <c r="J109" s="37"/>
    </row>
    <row r="110" spans="1:10" x14ac:dyDescent="0.25">
      <c r="A110" s="15" t="s">
        <v>7</v>
      </c>
      <c r="B110" s="18"/>
      <c r="C110" s="14" t="s">
        <v>106</v>
      </c>
      <c r="D110" s="14"/>
      <c r="F110" s="42"/>
      <c r="G110" s="23"/>
      <c r="H110" s="56"/>
      <c r="I110" s="45"/>
      <c r="J110" s="37"/>
    </row>
    <row r="111" spans="1:10" x14ac:dyDescent="0.25">
      <c r="C111" s="11"/>
      <c r="D111" s="2" t="s">
        <v>101</v>
      </c>
      <c r="F111" s="43">
        <v>1</v>
      </c>
      <c r="G111" s="84"/>
      <c r="H111" s="56">
        <f t="shared" ref="H111:H121" si="25">+G111*F111</f>
        <v>0</v>
      </c>
      <c r="I111" s="45">
        <f t="shared" ref="I111:I121" si="26">IF($E111="",I$314,IF($E111&lt;$G$314,I$314,IF($E111&gt;$H$314,0,      TRUNC(DAYS360($E111+1,$H$314+1)/30) + (1-(DAY($E111)/DAY(EOMONTH($E111,0)))) * 30 / DAY(EOMONTH($E111,0))      )))</f>
        <v>24</v>
      </c>
      <c r="J111" s="37">
        <f t="shared" ref="J111:J116" si="27">+I111*H111</f>
        <v>0</v>
      </c>
    </row>
    <row r="112" spans="1:10" x14ac:dyDescent="0.25">
      <c r="C112" s="11"/>
      <c r="D112" s="2" t="s">
        <v>102</v>
      </c>
      <c r="F112" s="43">
        <v>10</v>
      </c>
      <c r="G112" s="84"/>
      <c r="H112" s="56">
        <f t="shared" si="25"/>
        <v>0</v>
      </c>
      <c r="I112" s="45">
        <f t="shared" si="26"/>
        <v>24</v>
      </c>
      <c r="J112" s="37">
        <f t="shared" si="27"/>
        <v>0</v>
      </c>
    </row>
    <row r="113" spans="1:10" x14ac:dyDescent="0.25">
      <c r="C113" s="11"/>
      <c r="D113" s="35" t="s">
        <v>102</v>
      </c>
      <c r="E113" s="36">
        <v>44947</v>
      </c>
      <c r="F113" s="43">
        <v>2</v>
      </c>
      <c r="G113" s="84"/>
      <c r="H113" s="56">
        <f t="shared" si="25"/>
        <v>0</v>
      </c>
      <c r="I113" s="45">
        <f t="shared" si="26"/>
        <v>13.312174817898024</v>
      </c>
      <c r="J113" s="37">
        <f t="shared" si="27"/>
        <v>0</v>
      </c>
    </row>
    <row r="114" spans="1:10" x14ac:dyDescent="0.25">
      <c r="C114" s="11"/>
      <c r="D114" s="2" t="s">
        <v>103</v>
      </c>
      <c r="F114" s="43">
        <v>10</v>
      </c>
      <c r="G114" s="84"/>
      <c r="H114" s="56">
        <f t="shared" si="25"/>
        <v>0</v>
      </c>
      <c r="I114" s="45">
        <f t="shared" si="26"/>
        <v>24</v>
      </c>
      <c r="J114" s="37">
        <f t="shared" si="27"/>
        <v>0</v>
      </c>
    </row>
    <row r="115" spans="1:10" x14ac:dyDescent="0.25">
      <c r="C115" s="11"/>
      <c r="D115" s="35" t="s">
        <v>103</v>
      </c>
      <c r="E115" s="36">
        <v>44947</v>
      </c>
      <c r="F115" s="43">
        <v>2</v>
      </c>
      <c r="G115" s="84"/>
      <c r="H115" s="56">
        <f t="shared" si="25"/>
        <v>0</v>
      </c>
      <c r="I115" s="45">
        <f t="shared" si="26"/>
        <v>13.312174817898024</v>
      </c>
      <c r="J115" s="37">
        <f t="shared" si="27"/>
        <v>0</v>
      </c>
    </row>
    <row r="116" spans="1:10" x14ac:dyDescent="0.25">
      <c r="C116" s="11"/>
      <c r="D116" s="2" t="s">
        <v>105</v>
      </c>
      <c r="F116" s="43">
        <v>5</v>
      </c>
      <c r="G116" s="84"/>
      <c r="H116" s="56">
        <f t="shared" si="25"/>
        <v>0</v>
      </c>
      <c r="I116" s="45">
        <f t="shared" si="26"/>
        <v>24</v>
      </c>
      <c r="J116" s="37">
        <f t="shared" si="27"/>
        <v>0</v>
      </c>
    </row>
    <row r="117" spans="1:10" x14ac:dyDescent="0.25">
      <c r="C117" s="11"/>
      <c r="D117" s="35" t="s">
        <v>105</v>
      </c>
      <c r="E117" s="36">
        <v>44947</v>
      </c>
      <c r="F117" s="43">
        <v>1</v>
      </c>
      <c r="G117" s="84"/>
      <c r="H117" s="56">
        <f t="shared" si="25"/>
        <v>0</v>
      </c>
      <c r="I117" s="45">
        <f t="shared" si="26"/>
        <v>13.312174817898024</v>
      </c>
      <c r="J117" s="37">
        <f t="shared" ref="J117:J121" si="28">+I117*H117</f>
        <v>0</v>
      </c>
    </row>
    <row r="118" spans="1:10" x14ac:dyDescent="0.25">
      <c r="C118" s="11"/>
      <c r="D118" s="2" t="s">
        <v>9</v>
      </c>
      <c r="F118" s="43">
        <v>5</v>
      </c>
      <c r="G118" s="84"/>
      <c r="H118" s="56">
        <f t="shared" si="25"/>
        <v>0</v>
      </c>
      <c r="I118" s="45">
        <f t="shared" si="26"/>
        <v>24</v>
      </c>
      <c r="J118" s="37">
        <f t="shared" si="28"/>
        <v>0</v>
      </c>
    </row>
    <row r="119" spans="1:10" x14ac:dyDescent="0.25">
      <c r="C119" s="11"/>
      <c r="D119" s="35" t="s">
        <v>9</v>
      </c>
      <c r="E119" s="36">
        <v>44947</v>
      </c>
      <c r="F119" s="43">
        <v>1</v>
      </c>
      <c r="G119" s="84"/>
      <c r="H119" s="56">
        <f t="shared" si="25"/>
        <v>0</v>
      </c>
      <c r="I119" s="45">
        <f t="shared" si="26"/>
        <v>13.312174817898024</v>
      </c>
      <c r="J119" s="37">
        <f t="shared" si="28"/>
        <v>0</v>
      </c>
    </row>
    <row r="120" spans="1:10" x14ac:dyDescent="0.25">
      <c r="C120" s="11"/>
      <c r="D120" s="2" t="s">
        <v>104</v>
      </c>
      <c r="F120" s="43">
        <v>50</v>
      </c>
      <c r="G120" s="84"/>
      <c r="H120" s="56">
        <f t="shared" si="25"/>
        <v>0</v>
      </c>
      <c r="I120" s="45">
        <f t="shared" si="26"/>
        <v>24</v>
      </c>
      <c r="J120" s="37">
        <f t="shared" si="28"/>
        <v>0</v>
      </c>
    </row>
    <row r="121" spans="1:10" x14ac:dyDescent="0.25">
      <c r="C121" s="11"/>
      <c r="D121" s="35" t="s">
        <v>104</v>
      </c>
      <c r="E121" s="36">
        <v>44947</v>
      </c>
      <c r="F121" s="43">
        <v>10</v>
      </c>
      <c r="G121" s="84"/>
      <c r="H121" s="56">
        <f t="shared" si="25"/>
        <v>0</v>
      </c>
      <c r="I121" s="45">
        <f t="shared" si="26"/>
        <v>13.312174817898024</v>
      </c>
      <c r="J121" s="37">
        <f t="shared" si="28"/>
        <v>0</v>
      </c>
    </row>
    <row r="122" spans="1:10" x14ac:dyDescent="0.25">
      <c r="A122" s="15"/>
      <c r="C122" s="13"/>
      <c r="F122" s="42"/>
      <c r="G122" s="23"/>
      <c r="H122" s="47"/>
      <c r="I122" s="45"/>
      <c r="J122" s="37"/>
    </row>
    <row r="123" spans="1:10" x14ac:dyDescent="0.25">
      <c r="B123" s="18"/>
      <c r="C123" s="16" t="s">
        <v>88</v>
      </c>
      <c r="D123" s="16"/>
      <c r="E123" s="17"/>
      <c r="F123" s="43">
        <v>1</v>
      </c>
      <c r="G123" s="84"/>
      <c r="H123" s="47">
        <f t="shared" ref="H123:H134" si="29">+G123*F123</f>
        <v>0</v>
      </c>
      <c r="I123" s="45">
        <f t="shared" ref="I123:I134" si="30">IF($E123="",I$314,IF($E123&lt;$G$314,I$314,IF($E123&gt;$H$314,0,      TRUNC(DAYS360($E123+1,$H$314+1)/30) + (1-(DAY($E123)/DAY(EOMONTH($E123,0)))) * 30 / DAY(EOMONTH($E123,0))      )))</f>
        <v>24</v>
      </c>
      <c r="J123" s="37">
        <f t="shared" ref="J123" si="31">+I123*H123</f>
        <v>0</v>
      </c>
    </row>
    <row r="124" spans="1:10" x14ac:dyDescent="0.25">
      <c r="A124" s="8" t="s">
        <v>8</v>
      </c>
      <c r="C124" s="13"/>
      <c r="D124" s="2" t="s">
        <v>9</v>
      </c>
      <c r="E124" s="17"/>
      <c r="F124" s="43">
        <v>21</v>
      </c>
      <c r="G124" s="84"/>
      <c r="H124" s="47">
        <f t="shared" si="29"/>
        <v>0</v>
      </c>
      <c r="I124" s="45">
        <f t="shared" si="30"/>
        <v>24</v>
      </c>
      <c r="J124" s="37">
        <f t="shared" ref="J124:J134" si="32">+I124*H124</f>
        <v>0</v>
      </c>
    </row>
    <row r="125" spans="1:10" x14ac:dyDescent="0.25">
      <c r="A125" s="8" t="s">
        <v>8</v>
      </c>
      <c r="C125" s="13"/>
      <c r="D125" s="2" t="s">
        <v>10</v>
      </c>
      <c r="E125" s="17"/>
      <c r="F125" s="43">
        <v>45</v>
      </c>
      <c r="G125" s="84"/>
      <c r="H125" s="47">
        <f t="shared" si="29"/>
        <v>0</v>
      </c>
      <c r="I125" s="45">
        <f t="shared" si="30"/>
        <v>24</v>
      </c>
      <c r="J125" s="37">
        <f t="shared" si="32"/>
        <v>0</v>
      </c>
    </row>
    <row r="126" spans="1:10" x14ac:dyDescent="0.25">
      <c r="A126" s="8" t="s">
        <v>8</v>
      </c>
      <c r="C126" s="13"/>
      <c r="D126" s="20" t="s">
        <v>12</v>
      </c>
      <c r="E126" s="34"/>
      <c r="F126" s="43">
        <v>58</v>
      </c>
      <c r="G126" s="84"/>
      <c r="H126" s="47">
        <f t="shared" si="29"/>
        <v>0</v>
      </c>
      <c r="I126" s="45">
        <f t="shared" si="30"/>
        <v>24</v>
      </c>
      <c r="J126" s="37">
        <f t="shared" si="32"/>
        <v>0</v>
      </c>
    </row>
    <row r="127" spans="1:10" x14ac:dyDescent="0.25">
      <c r="A127" s="8" t="s">
        <v>8</v>
      </c>
      <c r="C127" s="11"/>
      <c r="D127" s="18" t="s">
        <v>28</v>
      </c>
      <c r="E127" s="17"/>
      <c r="F127" s="43">
        <v>1</v>
      </c>
      <c r="G127" s="84"/>
      <c r="H127" s="47">
        <f t="shared" si="29"/>
        <v>0</v>
      </c>
      <c r="I127" s="45">
        <f t="shared" si="30"/>
        <v>24</v>
      </c>
      <c r="J127" s="37">
        <f t="shared" si="32"/>
        <v>0</v>
      </c>
    </row>
    <row r="128" spans="1:10" x14ac:dyDescent="0.25">
      <c r="A128" s="8" t="s">
        <v>8</v>
      </c>
      <c r="C128" s="18"/>
      <c r="D128" s="18" t="s">
        <v>38</v>
      </c>
      <c r="E128" s="17"/>
      <c r="F128" s="43">
        <v>5</v>
      </c>
      <c r="G128" s="84"/>
      <c r="H128" s="47">
        <f t="shared" si="29"/>
        <v>0</v>
      </c>
      <c r="I128" s="45">
        <f t="shared" si="30"/>
        <v>24</v>
      </c>
      <c r="J128" s="37">
        <f t="shared" si="32"/>
        <v>0</v>
      </c>
    </row>
    <row r="129" spans="1:10" x14ac:dyDescent="0.25">
      <c r="A129" s="8" t="s">
        <v>8</v>
      </c>
      <c r="C129" s="18"/>
      <c r="D129" s="18" t="s">
        <v>19</v>
      </c>
      <c r="E129" s="17"/>
      <c r="F129" s="43">
        <v>15</v>
      </c>
      <c r="G129" s="84"/>
      <c r="H129" s="47">
        <f t="shared" si="29"/>
        <v>0</v>
      </c>
      <c r="I129" s="45">
        <f t="shared" si="30"/>
        <v>24</v>
      </c>
      <c r="J129" s="37">
        <f t="shared" si="32"/>
        <v>0</v>
      </c>
    </row>
    <row r="130" spans="1:10" x14ac:dyDescent="0.25">
      <c r="A130" s="8" t="s">
        <v>8</v>
      </c>
      <c r="C130" s="18"/>
      <c r="D130" s="18" t="s">
        <v>11</v>
      </c>
      <c r="E130" s="17"/>
      <c r="F130" s="43">
        <v>185</v>
      </c>
      <c r="G130" s="84"/>
      <c r="H130" s="47">
        <f t="shared" si="29"/>
        <v>0</v>
      </c>
      <c r="I130" s="45">
        <f t="shared" si="30"/>
        <v>24</v>
      </c>
      <c r="J130" s="37">
        <f t="shared" si="32"/>
        <v>0</v>
      </c>
    </row>
    <row r="131" spans="1:10" x14ac:dyDescent="0.25">
      <c r="A131" s="8" t="s">
        <v>8</v>
      </c>
      <c r="C131" s="11"/>
      <c r="D131" s="2" t="s">
        <v>20</v>
      </c>
      <c r="E131" s="17"/>
      <c r="F131" s="43">
        <v>1</v>
      </c>
      <c r="G131" s="84"/>
      <c r="H131" s="47">
        <f t="shared" si="29"/>
        <v>0</v>
      </c>
      <c r="I131" s="45">
        <f t="shared" si="30"/>
        <v>24</v>
      </c>
      <c r="J131" s="37">
        <f t="shared" si="32"/>
        <v>0</v>
      </c>
    </row>
    <row r="132" spans="1:10" x14ac:dyDescent="0.25">
      <c r="A132" s="8" t="s">
        <v>8</v>
      </c>
      <c r="C132" s="11"/>
      <c r="D132" s="2" t="s">
        <v>21</v>
      </c>
      <c r="E132" s="17"/>
      <c r="F132" s="43">
        <v>1</v>
      </c>
      <c r="G132" s="84"/>
      <c r="H132" s="47">
        <f t="shared" si="29"/>
        <v>0</v>
      </c>
      <c r="I132" s="45">
        <f t="shared" si="30"/>
        <v>24</v>
      </c>
      <c r="J132" s="37">
        <f t="shared" si="32"/>
        <v>0</v>
      </c>
    </row>
    <row r="133" spans="1:10" x14ac:dyDescent="0.25">
      <c r="A133" s="8" t="s">
        <v>8</v>
      </c>
      <c r="C133" s="11"/>
      <c r="D133" s="2" t="s">
        <v>22</v>
      </c>
      <c r="E133" s="17"/>
      <c r="F133" s="43">
        <v>1</v>
      </c>
      <c r="G133" s="84"/>
      <c r="H133" s="47">
        <f t="shared" si="29"/>
        <v>0</v>
      </c>
      <c r="I133" s="45">
        <f t="shared" si="30"/>
        <v>24</v>
      </c>
      <c r="J133" s="37">
        <f t="shared" si="32"/>
        <v>0</v>
      </c>
    </row>
    <row r="134" spans="1:10" x14ac:dyDescent="0.25">
      <c r="A134" s="8" t="s">
        <v>8</v>
      </c>
      <c r="C134" s="13"/>
      <c r="D134" s="18" t="s">
        <v>23</v>
      </c>
      <c r="E134" s="17"/>
      <c r="F134" s="43">
        <v>8</v>
      </c>
      <c r="G134" s="84"/>
      <c r="H134" s="47">
        <f t="shared" si="29"/>
        <v>0</v>
      </c>
      <c r="I134" s="45">
        <f t="shared" si="30"/>
        <v>24</v>
      </c>
      <c r="J134" s="37">
        <f t="shared" si="32"/>
        <v>0</v>
      </c>
    </row>
    <row r="135" spans="1:10" x14ac:dyDescent="0.25">
      <c r="C135" s="11"/>
      <c r="F135" s="42"/>
      <c r="G135" s="23"/>
      <c r="H135" s="47"/>
      <c r="I135" s="45"/>
      <c r="J135" s="37"/>
    </row>
    <row r="136" spans="1:10" x14ac:dyDescent="0.25">
      <c r="A136" s="8" t="s">
        <v>8</v>
      </c>
      <c r="B136" s="18"/>
      <c r="C136" s="16" t="s">
        <v>90</v>
      </c>
      <c r="D136" s="16"/>
      <c r="F136" s="43">
        <v>1</v>
      </c>
      <c r="G136" s="84"/>
      <c r="H136" s="47">
        <f t="shared" ref="H136:H143" si="33">+G136*F136</f>
        <v>0</v>
      </c>
      <c r="I136" s="45">
        <f t="shared" ref="I136:I143" si="34">IF($E136="",I$314,IF($E136&lt;$G$314,I$314,IF($E136&gt;$H$314,0,      TRUNC(DAYS360($E136+1,$H$314+1)/30) + (1-(DAY($E136)/DAY(EOMONTH($E136,0)))) * 30 / DAY(EOMONTH($E136,0))      )))</f>
        <v>24</v>
      </c>
      <c r="J136" s="37">
        <f t="shared" ref="J136:J141" si="35">+I136*H136</f>
        <v>0</v>
      </c>
    </row>
    <row r="137" spans="1:10" x14ac:dyDescent="0.25">
      <c r="A137" s="8" t="s">
        <v>8</v>
      </c>
      <c r="B137" s="18"/>
      <c r="C137" s="11"/>
      <c r="D137" s="2" t="s">
        <v>24</v>
      </c>
      <c r="E137" s="17"/>
      <c r="F137" s="43">
        <v>5</v>
      </c>
      <c r="G137" s="84"/>
      <c r="H137" s="47">
        <f t="shared" si="33"/>
        <v>0</v>
      </c>
      <c r="I137" s="45">
        <f t="shared" si="34"/>
        <v>24</v>
      </c>
      <c r="J137" s="37">
        <f t="shared" si="35"/>
        <v>0</v>
      </c>
    </row>
    <row r="138" spans="1:10" x14ac:dyDescent="0.25">
      <c r="A138" s="8" t="s">
        <v>8</v>
      </c>
      <c r="B138" s="18"/>
      <c r="C138" s="11"/>
      <c r="D138" s="35" t="s">
        <v>24</v>
      </c>
      <c r="E138" s="36">
        <v>44861</v>
      </c>
      <c r="F138" s="43">
        <v>1</v>
      </c>
      <c r="G138" s="84"/>
      <c r="H138" s="47">
        <f t="shared" si="33"/>
        <v>0</v>
      </c>
      <c r="I138" s="45">
        <f t="shared" si="34"/>
        <v>16.12486992715921</v>
      </c>
      <c r="J138" s="37">
        <f t="shared" si="35"/>
        <v>0</v>
      </c>
    </row>
    <row r="139" spans="1:10" x14ac:dyDescent="0.25">
      <c r="A139" s="8" t="s">
        <v>8</v>
      </c>
      <c r="B139" s="18"/>
      <c r="C139" s="11"/>
      <c r="D139" s="2" t="s">
        <v>25</v>
      </c>
      <c r="E139" s="17"/>
      <c r="F139" s="43">
        <v>5</v>
      </c>
      <c r="G139" s="84"/>
      <c r="H139" s="47">
        <f t="shared" si="33"/>
        <v>0</v>
      </c>
      <c r="I139" s="45">
        <f t="shared" si="34"/>
        <v>24</v>
      </c>
      <c r="J139" s="37">
        <f t="shared" si="35"/>
        <v>0</v>
      </c>
    </row>
    <row r="140" spans="1:10" x14ac:dyDescent="0.25">
      <c r="A140" s="8" t="s">
        <v>8</v>
      </c>
      <c r="B140" s="18"/>
      <c r="C140" s="11"/>
      <c r="D140" s="2" t="s">
        <v>26</v>
      </c>
      <c r="E140" s="17"/>
      <c r="F140" s="43">
        <v>63</v>
      </c>
      <c r="G140" s="84"/>
      <c r="H140" s="47">
        <f t="shared" si="33"/>
        <v>0</v>
      </c>
      <c r="I140" s="45">
        <f t="shared" si="34"/>
        <v>24</v>
      </c>
      <c r="J140" s="37">
        <f t="shared" si="35"/>
        <v>0</v>
      </c>
    </row>
    <row r="141" spans="1:10" x14ac:dyDescent="0.25">
      <c r="A141" s="8" t="s">
        <v>8</v>
      </c>
      <c r="B141" s="18"/>
      <c r="C141" s="11"/>
      <c r="D141" s="35" t="s">
        <v>26</v>
      </c>
      <c r="E141" s="36">
        <v>44861</v>
      </c>
      <c r="F141" s="43">
        <v>16</v>
      </c>
      <c r="G141" s="84"/>
      <c r="H141" s="47">
        <f t="shared" si="33"/>
        <v>0</v>
      </c>
      <c r="I141" s="45">
        <f t="shared" si="34"/>
        <v>16.12486992715921</v>
      </c>
      <c r="J141" s="37">
        <f t="shared" si="35"/>
        <v>0</v>
      </c>
    </row>
    <row r="142" spans="1:10" x14ac:dyDescent="0.25">
      <c r="A142" s="8"/>
      <c r="B142" s="18"/>
      <c r="C142" s="11"/>
      <c r="D142" s="2" t="s">
        <v>27</v>
      </c>
      <c r="E142" s="17"/>
      <c r="F142" s="43">
        <v>8</v>
      </c>
      <c r="G142" s="84"/>
      <c r="H142" s="47">
        <f t="shared" si="33"/>
        <v>0</v>
      </c>
      <c r="I142" s="45">
        <f t="shared" si="34"/>
        <v>24</v>
      </c>
      <c r="J142" s="37">
        <f t="shared" ref="J142:J143" si="36">+I142*H142</f>
        <v>0</v>
      </c>
    </row>
    <row r="143" spans="1:10" x14ac:dyDescent="0.25">
      <c r="A143" s="8"/>
      <c r="B143" s="18"/>
      <c r="C143" s="11"/>
      <c r="D143" s="2" t="s">
        <v>28</v>
      </c>
      <c r="E143" s="17"/>
      <c r="F143" s="43">
        <v>1</v>
      </c>
      <c r="G143" s="84"/>
      <c r="H143" s="47">
        <f t="shared" si="33"/>
        <v>0</v>
      </c>
      <c r="I143" s="45">
        <f t="shared" si="34"/>
        <v>24</v>
      </c>
      <c r="J143" s="37">
        <f t="shared" si="36"/>
        <v>0</v>
      </c>
    </row>
    <row r="144" spans="1:10" x14ac:dyDescent="0.25">
      <c r="A144" s="15"/>
      <c r="C144" s="13"/>
      <c r="F144" s="42"/>
      <c r="G144" s="23"/>
      <c r="H144" s="47"/>
      <c r="I144" s="45"/>
      <c r="J144" s="37"/>
    </row>
    <row r="145" spans="1:10" x14ac:dyDescent="0.25">
      <c r="A145" s="8" t="s">
        <v>8</v>
      </c>
      <c r="B145" s="18"/>
      <c r="C145" s="16" t="s">
        <v>91</v>
      </c>
      <c r="D145" s="16"/>
      <c r="F145" s="43">
        <v>1</v>
      </c>
      <c r="G145" s="84"/>
      <c r="H145" s="47">
        <f t="shared" ref="H145:H162" si="37">+G145*F145</f>
        <v>0</v>
      </c>
      <c r="I145" s="45">
        <f t="shared" ref="I145:I162" si="38">IF($E145="",I$314,IF($E145&lt;$G$314,I$314,IF($E145&gt;$H$314,0,      TRUNC(DAYS360($E145+1,$H$314+1)/30) + (1-(DAY($E145)/DAY(EOMONTH($E145,0)))) * 30 / DAY(EOMONTH($E145,0))      )))</f>
        <v>24</v>
      </c>
      <c r="J145" s="37">
        <f>+I145*H145</f>
        <v>0</v>
      </c>
    </row>
    <row r="146" spans="1:10" x14ac:dyDescent="0.25">
      <c r="A146" s="8" t="s">
        <v>8</v>
      </c>
      <c r="B146" s="18"/>
      <c r="C146" s="11"/>
      <c r="D146" s="2" t="s">
        <v>24</v>
      </c>
      <c r="F146" s="43">
        <v>3</v>
      </c>
      <c r="G146" s="84"/>
      <c r="H146" s="47">
        <f t="shared" si="37"/>
        <v>0</v>
      </c>
      <c r="I146" s="45">
        <f t="shared" si="38"/>
        <v>24</v>
      </c>
      <c r="J146" s="37">
        <f>+I146*H146</f>
        <v>0</v>
      </c>
    </row>
    <row r="147" spans="1:10" x14ac:dyDescent="0.25">
      <c r="A147" s="8" t="s">
        <v>8</v>
      </c>
      <c r="B147" s="18"/>
      <c r="C147" s="11"/>
      <c r="D147" s="2" t="s">
        <v>29</v>
      </c>
      <c r="F147" s="43">
        <v>6</v>
      </c>
      <c r="G147" s="84"/>
      <c r="H147" s="47">
        <f t="shared" si="37"/>
        <v>0</v>
      </c>
      <c r="I147" s="45">
        <f t="shared" si="38"/>
        <v>24</v>
      </c>
      <c r="J147" s="37">
        <f>+I147*H147</f>
        <v>0</v>
      </c>
    </row>
    <row r="148" spans="1:10" x14ac:dyDescent="0.25">
      <c r="A148" s="8"/>
      <c r="B148" s="18"/>
      <c r="C148" s="11"/>
      <c r="D148" s="35" t="s">
        <v>29</v>
      </c>
      <c r="E148" s="36">
        <v>44861</v>
      </c>
      <c r="F148" s="43">
        <v>3</v>
      </c>
      <c r="G148" s="84"/>
      <c r="H148" s="47">
        <f t="shared" si="37"/>
        <v>0</v>
      </c>
      <c r="I148" s="45">
        <f t="shared" si="38"/>
        <v>16.12486992715921</v>
      </c>
      <c r="J148" s="37">
        <f>+I148*H148</f>
        <v>0</v>
      </c>
    </row>
    <row r="149" spans="1:10" x14ac:dyDescent="0.25">
      <c r="A149" s="8" t="s">
        <v>8</v>
      </c>
      <c r="B149" s="18"/>
      <c r="C149" s="11"/>
      <c r="D149" s="2" t="s">
        <v>107</v>
      </c>
      <c r="F149" s="43">
        <v>4</v>
      </c>
      <c r="G149" s="84"/>
      <c r="H149" s="47">
        <f t="shared" si="37"/>
        <v>0</v>
      </c>
      <c r="I149" s="45">
        <f t="shared" si="38"/>
        <v>24</v>
      </c>
      <c r="J149" s="37">
        <f t="shared" ref="J149:J154" si="39">+I149*H149</f>
        <v>0</v>
      </c>
    </row>
    <row r="150" spans="1:10" x14ac:dyDescent="0.25">
      <c r="A150" s="8" t="s">
        <v>8</v>
      </c>
      <c r="B150" s="18"/>
      <c r="C150" s="11"/>
      <c r="D150" s="2" t="s">
        <v>30</v>
      </c>
      <c r="F150" s="43">
        <v>133</v>
      </c>
      <c r="G150" s="84"/>
      <c r="H150" s="47">
        <f t="shared" si="37"/>
        <v>0</v>
      </c>
      <c r="I150" s="45">
        <f t="shared" si="38"/>
        <v>24</v>
      </c>
      <c r="J150" s="37">
        <f t="shared" si="39"/>
        <v>0</v>
      </c>
    </row>
    <row r="151" spans="1:10" x14ac:dyDescent="0.25">
      <c r="A151" s="8"/>
      <c r="B151" s="18"/>
      <c r="C151" s="11"/>
      <c r="D151" s="35" t="s">
        <v>30</v>
      </c>
      <c r="E151" s="36">
        <v>44861</v>
      </c>
      <c r="F151" s="43">
        <v>65</v>
      </c>
      <c r="G151" s="84"/>
      <c r="H151" s="47">
        <f t="shared" si="37"/>
        <v>0</v>
      </c>
      <c r="I151" s="45">
        <f t="shared" si="38"/>
        <v>16.12486992715921</v>
      </c>
      <c r="J151" s="37">
        <f t="shared" si="39"/>
        <v>0</v>
      </c>
    </row>
    <row r="152" spans="1:10" x14ac:dyDescent="0.25">
      <c r="A152" s="8" t="s">
        <v>8</v>
      </c>
      <c r="B152" s="18"/>
      <c r="C152" s="11"/>
      <c r="D152" s="2" t="s">
        <v>31</v>
      </c>
      <c r="F152" s="43">
        <v>25</v>
      </c>
      <c r="G152" s="84"/>
      <c r="H152" s="47">
        <f t="shared" si="37"/>
        <v>0</v>
      </c>
      <c r="I152" s="45">
        <f t="shared" si="38"/>
        <v>24</v>
      </c>
      <c r="J152" s="37">
        <f t="shared" si="39"/>
        <v>0</v>
      </c>
    </row>
    <row r="153" spans="1:10" x14ac:dyDescent="0.25">
      <c r="A153" s="8"/>
      <c r="B153" s="18"/>
      <c r="C153" s="11"/>
      <c r="D153" s="35" t="s">
        <v>31</v>
      </c>
      <c r="E153" s="36">
        <v>44861</v>
      </c>
      <c r="F153" s="43">
        <v>8</v>
      </c>
      <c r="G153" s="84"/>
      <c r="H153" s="47">
        <f t="shared" si="37"/>
        <v>0</v>
      </c>
      <c r="I153" s="45">
        <f t="shared" si="38"/>
        <v>16.12486992715921</v>
      </c>
      <c r="J153" s="37">
        <f t="shared" si="39"/>
        <v>0</v>
      </c>
    </row>
    <row r="154" spans="1:10" x14ac:dyDescent="0.25">
      <c r="A154" s="8" t="s">
        <v>8</v>
      </c>
      <c r="B154" s="18"/>
      <c r="C154" s="11"/>
      <c r="D154" s="2" t="s">
        <v>32</v>
      </c>
      <c r="F154" s="43">
        <v>7</v>
      </c>
      <c r="G154" s="84"/>
      <c r="H154" s="47">
        <f t="shared" si="37"/>
        <v>0</v>
      </c>
      <c r="I154" s="45">
        <f t="shared" si="38"/>
        <v>24</v>
      </c>
      <c r="J154" s="37">
        <f t="shared" si="39"/>
        <v>0</v>
      </c>
    </row>
    <row r="155" spans="1:10" x14ac:dyDescent="0.25">
      <c r="A155" s="8"/>
      <c r="B155" s="18"/>
      <c r="C155" s="11"/>
      <c r="D155" s="35" t="s">
        <v>113</v>
      </c>
      <c r="E155" s="36">
        <v>44861</v>
      </c>
      <c r="F155" s="43">
        <v>16</v>
      </c>
      <c r="G155" s="84"/>
      <c r="H155" s="47">
        <f t="shared" si="37"/>
        <v>0</v>
      </c>
      <c r="I155" s="45">
        <f t="shared" si="38"/>
        <v>16.12486992715921</v>
      </c>
      <c r="J155" s="37">
        <f t="shared" ref="J155" si="40">+I155*H155</f>
        <v>0</v>
      </c>
    </row>
    <row r="156" spans="1:10" x14ac:dyDescent="0.25">
      <c r="A156" s="8" t="s">
        <v>8</v>
      </c>
      <c r="B156" s="18"/>
      <c r="C156" s="11"/>
      <c r="D156" s="2" t="s">
        <v>33</v>
      </c>
      <c r="F156" s="43">
        <v>2</v>
      </c>
      <c r="G156" s="84"/>
      <c r="H156" s="47">
        <f t="shared" si="37"/>
        <v>0</v>
      </c>
      <c r="I156" s="45">
        <f t="shared" si="38"/>
        <v>24</v>
      </c>
      <c r="J156" s="37">
        <f t="shared" ref="J156:J162" si="41">+I156*H156</f>
        <v>0</v>
      </c>
    </row>
    <row r="157" spans="1:10" x14ac:dyDescent="0.25">
      <c r="A157" s="8" t="s">
        <v>8</v>
      </c>
      <c r="B157" s="18"/>
      <c r="C157" s="11"/>
      <c r="D157" s="2" t="s">
        <v>27</v>
      </c>
      <c r="F157" s="43">
        <v>16</v>
      </c>
      <c r="G157" s="84"/>
      <c r="H157" s="47">
        <f t="shared" si="37"/>
        <v>0</v>
      </c>
      <c r="I157" s="45">
        <f t="shared" si="38"/>
        <v>24</v>
      </c>
      <c r="J157" s="37">
        <f t="shared" si="41"/>
        <v>0</v>
      </c>
    </row>
    <row r="158" spans="1:10" x14ac:dyDescent="0.25">
      <c r="A158" s="8" t="s">
        <v>8</v>
      </c>
      <c r="B158" s="18"/>
      <c r="C158" s="11"/>
      <c r="D158" s="2" t="s">
        <v>28</v>
      </c>
      <c r="F158" s="43">
        <v>1</v>
      </c>
      <c r="G158" s="84"/>
      <c r="H158" s="47">
        <f t="shared" si="37"/>
        <v>0</v>
      </c>
      <c r="I158" s="45">
        <f t="shared" si="38"/>
        <v>24</v>
      </c>
      <c r="J158" s="37">
        <f t="shared" si="41"/>
        <v>0</v>
      </c>
    </row>
    <row r="159" spans="1:10" x14ac:dyDescent="0.25">
      <c r="A159" s="8" t="s">
        <v>8</v>
      </c>
      <c r="B159" s="18"/>
      <c r="C159" s="11"/>
      <c r="D159" s="2" t="s">
        <v>34</v>
      </c>
      <c r="F159" s="43">
        <v>1</v>
      </c>
      <c r="G159" s="84"/>
      <c r="H159" s="47">
        <f t="shared" si="37"/>
        <v>0</v>
      </c>
      <c r="I159" s="45">
        <f t="shared" si="38"/>
        <v>24</v>
      </c>
      <c r="J159" s="37">
        <f t="shared" si="41"/>
        <v>0</v>
      </c>
    </row>
    <row r="160" spans="1:10" x14ac:dyDescent="0.25">
      <c r="A160" s="8" t="s">
        <v>8</v>
      </c>
      <c r="B160" s="18"/>
      <c r="C160" s="11"/>
      <c r="D160" s="2" t="s">
        <v>35</v>
      </c>
      <c r="F160" s="43">
        <v>1</v>
      </c>
      <c r="G160" s="84"/>
      <c r="H160" s="47">
        <f t="shared" si="37"/>
        <v>0</v>
      </c>
      <c r="I160" s="45">
        <f t="shared" si="38"/>
        <v>24</v>
      </c>
      <c r="J160" s="37">
        <f t="shared" si="41"/>
        <v>0</v>
      </c>
    </row>
    <row r="161" spans="1:10" x14ac:dyDescent="0.25">
      <c r="A161" s="8" t="s">
        <v>8</v>
      </c>
      <c r="B161" s="18"/>
      <c r="C161" s="11"/>
      <c r="D161" s="2" t="s">
        <v>36</v>
      </c>
      <c r="F161" s="43">
        <v>1</v>
      </c>
      <c r="G161" s="84"/>
      <c r="H161" s="47">
        <f t="shared" si="37"/>
        <v>0</v>
      </c>
      <c r="I161" s="45">
        <f t="shared" si="38"/>
        <v>24</v>
      </c>
      <c r="J161" s="37">
        <f t="shared" si="41"/>
        <v>0</v>
      </c>
    </row>
    <row r="162" spans="1:10" x14ac:dyDescent="0.25">
      <c r="A162" s="8" t="s">
        <v>8</v>
      </c>
      <c r="B162" s="18"/>
      <c r="C162" s="11"/>
      <c r="D162" s="2" t="s">
        <v>37</v>
      </c>
      <c r="F162" s="43">
        <v>1</v>
      </c>
      <c r="G162" s="84"/>
      <c r="H162" s="47">
        <f t="shared" si="37"/>
        <v>0</v>
      </c>
      <c r="I162" s="45">
        <f t="shared" si="38"/>
        <v>24</v>
      </c>
      <c r="J162" s="37">
        <f t="shared" si="41"/>
        <v>0</v>
      </c>
    </row>
    <row r="163" spans="1:10" x14ac:dyDescent="0.25">
      <c r="C163" s="11"/>
      <c r="F163" s="42"/>
      <c r="G163" s="23"/>
      <c r="H163" s="47"/>
      <c r="I163" s="45"/>
      <c r="J163" s="37"/>
    </row>
    <row r="164" spans="1:10" x14ac:dyDescent="0.25">
      <c r="A164" s="8" t="s">
        <v>8</v>
      </c>
      <c r="B164" s="18"/>
      <c r="C164" s="16" t="s">
        <v>115</v>
      </c>
      <c r="D164" s="16"/>
      <c r="F164" s="43"/>
      <c r="G164" s="23"/>
      <c r="H164" s="47"/>
      <c r="I164" s="45"/>
      <c r="J164" s="37"/>
    </row>
    <row r="165" spans="1:10" x14ac:dyDescent="0.25">
      <c r="A165" s="8" t="s">
        <v>8</v>
      </c>
      <c r="B165" s="18"/>
      <c r="C165" s="11"/>
      <c r="D165" s="35" t="s">
        <v>116</v>
      </c>
      <c r="E165" s="36">
        <v>45382</v>
      </c>
      <c r="F165" s="43">
        <v>4</v>
      </c>
      <c r="G165" s="84"/>
      <c r="H165" s="47">
        <f t="shared" ref="H165:H175" si="42">+G165*F165</f>
        <v>0</v>
      </c>
      <c r="I165" s="45">
        <f t="shared" ref="I165:I175" si="43">IF($E165="",I$314,IF($E165&lt;$G$314,I$314,IF($E165&gt;$H$314,0,      TRUNC(DAYS360($E165+1,$H$314+1)/30) + (1-(DAY($E165)/DAY(EOMONTH($E165,0)))) * 30 / DAY(EOMONTH($E165,0))      )))</f>
        <v>0</v>
      </c>
      <c r="J165" s="37">
        <f>+I165*H165</f>
        <v>0</v>
      </c>
    </row>
    <row r="166" spans="1:10" x14ac:dyDescent="0.25">
      <c r="C166" s="11"/>
      <c r="D166" s="35" t="s">
        <v>117</v>
      </c>
      <c r="E166" s="36">
        <v>45382</v>
      </c>
      <c r="F166" s="42">
        <v>1</v>
      </c>
      <c r="G166" s="84"/>
      <c r="H166" s="47">
        <f t="shared" si="42"/>
        <v>0</v>
      </c>
      <c r="I166" s="45">
        <f t="shared" si="43"/>
        <v>0</v>
      </c>
      <c r="J166" s="37">
        <f t="shared" ref="J166:J175" si="44">+I166*H166</f>
        <v>0</v>
      </c>
    </row>
    <row r="167" spans="1:10" x14ac:dyDescent="0.25">
      <c r="C167" s="11"/>
      <c r="D167" s="35" t="s">
        <v>118</v>
      </c>
      <c r="E167" s="36">
        <v>45382</v>
      </c>
      <c r="F167" s="42">
        <v>1</v>
      </c>
      <c r="G167" s="84"/>
      <c r="H167" s="47">
        <f t="shared" si="42"/>
        <v>0</v>
      </c>
      <c r="I167" s="45">
        <f t="shared" si="43"/>
        <v>0</v>
      </c>
      <c r="J167" s="37">
        <f t="shared" si="44"/>
        <v>0</v>
      </c>
    </row>
    <row r="168" spans="1:10" x14ac:dyDescent="0.25">
      <c r="C168" s="11"/>
      <c r="D168" s="35" t="s">
        <v>119</v>
      </c>
      <c r="E168" s="36">
        <v>45382</v>
      </c>
      <c r="F168" s="42">
        <v>1</v>
      </c>
      <c r="G168" s="84"/>
      <c r="H168" s="47">
        <f t="shared" si="42"/>
        <v>0</v>
      </c>
      <c r="I168" s="45">
        <f t="shared" si="43"/>
        <v>0</v>
      </c>
      <c r="J168" s="37">
        <f t="shared" si="44"/>
        <v>0</v>
      </c>
    </row>
    <row r="169" spans="1:10" x14ac:dyDescent="0.25">
      <c r="C169" s="11"/>
      <c r="D169" s="35" t="s">
        <v>120</v>
      </c>
      <c r="E169" s="36">
        <v>45382</v>
      </c>
      <c r="F169" s="42">
        <v>1</v>
      </c>
      <c r="G169" s="84"/>
      <c r="H169" s="47">
        <f t="shared" si="42"/>
        <v>0</v>
      </c>
      <c r="I169" s="45">
        <f t="shared" si="43"/>
        <v>0</v>
      </c>
      <c r="J169" s="37">
        <f t="shared" si="44"/>
        <v>0</v>
      </c>
    </row>
    <row r="170" spans="1:10" x14ac:dyDescent="0.25">
      <c r="C170" s="11"/>
      <c r="D170" s="35" t="s">
        <v>121</v>
      </c>
      <c r="E170" s="36">
        <v>45382</v>
      </c>
      <c r="F170" s="42">
        <v>1</v>
      </c>
      <c r="G170" s="84"/>
      <c r="H170" s="47">
        <f t="shared" si="42"/>
        <v>0</v>
      </c>
      <c r="I170" s="45">
        <f t="shared" si="43"/>
        <v>0</v>
      </c>
      <c r="J170" s="37">
        <f t="shared" si="44"/>
        <v>0</v>
      </c>
    </row>
    <row r="171" spans="1:10" x14ac:dyDescent="0.25">
      <c r="C171" s="11"/>
      <c r="D171" s="35" t="s">
        <v>122</v>
      </c>
      <c r="E171" s="36">
        <v>45382</v>
      </c>
      <c r="F171" s="42">
        <v>1</v>
      </c>
      <c r="G171" s="84"/>
      <c r="H171" s="47">
        <f t="shared" si="42"/>
        <v>0</v>
      </c>
      <c r="I171" s="45">
        <f t="shared" si="43"/>
        <v>0</v>
      </c>
      <c r="J171" s="37">
        <f t="shared" si="44"/>
        <v>0</v>
      </c>
    </row>
    <row r="172" spans="1:10" x14ac:dyDescent="0.25">
      <c r="C172" s="11"/>
      <c r="D172" s="35" t="s">
        <v>123</v>
      </c>
      <c r="E172" s="36">
        <v>45382</v>
      </c>
      <c r="F172" s="42">
        <v>1</v>
      </c>
      <c r="G172" s="84"/>
      <c r="H172" s="47">
        <f t="shared" si="42"/>
        <v>0</v>
      </c>
      <c r="I172" s="45">
        <f t="shared" si="43"/>
        <v>0</v>
      </c>
      <c r="J172" s="37">
        <f t="shared" si="44"/>
        <v>0</v>
      </c>
    </row>
    <row r="173" spans="1:10" x14ac:dyDescent="0.25">
      <c r="C173" s="11"/>
      <c r="D173" s="35" t="s">
        <v>124</v>
      </c>
      <c r="E173" s="36">
        <v>45382</v>
      </c>
      <c r="F173" s="42">
        <v>1</v>
      </c>
      <c r="G173" s="84"/>
      <c r="H173" s="47">
        <f t="shared" si="42"/>
        <v>0</v>
      </c>
      <c r="I173" s="45">
        <f t="shared" si="43"/>
        <v>0</v>
      </c>
      <c r="J173" s="37">
        <f t="shared" si="44"/>
        <v>0</v>
      </c>
    </row>
    <row r="174" spans="1:10" x14ac:dyDescent="0.25">
      <c r="A174" s="8" t="s">
        <v>8</v>
      </c>
      <c r="B174" s="18"/>
      <c r="C174" s="11"/>
      <c r="D174" s="35" t="s">
        <v>125</v>
      </c>
      <c r="E174" s="36">
        <v>45382</v>
      </c>
      <c r="F174" s="43">
        <v>1</v>
      </c>
      <c r="G174" s="84"/>
      <c r="H174" s="47">
        <f t="shared" si="42"/>
        <v>0</v>
      </c>
      <c r="I174" s="45">
        <f t="shared" si="43"/>
        <v>0</v>
      </c>
      <c r="J174" s="37">
        <f t="shared" si="44"/>
        <v>0</v>
      </c>
    </row>
    <row r="175" spans="1:10" x14ac:dyDescent="0.25">
      <c r="A175" s="8"/>
      <c r="B175" s="18"/>
      <c r="C175" s="11"/>
      <c r="D175" s="35" t="s">
        <v>126</v>
      </c>
      <c r="E175" s="36">
        <v>45382</v>
      </c>
      <c r="F175" s="43">
        <v>1</v>
      </c>
      <c r="G175" s="84"/>
      <c r="H175" s="47">
        <f t="shared" si="42"/>
        <v>0</v>
      </c>
      <c r="I175" s="45">
        <f t="shared" si="43"/>
        <v>0</v>
      </c>
      <c r="J175" s="37">
        <f t="shared" si="44"/>
        <v>0</v>
      </c>
    </row>
    <row r="176" spans="1:10" x14ac:dyDescent="0.25">
      <c r="C176" s="11"/>
      <c r="F176" s="42"/>
      <c r="G176" s="23"/>
      <c r="H176" s="47"/>
      <c r="I176" s="45"/>
      <c r="J176" s="37"/>
    </row>
    <row r="177" spans="1:10" x14ac:dyDescent="0.25">
      <c r="B177" s="18"/>
      <c r="C177" s="16" t="s">
        <v>140</v>
      </c>
      <c r="D177" s="16"/>
      <c r="E177" s="17"/>
      <c r="F177" s="43"/>
      <c r="G177" s="23"/>
      <c r="H177" s="47"/>
      <c r="I177" s="45"/>
      <c r="J177" s="37"/>
    </row>
    <row r="178" spans="1:10" x14ac:dyDescent="0.25">
      <c r="A178" s="8" t="s">
        <v>8</v>
      </c>
      <c r="C178" s="13"/>
      <c r="D178" s="35" t="s">
        <v>141</v>
      </c>
      <c r="E178" s="36">
        <v>45382</v>
      </c>
      <c r="F178" s="43">
        <v>48</v>
      </c>
      <c r="G178" s="84"/>
      <c r="H178" s="47">
        <f>+G178*F178</f>
        <v>0</v>
      </c>
      <c r="I178" s="45">
        <f>IF($E178="",I$314,IF($E178&lt;$G$314,I$314,IF($E178&gt;$H$314,0,      TRUNC(DAYS360($E178+1,$H$314+1)/30) + (1-(DAY($E178)/DAY(EOMONTH($E178,0)))) * 30 / DAY(EOMONTH($E178,0))      )))</f>
        <v>0</v>
      </c>
      <c r="J178" s="37">
        <f>+I178*H178</f>
        <v>0</v>
      </c>
    </row>
    <row r="179" spans="1:10" x14ac:dyDescent="0.25">
      <c r="A179" s="8" t="s">
        <v>8</v>
      </c>
      <c r="C179" s="13"/>
      <c r="D179" s="35" t="s">
        <v>142</v>
      </c>
      <c r="E179" s="36">
        <v>45382</v>
      </c>
      <c r="F179" s="43">
        <v>1</v>
      </c>
      <c r="G179" s="84"/>
      <c r="H179" s="47">
        <f>+G179*F179</f>
        <v>0</v>
      </c>
      <c r="I179" s="45">
        <f>IF($E179="",I$314,IF($E179&lt;$G$314,I$314,IF($E179&gt;$H$314,0,      TRUNC(DAYS360($E179+1,$H$314+1)/30) + (1-(DAY($E179)/DAY(EOMONTH($E179,0)))) * 30 / DAY(EOMONTH($E179,0))      )))</f>
        <v>0</v>
      </c>
      <c r="J179" s="37">
        <f>+I179*H179</f>
        <v>0</v>
      </c>
    </row>
    <row r="180" spans="1:10" x14ac:dyDescent="0.25">
      <c r="A180" s="8" t="s">
        <v>8</v>
      </c>
      <c r="C180" s="13"/>
      <c r="D180" s="35" t="s">
        <v>143</v>
      </c>
      <c r="E180" s="36">
        <v>45382</v>
      </c>
      <c r="F180" s="43">
        <v>8</v>
      </c>
      <c r="G180" s="84"/>
      <c r="H180" s="47">
        <f>+G180*F180</f>
        <v>0</v>
      </c>
      <c r="I180" s="45">
        <f>IF($E180="",I$314,IF($E180&lt;$G$314,I$314,IF($E180&gt;$H$314,0,      TRUNC(DAYS360($E180+1,$H$314+1)/30) + (1-(DAY($E180)/DAY(EOMONTH($E180,0)))) * 30 / DAY(EOMONTH($E180,0))      )))</f>
        <v>0</v>
      </c>
      <c r="J180" s="37">
        <f>+I180*H180</f>
        <v>0</v>
      </c>
    </row>
    <row r="181" spans="1:10" x14ac:dyDescent="0.25">
      <c r="A181" s="8" t="s">
        <v>8</v>
      </c>
      <c r="C181" s="11"/>
      <c r="D181" s="35" t="s">
        <v>144</v>
      </c>
      <c r="E181" s="36">
        <v>45382</v>
      </c>
      <c r="F181" s="43">
        <v>8</v>
      </c>
      <c r="G181" s="84"/>
      <c r="H181" s="47">
        <f>+G181*F181</f>
        <v>0</v>
      </c>
      <c r="I181" s="45">
        <f>IF($E181="",I$314,IF($E181&lt;$G$314,I$314,IF($E181&gt;$H$314,0,      TRUNC(DAYS360($E181+1,$H$314+1)/30) + (1-(DAY($E181)/DAY(EOMONTH($E181,0)))) * 30 / DAY(EOMONTH($E181,0))      )))</f>
        <v>0</v>
      </c>
      <c r="J181" s="37">
        <f>+I181*H181</f>
        <v>0</v>
      </c>
    </row>
    <row r="182" spans="1:10" x14ac:dyDescent="0.25">
      <c r="A182" s="8"/>
      <c r="C182" s="11"/>
      <c r="D182" s="18"/>
      <c r="F182" s="43"/>
      <c r="G182" s="23"/>
      <c r="H182" s="47"/>
      <c r="I182" s="45"/>
      <c r="J182" s="37"/>
    </row>
    <row r="183" spans="1:10" x14ac:dyDescent="0.25">
      <c r="C183" s="13"/>
      <c r="F183" s="42"/>
      <c r="G183" s="23"/>
      <c r="H183" s="47"/>
      <c r="I183" s="45"/>
      <c r="J183" s="37"/>
    </row>
    <row r="184" spans="1:10" ht="16.2" x14ac:dyDescent="0.35">
      <c r="B184" s="9" t="s">
        <v>39</v>
      </c>
      <c r="F184" s="42"/>
      <c r="G184" s="23"/>
      <c r="H184" s="47"/>
      <c r="I184" s="45"/>
      <c r="J184" s="37"/>
    </row>
    <row r="185" spans="1:10" ht="13.8" x14ac:dyDescent="0.25">
      <c r="B185" s="10"/>
      <c r="C185" s="13"/>
      <c r="F185" s="42"/>
      <c r="G185" s="23"/>
      <c r="H185" s="47"/>
      <c r="I185" s="45"/>
      <c r="J185" s="37"/>
    </row>
    <row r="186" spans="1:10" x14ac:dyDescent="0.25">
      <c r="A186" s="2" t="s">
        <v>41</v>
      </c>
      <c r="B186" s="18"/>
      <c r="C186" s="16" t="s">
        <v>71</v>
      </c>
      <c r="D186" s="14"/>
      <c r="F186" s="44">
        <v>2</v>
      </c>
      <c r="G186" s="84"/>
      <c r="H186" s="47">
        <f t="shared" ref="H186:H191" si="45">+G186*F186</f>
        <v>0</v>
      </c>
      <c r="I186" s="45">
        <f t="shared" ref="I186:I191" si="46">IF($E186="",I$314,IF($E186&lt;$G$314,I$314,IF($E186&gt;$H$314,0,      TRUNC(DAYS360($E186+1,$H$314+1)/30) + (1-(DAY($E186)/DAY(EOMONTH($E186,0)))) * 30 / DAY(EOMONTH($E186,0))      )))</f>
        <v>24</v>
      </c>
      <c r="J186" s="37">
        <f t="shared" ref="J186:J191" si="47">+I186*H186</f>
        <v>0</v>
      </c>
    </row>
    <row r="187" spans="1:10" ht="13.8" x14ac:dyDescent="0.25">
      <c r="A187" s="2" t="s">
        <v>41</v>
      </c>
      <c r="B187" s="10"/>
      <c r="C187" s="13"/>
      <c r="D187" s="2" t="s">
        <v>42</v>
      </c>
      <c r="F187" s="42">
        <v>8</v>
      </c>
      <c r="G187" s="84"/>
      <c r="H187" s="47">
        <f t="shared" si="45"/>
        <v>0</v>
      </c>
      <c r="I187" s="45">
        <f t="shared" si="46"/>
        <v>24</v>
      </c>
      <c r="J187" s="37">
        <f t="shared" si="47"/>
        <v>0</v>
      </c>
    </row>
    <row r="188" spans="1:10" ht="14.25" customHeight="1" x14ac:dyDescent="0.25">
      <c r="A188" s="2" t="s">
        <v>41</v>
      </c>
      <c r="C188" s="13"/>
      <c r="D188" s="2" t="s">
        <v>74</v>
      </c>
      <c r="F188" s="42">
        <v>384</v>
      </c>
      <c r="G188" s="84"/>
      <c r="H188" s="47">
        <f t="shared" si="45"/>
        <v>0</v>
      </c>
      <c r="I188" s="45">
        <f t="shared" si="46"/>
        <v>24</v>
      </c>
      <c r="J188" s="37">
        <f t="shared" si="47"/>
        <v>0</v>
      </c>
    </row>
    <row r="189" spans="1:10" ht="14.25" customHeight="1" x14ac:dyDescent="0.25">
      <c r="C189" s="13"/>
      <c r="D189" s="2" t="s">
        <v>76</v>
      </c>
      <c r="F189" s="42">
        <v>1</v>
      </c>
      <c r="G189" s="84"/>
      <c r="H189" s="47">
        <f t="shared" si="45"/>
        <v>0</v>
      </c>
      <c r="I189" s="45">
        <f t="shared" si="46"/>
        <v>24</v>
      </c>
      <c r="J189" s="37">
        <f t="shared" si="47"/>
        <v>0</v>
      </c>
    </row>
    <row r="190" spans="1:10" ht="14.25" customHeight="1" x14ac:dyDescent="0.25">
      <c r="A190" s="2" t="s">
        <v>41</v>
      </c>
      <c r="C190" s="13"/>
      <c r="D190" s="2" t="s">
        <v>72</v>
      </c>
      <c r="F190" s="42">
        <v>2</v>
      </c>
      <c r="G190" s="84"/>
      <c r="H190" s="47">
        <f t="shared" si="45"/>
        <v>0</v>
      </c>
      <c r="I190" s="45">
        <f t="shared" si="46"/>
        <v>24</v>
      </c>
      <c r="J190" s="37">
        <f t="shared" si="47"/>
        <v>0</v>
      </c>
    </row>
    <row r="191" spans="1:10" ht="14.25" customHeight="1" x14ac:dyDescent="0.25">
      <c r="C191" s="13"/>
      <c r="D191" s="2" t="s">
        <v>73</v>
      </c>
      <c r="F191" s="42">
        <v>2</v>
      </c>
      <c r="G191" s="84"/>
      <c r="H191" s="47">
        <f t="shared" si="45"/>
        <v>0</v>
      </c>
      <c r="I191" s="45">
        <f t="shared" si="46"/>
        <v>24</v>
      </c>
      <c r="J191" s="37">
        <f t="shared" si="47"/>
        <v>0</v>
      </c>
    </row>
    <row r="192" spans="1:10" ht="13.8" x14ac:dyDescent="0.25">
      <c r="B192" s="10"/>
      <c r="C192" s="13"/>
      <c r="F192" s="42"/>
      <c r="G192" s="23"/>
      <c r="H192" s="47"/>
      <c r="I192" s="45"/>
      <c r="J192" s="37"/>
    </row>
    <row r="193" spans="1:10" x14ac:dyDescent="0.25">
      <c r="A193" s="2" t="s">
        <v>41</v>
      </c>
      <c r="B193" s="11"/>
      <c r="C193" s="16" t="s">
        <v>71</v>
      </c>
      <c r="D193" s="14"/>
      <c r="F193" s="42">
        <v>2</v>
      </c>
      <c r="G193" s="84"/>
      <c r="H193" s="47">
        <f t="shared" ref="H193:H198" si="48">+G193*F193</f>
        <v>0</v>
      </c>
      <c r="I193" s="45">
        <f t="shared" ref="I193:I198" si="49">IF($E193="",I$314,IF($E193&lt;$G$314,I$314,IF($E193&gt;$H$314,0,      TRUNC(DAYS360($E193+1,$H$314+1)/30) + (1-(DAY($E193)/DAY(EOMONTH($E193,0)))) * 30 / DAY(EOMONTH($E193,0))      )))</f>
        <v>24</v>
      </c>
      <c r="J193" s="37">
        <f t="shared" ref="J193:J198" si="50">+I193*H193</f>
        <v>0</v>
      </c>
    </row>
    <row r="194" spans="1:10" x14ac:dyDescent="0.25">
      <c r="A194" s="2" t="s">
        <v>41</v>
      </c>
      <c r="B194" s="13"/>
      <c r="C194" s="13"/>
      <c r="D194" s="2" t="s">
        <v>42</v>
      </c>
      <c r="F194" s="42">
        <v>8</v>
      </c>
      <c r="G194" s="84"/>
      <c r="H194" s="47">
        <f t="shared" si="48"/>
        <v>0</v>
      </c>
      <c r="I194" s="45">
        <f t="shared" si="49"/>
        <v>24</v>
      </c>
      <c r="J194" s="37">
        <f t="shared" si="50"/>
        <v>0</v>
      </c>
    </row>
    <row r="195" spans="1:10" ht="14.25" customHeight="1" x14ac:dyDescent="0.25">
      <c r="A195" s="2" t="s">
        <v>41</v>
      </c>
      <c r="B195" s="10"/>
      <c r="C195" s="13"/>
      <c r="D195" s="2" t="s">
        <v>74</v>
      </c>
      <c r="F195" s="42">
        <v>384</v>
      </c>
      <c r="G195" s="84"/>
      <c r="H195" s="47">
        <f t="shared" si="48"/>
        <v>0</v>
      </c>
      <c r="I195" s="45">
        <f t="shared" si="49"/>
        <v>24</v>
      </c>
      <c r="J195" s="37">
        <f t="shared" si="50"/>
        <v>0</v>
      </c>
    </row>
    <row r="196" spans="1:10" ht="14.25" customHeight="1" x14ac:dyDescent="0.25">
      <c r="B196" s="10"/>
      <c r="C196" s="13"/>
      <c r="D196" s="2" t="s">
        <v>75</v>
      </c>
      <c r="F196" s="42">
        <v>1</v>
      </c>
      <c r="G196" s="84"/>
      <c r="H196" s="47">
        <f t="shared" si="48"/>
        <v>0</v>
      </c>
      <c r="I196" s="45">
        <f t="shared" si="49"/>
        <v>24</v>
      </c>
      <c r="J196" s="37">
        <f t="shared" si="50"/>
        <v>0</v>
      </c>
    </row>
    <row r="197" spans="1:10" ht="14.25" customHeight="1" x14ac:dyDescent="0.25">
      <c r="A197" s="2" t="s">
        <v>41</v>
      </c>
      <c r="C197" s="13"/>
      <c r="D197" s="2" t="s">
        <v>43</v>
      </c>
      <c r="F197" s="42">
        <v>2</v>
      </c>
      <c r="G197" s="84"/>
      <c r="H197" s="47">
        <f t="shared" si="48"/>
        <v>0</v>
      </c>
      <c r="I197" s="45">
        <f t="shared" si="49"/>
        <v>24</v>
      </c>
      <c r="J197" s="37">
        <f t="shared" si="50"/>
        <v>0</v>
      </c>
    </row>
    <row r="198" spans="1:10" ht="13.95" customHeight="1" x14ac:dyDescent="0.25">
      <c r="C198" s="13"/>
      <c r="D198" s="2" t="s">
        <v>73</v>
      </c>
      <c r="F198" s="42">
        <v>2</v>
      </c>
      <c r="G198" s="84"/>
      <c r="H198" s="47">
        <f t="shared" si="48"/>
        <v>0</v>
      </c>
      <c r="I198" s="45">
        <f t="shared" si="49"/>
        <v>24</v>
      </c>
      <c r="J198" s="37">
        <f t="shared" si="50"/>
        <v>0</v>
      </c>
    </row>
    <row r="199" spans="1:10" ht="13.8" x14ac:dyDescent="0.25">
      <c r="B199" s="10"/>
      <c r="C199" s="13"/>
      <c r="F199" s="42"/>
      <c r="G199" s="23"/>
      <c r="H199" s="47"/>
      <c r="I199" s="45"/>
      <c r="J199" s="37"/>
    </row>
    <row r="200" spans="1:10" x14ac:dyDescent="0.25">
      <c r="A200" s="2" t="s">
        <v>41</v>
      </c>
      <c r="B200" s="11"/>
      <c r="C200" s="16" t="s">
        <v>44</v>
      </c>
      <c r="D200" s="14"/>
      <c r="E200" s="17"/>
      <c r="F200" s="42">
        <v>2</v>
      </c>
      <c r="G200" s="84"/>
      <c r="H200" s="47">
        <f>+G200*F200</f>
        <v>0</v>
      </c>
      <c r="I200" s="45">
        <f>IF($E200="",I$314,IF($E200&lt;$G$314,I$314,IF($E200&gt;$H$314,0,      TRUNC(DAYS360($E200+1,$H$314+1)/30) + (1-(DAY($E200)/DAY(EOMONTH($E200,0)))) * 30 / DAY(EOMONTH($E200,0))      )))</f>
        <v>24</v>
      </c>
      <c r="J200" s="37">
        <f>+I200*H200</f>
        <v>0</v>
      </c>
    </row>
    <row r="201" spans="1:10" x14ac:dyDescent="0.25">
      <c r="A201" s="2" t="s">
        <v>41</v>
      </c>
      <c r="B201" s="13"/>
      <c r="C201" s="13"/>
      <c r="D201" s="2" t="s">
        <v>45</v>
      </c>
      <c r="E201" s="17"/>
      <c r="F201" s="42">
        <v>8</v>
      </c>
      <c r="G201" s="84"/>
      <c r="H201" s="47">
        <f>+G201*F201</f>
        <v>0</v>
      </c>
      <c r="I201" s="45">
        <f>IF($E201="",I$314,IF($E201&lt;$G$314,I$314,IF($E201&gt;$H$314,0,      TRUNC(DAYS360($E201+1,$H$314+1)/30) + (1-(DAY($E201)/DAY(EOMONTH($E201,0)))) * 30 / DAY(EOMONTH($E201,0))      )))</f>
        <v>24</v>
      </c>
      <c r="J201" s="37">
        <f>+I201*H201</f>
        <v>0</v>
      </c>
    </row>
    <row r="202" spans="1:10" x14ac:dyDescent="0.25">
      <c r="B202" s="13"/>
      <c r="C202" s="13"/>
      <c r="E202" s="17"/>
      <c r="F202" s="42"/>
      <c r="G202" s="23"/>
      <c r="H202" s="47"/>
      <c r="I202" s="45"/>
      <c r="J202" s="37"/>
    </row>
    <row r="203" spans="1:10" ht="14.25" customHeight="1" x14ac:dyDescent="0.25">
      <c r="C203" s="13"/>
      <c r="E203" s="18"/>
      <c r="F203" s="42"/>
      <c r="G203" s="23"/>
      <c r="H203" s="47"/>
      <c r="I203" s="45"/>
      <c r="J203" s="37"/>
    </row>
    <row r="204" spans="1:10" ht="16.2" x14ac:dyDescent="0.35">
      <c r="B204" s="9" t="s">
        <v>46</v>
      </c>
      <c r="C204" s="13"/>
      <c r="E204" s="18"/>
      <c r="F204" s="42"/>
      <c r="G204" s="23"/>
      <c r="H204" s="47"/>
      <c r="I204" s="45"/>
      <c r="J204" s="37"/>
    </row>
    <row r="205" spans="1:10" ht="14.25" customHeight="1" x14ac:dyDescent="0.35">
      <c r="B205" s="9"/>
      <c r="C205" s="13"/>
      <c r="F205" s="42"/>
      <c r="G205" s="23"/>
      <c r="H205" s="47"/>
      <c r="I205" s="45"/>
      <c r="J205" s="37"/>
    </row>
    <row r="206" spans="1:10" ht="14.25" customHeight="1" x14ac:dyDescent="0.25">
      <c r="A206" s="2" t="s">
        <v>40</v>
      </c>
      <c r="B206" s="18"/>
      <c r="C206" s="16" t="s">
        <v>47</v>
      </c>
      <c r="D206" s="14"/>
      <c r="F206" s="42"/>
      <c r="G206" s="23"/>
      <c r="H206" s="47"/>
      <c r="I206" s="45"/>
      <c r="J206" s="37"/>
    </row>
    <row r="207" spans="1:10" ht="14.25" customHeight="1" x14ac:dyDescent="0.25">
      <c r="A207" s="2" t="s">
        <v>40</v>
      </c>
      <c r="C207" s="13"/>
      <c r="D207" s="2" t="s">
        <v>48</v>
      </c>
      <c r="F207" s="44">
        <v>6</v>
      </c>
      <c r="G207" s="84"/>
      <c r="H207" s="47">
        <f>+G207*F207</f>
        <v>0</v>
      </c>
      <c r="I207" s="45">
        <f>IF($E207="",I$314,IF($E207&lt;$G$314,I$314,IF($E207&gt;$H$314,0,      TRUNC(DAYS360($E207+1,$H$314+1)/30) + (1-(DAY($E207)/DAY(EOMONTH($E207,0)))) * 30 / DAY(EOMONTH($E207,0))      )))</f>
        <v>24</v>
      </c>
      <c r="J207" s="37">
        <f>+I207*H207</f>
        <v>0</v>
      </c>
    </row>
    <row r="208" spans="1:10" ht="14.25" customHeight="1" x14ac:dyDescent="0.25">
      <c r="C208" s="13"/>
      <c r="F208" s="42"/>
      <c r="G208" s="23"/>
      <c r="H208" s="47"/>
      <c r="I208" s="45"/>
      <c r="J208" s="37"/>
    </row>
    <row r="209" spans="1:10" ht="14.25" customHeight="1" x14ac:dyDescent="0.25">
      <c r="C209" s="13"/>
      <c r="F209" s="42"/>
      <c r="G209" s="23"/>
      <c r="H209" s="47"/>
      <c r="I209" s="45"/>
      <c r="J209" s="37"/>
    </row>
    <row r="210" spans="1:10" ht="16.2" x14ac:dyDescent="0.35">
      <c r="B210" s="9" t="s">
        <v>49</v>
      </c>
      <c r="C210" s="13"/>
      <c r="F210" s="42"/>
      <c r="G210" s="23"/>
      <c r="H210" s="47"/>
      <c r="I210" s="45"/>
      <c r="J210" s="37"/>
    </row>
    <row r="211" spans="1:10" ht="13.8" x14ac:dyDescent="0.25">
      <c r="B211" s="10"/>
      <c r="C211" s="13"/>
      <c r="F211" s="42"/>
      <c r="G211" s="23"/>
      <c r="H211" s="47"/>
      <c r="I211" s="45"/>
      <c r="J211" s="37"/>
    </row>
    <row r="212" spans="1:10" x14ac:dyDescent="0.25">
      <c r="A212" s="2" t="s">
        <v>50</v>
      </c>
      <c r="B212" s="18"/>
      <c r="C212" s="16" t="s">
        <v>145</v>
      </c>
      <c r="D212" s="14"/>
      <c r="F212" s="42">
        <v>1</v>
      </c>
      <c r="G212" s="84"/>
      <c r="H212" s="47">
        <f>+G212*F212</f>
        <v>0</v>
      </c>
      <c r="I212" s="45">
        <f>IF($E212="",I$314,IF($E212&lt;$G$314,I$314,IF($E212&gt;$H$314,0,      TRUNC(DAYS360($E212+1,$H$314+1)/30) + (1-(DAY($E212)/DAY(EOMONTH($E212,0)))) * 30 / DAY(EOMONTH($E212,0))      )))</f>
        <v>24</v>
      </c>
      <c r="J212" s="37">
        <f>+I212*H212</f>
        <v>0</v>
      </c>
    </row>
    <row r="213" spans="1:10" x14ac:dyDescent="0.25">
      <c r="A213" s="2" t="s">
        <v>50</v>
      </c>
      <c r="C213" s="13"/>
      <c r="D213" s="2" t="s">
        <v>51</v>
      </c>
      <c r="F213" s="42">
        <v>300</v>
      </c>
      <c r="G213" s="84"/>
      <c r="H213" s="47">
        <f>+G213*F213</f>
        <v>0</v>
      </c>
      <c r="I213" s="45">
        <f>IF($E213="",I$314,IF($E213&lt;$G$314,I$314,IF($E213&gt;$H$314,0,      TRUNC(DAYS360($E213+1,$H$314+1)/30) + (1-(DAY($E213)/DAY(EOMONTH($E213,0)))) * 30 / DAY(EOMONTH($E213,0))      )))</f>
        <v>24</v>
      </c>
      <c r="J213" s="37">
        <f>+I213*H213</f>
        <v>0</v>
      </c>
    </row>
    <row r="214" spans="1:10" x14ac:dyDescent="0.25">
      <c r="A214" s="2" t="s">
        <v>50</v>
      </c>
      <c r="C214" s="13"/>
      <c r="D214" s="2" t="s">
        <v>52</v>
      </c>
      <c r="F214" s="42">
        <v>4</v>
      </c>
      <c r="G214" s="84"/>
      <c r="H214" s="47">
        <f>+G214*F214</f>
        <v>0</v>
      </c>
      <c r="I214" s="45">
        <f>IF($E214="",I$314,IF($E214&lt;$G$314,I$314,IF($E214&gt;$H$314,0,      TRUNC(DAYS360($E214+1,$H$314+1)/30) + (1-(DAY($E214)/DAY(EOMONTH($E214,0)))) * 30 / DAY(EOMONTH($E214,0))      )))</f>
        <v>24</v>
      </c>
      <c r="J214" s="37">
        <f>+I214*H214</f>
        <v>0</v>
      </c>
    </row>
    <row r="215" spans="1:10" x14ac:dyDescent="0.25">
      <c r="A215" s="2" t="s">
        <v>50</v>
      </c>
      <c r="C215" s="13"/>
      <c r="D215" s="2" t="s">
        <v>53</v>
      </c>
      <c r="F215" s="42">
        <v>1</v>
      </c>
      <c r="G215" s="84"/>
      <c r="H215" s="47">
        <f>+G215*F215</f>
        <v>0</v>
      </c>
      <c r="I215" s="45">
        <f>IF($E215="",I$314,IF($E215&lt;$G$314,I$314,IF($E215&gt;$H$314,0,      TRUNC(DAYS360($E215+1,$H$314+1)/30) + (1-(DAY($E215)/DAY(EOMONTH($E215,0)))) * 30 / DAY(EOMONTH($E215,0))      )))</f>
        <v>24</v>
      </c>
      <c r="J215" s="37">
        <f>+I215*H215</f>
        <v>0</v>
      </c>
    </row>
    <row r="216" spans="1:10" x14ac:dyDescent="0.25">
      <c r="C216" s="13"/>
      <c r="D216" s="18" t="s">
        <v>70</v>
      </c>
      <c r="E216" s="18"/>
      <c r="F216" s="42">
        <v>1</v>
      </c>
      <c r="G216" s="84"/>
      <c r="H216" s="47">
        <f>+G216*F216</f>
        <v>0</v>
      </c>
      <c r="I216" s="45">
        <f>IF($E216="",I$314,IF($E216&lt;$G$314,I$314,IF($E216&gt;$H$314,0,      TRUNC(DAYS360($E216+1,$H$314+1)/30) + (1-(DAY($E216)/DAY(EOMONTH($E216,0)))) * 30 / DAY(EOMONTH($E216,0))      )))</f>
        <v>24</v>
      </c>
      <c r="J216" s="37">
        <f>+I216*H216</f>
        <v>0</v>
      </c>
    </row>
    <row r="217" spans="1:10" x14ac:dyDescent="0.25">
      <c r="C217" s="13"/>
      <c r="F217" s="42"/>
      <c r="G217" s="23"/>
      <c r="H217" s="47"/>
      <c r="I217" s="45"/>
      <c r="J217" s="37"/>
    </row>
    <row r="218" spans="1:10" x14ac:dyDescent="0.25">
      <c r="A218" s="2" t="s">
        <v>50</v>
      </c>
      <c r="B218" s="11"/>
      <c r="C218" s="16" t="s">
        <v>146</v>
      </c>
      <c r="D218" s="14"/>
      <c r="F218" s="42">
        <v>1</v>
      </c>
      <c r="G218" s="84"/>
      <c r="H218" s="47">
        <f>+G218*F218</f>
        <v>0</v>
      </c>
      <c r="I218" s="45">
        <f>IF($E218="",I$314,IF($E218&lt;$G$314,I$314,IF($E218&gt;$H$314,0,      TRUNC(DAYS360($E218+1,$H$314+1)/30) + (1-(DAY($E218)/DAY(EOMONTH($E218,0)))) * 30 / DAY(EOMONTH($E218,0))      )))</f>
        <v>24</v>
      </c>
      <c r="J218" s="37">
        <f>+I218*H218</f>
        <v>0</v>
      </c>
    </row>
    <row r="219" spans="1:10" x14ac:dyDescent="0.25">
      <c r="A219" s="2" t="s">
        <v>50</v>
      </c>
      <c r="C219" s="13"/>
      <c r="D219" s="2" t="s">
        <v>51</v>
      </c>
      <c r="F219" s="42">
        <v>200</v>
      </c>
      <c r="G219" s="84"/>
      <c r="H219" s="47">
        <f>+G219*F219</f>
        <v>0</v>
      </c>
      <c r="I219" s="45">
        <f>IF($E219="",I$314,IF($E219&lt;$G$314,I$314,IF($E219&gt;$H$314,0,      TRUNC(DAYS360($E219+1,$H$314+1)/30) + (1-(DAY($E219)/DAY(EOMONTH($E219,0)))) * 30 / DAY(EOMONTH($E219,0))      )))</f>
        <v>24</v>
      </c>
      <c r="J219" s="37">
        <f>+I219*H219</f>
        <v>0</v>
      </c>
    </row>
    <row r="220" spans="1:10" x14ac:dyDescent="0.25">
      <c r="A220" s="2" t="s">
        <v>50</v>
      </c>
      <c r="C220" s="13"/>
      <c r="D220" s="2" t="s">
        <v>52</v>
      </c>
      <c r="F220" s="42">
        <v>4</v>
      </c>
      <c r="G220" s="84"/>
      <c r="H220" s="47">
        <f>+G220*F220</f>
        <v>0</v>
      </c>
      <c r="I220" s="45">
        <f>IF($E220="",I$314,IF($E220&lt;$G$314,I$314,IF($E220&gt;$H$314,0,      TRUNC(DAYS360($E220+1,$H$314+1)/30) + (1-(DAY($E220)/DAY(EOMONTH($E220,0)))) * 30 / DAY(EOMONTH($E220,0))      )))</f>
        <v>24</v>
      </c>
      <c r="J220" s="37">
        <f>+I220*H220</f>
        <v>0</v>
      </c>
    </row>
    <row r="221" spans="1:10" x14ac:dyDescent="0.25">
      <c r="A221" s="2" t="s">
        <v>50</v>
      </c>
      <c r="C221" s="13"/>
      <c r="D221" s="2" t="s">
        <v>53</v>
      </c>
      <c r="F221" s="42">
        <v>1</v>
      </c>
      <c r="G221" s="84"/>
      <c r="H221" s="47">
        <f>+G221*F221</f>
        <v>0</v>
      </c>
      <c r="I221" s="45">
        <f>IF($E221="",I$314,IF($E221&lt;$G$314,I$314,IF($E221&gt;$H$314,0,      TRUNC(DAYS360($E221+1,$H$314+1)/30) + (1-(DAY($E221)/DAY(EOMONTH($E221,0)))) * 30 / DAY(EOMONTH($E221,0))      )))</f>
        <v>24</v>
      </c>
      <c r="J221" s="37">
        <f>+I221*H221</f>
        <v>0</v>
      </c>
    </row>
    <row r="222" spans="1:10" x14ac:dyDescent="0.25">
      <c r="C222" s="13"/>
      <c r="D222" s="18" t="s">
        <v>70</v>
      </c>
      <c r="E222" s="18"/>
      <c r="F222" s="42">
        <v>1</v>
      </c>
      <c r="G222" s="84"/>
      <c r="H222" s="47">
        <f>+G222*F222</f>
        <v>0</v>
      </c>
      <c r="I222" s="45">
        <f>IF($E222="",I$314,IF($E222&lt;$G$314,I$314,IF($E222&gt;$H$314,0,      TRUNC(DAYS360($E222+1,$H$314+1)/30) + (1-(DAY($E222)/DAY(EOMONTH($E222,0)))) * 30 / DAY(EOMONTH($E222,0))      )))</f>
        <v>24</v>
      </c>
      <c r="J222" s="37">
        <f>+I222*H222</f>
        <v>0</v>
      </c>
    </row>
    <row r="223" spans="1:10" x14ac:dyDescent="0.25">
      <c r="C223" s="13"/>
      <c r="F223" s="42"/>
      <c r="G223" s="23"/>
      <c r="H223" s="47"/>
      <c r="I223" s="45"/>
      <c r="J223" s="37"/>
    </row>
    <row r="224" spans="1:10" x14ac:dyDescent="0.25">
      <c r="A224" s="2" t="s">
        <v>50</v>
      </c>
      <c r="B224" s="11"/>
      <c r="C224" s="16" t="s">
        <v>54</v>
      </c>
      <c r="D224" s="14"/>
      <c r="F224" s="42">
        <v>1</v>
      </c>
      <c r="G224" s="84"/>
      <c r="H224" s="47">
        <f>+G224*F224</f>
        <v>0</v>
      </c>
      <c r="I224" s="45">
        <f>IF($E224="",I$314,IF($E224&lt;$G$314,I$314,IF($E224&gt;$H$314,0,      TRUNC(DAYS360($E224+1,$H$314+1)/30) + (1-(DAY($E224)/DAY(EOMONTH($E224,0)))) * 30 / DAY(EOMONTH($E224,0))      )))</f>
        <v>24</v>
      </c>
      <c r="J224" s="37">
        <f>+I224*H224</f>
        <v>0</v>
      </c>
    </row>
    <row r="225" spans="1:10" x14ac:dyDescent="0.25">
      <c r="A225" s="2" t="s">
        <v>50</v>
      </c>
      <c r="C225" s="13"/>
      <c r="D225" s="2" t="s">
        <v>51</v>
      </c>
      <c r="F225" s="42">
        <v>86</v>
      </c>
      <c r="G225" s="84"/>
      <c r="H225" s="47">
        <f>+G225*F225</f>
        <v>0</v>
      </c>
      <c r="I225" s="45">
        <f>IF($E225="",I$314,IF($E225&lt;$G$314,I$314,IF($E225&gt;$H$314,0,      TRUNC(DAYS360($E225+1,$H$314+1)/30) + (1-(DAY($E225)/DAY(EOMONTH($E225,0)))) * 30 / DAY(EOMONTH($E225,0))      )))</f>
        <v>24</v>
      </c>
      <c r="J225" s="37">
        <f>+I225*H225</f>
        <v>0</v>
      </c>
    </row>
    <row r="226" spans="1:10" x14ac:dyDescent="0.25">
      <c r="A226" s="2" t="s">
        <v>50</v>
      </c>
      <c r="C226" s="13"/>
      <c r="D226" s="2" t="s">
        <v>55</v>
      </c>
      <c r="F226" s="42">
        <v>4</v>
      </c>
      <c r="G226" s="84"/>
      <c r="H226" s="47">
        <f>+G226*F226</f>
        <v>0</v>
      </c>
      <c r="I226" s="45">
        <f>IF($E226="",I$314,IF($E226&lt;$G$314,I$314,IF($E226&gt;$H$314,0,      TRUNC(DAYS360($E226+1,$H$314+1)/30) + (1-(DAY($E226)/DAY(EOMONTH($E226,0)))) * 30 / DAY(EOMONTH($E226,0))      )))</f>
        <v>24</v>
      </c>
      <c r="J226" s="37">
        <f>+I226*H226</f>
        <v>0</v>
      </c>
    </row>
    <row r="227" spans="1:10" x14ac:dyDescent="0.25">
      <c r="C227" s="13"/>
      <c r="F227" s="42"/>
      <c r="G227" s="23"/>
      <c r="H227" s="47"/>
      <c r="I227" s="45"/>
      <c r="J227" s="37"/>
    </row>
    <row r="228" spans="1:10" x14ac:dyDescent="0.25">
      <c r="C228" s="13"/>
      <c r="F228" s="42"/>
      <c r="G228" s="23"/>
      <c r="H228" s="47"/>
      <c r="I228" s="45"/>
      <c r="J228" s="37"/>
    </row>
    <row r="229" spans="1:10" ht="16.2" x14ac:dyDescent="0.35">
      <c r="B229" s="9" t="s">
        <v>56</v>
      </c>
      <c r="C229" s="13"/>
      <c r="F229" s="42"/>
      <c r="G229" s="23"/>
      <c r="H229" s="47"/>
      <c r="I229" s="45"/>
      <c r="J229" s="37"/>
    </row>
    <row r="230" spans="1:10" ht="13.8" x14ac:dyDescent="0.25">
      <c r="B230" s="10"/>
      <c r="C230" s="13"/>
      <c r="F230" s="42"/>
      <c r="G230" s="23"/>
      <c r="H230" s="47"/>
      <c r="I230" s="45"/>
      <c r="J230" s="37"/>
    </row>
    <row r="231" spans="1:10" x14ac:dyDescent="0.25">
      <c r="A231" s="2" t="s">
        <v>57</v>
      </c>
      <c r="B231" s="18"/>
      <c r="C231" s="16" t="s">
        <v>57</v>
      </c>
      <c r="D231" s="14"/>
      <c r="F231" s="42"/>
      <c r="G231" s="23"/>
      <c r="H231" s="47"/>
      <c r="I231" s="45"/>
      <c r="J231" s="37"/>
    </row>
    <row r="232" spans="1:10" x14ac:dyDescent="0.25">
      <c r="A232" s="2" t="s">
        <v>57</v>
      </c>
      <c r="B232" s="18"/>
      <c r="C232" s="11"/>
      <c r="D232" s="20" t="s">
        <v>114</v>
      </c>
      <c r="F232" s="42">
        <v>2</v>
      </c>
      <c r="G232" s="84"/>
      <c r="H232" s="47">
        <f>+G232*F232</f>
        <v>0</v>
      </c>
      <c r="I232" s="45">
        <f>IF($E232="",I$314,IF($E232&lt;$G$314,I$314,IF($E232&gt;$H$314,0,      TRUNC(DAYS360($E232+1,$H$314+1)/30) + (1-(DAY($E232)/DAY(EOMONTH($E232,0)))) * 30 / DAY(EOMONTH($E232,0))      )))</f>
        <v>24</v>
      </c>
      <c r="J232" s="37">
        <f>+I232*H232</f>
        <v>0</v>
      </c>
    </row>
    <row r="233" spans="1:10" x14ac:dyDescent="0.25">
      <c r="B233" s="13"/>
      <c r="C233" s="13"/>
      <c r="F233" s="42"/>
      <c r="G233" s="23"/>
      <c r="H233" s="47"/>
      <c r="I233" s="45"/>
      <c r="J233" s="37"/>
    </row>
    <row r="234" spans="1:10" x14ac:dyDescent="0.25">
      <c r="A234" s="2" t="s">
        <v>58</v>
      </c>
      <c r="B234" s="18"/>
      <c r="C234" s="16" t="s">
        <v>109</v>
      </c>
      <c r="D234" s="14"/>
      <c r="E234" s="34"/>
      <c r="F234" s="43"/>
      <c r="G234" s="23"/>
      <c r="H234" s="47"/>
      <c r="I234" s="45"/>
      <c r="J234" s="37"/>
    </row>
    <row r="235" spans="1:10" x14ac:dyDescent="0.25">
      <c r="A235" s="2" t="s">
        <v>58</v>
      </c>
      <c r="C235" s="11"/>
      <c r="D235" s="20" t="s">
        <v>59</v>
      </c>
      <c r="E235" s="17"/>
      <c r="F235" s="42">
        <v>1</v>
      </c>
      <c r="G235" s="84"/>
      <c r="H235" s="47">
        <f t="shared" ref="H235:H245" si="51">+G235*F235</f>
        <v>0</v>
      </c>
      <c r="I235" s="45">
        <f t="shared" ref="I235:I245" si="52">IF($E235="",I$314,IF($E235&lt;$G$314,I$314,IF($E235&gt;$H$314,0,      TRUNC(DAYS360($E235+1,$H$314+1)/30) + (1-(DAY($E235)/DAY(EOMONTH($E235,0)))) * 30 / DAY(EOMONTH($E235,0))      )))</f>
        <v>24</v>
      </c>
      <c r="J235" s="37">
        <f t="shared" ref="J235:J245" si="53">+I235*H235</f>
        <v>0</v>
      </c>
    </row>
    <row r="236" spans="1:10" x14ac:dyDescent="0.25">
      <c r="A236" s="2" t="s">
        <v>58</v>
      </c>
      <c r="C236" s="11"/>
      <c r="D236" s="2" t="s">
        <v>60</v>
      </c>
      <c r="E236" s="17"/>
      <c r="F236" s="43">
        <v>1</v>
      </c>
      <c r="G236" s="84"/>
      <c r="H236" s="47">
        <f t="shared" si="51"/>
        <v>0</v>
      </c>
      <c r="I236" s="45">
        <f t="shared" si="52"/>
        <v>24</v>
      </c>
      <c r="J236" s="37">
        <f t="shared" si="53"/>
        <v>0</v>
      </c>
    </row>
    <row r="237" spans="1:10" x14ac:dyDescent="0.25">
      <c r="A237" s="2" t="s">
        <v>58</v>
      </c>
      <c r="C237" s="11"/>
      <c r="D237" s="20" t="s">
        <v>86</v>
      </c>
      <c r="E237" s="17"/>
      <c r="F237" s="43">
        <v>7</v>
      </c>
      <c r="G237" s="84"/>
      <c r="H237" s="47">
        <f t="shared" si="51"/>
        <v>0</v>
      </c>
      <c r="I237" s="45">
        <f t="shared" si="52"/>
        <v>24</v>
      </c>
      <c r="J237" s="37">
        <f t="shared" si="53"/>
        <v>0</v>
      </c>
    </row>
    <row r="238" spans="1:10" x14ac:dyDescent="0.25">
      <c r="A238" s="2" t="s">
        <v>58</v>
      </c>
      <c r="C238" s="11"/>
      <c r="D238" s="20" t="s">
        <v>61</v>
      </c>
      <c r="E238" s="17"/>
      <c r="F238" s="43">
        <v>7</v>
      </c>
      <c r="G238" s="84"/>
      <c r="H238" s="47">
        <f t="shared" si="51"/>
        <v>0</v>
      </c>
      <c r="I238" s="45">
        <f t="shared" si="52"/>
        <v>24</v>
      </c>
      <c r="J238" s="37">
        <f t="shared" si="53"/>
        <v>0</v>
      </c>
    </row>
    <row r="239" spans="1:10" x14ac:dyDescent="0.25">
      <c r="A239" s="2" t="s">
        <v>58</v>
      </c>
      <c r="C239" s="11"/>
      <c r="D239" s="20" t="s">
        <v>62</v>
      </c>
      <c r="E239" s="34"/>
      <c r="F239" s="43">
        <v>1</v>
      </c>
      <c r="G239" s="84"/>
      <c r="H239" s="47">
        <f t="shared" si="51"/>
        <v>0</v>
      </c>
      <c r="I239" s="45">
        <f t="shared" si="52"/>
        <v>24</v>
      </c>
      <c r="J239" s="37">
        <f t="shared" si="53"/>
        <v>0</v>
      </c>
    </row>
    <row r="240" spans="1:10" x14ac:dyDescent="0.25">
      <c r="C240" s="11"/>
      <c r="D240" s="20" t="s">
        <v>85</v>
      </c>
      <c r="E240" s="17"/>
      <c r="F240" s="43">
        <v>1</v>
      </c>
      <c r="G240" s="84"/>
      <c r="H240" s="47">
        <f t="shared" si="51"/>
        <v>0</v>
      </c>
      <c r="I240" s="45">
        <f t="shared" si="52"/>
        <v>24</v>
      </c>
      <c r="J240" s="37">
        <f t="shared" si="53"/>
        <v>0</v>
      </c>
    </row>
    <row r="241" spans="1:10" x14ac:dyDescent="0.25">
      <c r="A241" s="2" t="s">
        <v>58</v>
      </c>
      <c r="C241" s="11"/>
      <c r="D241" s="20" t="s">
        <v>63</v>
      </c>
      <c r="E241" s="17"/>
      <c r="F241" s="43">
        <v>1</v>
      </c>
      <c r="G241" s="84"/>
      <c r="H241" s="47">
        <f t="shared" si="51"/>
        <v>0</v>
      </c>
      <c r="I241" s="45">
        <f t="shared" si="52"/>
        <v>24</v>
      </c>
      <c r="J241" s="37">
        <f t="shared" si="53"/>
        <v>0</v>
      </c>
    </row>
    <row r="242" spans="1:10" x14ac:dyDescent="0.25">
      <c r="A242" s="2" t="s">
        <v>58</v>
      </c>
      <c r="C242" s="11"/>
      <c r="D242" s="20" t="s">
        <v>64</v>
      </c>
      <c r="E242" s="34"/>
      <c r="F242" s="43">
        <v>1</v>
      </c>
      <c r="G242" s="84"/>
      <c r="H242" s="47">
        <f t="shared" si="51"/>
        <v>0</v>
      </c>
      <c r="I242" s="45">
        <f t="shared" si="52"/>
        <v>24</v>
      </c>
      <c r="J242" s="37">
        <f t="shared" si="53"/>
        <v>0</v>
      </c>
    </row>
    <row r="243" spans="1:10" x14ac:dyDescent="0.25">
      <c r="C243" s="11"/>
      <c r="D243" s="18" t="s">
        <v>97</v>
      </c>
      <c r="E243" s="17"/>
      <c r="F243" s="43">
        <v>2</v>
      </c>
      <c r="G243" s="84"/>
      <c r="H243" s="47">
        <f t="shared" si="51"/>
        <v>0</v>
      </c>
      <c r="I243" s="45">
        <f t="shared" si="52"/>
        <v>24</v>
      </c>
      <c r="J243" s="37">
        <f t="shared" si="53"/>
        <v>0</v>
      </c>
    </row>
    <row r="244" spans="1:10" x14ac:dyDescent="0.25">
      <c r="C244" s="11"/>
      <c r="D244" s="18" t="s">
        <v>98</v>
      </c>
      <c r="E244" s="17"/>
      <c r="F244" s="43">
        <v>1</v>
      </c>
      <c r="G244" s="84"/>
      <c r="H244" s="47">
        <f t="shared" si="51"/>
        <v>0</v>
      </c>
      <c r="I244" s="45">
        <f t="shared" si="52"/>
        <v>24</v>
      </c>
      <c r="J244" s="37">
        <f t="shared" si="53"/>
        <v>0</v>
      </c>
    </row>
    <row r="245" spans="1:10" x14ac:dyDescent="0.25">
      <c r="C245" s="11"/>
      <c r="D245" s="18" t="s">
        <v>99</v>
      </c>
      <c r="E245" s="17"/>
      <c r="F245" s="43">
        <v>1</v>
      </c>
      <c r="G245" s="84"/>
      <c r="H245" s="47">
        <f t="shared" si="51"/>
        <v>0</v>
      </c>
      <c r="I245" s="45">
        <f t="shared" si="52"/>
        <v>24</v>
      </c>
      <c r="J245" s="37">
        <f t="shared" si="53"/>
        <v>0</v>
      </c>
    </row>
    <row r="246" spans="1:10" x14ac:dyDescent="0.25">
      <c r="B246" s="13"/>
      <c r="C246" s="13"/>
      <c r="E246" s="18"/>
      <c r="F246" s="43"/>
      <c r="G246" s="23"/>
      <c r="H246" s="47"/>
      <c r="I246" s="45"/>
      <c r="J246" s="37"/>
    </row>
    <row r="247" spans="1:10" x14ac:dyDescent="0.25">
      <c r="A247" s="2" t="s">
        <v>58</v>
      </c>
      <c r="B247" s="11"/>
      <c r="C247" s="16" t="s">
        <v>109</v>
      </c>
      <c r="D247" s="14"/>
      <c r="E247" s="17"/>
      <c r="F247" s="43"/>
      <c r="G247" s="23"/>
      <c r="H247" s="47"/>
      <c r="I247" s="45"/>
      <c r="J247" s="37"/>
    </row>
    <row r="248" spans="1:10" x14ac:dyDescent="0.25">
      <c r="A248" s="2" t="s">
        <v>58</v>
      </c>
      <c r="C248" s="11"/>
      <c r="D248" s="20" t="s">
        <v>59</v>
      </c>
      <c r="E248" s="34"/>
      <c r="F248" s="43">
        <v>1</v>
      </c>
      <c r="G248" s="84"/>
      <c r="H248" s="47">
        <f t="shared" ref="H248:H258" si="54">+G248*F248</f>
        <v>0</v>
      </c>
      <c r="I248" s="45">
        <f t="shared" ref="I248:I258" si="55">IF($E248="",I$314,IF($E248&lt;$G$314,I$314,IF($E248&gt;$H$314,0,      TRUNC(DAYS360($E248+1,$H$314+1)/30) + (1-(DAY($E248)/DAY(EOMONTH($E248,0)))) * 30 / DAY(EOMONTH($E248,0))      )))</f>
        <v>24</v>
      </c>
      <c r="J248" s="37">
        <f t="shared" ref="J248:J258" si="56">+I248*H248</f>
        <v>0</v>
      </c>
    </row>
    <row r="249" spans="1:10" x14ac:dyDescent="0.25">
      <c r="A249" s="2" t="s">
        <v>58</v>
      </c>
      <c r="C249" s="11"/>
      <c r="D249" s="2" t="s">
        <v>60</v>
      </c>
      <c r="E249" s="17"/>
      <c r="F249" s="43">
        <v>1</v>
      </c>
      <c r="G249" s="84"/>
      <c r="H249" s="47">
        <f t="shared" si="54"/>
        <v>0</v>
      </c>
      <c r="I249" s="45">
        <f t="shared" si="55"/>
        <v>24</v>
      </c>
      <c r="J249" s="37">
        <f t="shared" si="56"/>
        <v>0</v>
      </c>
    </row>
    <row r="250" spans="1:10" x14ac:dyDescent="0.25">
      <c r="A250" s="2" t="s">
        <v>58</v>
      </c>
      <c r="C250" s="11"/>
      <c r="D250" s="20" t="s">
        <v>86</v>
      </c>
      <c r="E250" s="17"/>
      <c r="F250" s="43">
        <v>7</v>
      </c>
      <c r="G250" s="84"/>
      <c r="H250" s="47">
        <f t="shared" si="54"/>
        <v>0</v>
      </c>
      <c r="I250" s="45">
        <f t="shared" si="55"/>
        <v>24</v>
      </c>
      <c r="J250" s="37">
        <f t="shared" si="56"/>
        <v>0</v>
      </c>
    </row>
    <row r="251" spans="1:10" x14ac:dyDescent="0.25">
      <c r="A251" s="2" t="s">
        <v>58</v>
      </c>
      <c r="C251" s="11"/>
      <c r="D251" s="20" t="s">
        <v>61</v>
      </c>
      <c r="E251" s="17"/>
      <c r="F251" s="43">
        <v>7</v>
      </c>
      <c r="G251" s="84"/>
      <c r="H251" s="47">
        <f t="shared" si="54"/>
        <v>0</v>
      </c>
      <c r="I251" s="45">
        <f t="shared" si="55"/>
        <v>24</v>
      </c>
      <c r="J251" s="37">
        <f t="shared" si="56"/>
        <v>0</v>
      </c>
    </row>
    <row r="252" spans="1:10" x14ac:dyDescent="0.25">
      <c r="A252" s="2" t="s">
        <v>58</v>
      </c>
      <c r="C252" s="11"/>
      <c r="D252" s="20" t="s">
        <v>62</v>
      </c>
      <c r="E252" s="34"/>
      <c r="F252" s="43">
        <v>1</v>
      </c>
      <c r="G252" s="84"/>
      <c r="H252" s="47">
        <f t="shared" si="54"/>
        <v>0</v>
      </c>
      <c r="I252" s="45">
        <f t="shared" si="55"/>
        <v>24</v>
      </c>
      <c r="J252" s="37">
        <f t="shared" si="56"/>
        <v>0</v>
      </c>
    </row>
    <row r="253" spans="1:10" x14ac:dyDescent="0.25">
      <c r="C253" s="11"/>
      <c r="D253" s="20" t="s">
        <v>85</v>
      </c>
      <c r="E253" s="17"/>
      <c r="F253" s="43">
        <v>1</v>
      </c>
      <c r="G253" s="84"/>
      <c r="H253" s="47">
        <f t="shared" si="54"/>
        <v>0</v>
      </c>
      <c r="I253" s="45">
        <f t="shared" si="55"/>
        <v>24</v>
      </c>
      <c r="J253" s="37">
        <f t="shared" si="56"/>
        <v>0</v>
      </c>
    </row>
    <row r="254" spans="1:10" x14ac:dyDescent="0.25">
      <c r="A254" s="2" t="s">
        <v>58</v>
      </c>
      <c r="C254" s="11"/>
      <c r="D254" s="20" t="s">
        <v>63</v>
      </c>
      <c r="E254" s="17"/>
      <c r="F254" s="43">
        <v>1</v>
      </c>
      <c r="G254" s="84"/>
      <c r="H254" s="47">
        <f t="shared" si="54"/>
        <v>0</v>
      </c>
      <c r="I254" s="45">
        <f t="shared" si="55"/>
        <v>24</v>
      </c>
      <c r="J254" s="37">
        <f t="shared" si="56"/>
        <v>0</v>
      </c>
    </row>
    <row r="255" spans="1:10" x14ac:dyDescent="0.25">
      <c r="A255" s="2" t="s">
        <v>58</v>
      </c>
      <c r="C255" s="11"/>
      <c r="D255" s="20" t="s">
        <v>64</v>
      </c>
      <c r="E255" s="34"/>
      <c r="F255" s="43">
        <v>1</v>
      </c>
      <c r="G255" s="84"/>
      <c r="H255" s="47">
        <f t="shared" si="54"/>
        <v>0</v>
      </c>
      <c r="I255" s="45">
        <f t="shared" si="55"/>
        <v>24</v>
      </c>
      <c r="J255" s="37">
        <f t="shared" si="56"/>
        <v>0</v>
      </c>
    </row>
    <row r="256" spans="1:10" x14ac:dyDescent="0.25">
      <c r="C256" s="11"/>
      <c r="D256" s="18" t="s">
        <v>97</v>
      </c>
      <c r="E256" s="17"/>
      <c r="F256" s="43">
        <v>2</v>
      </c>
      <c r="G256" s="84"/>
      <c r="H256" s="47">
        <f t="shared" si="54"/>
        <v>0</v>
      </c>
      <c r="I256" s="45">
        <f t="shared" si="55"/>
        <v>24</v>
      </c>
      <c r="J256" s="37">
        <f t="shared" si="56"/>
        <v>0</v>
      </c>
    </row>
    <row r="257" spans="2:10" x14ac:dyDescent="0.25">
      <c r="C257" s="11"/>
      <c r="D257" s="18" t="s">
        <v>98</v>
      </c>
      <c r="E257" s="17"/>
      <c r="F257" s="43">
        <v>1</v>
      </c>
      <c r="G257" s="84"/>
      <c r="H257" s="47">
        <f t="shared" si="54"/>
        <v>0</v>
      </c>
      <c r="I257" s="45">
        <f t="shared" si="55"/>
        <v>24</v>
      </c>
      <c r="J257" s="37">
        <f t="shared" si="56"/>
        <v>0</v>
      </c>
    </row>
    <row r="258" spans="2:10" x14ac:dyDescent="0.25">
      <c r="C258" s="11"/>
      <c r="D258" s="18" t="s">
        <v>99</v>
      </c>
      <c r="E258" s="17"/>
      <c r="F258" s="43">
        <v>1</v>
      </c>
      <c r="G258" s="84"/>
      <c r="H258" s="47">
        <f t="shared" si="54"/>
        <v>0</v>
      </c>
      <c r="I258" s="45">
        <f t="shared" si="55"/>
        <v>24</v>
      </c>
      <c r="J258" s="37">
        <f t="shared" si="56"/>
        <v>0</v>
      </c>
    </row>
    <row r="259" spans="2:10" x14ac:dyDescent="0.25">
      <c r="C259" s="11"/>
      <c r="D259" s="18"/>
      <c r="E259" s="17"/>
      <c r="F259" s="43"/>
      <c r="G259" s="23"/>
      <c r="H259" s="47"/>
      <c r="I259" s="45"/>
      <c r="J259" s="37"/>
    </row>
    <row r="260" spans="2:10" x14ac:dyDescent="0.25">
      <c r="B260" s="18"/>
      <c r="C260" s="16" t="s">
        <v>129</v>
      </c>
      <c r="D260" s="14"/>
      <c r="E260" s="34"/>
      <c r="F260" s="43"/>
      <c r="G260" s="23"/>
      <c r="H260" s="47"/>
      <c r="I260" s="45"/>
      <c r="J260" s="37"/>
    </row>
    <row r="261" spans="2:10" x14ac:dyDescent="0.25">
      <c r="C261" s="11"/>
      <c r="D261" s="35" t="s">
        <v>130</v>
      </c>
      <c r="E261" s="36">
        <v>45382</v>
      </c>
      <c r="F261" s="42">
        <v>1</v>
      </c>
      <c r="G261" s="84"/>
      <c r="H261" s="47">
        <f t="shared" ref="H261:H270" si="57">+G261*F261</f>
        <v>0</v>
      </c>
      <c r="I261" s="45">
        <f t="shared" ref="I261:I270" si="58">IF($E261="",I$314,IF($E261&lt;$G$314,I$314,IF($E261&gt;$H$314,0,      TRUNC(DAYS360($E261+1,$H$314+1)/30) + (1-(DAY($E261)/DAY(EOMONTH($E261,0)))) * 30 / DAY(EOMONTH($E261,0))      )))</f>
        <v>0</v>
      </c>
      <c r="J261" s="37">
        <f t="shared" ref="J261:J269" si="59">+I261*H261</f>
        <v>0</v>
      </c>
    </row>
    <row r="262" spans="2:10" x14ac:dyDescent="0.25">
      <c r="C262" s="11"/>
      <c r="D262" s="35" t="s">
        <v>134</v>
      </c>
      <c r="E262" s="36">
        <v>45382</v>
      </c>
      <c r="F262" s="42">
        <v>1</v>
      </c>
      <c r="G262" s="84"/>
      <c r="H262" s="47">
        <f t="shared" si="57"/>
        <v>0</v>
      </c>
      <c r="I262" s="45">
        <f t="shared" si="58"/>
        <v>0</v>
      </c>
      <c r="J262" s="37">
        <f t="shared" si="59"/>
        <v>0</v>
      </c>
    </row>
    <row r="263" spans="2:10" x14ac:dyDescent="0.25">
      <c r="C263" s="11"/>
      <c r="D263" s="35" t="s">
        <v>131</v>
      </c>
      <c r="E263" s="36">
        <v>45382</v>
      </c>
      <c r="F263" s="43">
        <v>2</v>
      </c>
      <c r="G263" s="84"/>
      <c r="H263" s="47">
        <f t="shared" si="57"/>
        <v>0</v>
      </c>
      <c r="I263" s="45">
        <f t="shared" si="58"/>
        <v>0</v>
      </c>
      <c r="J263" s="37">
        <f t="shared" si="59"/>
        <v>0</v>
      </c>
    </row>
    <row r="264" spans="2:10" x14ac:dyDescent="0.25">
      <c r="C264" s="11"/>
      <c r="D264" s="35" t="s">
        <v>132</v>
      </c>
      <c r="E264" s="36">
        <v>45382</v>
      </c>
      <c r="F264" s="43">
        <v>2</v>
      </c>
      <c r="G264" s="84"/>
      <c r="H264" s="47">
        <f t="shared" si="57"/>
        <v>0</v>
      </c>
      <c r="I264" s="45">
        <f t="shared" si="58"/>
        <v>0</v>
      </c>
      <c r="J264" s="37">
        <f t="shared" si="59"/>
        <v>0</v>
      </c>
    </row>
    <row r="265" spans="2:10" x14ac:dyDescent="0.25">
      <c r="C265" s="11"/>
      <c r="D265" s="35" t="s">
        <v>133</v>
      </c>
      <c r="E265" s="36">
        <v>45382</v>
      </c>
      <c r="F265" s="43">
        <v>1</v>
      </c>
      <c r="G265" s="84"/>
      <c r="H265" s="47">
        <f t="shared" si="57"/>
        <v>0</v>
      </c>
      <c r="I265" s="45">
        <f t="shared" si="58"/>
        <v>0</v>
      </c>
      <c r="J265" s="37">
        <f t="shared" si="59"/>
        <v>0</v>
      </c>
    </row>
    <row r="266" spans="2:10" x14ac:dyDescent="0.25">
      <c r="C266" s="11"/>
      <c r="D266" s="35" t="s">
        <v>135</v>
      </c>
      <c r="E266" s="36">
        <v>45382</v>
      </c>
      <c r="F266" s="43">
        <v>1</v>
      </c>
      <c r="G266" s="84"/>
      <c r="H266" s="47">
        <f t="shared" si="57"/>
        <v>0</v>
      </c>
      <c r="I266" s="45">
        <f t="shared" si="58"/>
        <v>0</v>
      </c>
      <c r="J266" s="37">
        <f t="shared" si="59"/>
        <v>0</v>
      </c>
    </row>
    <row r="267" spans="2:10" x14ac:dyDescent="0.25">
      <c r="C267" s="11"/>
      <c r="D267" s="35" t="s">
        <v>136</v>
      </c>
      <c r="E267" s="36">
        <v>45382</v>
      </c>
      <c r="F267" s="43">
        <v>1</v>
      </c>
      <c r="G267" s="84"/>
      <c r="H267" s="47">
        <f t="shared" si="57"/>
        <v>0</v>
      </c>
      <c r="I267" s="45">
        <f t="shared" si="58"/>
        <v>0</v>
      </c>
      <c r="J267" s="37">
        <f t="shared" si="59"/>
        <v>0</v>
      </c>
    </row>
    <row r="268" spans="2:10" x14ac:dyDescent="0.25">
      <c r="C268" s="11"/>
      <c r="D268" s="35" t="s">
        <v>139</v>
      </c>
      <c r="E268" s="36">
        <v>45382</v>
      </c>
      <c r="F268" s="43">
        <v>1</v>
      </c>
      <c r="G268" s="84"/>
      <c r="H268" s="47">
        <f t="shared" si="57"/>
        <v>0</v>
      </c>
      <c r="I268" s="45">
        <f t="shared" si="58"/>
        <v>0</v>
      </c>
      <c r="J268" s="37">
        <f t="shared" si="59"/>
        <v>0</v>
      </c>
    </row>
    <row r="269" spans="2:10" x14ac:dyDescent="0.25">
      <c r="C269" s="11"/>
      <c r="D269" s="35" t="s">
        <v>137</v>
      </c>
      <c r="E269" s="36">
        <v>45382</v>
      </c>
      <c r="F269" s="43">
        <v>1</v>
      </c>
      <c r="G269" s="84"/>
      <c r="H269" s="47">
        <f t="shared" si="57"/>
        <v>0</v>
      </c>
      <c r="I269" s="45">
        <f t="shared" si="58"/>
        <v>0</v>
      </c>
      <c r="J269" s="37">
        <f t="shared" si="59"/>
        <v>0</v>
      </c>
    </row>
    <row r="270" spans="2:10" x14ac:dyDescent="0.25">
      <c r="C270" s="11"/>
      <c r="D270" s="35" t="s">
        <v>138</v>
      </c>
      <c r="E270" s="36">
        <v>45382</v>
      </c>
      <c r="F270" s="43">
        <v>1</v>
      </c>
      <c r="G270" s="84"/>
      <c r="H270" s="47">
        <f t="shared" si="57"/>
        <v>0</v>
      </c>
      <c r="I270" s="45">
        <f t="shared" si="58"/>
        <v>0</v>
      </c>
      <c r="J270" s="37">
        <f t="shared" ref="J270:J282" si="60">+I270*H270</f>
        <v>0</v>
      </c>
    </row>
    <row r="271" spans="2:10" x14ac:dyDescent="0.25">
      <c r="C271" s="11"/>
      <c r="D271" s="18"/>
      <c r="E271" s="17"/>
      <c r="F271" s="43"/>
      <c r="G271" s="23"/>
      <c r="H271" s="47"/>
      <c r="I271" s="45"/>
      <c r="J271" s="37"/>
    </row>
    <row r="272" spans="2:10" x14ac:dyDescent="0.25">
      <c r="B272" s="18"/>
      <c r="C272" s="16" t="s">
        <v>129</v>
      </c>
      <c r="D272" s="14"/>
      <c r="E272" s="34"/>
      <c r="F272" s="43"/>
      <c r="G272" s="23"/>
      <c r="H272" s="47"/>
      <c r="I272" s="45"/>
      <c r="J272" s="37"/>
    </row>
    <row r="273" spans="1:10" x14ac:dyDescent="0.25">
      <c r="C273" s="11"/>
      <c r="D273" s="35" t="s">
        <v>130</v>
      </c>
      <c r="E273" s="36">
        <v>45382</v>
      </c>
      <c r="F273" s="42">
        <v>1</v>
      </c>
      <c r="G273" s="84"/>
      <c r="H273" s="47">
        <f t="shared" ref="H273:H282" si="61">+G273*F273</f>
        <v>0</v>
      </c>
      <c r="I273" s="45">
        <f t="shared" ref="I273:I282" si="62">IF($E273="",I$314,IF($E273&lt;$G$314,I$314,IF($E273&gt;$H$314,0,      TRUNC(DAYS360($E273+1,$H$314+1)/30) + (1-(DAY($E273)/DAY(EOMONTH($E273,0)))) * 30 / DAY(EOMONTH($E273,0))      )))</f>
        <v>0</v>
      </c>
      <c r="J273" s="37">
        <f t="shared" si="60"/>
        <v>0</v>
      </c>
    </row>
    <row r="274" spans="1:10" x14ac:dyDescent="0.25">
      <c r="C274" s="11"/>
      <c r="D274" s="35" t="s">
        <v>134</v>
      </c>
      <c r="E274" s="36">
        <v>45382</v>
      </c>
      <c r="F274" s="42">
        <v>1</v>
      </c>
      <c r="G274" s="84"/>
      <c r="H274" s="47">
        <f t="shared" si="61"/>
        <v>0</v>
      </c>
      <c r="I274" s="45">
        <f t="shared" si="62"/>
        <v>0</v>
      </c>
      <c r="J274" s="37">
        <f t="shared" si="60"/>
        <v>0</v>
      </c>
    </row>
    <row r="275" spans="1:10" x14ac:dyDescent="0.25">
      <c r="C275" s="11"/>
      <c r="D275" s="35" t="s">
        <v>131</v>
      </c>
      <c r="E275" s="36">
        <v>45382</v>
      </c>
      <c r="F275" s="43">
        <v>2</v>
      </c>
      <c r="G275" s="84"/>
      <c r="H275" s="47">
        <f t="shared" si="61"/>
        <v>0</v>
      </c>
      <c r="I275" s="45">
        <f t="shared" si="62"/>
        <v>0</v>
      </c>
      <c r="J275" s="37">
        <f t="shared" si="60"/>
        <v>0</v>
      </c>
    </row>
    <row r="276" spans="1:10" x14ac:dyDescent="0.25">
      <c r="C276" s="11"/>
      <c r="D276" s="35" t="s">
        <v>132</v>
      </c>
      <c r="E276" s="36">
        <v>45382</v>
      </c>
      <c r="F276" s="43">
        <v>2</v>
      </c>
      <c r="G276" s="84"/>
      <c r="H276" s="47">
        <f t="shared" si="61"/>
        <v>0</v>
      </c>
      <c r="I276" s="45">
        <f t="shared" si="62"/>
        <v>0</v>
      </c>
      <c r="J276" s="37">
        <f t="shared" si="60"/>
        <v>0</v>
      </c>
    </row>
    <row r="277" spans="1:10" x14ac:dyDescent="0.25">
      <c r="C277" s="11"/>
      <c r="D277" s="35" t="s">
        <v>133</v>
      </c>
      <c r="E277" s="36">
        <v>45382</v>
      </c>
      <c r="F277" s="43">
        <v>1</v>
      </c>
      <c r="G277" s="84"/>
      <c r="H277" s="47">
        <f t="shared" si="61"/>
        <v>0</v>
      </c>
      <c r="I277" s="45">
        <f t="shared" si="62"/>
        <v>0</v>
      </c>
      <c r="J277" s="37">
        <f t="shared" si="60"/>
        <v>0</v>
      </c>
    </row>
    <row r="278" spans="1:10" x14ac:dyDescent="0.25">
      <c r="C278" s="11"/>
      <c r="D278" s="35" t="s">
        <v>135</v>
      </c>
      <c r="E278" s="36">
        <v>45382</v>
      </c>
      <c r="F278" s="43">
        <v>1</v>
      </c>
      <c r="G278" s="84"/>
      <c r="H278" s="47">
        <f t="shared" si="61"/>
        <v>0</v>
      </c>
      <c r="I278" s="45">
        <f t="shared" si="62"/>
        <v>0</v>
      </c>
      <c r="J278" s="37">
        <f t="shared" si="60"/>
        <v>0</v>
      </c>
    </row>
    <row r="279" spans="1:10" x14ac:dyDescent="0.25">
      <c r="C279" s="11"/>
      <c r="D279" s="35" t="s">
        <v>136</v>
      </c>
      <c r="E279" s="36">
        <v>45382</v>
      </c>
      <c r="F279" s="43">
        <v>1</v>
      </c>
      <c r="G279" s="84"/>
      <c r="H279" s="47">
        <f t="shared" si="61"/>
        <v>0</v>
      </c>
      <c r="I279" s="45">
        <f t="shared" si="62"/>
        <v>0</v>
      </c>
      <c r="J279" s="37">
        <f t="shared" si="60"/>
        <v>0</v>
      </c>
    </row>
    <row r="280" spans="1:10" x14ac:dyDescent="0.25">
      <c r="C280" s="11"/>
      <c r="D280" s="35" t="s">
        <v>139</v>
      </c>
      <c r="E280" s="36">
        <v>45382</v>
      </c>
      <c r="F280" s="43">
        <v>1</v>
      </c>
      <c r="G280" s="84"/>
      <c r="H280" s="47">
        <f t="shared" si="61"/>
        <v>0</v>
      </c>
      <c r="I280" s="45">
        <f t="shared" si="62"/>
        <v>0</v>
      </c>
      <c r="J280" s="37">
        <f t="shared" si="60"/>
        <v>0</v>
      </c>
    </row>
    <row r="281" spans="1:10" x14ac:dyDescent="0.25">
      <c r="C281" s="11"/>
      <c r="D281" s="35" t="s">
        <v>137</v>
      </c>
      <c r="E281" s="36">
        <v>45382</v>
      </c>
      <c r="F281" s="43">
        <v>1</v>
      </c>
      <c r="G281" s="84"/>
      <c r="H281" s="47">
        <f t="shared" si="61"/>
        <v>0</v>
      </c>
      <c r="I281" s="45">
        <f t="shared" si="62"/>
        <v>0</v>
      </c>
      <c r="J281" s="37">
        <f t="shared" si="60"/>
        <v>0</v>
      </c>
    </row>
    <row r="282" spans="1:10" x14ac:dyDescent="0.25">
      <c r="C282" s="11"/>
      <c r="D282" s="35" t="s">
        <v>138</v>
      </c>
      <c r="E282" s="36">
        <v>45382</v>
      </c>
      <c r="F282" s="43">
        <v>1</v>
      </c>
      <c r="G282" s="84"/>
      <c r="H282" s="47">
        <f t="shared" si="61"/>
        <v>0</v>
      </c>
      <c r="I282" s="45">
        <f t="shared" si="62"/>
        <v>0</v>
      </c>
      <c r="J282" s="37">
        <f t="shared" si="60"/>
        <v>0</v>
      </c>
    </row>
    <row r="283" spans="1:10" x14ac:dyDescent="0.25">
      <c r="C283" s="11"/>
      <c r="D283" s="18"/>
      <c r="E283" s="17"/>
      <c r="F283" s="43"/>
      <c r="G283" s="23"/>
      <c r="H283" s="47"/>
      <c r="I283" s="45"/>
      <c r="J283" s="37"/>
    </row>
    <row r="284" spans="1:10" x14ac:dyDescent="0.25">
      <c r="B284" s="13"/>
      <c r="C284" s="13"/>
      <c r="F284" s="42"/>
      <c r="G284" s="23"/>
      <c r="H284" s="47"/>
      <c r="I284" s="45"/>
      <c r="J284" s="37"/>
    </row>
    <row r="285" spans="1:10" ht="16.2" x14ac:dyDescent="0.35">
      <c r="B285" s="9" t="s">
        <v>147</v>
      </c>
      <c r="C285" s="13"/>
      <c r="F285" s="42"/>
      <c r="G285" s="23"/>
      <c r="H285" s="47"/>
      <c r="I285" s="45"/>
      <c r="J285" s="37"/>
    </row>
    <row r="286" spans="1:10" x14ac:dyDescent="0.25">
      <c r="A286" s="2" t="s">
        <v>65</v>
      </c>
      <c r="C286" s="16" t="s">
        <v>66</v>
      </c>
      <c r="D286" s="14"/>
      <c r="F286" s="42"/>
      <c r="G286" s="23"/>
      <c r="H286" s="47"/>
      <c r="I286" s="45"/>
      <c r="J286" s="37"/>
    </row>
    <row r="287" spans="1:10" x14ac:dyDescent="0.25">
      <c r="A287" s="2" t="s">
        <v>65</v>
      </c>
      <c r="C287" s="13"/>
      <c r="D287" s="2" t="s">
        <v>67</v>
      </c>
      <c r="F287" s="42">
        <v>1</v>
      </c>
      <c r="G287" s="84"/>
      <c r="H287" s="47">
        <f>+G287*F287</f>
        <v>0</v>
      </c>
      <c r="I287" s="45">
        <f>IF($E287="",I$314,IF($E287&lt;$G$314,I$314,IF($E287&gt;$H$314,0,      TRUNC(DAYS360($E287+1,$H$314+1)/30) + (1-(DAY($E287)/DAY(EOMONTH($E287,0)))) * 30 / DAY(EOMONTH($E287,0))      )))</f>
        <v>24</v>
      </c>
      <c r="J287" s="37">
        <f>+I287*H287</f>
        <v>0</v>
      </c>
    </row>
    <row r="288" spans="1:10" x14ac:dyDescent="0.25">
      <c r="C288" s="13"/>
      <c r="F288" s="42"/>
      <c r="G288" s="23"/>
      <c r="H288" s="47"/>
      <c r="I288" s="45"/>
      <c r="J288" s="37"/>
    </row>
    <row r="289" spans="1:12" x14ac:dyDescent="0.25">
      <c r="A289" s="2" t="s">
        <v>65</v>
      </c>
      <c r="C289" s="16" t="s">
        <v>93</v>
      </c>
      <c r="D289" s="14"/>
      <c r="F289" s="42"/>
      <c r="G289" s="23"/>
      <c r="H289" s="47"/>
      <c r="I289" s="45"/>
      <c r="J289" s="37"/>
    </row>
    <row r="290" spans="1:12" x14ac:dyDescent="0.25">
      <c r="A290" s="2" t="s">
        <v>65</v>
      </c>
      <c r="C290" s="13"/>
      <c r="D290" s="18" t="s">
        <v>94</v>
      </c>
      <c r="E290" s="17"/>
      <c r="F290" s="42">
        <v>1</v>
      </c>
      <c r="G290" s="84"/>
      <c r="H290" s="47">
        <f>+G290*F290</f>
        <v>0</v>
      </c>
      <c r="I290" s="45">
        <f>IF($E290="",I$314,IF($E290&lt;$G$314,I$314,IF($E290&gt;$H$314,0,      TRUNC(DAYS360($E290+1,$H$314+1)/30) + (1-(DAY($E290)/DAY(EOMONTH($E290,0)))) * 30 / DAY(EOMONTH($E290,0))      )))</f>
        <v>24</v>
      </c>
      <c r="J290" s="37">
        <f>+I290*H290</f>
        <v>0</v>
      </c>
    </row>
    <row r="291" spans="1:12" x14ac:dyDescent="0.25">
      <c r="C291" s="13"/>
      <c r="F291" s="42"/>
      <c r="G291" s="23"/>
      <c r="H291" s="47"/>
      <c r="I291" s="45"/>
      <c r="J291" s="37"/>
    </row>
    <row r="292" spans="1:12" x14ac:dyDescent="0.25">
      <c r="A292" s="2" t="s">
        <v>65</v>
      </c>
      <c r="C292" s="16" t="s">
        <v>95</v>
      </c>
      <c r="D292" s="14"/>
      <c r="F292" s="42"/>
      <c r="G292" s="23"/>
      <c r="H292" s="47"/>
      <c r="I292" s="45"/>
      <c r="J292" s="37"/>
    </row>
    <row r="293" spans="1:12" x14ac:dyDescent="0.25">
      <c r="C293" s="13"/>
      <c r="D293" s="18" t="s">
        <v>96</v>
      </c>
      <c r="F293" s="42">
        <v>1</v>
      </c>
      <c r="G293" s="84"/>
      <c r="H293" s="47">
        <f>+G293*F293</f>
        <v>0</v>
      </c>
      <c r="I293" s="45">
        <f>IF($E293="",I$314,IF($E293&lt;$G$314,I$314,IF($E293&gt;$H$314,0,      TRUNC(DAYS360($E293+1,$H$314+1)/30) + (1-(DAY($E293)/DAY(EOMONTH($E293,0)))) * 30 / DAY(EOMONTH($E293,0))      )))</f>
        <v>24</v>
      </c>
      <c r="J293" s="46">
        <f>+I293*H293</f>
        <v>0</v>
      </c>
    </row>
    <row r="294" spans="1:12" x14ac:dyDescent="0.25">
      <c r="C294" s="13"/>
      <c r="E294" s="17"/>
      <c r="F294" s="42"/>
      <c r="G294" s="23"/>
      <c r="H294" s="47"/>
      <c r="I294" s="45"/>
      <c r="J294" s="37"/>
    </row>
    <row r="295" spans="1:12" x14ac:dyDescent="0.25">
      <c r="C295" s="16" t="s">
        <v>149</v>
      </c>
      <c r="D295" s="14"/>
      <c r="E295" s="17"/>
      <c r="F295" s="42"/>
      <c r="G295" s="23"/>
      <c r="H295" s="47"/>
      <c r="I295" s="45"/>
      <c r="J295" s="37"/>
    </row>
    <row r="296" spans="1:12" x14ac:dyDescent="0.25">
      <c r="C296" s="13"/>
      <c r="D296" s="18" t="s">
        <v>150</v>
      </c>
      <c r="E296" s="17"/>
      <c r="F296" s="42">
        <v>1</v>
      </c>
      <c r="G296" s="84"/>
      <c r="H296" s="47">
        <f>+G296*F296</f>
        <v>0</v>
      </c>
      <c r="I296" s="45">
        <f>IF($E296="",I$314,IF($E296&lt;$G$314,I$314,IF($E296&gt;$H$314,0,      TRUNC(DAYS360($E296+1,$H$314+1)/30) + (1-(DAY($E296)/DAY(EOMONTH($E296,0)))) * 30 / DAY(EOMONTH($E296,0))      )))</f>
        <v>24</v>
      </c>
      <c r="J296" s="37">
        <f>+I296*H296</f>
        <v>0</v>
      </c>
    </row>
    <row r="297" spans="1:12" x14ac:dyDescent="0.25">
      <c r="C297" s="13"/>
      <c r="D297" s="18" t="s">
        <v>151</v>
      </c>
      <c r="E297" s="17"/>
      <c r="F297" s="42">
        <v>1</v>
      </c>
      <c r="G297" s="84"/>
      <c r="H297" s="47">
        <f>+G297*F297</f>
        <v>0</v>
      </c>
      <c r="I297" s="45">
        <f>IF($E297="",I$314,IF($E297&lt;$G$314,I$314,IF($E297&gt;$H$314,0,      TRUNC(DAYS360($E297+1,$H$314+1)/30) + (1-(DAY($E297)/DAY(EOMONTH($E297,0)))) * 30 / DAY(EOMONTH($E297,0))      )))</f>
        <v>24</v>
      </c>
      <c r="J297" s="37">
        <f>+I297*H297</f>
        <v>0</v>
      </c>
    </row>
    <row r="298" spans="1:12" x14ac:dyDescent="0.25">
      <c r="C298" s="13"/>
      <c r="D298" s="18"/>
      <c r="E298" s="17"/>
      <c r="F298" s="42"/>
      <c r="G298" s="23"/>
      <c r="H298" s="47"/>
      <c r="I298" s="45"/>
      <c r="J298" s="37"/>
    </row>
    <row r="299" spans="1:12" ht="16.2" x14ac:dyDescent="0.35">
      <c r="B299" s="9" t="s">
        <v>152</v>
      </c>
      <c r="C299" s="13"/>
      <c r="E299" s="17"/>
      <c r="F299" s="42"/>
      <c r="G299" s="23"/>
      <c r="H299" s="47"/>
      <c r="I299" s="45"/>
      <c r="J299" s="37"/>
    </row>
    <row r="300" spans="1:12" x14ac:dyDescent="0.25">
      <c r="C300" s="16" t="s">
        <v>153</v>
      </c>
      <c r="D300" s="14"/>
      <c r="E300" s="17"/>
      <c r="F300" s="42"/>
      <c r="G300" s="23"/>
      <c r="H300" s="47"/>
      <c r="I300" s="45"/>
      <c r="J300" s="46"/>
    </row>
    <row r="301" spans="1:12" ht="13.8" thickBot="1" x14ac:dyDescent="0.3">
      <c r="A301" s="2" t="s">
        <v>65</v>
      </c>
      <c r="C301" s="13"/>
      <c r="D301" s="2" t="s">
        <v>154</v>
      </c>
      <c r="E301" s="17"/>
      <c r="F301" s="42">
        <v>5</v>
      </c>
      <c r="G301" s="84"/>
      <c r="H301" s="47">
        <f t="shared" ref="H301" si="63">+G301*F301</f>
        <v>0</v>
      </c>
      <c r="I301" s="38">
        <f>IF($E301="",I$314,IF($E301&lt;$G$314,I$314,IF($E301&gt;$H$314,0,      TRUNC(DAYS360($E301+1,$H$314+1)/30) + (1-(DAY($E301)/DAY(EOMONTH($E301,0)))) * 30 / DAY(EOMONTH($E301,0))      )))</f>
        <v>24</v>
      </c>
      <c r="J301" s="39">
        <f t="shared" ref="J301" si="64">+I301*H301</f>
        <v>0</v>
      </c>
    </row>
    <row r="302" spans="1:12" ht="13.8" thickBot="1" x14ac:dyDescent="0.3">
      <c r="C302" s="13"/>
      <c r="E302" s="17"/>
      <c r="F302" s="25"/>
      <c r="G302" s="8"/>
      <c r="H302" s="8"/>
      <c r="I302" s="7"/>
    </row>
    <row r="303" spans="1:12" ht="14.4" thickBot="1" x14ac:dyDescent="0.3">
      <c r="C303" s="13"/>
      <c r="F303" s="51" t="s">
        <v>159</v>
      </c>
      <c r="G303" s="64"/>
      <c r="H303" s="65"/>
      <c r="I303" s="50"/>
      <c r="J303" s="50">
        <f>SUM(J8:J301)</f>
        <v>0</v>
      </c>
      <c r="L303" s="63"/>
    </row>
    <row r="304" spans="1:12" ht="13.8" thickBot="1" x14ac:dyDescent="0.3"/>
    <row r="305" spans="2:12" ht="14.4" thickBot="1" x14ac:dyDescent="0.3">
      <c r="F305" s="66" t="s">
        <v>160</v>
      </c>
      <c r="G305" s="67"/>
      <c r="H305" s="68"/>
      <c r="I305" s="69"/>
      <c r="J305" s="68">
        <f>J303*I305</f>
        <v>0</v>
      </c>
    </row>
    <row r="306" spans="2:12" ht="14.4" thickBot="1" x14ac:dyDescent="0.3">
      <c r="F306" s="66" t="s">
        <v>161</v>
      </c>
      <c r="G306" s="67"/>
      <c r="H306" s="68"/>
      <c r="I306" s="69"/>
      <c r="J306" s="68">
        <f>J303*I306</f>
        <v>0</v>
      </c>
    </row>
    <row r="307" spans="2:12" ht="14.4" thickBot="1" x14ac:dyDescent="0.3">
      <c r="F307" s="70" t="s">
        <v>162</v>
      </c>
      <c r="G307" s="71"/>
      <c r="H307" s="72"/>
      <c r="I307" s="73"/>
      <c r="J307" s="73">
        <f>J303+J305+J306</f>
        <v>0</v>
      </c>
    </row>
    <row r="308" spans="2:12" ht="13.8" thickBot="1" x14ac:dyDescent="0.3"/>
    <row r="309" spans="2:12" ht="14.4" thickBot="1" x14ac:dyDescent="0.3">
      <c r="F309" s="66" t="s">
        <v>155</v>
      </c>
      <c r="G309" s="67"/>
      <c r="H309" s="74"/>
      <c r="I309" s="75">
        <v>0.21</v>
      </c>
      <c r="J309" s="68">
        <f>J307*I309</f>
        <v>0</v>
      </c>
    </row>
    <row r="310" spans="2:12" ht="14.4" thickBot="1" x14ac:dyDescent="0.3">
      <c r="F310" s="76" t="s">
        <v>163</v>
      </c>
      <c r="G310" s="77"/>
      <c r="H310" s="78"/>
      <c r="I310" s="79"/>
      <c r="J310" s="79">
        <f>J307+J309</f>
        <v>0</v>
      </c>
    </row>
    <row r="311" spans="2:12" x14ac:dyDescent="0.25">
      <c r="G311" s="21"/>
    </row>
    <row r="312" spans="2:12" x14ac:dyDescent="0.25">
      <c r="G312" s="21"/>
      <c r="H312" s="21"/>
      <c r="I312" s="21"/>
      <c r="J312" s="21"/>
    </row>
    <row r="313" spans="2:12" x14ac:dyDescent="0.25">
      <c r="I313" s="21"/>
      <c r="J313" s="21"/>
    </row>
    <row r="314" spans="2:12" ht="17.399999999999999" x14ac:dyDescent="0.25">
      <c r="D314" s="57" t="s">
        <v>68</v>
      </c>
      <c r="E314" s="58" t="s">
        <v>108</v>
      </c>
      <c r="F314" s="59" t="s">
        <v>69</v>
      </c>
      <c r="G314" s="60">
        <v>44621</v>
      </c>
      <c r="H314" s="61">
        <v>45351</v>
      </c>
      <c r="I314" s="62">
        <f>DAYS360(G314,H314+1)/30</f>
        <v>24</v>
      </c>
      <c r="J314" s="22"/>
    </row>
    <row r="315" spans="2:12" x14ac:dyDescent="0.25">
      <c r="I315" s="21"/>
      <c r="J315" s="21"/>
    </row>
    <row r="316" spans="2:12" x14ac:dyDescent="0.25">
      <c r="D316" s="80" t="s">
        <v>164</v>
      </c>
      <c r="I316" s="21"/>
      <c r="J316" s="21"/>
      <c r="L316" s="21"/>
    </row>
    <row r="317" spans="2:12" x14ac:dyDescent="0.25">
      <c r="I317" s="15"/>
      <c r="J317" s="21"/>
    </row>
    <row r="318" spans="2:12" ht="26.4" x14ac:dyDescent="0.25">
      <c r="B318" s="18"/>
      <c r="C318" s="11"/>
      <c r="D318" s="80" t="s">
        <v>166</v>
      </c>
      <c r="I318" s="21"/>
      <c r="J318" s="21"/>
    </row>
    <row r="319" spans="2:12" x14ac:dyDescent="0.25">
      <c r="B319" s="18"/>
      <c r="C319" s="11"/>
      <c r="D319" s="18"/>
      <c r="I319" s="25"/>
      <c r="J319" s="25"/>
    </row>
    <row r="320" spans="2:12" ht="39.6" x14ac:dyDescent="0.25">
      <c r="B320" s="18"/>
      <c r="C320" s="18"/>
      <c r="D320" s="80" t="s">
        <v>156</v>
      </c>
      <c r="I320" s="25"/>
      <c r="J320" s="25"/>
    </row>
    <row r="321" spans="2:10" x14ac:dyDescent="0.25">
      <c r="B321" s="18"/>
      <c r="C321" s="18"/>
      <c r="D321" s="18"/>
      <c r="I321" s="29"/>
      <c r="J321" s="29"/>
    </row>
    <row r="322" spans="2:10" ht="39.6" x14ac:dyDescent="0.25">
      <c r="B322" s="18"/>
      <c r="C322" s="18"/>
      <c r="D322" s="80" t="s">
        <v>165</v>
      </c>
      <c r="I322" s="21"/>
      <c r="J322" s="21"/>
    </row>
    <row r="323" spans="2:10" x14ac:dyDescent="0.25">
      <c r="B323" s="18"/>
      <c r="C323" s="18"/>
      <c r="D323" s="18"/>
      <c r="I323" s="21"/>
      <c r="J323" s="21"/>
    </row>
    <row r="324" spans="2:10" ht="43.2" x14ac:dyDescent="0.3">
      <c r="B324" s="18"/>
      <c r="C324" s="11"/>
      <c r="D324" s="81" t="s">
        <v>157</v>
      </c>
      <c r="I324" s="21"/>
      <c r="J324" s="21"/>
    </row>
    <row r="325" spans="2:10" x14ac:dyDescent="0.25">
      <c r="B325" s="18"/>
      <c r="C325" s="18"/>
      <c r="D325" s="18"/>
      <c r="E325" s="18"/>
      <c r="F325" s="18"/>
      <c r="G325" s="18"/>
      <c r="H325" s="18"/>
      <c r="I325" s="24"/>
      <c r="J325" s="24"/>
    </row>
    <row r="326" spans="2:10" x14ac:dyDescent="0.25">
      <c r="B326" s="18"/>
      <c r="C326" s="18"/>
      <c r="D326" s="49"/>
      <c r="E326" s="18"/>
      <c r="F326" s="18"/>
      <c r="G326" s="18"/>
      <c r="H326" s="18"/>
      <c r="I326" s="24"/>
      <c r="J326" s="24"/>
    </row>
    <row r="327" spans="2:10" x14ac:dyDescent="0.25">
      <c r="B327" s="18"/>
      <c r="C327" s="18"/>
      <c r="E327" s="18"/>
      <c r="F327" s="18"/>
      <c r="G327" s="18"/>
      <c r="H327" s="18"/>
      <c r="I327" s="24"/>
      <c r="J327" s="24"/>
    </row>
    <row r="328" spans="2:10" x14ac:dyDescent="0.25">
      <c r="B328" s="18"/>
      <c r="C328" s="18"/>
      <c r="D328" s="18"/>
      <c r="E328" s="18"/>
      <c r="F328" s="18"/>
      <c r="G328" s="18"/>
      <c r="H328" s="18"/>
      <c r="I328" s="18"/>
      <c r="J328" s="18"/>
    </row>
    <row r="329" spans="2:10" x14ac:dyDescent="0.25">
      <c r="B329" s="18"/>
      <c r="C329" s="18"/>
      <c r="E329" s="17"/>
      <c r="F329" s="18"/>
      <c r="G329" s="18"/>
      <c r="H329" s="18"/>
      <c r="I329" s="18"/>
      <c r="J329" s="18"/>
    </row>
    <row r="330" spans="2:10" x14ac:dyDescent="0.25">
      <c r="D330" s="18"/>
      <c r="E330" s="18"/>
      <c r="F330" s="18"/>
      <c r="G330" s="18"/>
      <c r="H330" s="18"/>
      <c r="I330" s="18"/>
      <c r="J330" s="18"/>
    </row>
    <row r="331" spans="2:10" x14ac:dyDescent="0.25">
      <c r="D331" s="18"/>
      <c r="E331" s="18"/>
      <c r="F331" s="18"/>
      <c r="G331" s="18"/>
      <c r="H331" s="18"/>
      <c r="I331" s="18"/>
      <c r="J331" s="18"/>
    </row>
    <row r="332" spans="2:10" x14ac:dyDescent="0.25">
      <c r="D332" s="18"/>
      <c r="E332" s="18"/>
      <c r="F332" s="18"/>
      <c r="G332" s="18"/>
      <c r="H332" s="18"/>
      <c r="I332" s="18"/>
      <c r="J332" s="18"/>
    </row>
    <row r="333" spans="2:10" x14ac:dyDescent="0.25">
      <c r="D333" s="18"/>
      <c r="E333" s="18"/>
      <c r="F333" s="18"/>
      <c r="G333" s="18"/>
      <c r="H333" s="18"/>
      <c r="I333" s="18"/>
      <c r="J333" s="18"/>
    </row>
    <row r="334" spans="2:10" x14ac:dyDescent="0.25">
      <c r="D334" s="18"/>
      <c r="E334" s="17"/>
      <c r="F334" s="18"/>
      <c r="G334" s="18"/>
      <c r="H334" s="18"/>
      <c r="I334" s="18"/>
      <c r="J334" s="18"/>
    </row>
    <row r="335" spans="2:10" x14ac:dyDescent="0.25">
      <c r="D335" s="18"/>
      <c r="E335" s="18"/>
      <c r="F335" s="18"/>
      <c r="G335" s="18"/>
      <c r="H335" s="18"/>
      <c r="I335" s="18"/>
      <c r="J335" s="18"/>
    </row>
    <row r="336" spans="2:10" x14ac:dyDescent="0.25">
      <c r="D336" s="18"/>
      <c r="E336" s="18"/>
      <c r="F336" s="18"/>
      <c r="G336" s="18"/>
      <c r="H336" s="18"/>
      <c r="I336" s="18"/>
      <c r="J336" s="18"/>
    </row>
    <row r="337" spans="1:10" x14ac:dyDescent="0.25">
      <c r="D337" s="18"/>
      <c r="E337" s="17"/>
      <c r="F337" s="18"/>
      <c r="G337" s="18"/>
      <c r="H337" s="18"/>
      <c r="I337" s="18"/>
      <c r="J337" s="18"/>
    </row>
    <row r="338" spans="1:10" x14ac:dyDescent="0.25">
      <c r="D338" s="18"/>
      <c r="E338" s="18"/>
      <c r="F338" s="18"/>
      <c r="G338" s="18"/>
      <c r="H338" s="18"/>
      <c r="I338" s="18"/>
      <c r="J338" s="18"/>
    </row>
    <row r="339" spans="1:10" x14ac:dyDescent="0.25">
      <c r="D339" s="18"/>
      <c r="E339" s="18"/>
      <c r="F339" s="18"/>
      <c r="G339" s="18"/>
      <c r="H339" s="18"/>
      <c r="I339" s="18"/>
      <c r="J339" s="18"/>
    </row>
    <row r="340" spans="1:10" ht="15.6" x14ac:dyDescent="0.3">
      <c r="B340" s="30"/>
      <c r="C340" s="31"/>
      <c r="D340" s="26"/>
      <c r="E340" s="27"/>
      <c r="F340" s="18"/>
      <c r="G340" s="18"/>
      <c r="H340" s="18"/>
      <c r="I340" s="28"/>
      <c r="J340" s="18"/>
    </row>
    <row r="341" spans="1:10" ht="12.9" hidden="1" customHeight="1" x14ac:dyDescent="0.3">
      <c r="B341" s="30"/>
      <c r="C341" s="32"/>
      <c r="D341" s="18"/>
      <c r="E341" s="27"/>
      <c r="F341" s="18"/>
      <c r="G341" s="18"/>
      <c r="H341" s="18"/>
      <c r="I341" s="28"/>
      <c r="J341" s="18"/>
    </row>
    <row r="342" spans="1:10" ht="12.9" hidden="1" customHeight="1" x14ac:dyDescent="0.3">
      <c r="B342" s="30"/>
      <c r="C342" s="32"/>
      <c r="D342" s="18"/>
      <c r="E342" s="18"/>
      <c r="F342" s="18"/>
      <c r="G342" s="18"/>
      <c r="H342" s="18"/>
      <c r="I342" s="28"/>
      <c r="J342" s="18"/>
    </row>
    <row r="343" spans="1:10" ht="12.9" hidden="1" customHeight="1" x14ac:dyDescent="0.25">
      <c r="B343" s="15"/>
      <c r="C343" s="12"/>
      <c r="D343" s="17"/>
      <c r="E343" s="27"/>
      <c r="F343" s="18"/>
      <c r="G343" s="18"/>
      <c r="H343" s="18"/>
      <c r="I343" s="28"/>
      <c r="J343" s="18"/>
    </row>
    <row r="344" spans="1:10" ht="12.9" hidden="1" customHeight="1" x14ac:dyDescent="0.25">
      <c r="B344" s="15"/>
      <c r="C344" s="12"/>
      <c r="D344" s="48"/>
      <c r="E344" s="27"/>
      <c r="F344" s="18"/>
      <c r="G344" s="18"/>
      <c r="H344" s="18"/>
      <c r="I344" s="28"/>
      <c r="J344" s="18"/>
    </row>
    <row r="345" spans="1:10" ht="12.9" hidden="1" customHeight="1" x14ac:dyDescent="0.25">
      <c r="B345" s="15"/>
      <c r="C345" s="12"/>
      <c r="D345" s="17"/>
      <c r="E345" s="27"/>
      <c r="F345" s="18"/>
      <c r="G345" s="18"/>
      <c r="H345" s="18"/>
      <c r="I345" s="28"/>
      <c r="J345" s="18"/>
    </row>
    <row r="346" spans="1:10" ht="15.6" hidden="1" x14ac:dyDescent="0.25">
      <c r="A346" s="33"/>
      <c r="D346" s="18"/>
      <c r="E346" s="24"/>
      <c r="F346" s="18"/>
      <c r="G346" s="18"/>
      <c r="H346" s="18"/>
      <c r="I346" s="18"/>
      <c r="J346" s="18"/>
    </row>
    <row r="347" spans="1:10" hidden="1" x14ac:dyDescent="0.25">
      <c r="D347" s="18"/>
      <c r="E347" s="24"/>
      <c r="F347" s="18"/>
      <c r="G347" s="18"/>
      <c r="H347" s="18"/>
      <c r="I347" s="18"/>
      <c r="J347" s="18"/>
    </row>
    <row r="348" spans="1:10" hidden="1" x14ac:dyDescent="0.25">
      <c r="D348" s="18"/>
      <c r="E348" s="24"/>
      <c r="F348" s="18"/>
      <c r="G348" s="18"/>
      <c r="H348" s="18"/>
      <c r="I348" s="18"/>
      <c r="J348" s="18"/>
    </row>
    <row r="349" spans="1:10" hidden="1" x14ac:dyDescent="0.25">
      <c r="A349" s="15"/>
      <c r="D349" s="18"/>
      <c r="E349" s="24"/>
      <c r="F349" s="18"/>
      <c r="G349" s="18"/>
      <c r="H349" s="18"/>
      <c r="I349" s="18"/>
      <c r="J349" s="18"/>
    </row>
    <row r="350" spans="1:10" hidden="1" x14ac:dyDescent="0.25">
      <c r="D350" s="18"/>
      <c r="E350" s="24"/>
      <c r="F350" s="18"/>
      <c r="G350" s="18"/>
      <c r="H350" s="18"/>
      <c r="I350" s="18"/>
      <c r="J350" s="18"/>
    </row>
    <row r="351" spans="1:10" hidden="1" x14ac:dyDescent="0.25">
      <c r="D351" s="18"/>
      <c r="E351" s="24"/>
      <c r="F351" s="18"/>
      <c r="G351" s="18"/>
      <c r="H351" s="18"/>
      <c r="I351" s="18"/>
      <c r="J351" s="18"/>
    </row>
    <row r="352" spans="1:10" hidden="1" x14ac:dyDescent="0.25">
      <c r="D352" s="18"/>
      <c r="E352" s="24"/>
      <c r="F352" s="18"/>
      <c r="G352" s="18"/>
      <c r="H352" s="18"/>
      <c r="I352" s="18"/>
      <c r="J352" s="18"/>
    </row>
    <row r="353" spans="2:10" ht="12.9" hidden="1" customHeight="1" x14ac:dyDescent="0.25">
      <c r="B353" s="15"/>
      <c r="C353" s="12"/>
      <c r="D353" s="48"/>
      <c r="E353" s="27"/>
      <c r="F353" s="18"/>
      <c r="G353" s="18"/>
      <c r="H353" s="18"/>
      <c r="I353" s="28"/>
      <c r="J353" s="18"/>
    </row>
    <row r="354" spans="2:10" ht="12.9" hidden="1" customHeight="1" x14ac:dyDescent="0.25">
      <c r="B354" s="15"/>
      <c r="C354" s="12"/>
      <c r="D354" s="17"/>
      <c r="E354" s="27"/>
      <c r="F354" s="18"/>
      <c r="G354" s="18"/>
      <c r="H354" s="18"/>
      <c r="I354" s="28"/>
      <c r="J354" s="18"/>
    </row>
    <row r="355" spans="2:10" ht="12.9" hidden="1" customHeight="1" x14ac:dyDescent="0.25">
      <c r="B355" s="15"/>
      <c r="C355" s="6"/>
      <c r="D355" s="19"/>
      <c r="E355" s="18"/>
      <c r="F355" s="18"/>
      <c r="G355" s="18"/>
      <c r="H355" s="18"/>
      <c r="I355" s="28"/>
      <c r="J355" s="18"/>
    </row>
    <row r="356" spans="2:10" hidden="1" x14ac:dyDescent="0.25">
      <c r="D356" s="18"/>
      <c r="E356" s="18"/>
      <c r="F356" s="18"/>
      <c r="G356" s="18"/>
      <c r="H356" s="18"/>
      <c r="I356" s="18"/>
      <c r="J356" s="18"/>
    </row>
    <row r="357" spans="2:10" ht="15.6" x14ac:dyDescent="0.3">
      <c r="B357" s="30"/>
      <c r="C357" s="31"/>
      <c r="D357" s="26"/>
      <c r="E357" s="27"/>
      <c r="F357" s="18"/>
      <c r="G357" s="18"/>
      <c r="H357" s="18"/>
      <c r="I357" s="28"/>
      <c r="J357" s="18"/>
    </row>
    <row r="358" spans="2:10" ht="15.6" x14ac:dyDescent="0.3">
      <c r="B358" s="30"/>
      <c r="C358" s="31"/>
      <c r="D358" s="26"/>
      <c r="E358" s="27"/>
      <c r="F358" s="18"/>
      <c r="G358" s="18"/>
      <c r="H358" s="18"/>
      <c r="I358" s="28"/>
      <c r="J358" s="18"/>
    </row>
    <row r="359" spans="2:10" x14ac:dyDescent="0.25">
      <c r="D359" s="18"/>
      <c r="E359" s="18"/>
      <c r="F359" s="18"/>
      <c r="G359" s="18"/>
      <c r="H359" s="18"/>
      <c r="I359" s="18"/>
      <c r="J359" s="18"/>
    </row>
    <row r="360" spans="2:10" x14ac:dyDescent="0.25">
      <c r="D360" s="18"/>
      <c r="E360" s="18"/>
      <c r="F360" s="18"/>
      <c r="G360" s="18"/>
      <c r="H360" s="18"/>
      <c r="I360" s="18"/>
      <c r="J360" s="18"/>
    </row>
    <row r="361" spans="2:10" x14ac:dyDescent="0.25">
      <c r="D361" s="18"/>
      <c r="E361" s="18"/>
      <c r="F361" s="18"/>
      <c r="G361" s="18"/>
      <c r="H361" s="18"/>
      <c r="I361" s="18"/>
      <c r="J361" s="18"/>
    </row>
    <row r="362" spans="2:10" x14ac:dyDescent="0.25">
      <c r="D362" s="18"/>
      <c r="E362" s="18"/>
      <c r="F362" s="18"/>
      <c r="G362" s="18"/>
      <c r="H362" s="18"/>
      <c r="I362" s="18"/>
      <c r="J362" s="18"/>
    </row>
    <row r="363" spans="2:10" x14ac:dyDescent="0.25">
      <c r="D363" s="18"/>
      <c r="E363" s="18"/>
      <c r="F363" s="18"/>
      <c r="G363" s="18"/>
      <c r="H363" s="18"/>
      <c r="I363" s="18"/>
      <c r="J363" s="18"/>
    </row>
    <row r="364" spans="2:10" x14ac:dyDescent="0.25">
      <c r="D364" s="18"/>
      <c r="E364" s="18"/>
      <c r="F364" s="18"/>
      <c r="G364" s="18"/>
      <c r="H364" s="18"/>
      <c r="I364" s="18"/>
      <c r="J364" s="18"/>
    </row>
    <row r="365" spans="2:10" x14ac:dyDescent="0.25">
      <c r="D365" s="18"/>
      <c r="E365" s="18"/>
      <c r="F365" s="18"/>
      <c r="G365" s="18"/>
      <c r="H365" s="18"/>
      <c r="I365" s="24"/>
      <c r="J365" s="24"/>
    </row>
    <row r="366" spans="2:10" x14ac:dyDescent="0.25">
      <c r="D366" s="18"/>
      <c r="E366" s="18"/>
      <c r="F366" s="18"/>
      <c r="G366" s="18"/>
      <c r="H366" s="18"/>
      <c r="I366" s="18"/>
      <c r="J366" s="18"/>
    </row>
    <row r="367" spans="2:10" x14ac:dyDescent="0.25">
      <c r="D367" s="18"/>
      <c r="E367" s="18"/>
      <c r="F367" s="18"/>
      <c r="G367" s="18"/>
      <c r="H367" s="18"/>
      <c r="I367" s="18"/>
      <c r="J367" s="18"/>
    </row>
    <row r="368" spans="2:10" x14ac:dyDescent="0.25">
      <c r="D368" s="18"/>
      <c r="E368" s="18"/>
      <c r="F368" s="18"/>
      <c r="G368" s="18"/>
      <c r="H368" s="18"/>
      <c r="I368" s="18"/>
      <c r="J368" s="18"/>
    </row>
  </sheetData>
  <sheetProtection algorithmName="SHA-512" hashValue="JJPj7M/AfLVlgyRE9FPY8HneBg8w17zAzK33ZA+S7xRirKP4i+4oqsnIfJarWafmMw4CfhiS7HPQ0ZVPgAfPEg==" saltValue="J1i9uH2/m4p5I/DKSBiIzA==" spinCount="100000" sheet="1" objects="1" scenarios="1"/>
  <mergeCells count="1">
    <mergeCell ref="I1:J1"/>
  </mergeCells>
  <pageMargins left="0.75" right="0.75" top="1" bottom="1" header="0" footer="0"/>
  <pageSetup paperSize="9" orientation="portrait" horizontalDpi="300" verticalDpi="300" r:id="rId1"/>
  <headerFooter alignWithMargins="0"/>
  <ignoredErrors>
    <ignoredError sqref="H9:H301" unlockedFormula="1"/>
    <ignoredError sqref="I9:J301" formula="1" unlockedFormula="1"/>
    <ignoredError sqref="I8:J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2022-24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Donaire Granado, Alberto</dc:creator>
  <cp:lastModifiedBy>Donaire Granado, Alberto</cp:lastModifiedBy>
  <dcterms:created xsi:type="dcterms:W3CDTF">2015-08-28T11:46:28Z</dcterms:created>
  <dcterms:modified xsi:type="dcterms:W3CDTF">2021-08-17T07:37:50Z</dcterms:modified>
</cp:coreProperties>
</file>