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1\1 C_ADMINIST\6012100270_2000003194_ObO_Plan reforma_moderniz_centros_tracción_L6_paso1500v\2. Licitacion\A_publicar\"/>
    </mc:Choice>
  </mc:AlternateContent>
  <xr:revisionPtr revIDLastSave="0" documentId="8_{263B9394-9BF8-4959-A0D1-CE737EED1E73}" xr6:coauthVersionLast="36" xr6:coauthVersionMax="36" xr10:uidLastSave="{00000000-0000-0000-0000-000000000000}"/>
  <bookViews>
    <workbookView xWindow="0" yWindow="0" windowWidth="17250" windowHeight="6990" xr2:uid="{4FA347B7-94BB-442C-A4B4-06DC3132808B}"/>
  </bookViews>
  <sheets>
    <sheet name="LOTE 3" sheetId="4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1" i="4" l="1"/>
  <c r="E82" i="4" s="1"/>
  <c r="F82" i="4" s="1"/>
  <c r="F80" i="4" s="1"/>
  <c r="C80" i="4"/>
  <c r="F77" i="4"/>
  <c r="F76" i="4"/>
  <c r="C75" i="4"/>
  <c r="F68" i="4"/>
  <c r="F67" i="4"/>
  <c r="F66" i="4"/>
  <c r="C65" i="4"/>
  <c r="F62" i="4"/>
  <c r="F61" i="4"/>
  <c r="F60" i="4"/>
  <c r="C59" i="4"/>
  <c r="C58" i="4"/>
  <c r="F55" i="4"/>
  <c r="F54" i="4"/>
  <c r="E56" i="4" s="1"/>
  <c r="F56" i="4" s="1"/>
  <c r="F53" i="4" s="1"/>
  <c r="C53" i="4"/>
  <c r="F48" i="4"/>
  <c r="F47" i="4"/>
  <c r="F46" i="4"/>
  <c r="F45" i="4"/>
  <c r="C44" i="4"/>
  <c r="F41" i="4"/>
  <c r="F40" i="4"/>
  <c r="F39" i="4"/>
  <c r="F38" i="4"/>
  <c r="F37" i="4"/>
  <c r="F36" i="4"/>
  <c r="F35" i="4"/>
  <c r="F34" i="4"/>
  <c r="F33" i="4"/>
  <c r="F32" i="4"/>
  <c r="C31" i="4"/>
  <c r="F28" i="4"/>
  <c r="F27" i="4"/>
  <c r="F26" i="4"/>
  <c r="F25" i="4"/>
  <c r="F24" i="4"/>
  <c r="F23" i="4"/>
  <c r="F22" i="4"/>
  <c r="F21" i="4"/>
  <c r="C20" i="4"/>
  <c r="C19" i="4"/>
  <c r="F16" i="4"/>
  <c r="F15" i="4"/>
  <c r="F14" i="4"/>
  <c r="F13" i="4"/>
  <c r="C12" i="4"/>
  <c r="F9" i="4"/>
  <c r="F8" i="4"/>
  <c r="F7" i="4"/>
  <c r="F6" i="4"/>
  <c r="C5" i="4"/>
  <c r="C4" i="4"/>
  <c r="E29" i="4" l="1"/>
  <c r="E20" i="4" s="1"/>
  <c r="E49" i="4"/>
  <c r="E44" i="4" s="1"/>
  <c r="E10" i="4"/>
  <c r="E5" i="4" s="1"/>
  <c r="E42" i="4"/>
  <c r="E31" i="4" s="1"/>
  <c r="E53" i="4"/>
  <c r="E17" i="4"/>
  <c r="F17" i="4" s="1"/>
  <c r="F12" i="4" s="1"/>
  <c r="E63" i="4"/>
  <c r="F63" i="4" s="1"/>
  <c r="F59" i="4" s="1"/>
  <c r="E69" i="4"/>
  <c r="E65" i="4" s="1"/>
  <c r="E78" i="4"/>
  <c r="F78" i="4" s="1"/>
  <c r="F75" i="4" s="1"/>
  <c r="E80" i="4"/>
  <c r="F49" i="4" l="1"/>
  <c r="F44" i="4" s="1"/>
  <c r="E75" i="4"/>
  <c r="E59" i="4"/>
  <c r="F29" i="4"/>
  <c r="F20" i="4" s="1"/>
  <c r="E12" i="4"/>
  <c r="F10" i="4"/>
  <c r="F5" i="4" s="1"/>
  <c r="F69" i="4"/>
  <c r="F65" i="4" s="1"/>
  <c r="E71" i="4" s="1"/>
  <c r="F42" i="4"/>
  <c r="F31" i="4" s="1"/>
  <c r="E51" i="4" l="1"/>
  <c r="F51" i="4" s="1"/>
  <c r="F19" i="4" s="1"/>
  <c r="E58" i="4"/>
  <c r="F71" i="4"/>
  <c r="F58" i="4" s="1"/>
  <c r="E73" i="4" l="1"/>
  <c r="E4" i="4" s="1"/>
  <c r="E19" i="4"/>
  <c r="F73" i="4" l="1"/>
  <c r="F4" i="4" s="1"/>
  <c r="E84" i="4" s="1"/>
  <c r="F84" i="4" s="1"/>
  <c r="F87" i="4" s="1"/>
  <c r="F89" i="4" l="1"/>
  <c r="F90" i="4"/>
  <c r="F92" i="4" l="1"/>
  <c r="F94" i="4" s="1"/>
  <c r="F96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Gálvez García, Félix</author>
  </authors>
  <commentList>
    <comment ref="A3" authorId="0" shapeId="0" xr:uid="{8E922A09-C3EB-41AB-97EC-44E0B1EA2E0E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0EB3E172-EDF7-4E7E-8832-8F42D11B6175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C3" authorId="0" shapeId="0" xr:uid="{AB598FA5-AAD1-47B1-B40F-132A1A695745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D3" authorId="0" shapeId="0" xr:uid="{E939DEFF-404A-499A-8DD9-F92D4F528FAA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E3" authorId="0" shapeId="0" xr:uid="{FF3C66AF-759E-4659-81D9-95474B008511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F3" authorId="0" shapeId="0" xr:uid="{F4B572BB-8C14-4AAC-AAC9-E05F0D6BF651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</commentList>
</comments>
</file>

<file path=xl/sharedStrings.xml><?xml version="1.0" encoding="utf-8"?>
<sst xmlns="http://schemas.openxmlformats.org/spreadsheetml/2006/main" count="190" uniqueCount="120">
  <si>
    <t>Presupuesto</t>
  </si>
  <si>
    <t>Código</t>
  </si>
  <si>
    <t>Ud</t>
  </si>
  <si>
    <t>Resumen</t>
  </si>
  <si>
    <t>CanPres</t>
  </si>
  <si>
    <t>Pres</t>
  </si>
  <si>
    <t>ImpPres</t>
  </si>
  <si>
    <t/>
  </si>
  <si>
    <t>ud</t>
  </si>
  <si>
    <t>u</t>
  </si>
  <si>
    <t>m</t>
  </si>
  <si>
    <t>I30TAC100</t>
  </si>
  <si>
    <t>Entrega de la documentación final de la obra y formación específica.</t>
  </si>
  <si>
    <t>I30TAB010</t>
  </si>
  <si>
    <t>Legalización de la totalidad de las instalaciones de AT Y BT.</t>
  </si>
  <si>
    <t>ESTUDIO DE SEGURIDAD Y SALUD</t>
  </si>
  <si>
    <t>SS0LOTE2</t>
  </si>
  <si>
    <t>Estudio de Seguridad y Salud en el trabajo.</t>
  </si>
  <si>
    <t>Total IO_19-114V</t>
  </si>
  <si>
    <t>Total Ejecución Material</t>
  </si>
  <si>
    <t>Beneficio Industrial</t>
  </si>
  <si>
    <t>Gastos Generales</t>
  </si>
  <si>
    <t>Total Oferta (SIN IVA)</t>
  </si>
  <si>
    <t>IVA (21%)</t>
  </si>
  <si>
    <t>Total Oferta (IVA INCLUIDO)</t>
  </si>
  <si>
    <t>3-01</t>
  </si>
  <si>
    <t>ACTUACIONES EN LA ELECTRIFICACIÓN DE LÍNEA 6  PARA EL PASO A 1.500 VCC</t>
  </si>
  <si>
    <t>1.1</t>
  </si>
  <si>
    <t>ACTUACIONES EN LOS SECCIONADORES DE VÍAS GENERALES</t>
  </si>
  <si>
    <t>I41SAB030D</t>
  </si>
  <si>
    <t>Desmontaje de armario de seccionador con interruptor de seccionamiento MEGT-4007, de 1500 Vcc 4400 A. En horario nocturno en tún</t>
  </si>
  <si>
    <t>I41SCX015</t>
  </si>
  <si>
    <t>Trabajos en Puesto Central de actualización en el telemando de seccionadores en el Sistema SHERPA. En horario nocturno túnel</t>
  </si>
  <si>
    <t>I41SCX080T</t>
  </si>
  <si>
    <t>Suministro e instalación de dos detectores de presencia de tensión en seccionador de catenaria. En horario nocturno túnel</t>
  </si>
  <si>
    <t>I41SCX020DT</t>
  </si>
  <si>
    <t>Desmontaje de conversor de medios LOGITEL en seccionador de catenaria para sistema de arrastres de CTR . En horario nocturno tún</t>
  </si>
  <si>
    <t>Total 1.1</t>
  </si>
  <si>
    <t>1.2</t>
  </si>
  <si>
    <t>TRABAJOS DE SUSTITUCIÓN DE CABLES DE ALIMENTACIÓN A CATENARIA</t>
  </si>
  <si>
    <t>I41KDX001DT</t>
  </si>
  <si>
    <t>Desmontaje de cable cubierto de Al. 1 kV. de 1x630 mm².</t>
  </si>
  <si>
    <t>I41KDX001T</t>
  </si>
  <si>
    <t>Suministro e instalación de cable cubierto de Al. 3 kV. de 1x630 mm², clasificación (CPR): B2ca, s1a, d1, a1. En horario nocturn</t>
  </si>
  <si>
    <t>I41KDX005NT</t>
  </si>
  <si>
    <t>Inst/noct/túnel de cable cubierto de Al. 3 kV. de 1x630 mm², clasificación (CPR): Cca-s1b, d1, a1.</t>
  </si>
  <si>
    <t>I41PAX001T</t>
  </si>
  <si>
    <t>Suministro e instalación de conjunto placas negativo. En horario nocturno túnel.</t>
  </si>
  <si>
    <t>Total 1.2</t>
  </si>
  <si>
    <t>1.3</t>
  </si>
  <si>
    <t>ACTUACIONES EN LA ELECTRIFICACIÓN DE DEPÓSITO Y COCHERAS</t>
  </si>
  <si>
    <t>1.3.1</t>
  </si>
  <si>
    <t>DEPOSITO DE LAGUNA</t>
  </si>
  <si>
    <t>I40ASX002T</t>
  </si>
  <si>
    <t>Suministro e instalación de puenteo de aislador de sección de catenaria rígida. En horario nocturno de túnel</t>
  </si>
  <si>
    <t>I40ASX005T</t>
  </si>
  <si>
    <t>Desmontaje de puenteo y normalización de aislador de sección de catenaria rígida. En horario nocturno de túnel</t>
  </si>
  <si>
    <t>I41KWX003T</t>
  </si>
  <si>
    <t>Desconexión y aislamiento de los cables cubiertos de Al. 3 kV. de 1x630 mm². a seccionador.  En horario nocturno túnel.</t>
  </si>
  <si>
    <t>I41KWX004T</t>
  </si>
  <si>
    <t>Reposición de cable cubierto de Al. 3 kV. de 1x630 mm². a seccionador.  En horario nocturno túnel.</t>
  </si>
  <si>
    <t>I41SBA002D</t>
  </si>
  <si>
    <t>Desmontaje de seccionador unipolar de apertura en carga para corriente continua. En horario de corte de tracción diurno de depós</t>
  </si>
  <si>
    <t>I41SBA005</t>
  </si>
  <si>
    <t>Suministro e instalacion de seccionador unipolar de apertura en carga corriente continua 3 kV , 2000 A. En horario de corte de t</t>
  </si>
  <si>
    <t>I41KFX001D</t>
  </si>
  <si>
    <t>Desmontaje de cable cubierto de Cu. 1 kV. de 1 x 150 mm². En horario de corte de tracción diurno de depósito.</t>
  </si>
  <si>
    <t>I41KFX001</t>
  </si>
  <si>
    <t>Suministro e instalación de cable cubierto de Cu. 3 kV. de 1x150 mm². Clasificación (CPR): B2ca, s1a, d1, a1,En horario de corte</t>
  </si>
  <si>
    <t>Total 1.3.1</t>
  </si>
  <si>
    <t>1.3.2</t>
  </si>
  <si>
    <t>COCHERAS DE UNIVERSITARIA</t>
  </si>
  <si>
    <t>I41PBX001T</t>
  </si>
  <si>
    <t>Suministro e instalación de conjunto de placas de positivo. En horario nocturno túnel</t>
  </si>
  <si>
    <t>I41KWX005T</t>
  </si>
  <si>
    <t>Conexión de cable cubierto de Al. 3 kV. de 1x630 mm². de seccionador a placa de positivos. En horario nocturno túnel.</t>
  </si>
  <si>
    <t>I41KSX006QT</t>
  </si>
  <si>
    <t>Soporte para túnel de 500 mm. de long. con 4 fichas (24-72).  En horario nocturno túnel</t>
  </si>
  <si>
    <t>I41SCX018T</t>
  </si>
  <si>
    <t>Trabajos en seccionador de catenaria para la puesta en servicio de telemando. En horario nocturno túnel</t>
  </si>
  <si>
    <t>Total 1.3.2</t>
  </si>
  <si>
    <t>1.3.3</t>
  </si>
  <si>
    <t>COCHERAS DE ARGANZUELA</t>
  </si>
  <si>
    <t>Total 1.3.3</t>
  </si>
  <si>
    <t>Total 1.3</t>
  </si>
  <si>
    <t>1.4</t>
  </si>
  <si>
    <t>ACTUACIONES EN LOS TÚNELES DE ENLACE CON OTRAS LÍNEAS</t>
  </si>
  <si>
    <t>I41PTX253T</t>
  </si>
  <si>
    <t>Desmontaje y conversión de conjunto de transición de tensiones de tracción 1500 Vcc/600 Vcc a aislador de sección . En horario n</t>
  </si>
  <si>
    <t>I41PTX230T</t>
  </si>
  <si>
    <t>Suministro e instalación de conjunto de transición de tensiones de tracción 1500 Vcc/600 Vcc. En horario nocturno túnel</t>
  </si>
  <si>
    <t>Total 1.4</t>
  </si>
  <si>
    <t>1.5</t>
  </si>
  <si>
    <t>SITUACIONES PROVISIONALES DE ELECTRIFICACIÓN EN LÍNEA 6</t>
  </si>
  <si>
    <t>1.5.1</t>
  </si>
  <si>
    <t>TRABAJOS EN ELECTRIFICACIÓN PARA DEJAR FUERA DE SERVICIO LA CATENARIA</t>
  </si>
  <si>
    <t>I40AHX045T</t>
  </si>
  <si>
    <t>Despuenteo eléctrico en aguja desvío de catenaria rígida. En horario nocturno túnel</t>
  </si>
  <si>
    <t>I40AUX006T</t>
  </si>
  <si>
    <t>Suministro e instalación de puesta a negativo permanente de catenaria. En horario nocturno túnel</t>
  </si>
  <si>
    <t>I41KWX070T</t>
  </si>
  <si>
    <t>Desmontaje y desconexión de los cables feeder de Centro de Tracción a catenaria. En horario nocturno túnel.</t>
  </si>
  <si>
    <t>Total 1.5.1</t>
  </si>
  <si>
    <t>1.5.2</t>
  </si>
  <si>
    <t>TRABAJOS EN ELECTRIFICACIÓN PARA LA NORMALIZACIÓN DEL SERVICIO</t>
  </si>
  <si>
    <t>I40AHX210T</t>
  </si>
  <si>
    <t>Instalación de puenteo eléctrico en aguja de desvío en catenaria rígida. En horario nocturno túnel</t>
  </si>
  <si>
    <t>I40AUX026T</t>
  </si>
  <si>
    <t>Desmontaje de la instalación de puesta a negativo. En horario nocturno túnel</t>
  </si>
  <si>
    <t>I41KWX080T</t>
  </si>
  <si>
    <t>Conexión de los cables feeder de Centro de Tracción a catenaria. En horario nocturno túnel.</t>
  </si>
  <si>
    <t>Total 1.5.2</t>
  </si>
  <si>
    <t>Total 1.5</t>
  </si>
  <si>
    <t>Total 3-01</t>
  </si>
  <si>
    <t>3-02</t>
  </si>
  <si>
    <t>LEGALIZACIÓN, ENTREGA DE DOCUMENTACIÓN Y FORMACIÓN</t>
  </si>
  <si>
    <t>Total 3-02</t>
  </si>
  <si>
    <t>3-03</t>
  </si>
  <si>
    <t>Total 3-03</t>
  </si>
  <si>
    <t>PLAN DE REFORMA Y MODERNIZACIÓN  DE CTRs DE LA LÍNEA 6 DE METRO MADRID (LOTE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</si>
</sst>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_-* #,##0.00\ [$€-C0A]_-;\-* #,##0.00\ [$€-C0A]_-;_-* &quot;-&quot;??\ [$€-C0A]_-;_-@_-"/>
  </numFmts>
  <fonts count="13" x14ac:knownFonts="1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D1E1ED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E2E9F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rgb="FFF1BBE7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</borders>
  <cellStyleXfs count="4">
    <xf numFmtId="0" fontId="0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83">
    <xf numFmtId="0" fontId="0" fillId="0" borderId="0" xfId="0"/>
    <xf numFmtId="0" fontId="2" fillId="3" borderId="0" xfId="0" applyFont="1" applyFill="1" applyAlignment="1">
      <alignment vertical="top"/>
    </xf>
    <xf numFmtId="0" fontId="2" fillId="3" borderId="0" xfId="0" applyFont="1" applyFill="1" applyAlignment="1">
      <alignment vertical="top" wrapText="1"/>
    </xf>
    <xf numFmtId="0" fontId="0" fillId="0" borderId="0" xfId="0" applyFont="1"/>
    <xf numFmtId="0" fontId="11" fillId="0" borderId="0" xfId="0" applyFont="1" applyAlignment="1">
      <alignment horizontal="center" vertical="distributed"/>
    </xf>
    <xf numFmtId="0" fontId="0" fillId="0" borderId="1" xfId="0" applyFont="1" applyBorder="1" applyAlignment="1">
      <alignment vertical="top"/>
    </xf>
    <xf numFmtId="49" fontId="4" fillId="2" borderId="1" xfId="0" applyNumberFormat="1" applyFont="1" applyFill="1" applyBorder="1" applyAlignment="1">
      <alignment vertical="top"/>
    </xf>
    <xf numFmtId="49" fontId="4" fillId="2" borderId="1" xfId="0" applyNumberFormat="1" applyFont="1" applyFill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4" fillId="0" borderId="1" xfId="0" applyNumberFormat="1" applyFont="1" applyBorder="1" applyAlignment="1">
      <alignment vertical="top" wrapText="1"/>
    </xf>
    <xf numFmtId="49" fontId="4" fillId="4" borderId="1" xfId="0" applyNumberFormat="1" applyFont="1" applyFill="1" applyBorder="1" applyAlignment="1">
      <alignment vertical="top"/>
    </xf>
    <xf numFmtId="49" fontId="4" fillId="4" borderId="1" xfId="0" applyNumberFormat="1" applyFont="1" applyFill="1" applyBorder="1" applyAlignment="1">
      <alignment vertical="top" wrapText="1"/>
    </xf>
    <xf numFmtId="0" fontId="4" fillId="10" borderId="1" xfId="0" applyFont="1" applyFill="1" applyBorder="1" applyAlignment="1">
      <alignment vertical="top"/>
    </xf>
    <xf numFmtId="0" fontId="0" fillId="10" borderId="1" xfId="0" applyFont="1" applyFill="1" applyBorder="1" applyAlignment="1">
      <alignment vertical="top"/>
    </xf>
    <xf numFmtId="0" fontId="5" fillId="10" borderId="1" xfId="0" applyFont="1" applyFill="1" applyBorder="1" applyAlignment="1">
      <alignment vertical="top"/>
    </xf>
    <xf numFmtId="0" fontId="5" fillId="10" borderId="1" xfId="0" applyFont="1" applyFill="1" applyBorder="1" applyAlignment="1">
      <alignment vertical="top" wrapText="1"/>
    </xf>
    <xf numFmtId="49" fontId="4" fillId="7" borderId="1" xfId="0" applyNumberFormat="1" applyFont="1" applyFill="1" applyBorder="1" applyAlignment="1">
      <alignment vertical="top" wrapText="1"/>
    </xf>
    <xf numFmtId="0" fontId="12" fillId="9" borderId="9" xfId="0" applyFont="1" applyFill="1" applyBorder="1" applyAlignment="1">
      <alignment horizontal="center" vertical="distributed"/>
    </xf>
    <xf numFmtId="0" fontId="12" fillId="9" borderId="10" xfId="0" applyFont="1" applyFill="1" applyBorder="1" applyAlignment="1">
      <alignment horizontal="center" vertical="distributed"/>
    </xf>
    <xf numFmtId="0" fontId="8" fillId="10" borderId="12" xfId="0" applyFont="1" applyFill="1" applyBorder="1" applyAlignment="1">
      <alignment vertical="top"/>
    </xf>
    <xf numFmtId="0" fontId="8" fillId="10" borderId="13" xfId="0" applyFont="1" applyFill="1" applyBorder="1" applyAlignment="1">
      <alignment vertical="top"/>
    </xf>
    <xf numFmtId="0" fontId="9" fillId="10" borderId="1" xfId="0" applyFont="1" applyFill="1" applyBorder="1" applyAlignment="1">
      <alignment horizontal="center" vertical="top"/>
    </xf>
    <xf numFmtId="164" fontId="6" fillId="2" borderId="1" xfId="0" applyNumberFormat="1" applyFont="1" applyFill="1" applyBorder="1" applyAlignment="1">
      <alignment vertical="top"/>
    </xf>
    <xf numFmtId="49" fontId="6" fillId="2" borderId="1" xfId="0" applyNumberFormat="1" applyFont="1" applyFill="1" applyBorder="1" applyAlignment="1">
      <alignment vertical="top"/>
    </xf>
    <xf numFmtId="164" fontId="8" fillId="0" borderId="1" xfId="0" applyNumberFormat="1" applyFont="1" applyBorder="1" applyAlignment="1">
      <alignment vertical="top"/>
    </xf>
    <xf numFmtId="49" fontId="8" fillId="0" borderId="1" xfId="0" applyNumberFormat="1" applyFont="1" applyBorder="1" applyAlignment="1">
      <alignment vertical="top"/>
    </xf>
    <xf numFmtId="0" fontId="8" fillId="0" borderId="1" xfId="0" applyFont="1" applyBorder="1" applyAlignment="1">
      <alignment vertical="top"/>
    </xf>
    <xf numFmtId="164" fontId="6" fillId="4" borderId="1" xfId="0" applyNumberFormat="1" applyFont="1" applyFill="1" applyBorder="1" applyAlignment="1">
      <alignment vertical="top"/>
    </xf>
    <xf numFmtId="49" fontId="6" fillId="4" borderId="1" xfId="0" applyNumberFormat="1" applyFont="1" applyFill="1" applyBorder="1" applyAlignment="1">
      <alignment vertical="top"/>
    </xf>
    <xf numFmtId="49" fontId="4" fillId="7" borderId="1" xfId="0" applyNumberFormat="1" applyFont="1" applyFill="1" applyBorder="1" applyAlignment="1">
      <alignment vertical="top"/>
    </xf>
    <xf numFmtId="3" fontId="6" fillId="7" borderId="1" xfId="0" applyNumberFormat="1" applyFont="1" applyFill="1" applyBorder="1" applyAlignment="1">
      <alignment vertical="top"/>
    </xf>
    <xf numFmtId="49" fontId="6" fillId="7" borderId="1" xfId="0" applyNumberFormat="1" applyFont="1" applyFill="1" applyBorder="1" applyAlignment="1">
      <alignment vertical="top"/>
    </xf>
    <xf numFmtId="44" fontId="6" fillId="7" borderId="1" xfId="0" applyNumberFormat="1" applyFont="1" applyFill="1" applyBorder="1" applyAlignment="1">
      <alignment vertical="top"/>
    </xf>
    <xf numFmtId="44" fontId="9" fillId="10" borderId="1" xfId="0" applyNumberFormat="1" applyFont="1" applyFill="1" applyBorder="1" applyAlignment="1">
      <alignment horizontal="center" vertical="top"/>
    </xf>
    <xf numFmtId="44" fontId="6" fillId="6" borderId="1" xfId="0" applyNumberFormat="1" applyFont="1" applyFill="1" applyBorder="1" applyAlignment="1">
      <alignment vertical="top"/>
    </xf>
    <xf numFmtId="44" fontId="8" fillId="6" borderId="1" xfId="0" applyNumberFormat="1" applyFont="1" applyFill="1" applyBorder="1" applyAlignment="1">
      <alignment vertical="top"/>
    </xf>
    <xf numFmtId="49" fontId="0" fillId="11" borderId="1" xfId="0" applyNumberFormat="1" applyFont="1" applyFill="1" applyBorder="1" applyAlignment="1">
      <alignment vertical="top"/>
    </xf>
    <xf numFmtId="49" fontId="4" fillId="12" borderId="1" xfId="0" applyNumberFormat="1" applyFont="1" applyFill="1" applyBorder="1" applyAlignment="1">
      <alignment vertical="top"/>
    </xf>
    <xf numFmtId="49" fontId="4" fillId="12" borderId="1" xfId="0" applyNumberFormat="1" applyFont="1" applyFill="1" applyBorder="1" applyAlignment="1">
      <alignment vertical="top" wrapText="1"/>
    </xf>
    <xf numFmtId="164" fontId="6" fillId="12" borderId="1" xfId="0" applyNumberFormat="1" applyFont="1" applyFill="1" applyBorder="1" applyAlignment="1">
      <alignment vertical="top"/>
    </xf>
    <xf numFmtId="49" fontId="6" fillId="12" borderId="1" xfId="0" applyNumberFormat="1" applyFont="1" applyFill="1" applyBorder="1" applyAlignment="1">
      <alignment vertical="top"/>
    </xf>
    <xf numFmtId="44" fontId="6" fillId="12" borderId="1" xfId="0" applyNumberFormat="1" applyFont="1" applyFill="1" applyBorder="1" applyAlignment="1">
      <alignment vertical="top"/>
    </xf>
    <xf numFmtId="44" fontId="12" fillId="9" borderId="11" xfId="0" applyNumberFormat="1" applyFont="1" applyFill="1" applyBorder="1" applyAlignment="1">
      <alignment horizontal="center" vertical="distributed"/>
    </xf>
    <xf numFmtId="44" fontId="8" fillId="10" borderId="14" xfId="0" applyNumberFormat="1" applyFont="1" applyFill="1" applyBorder="1" applyAlignment="1">
      <alignment vertical="top"/>
    </xf>
    <xf numFmtId="44" fontId="7" fillId="5" borderId="1" xfId="0" applyNumberFormat="1" applyFont="1" applyFill="1" applyBorder="1" applyAlignment="1" applyProtection="1">
      <alignment horizontal="center" vertical="center"/>
      <protection locked="0"/>
    </xf>
    <xf numFmtId="44" fontId="12" fillId="9" borderId="10" xfId="0" applyNumberFormat="1" applyFont="1" applyFill="1" applyBorder="1" applyAlignment="1">
      <alignment horizontal="center" vertical="center"/>
    </xf>
    <xf numFmtId="44" fontId="8" fillId="10" borderId="13" xfId="0" applyNumberFormat="1" applyFont="1" applyFill="1" applyBorder="1" applyAlignment="1">
      <alignment vertical="center"/>
    </xf>
    <xf numFmtId="44" fontId="9" fillId="10" borderId="1" xfId="0" applyNumberFormat="1" applyFont="1" applyFill="1" applyBorder="1" applyAlignment="1">
      <alignment horizontal="center" vertical="center"/>
    </xf>
    <xf numFmtId="44" fontId="8" fillId="7" borderId="1" xfId="0" applyNumberFormat="1" applyFont="1" applyFill="1" applyBorder="1" applyAlignment="1">
      <alignment vertical="center"/>
    </xf>
    <xf numFmtId="44" fontId="8" fillId="12" borderId="1" xfId="0" applyNumberFormat="1" applyFont="1" applyFill="1" applyBorder="1" applyAlignment="1">
      <alignment vertical="center"/>
    </xf>
    <xf numFmtId="44" fontId="8" fillId="6" borderId="1" xfId="0" applyNumberFormat="1" applyFont="1" applyFill="1" applyBorder="1" applyAlignment="1">
      <alignment vertical="center"/>
    </xf>
    <xf numFmtId="44" fontId="6" fillId="0" borderId="1" xfId="0" applyNumberFormat="1" applyFont="1" applyBorder="1" applyAlignment="1">
      <alignment vertical="center"/>
    </xf>
    <xf numFmtId="44" fontId="6" fillId="4" borderId="1" xfId="0" applyNumberFormat="1" applyFont="1" applyFill="1" applyBorder="1" applyAlignment="1">
      <alignment vertical="center"/>
    </xf>
    <xf numFmtId="165" fontId="6" fillId="7" borderId="18" xfId="0" applyNumberFormat="1" applyFont="1" applyFill="1" applyBorder="1" applyAlignment="1" applyProtection="1">
      <alignment vertical="top"/>
    </xf>
    <xf numFmtId="10" fontId="6" fillId="7" borderId="1" xfId="1" applyNumberFormat="1" applyFont="1" applyFill="1" applyBorder="1" applyAlignment="1" applyProtection="1">
      <alignment vertical="center"/>
      <protection locked="0"/>
    </xf>
    <xf numFmtId="0" fontId="4" fillId="7" borderId="2" xfId="0" applyFont="1" applyFill="1" applyBorder="1" applyProtection="1"/>
    <xf numFmtId="0" fontId="8" fillId="7" borderId="3" xfId="0" applyFont="1" applyFill="1" applyBorder="1" applyProtection="1"/>
    <xf numFmtId="0" fontId="8" fillId="7" borderId="3" xfId="0" applyFont="1" applyFill="1" applyBorder="1" applyAlignment="1" applyProtection="1">
      <alignment horizontal="center"/>
    </xf>
    <xf numFmtId="0" fontId="4" fillId="0" borderId="4" xfId="0" applyFont="1" applyBorder="1" applyProtection="1"/>
    <xf numFmtId="0" fontId="8" fillId="0" borderId="0" xfId="0" applyFont="1" applyBorder="1" applyProtection="1"/>
    <xf numFmtId="0" fontId="8" fillId="0" borderId="0" xfId="0" applyFont="1" applyBorder="1" applyAlignment="1" applyProtection="1">
      <alignment horizontal="center"/>
    </xf>
    <xf numFmtId="0" fontId="6" fillId="0" borderId="5" xfId="0" applyFont="1" applyBorder="1" applyProtection="1"/>
    <xf numFmtId="0" fontId="4" fillId="7" borderId="6" xfId="0" applyFont="1" applyFill="1" applyBorder="1" applyProtection="1"/>
    <xf numFmtId="0" fontId="8" fillId="7" borderId="7" xfId="0" applyFont="1" applyFill="1" applyBorder="1" applyProtection="1"/>
    <xf numFmtId="0" fontId="8" fillId="7" borderId="7" xfId="0" applyFont="1" applyFill="1" applyBorder="1" applyAlignment="1" applyProtection="1">
      <alignment horizontal="center"/>
    </xf>
    <xf numFmtId="165" fontId="6" fillId="7" borderId="8" xfId="0" applyNumberFormat="1" applyFont="1" applyFill="1" applyBorder="1" applyProtection="1"/>
    <xf numFmtId="0" fontId="4" fillId="0" borderId="6" xfId="0" applyFont="1" applyBorder="1" applyProtection="1"/>
    <xf numFmtId="0" fontId="8" fillId="0" borderId="7" xfId="0" applyFont="1" applyBorder="1" applyProtection="1"/>
    <xf numFmtId="0" fontId="8" fillId="0" borderId="7" xfId="0" applyFont="1" applyBorder="1" applyAlignment="1" applyProtection="1">
      <alignment horizontal="center"/>
    </xf>
    <xf numFmtId="0" fontId="6" fillId="0" borderId="7" xfId="0" applyFont="1" applyBorder="1" applyProtection="1"/>
    <xf numFmtId="0" fontId="6" fillId="0" borderId="8" xfId="0" applyFont="1" applyBorder="1" applyProtection="1"/>
    <xf numFmtId="0" fontId="4" fillId="8" borderId="6" xfId="0" applyFont="1" applyFill="1" applyBorder="1" applyProtection="1"/>
    <xf numFmtId="0" fontId="8" fillId="8" borderId="7" xfId="0" applyFont="1" applyFill="1" applyBorder="1" applyProtection="1"/>
    <xf numFmtId="0" fontId="8" fillId="8" borderId="7" xfId="0" applyFont="1" applyFill="1" applyBorder="1" applyAlignment="1" applyProtection="1">
      <alignment horizontal="center"/>
    </xf>
    <xf numFmtId="0" fontId="6" fillId="8" borderId="7" xfId="0" applyFont="1" applyFill="1" applyBorder="1" applyProtection="1"/>
    <xf numFmtId="165" fontId="6" fillId="8" borderId="8" xfId="0" applyNumberFormat="1" applyFont="1" applyFill="1" applyBorder="1" applyProtection="1"/>
    <xf numFmtId="10" fontId="6" fillId="8" borderId="1" xfId="1" applyNumberFormat="1" applyFont="1" applyFill="1" applyBorder="1" applyAlignment="1" applyProtection="1">
      <alignment vertical="center"/>
    </xf>
    <xf numFmtId="0" fontId="8" fillId="0" borderId="8" xfId="0" applyFont="1" applyBorder="1" applyProtection="1"/>
    <xf numFmtId="0" fontId="4" fillId="8" borderId="15" xfId="0" applyFont="1" applyFill="1" applyBorder="1" applyProtection="1"/>
    <xf numFmtId="0" fontId="8" fillId="8" borderId="16" xfId="0" applyFont="1" applyFill="1" applyBorder="1" applyProtection="1"/>
    <xf numFmtId="0" fontId="8" fillId="8" borderId="16" xfId="0" applyFont="1" applyFill="1" applyBorder="1" applyAlignment="1" applyProtection="1">
      <alignment horizontal="center"/>
    </xf>
    <xf numFmtId="165" fontId="6" fillId="8" borderId="17" xfId="0" applyNumberFormat="1" applyFont="1" applyFill="1" applyBorder="1" applyProtection="1"/>
    <xf numFmtId="0" fontId="10" fillId="9" borderId="1" xfId="0" applyFont="1" applyFill="1" applyBorder="1" applyAlignment="1">
      <alignment horizontal="center" vertical="distributed"/>
    </xf>
  </cellXfs>
  <cellStyles count="4">
    <cellStyle name="Moneda 2" xfId="3" xr:uid="{00000000-0005-0000-0000-000001000000}"/>
    <cellStyle name="Moneda 3" xfId="2" xr:uid="{00000000-0005-0000-0000-00002F000000}"/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F1BBE7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733D68-8C82-4552-A650-2D5459905194}">
  <sheetPr>
    <tabColor rgb="FF00B050"/>
  </sheetPr>
  <dimension ref="A1:F96"/>
  <sheetViews>
    <sheetView tabSelected="1" workbookViewId="0">
      <pane xSplit="2" ySplit="3" topLeftCell="C4" activePane="bottomRight" state="frozen"/>
      <selection pane="topRight" activeCell="E1" sqref="E1"/>
      <selection pane="bottomLeft" activeCell="A4" sqref="A4"/>
      <selection pane="bottomRight" activeCell="B10" sqref="B10"/>
    </sheetView>
  </sheetViews>
  <sheetFormatPr baseColWidth="10" defaultRowHeight="15" x14ac:dyDescent="0.25"/>
  <cols>
    <col min="1" max="1" width="14" customWidth="1"/>
    <col min="2" max="2" width="79.42578125" customWidth="1"/>
    <col min="3" max="3" width="13.28515625" customWidth="1"/>
    <col min="4" max="4" width="8.5703125" customWidth="1"/>
    <col min="5" max="6" width="15.28515625" customWidth="1"/>
  </cols>
  <sheetData>
    <row r="1" spans="1:6" s="4" customFormat="1" ht="40.15" customHeight="1" x14ac:dyDescent="0.25">
      <c r="A1" s="82" t="s">
        <v>119</v>
      </c>
      <c r="B1" s="82"/>
      <c r="C1" s="17"/>
      <c r="D1" s="18"/>
      <c r="E1" s="45"/>
      <c r="F1" s="42"/>
    </row>
    <row r="2" spans="1:6" s="3" customFormat="1" x14ac:dyDescent="0.25">
      <c r="A2" s="12" t="s">
        <v>0</v>
      </c>
      <c r="B2" s="13"/>
      <c r="C2" s="19"/>
      <c r="D2" s="20"/>
      <c r="E2" s="46"/>
      <c r="F2" s="43"/>
    </row>
    <row r="3" spans="1:6" s="3" customFormat="1" x14ac:dyDescent="0.25">
      <c r="A3" s="14" t="s">
        <v>1</v>
      </c>
      <c r="B3" s="15" t="s">
        <v>3</v>
      </c>
      <c r="C3" s="21" t="s">
        <v>4</v>
      </c>
      <c r="D3" s="21" t="s">
        <v>2</v>
      </c>
      <c r="E3" s="47" t="s">
        <v>5</v>
      </c>
      <c r="F3" s="33" t="s">
        <v>6</v>
      </c>
    </row>
    <row r="4" spans="1:6" s="3" customFormat="1" x14ac:dyDescent="0.25">
      <c r="A4" s="29" t="s">
        <v>25</v>
      </c>
      <c r="B4" s="16" t="s">
        <v>26</v>
      </c>
      <c r="C4" s="30">
        <f>C73</f>
        <v>1</v>
      </c>
      <c r="D4" s="31" t="s">
        <v>7</v>
      </c>
      <c r="E4" s="48">
        <f>E73</f>
        <v>0</v>
      </c>
      <c r="F4" s="32">
        <f>F73</f>
        <v>0</v>
      </c>
    </row>
    <row r="5" spans="1:6" s="3" customFormat="1" x14ac:dyDescent="0.25">
      <c r="A5" s="37" t="s">
        <v>27</v>
      </c>
      <c r="B5" s="38" t="s">
        <v>28</v>
      </c>
      <c r="C5" s="39">
        <f>C10</f>
        <v>1</v>
      </c>
      <c r="D5" s="40" t="s">
        <v>7</v>
      </c>
      <c r="E5" s="49">
        <f>E10</f>
        <v>0</v>
      </c>
      <c r="F5" s="41">
        <f>F10</f>
        <v>0</v>
      </c>
    </row>
    <row r="6" spans="1:6" s="3" customFormat="1" ht="30" x14ac:dyDescent="0.25">
      <c r="A6" s="36" t="s">
        <v>29</v>
      </c>
      <c r="B6" s="8" t="s">
        <v>30</v>
      </c>
      <c r="C6" s="24">
        <v>1</v>
      </c>
      <c r="D6" s="25" t="s">
        <v>8</v>
      </c>
      <c r="E6" s="44">
        <v>0</v>
      </c>
      <c r="F6" s="35">
        <f>ROUND(C6*E6,2)</f>
        <v>0</v>
      </c>
    </row>
    <row r="7" spans="1:6" s="3" customFormat="1" ht="30" x14ac:dyDescent="0.25">
      <c r="A7" s="36" t="s">
        <v>31</v>
      </c>
      <c r="B7" s="8" t="s">
        <v>32</v>
      </c>
      <c r="C7" s="24">
        <v>1</v>
      </c>
      <c r="D7" s="25" t="s">
        <v>8</v>
      </c>
      <c r="E7" s="44">
        <v>0</v>
      </c>
      <c r="F7" s="35">
        <f>ROUND(C7*E7,2)</f>
        <v>0</v>
      </c>
    </row>
    <row r="8" spans="1:6" s="3" customFormat="1" ht="30" x14ac:dyDescent="0.25">
      <c r="A8" s="36" t="s">
        <v>33</v>
      </c>
      <c r="B8" s="8" t="s">
        <v>34</v>
      </c>
      <c r="C8" s="24">
        <v>2</v>
      </c>
      <c r="D8" s="25" t="s">
        <v>8</v>
      </c>
      <c r="E8" s="44">
        <v>0</v>
      </c>
      <c r="F8" s="35">
        <f>ROUND(C8*E8,2)</f>
        <v>0</v>
      </c>
    </row>
    <row r="9" spans="1:6" s="3" customFormat="1" ht="30" x14ac:dyDescent="0.25">
      <c r="A9" s="36" t="s">
        <v>35</v>
      </c>
      <c r="B9" s="8" t="s">
        <v>36</v>
      </c>
      <c r="C9" s="24">
        <v>4</v>
      </c>
      <c r="D9" s="25" t="s">
        <v>8</v>
      </c>
      <c r="E9" s="44">
        <v>0</v>
      </c>
      <c r="F9" s="35">
        <f>ROUND(C9*E9,2)</f>
        <v>0</v>
      </c>
    </row>
    <row r="10" spans="1:6" s="3" customFormat="1" x14ac:dyDescent="0.25">
      <c r="A10" s="5"/>
      <c r="B10" s="9" t="s">
        <v>37</v>
      </c>
      <c r="C10" s="24">
        <v>1</v>
      </c>
      <c r="D10" s="26"/>
      <c r="E10" s="51">
        <f>SUM(F6:F9)</f>
        <v>0</v>
      </c>
      <c r="F10" s="34">
        <f>ROUND(C10*E10,2)</f>
        <v>0</v>
      </c>
    </row>
    <row r="11" spans="1:6" ht="1.1499999999999999" customHeight="1" x14ac:dyDescent="0.25">
      <c r="A11" s="1"/>
      <c r="B11" s="2"/>
      <c r="C11" s="1"/>
      <c r="D11" s="1"/>
      <c r="E11" s="1"/>
      <c r="F11" s="1"/>
    </row>
    <row r="12" spans="1:6" s="3" customFormat="1" x14ac:dyDescent="0.25">
      <c r="A12" s="6" t="s">
        <v>38</v>
      </c>
      <c r="B12" s="7" t="s">
        <v>39</v>
      </c>
      <c r="C12" s="22">
        <f>C17</f>
        <v>1</v>
      </c>
      <c r="D12" s="23" t="s">
        <v>7</v>
      </c>
      <c r="E12" s="50">
        <f>E17</f>
        <v>0</v>
      </c>
      <c r="F12" s="34">
        <f>F17</f>
        <v>0</v>
      </c>
    </row>
    <row r="13" spans="1:6" s="3" customFormat="1" x14ac:dyDescent="0.25">
      <c r="A13" s="36" t="s">
        <v>40</v>
      </c>
      <c r="B13" s="8" t="s">
        <v>41</v>
      </c>
      <c r="C13" s="24">
        <v>47040</v>
      </c>
      <c r="D13" s="25" t="s">
        <v>10</v>
      </c>
      <c r="E13" s="44">
        <v>0</v>
      </c>
      <c r="F13" s="35">
        <f>ROUND(C13*E13,2)</f>
        <v>0</v>
      </c>
    </row>
    <row r="14" spans="1:6" s="3" customFormat="1" ht="30" x14ac:dyDescent="0.25">
      <c r="A14" s="36" t="s">
        <v>42</v>
      </c>
      <c r="B14" s="8" t="s">
        <v>43</v>
      </c>
      <c r="C14" s="24">
        <v>59080</v>
      </c>
      <c r="D14" s="25" t="s">
        <v>10</v>
      </c>
      <c r="E14" s="44">
        <v>0</v>
      </c>
      <c r="F14" s="35">
        <f>ROUND(C14*E14,2)</f>
        <v>0</v>
      </c>
    </row>
    <row r="15" spans="1:6" s="3" customFormat="1" ht="30" x14ac:dyDescent="0.25">
      <c r="A15" s="36" t="s">
        <v>44</v>
      </c>
      <c r="B15" s="8" t="s">
        <v>45</v>
      </c>
      <c r="C15" s="24">
        <v>4160</v>
      </c>
      <c r="D15" s="25" t="s">
        <v>10</v>
      </c>
      <c r="E15" s="44">
        <v>0</v>
      </c>
      <c r="F15" s="35">
        <f>ROUND(C15*E15,2)</f>
        <v>0</v>
      </c>
    </row>
    <row r="16" spans="1:6" s="3" customFormat="1" x14ac:dyDescent="0.25">
      <c r="A16" s="36" t="s">
        <v>46</v>
      </c>
      <c r="B16" s="8" t="s">
        <v>47</v>
      </c>
      <c r="C16" s="24">
        <v>6</v>
      </c>
      <c r="D16" s="25" t="s">
        <v>8</v>
      </c>
      <c r="E16" s="44">
        <v>0</v>
      </c>
      <c r="F16" s="35">
        <f>ROUND(C16*E16,2)</f>
        <v>0</v>
      </c>
    </row>
    <row r="17" spans="1:6" s="3" customFormat="1" x14ac:dyDescent="0.25">
      <c r="A17" s="5"/>
      <c r="B17" s="9" t="s">
        <v>48</v>
      </c>
      <c r="C17" s="24">
        <v>1</v>
      </c>
      <c r="D17" s="26"/>
      <c r="E17" s="51">
        <f>SUM(F13:F16)</f>
        <v>0</v>
      </c>
      <c r="F17" s="34">
        <f>ROUND(C17*E17,2)</f>
        <v>0</v>
      </c>
    </row>
    <row r="18" spans="1:6" ht="1.1499999999999999" customHeight="1" x14ac:dyDescent="0.25">
      <c r="A18" s="1"/>
      <c r="B18" s="2"/>
      <c r="C18" s="1"/>
      <c r="D18" s="1"/>
      <c r="E18" s="1"/>
      <c r="F18" s="1"/>
    </row>
    <row r="19" spans="1:6" s="3" customFormat="1" x14ac:dyDescent="0.25">
      <c r="A19" s="6" t="s">
        <v>49</v>
      </c>
      <c r="B19" s="7" t="s">
        <v>50</v>
      </c>
      <c r="C19" s="22">
        <f>C51</f>
        <v>1</v>
      </c>
      <c r="D19" s="23" t="s">
        <v>7</v>
      </c>
      <c r="E19" s="50">
        <f>E51</f>
        <v>0</v>
      </c>
      <c r="F19" s="34">
        <f>F51</f>
        <v>0</v>
      </c>
    </row>
    <row r="20" spans="1:6" s="3" customFormat="1" x14ac:dyDescent="0.25">
      <c r="A20" s="10" t="s">
        <v>51</v>
      </c>
      <c r="B20" s="11" t="s">
        <v>52</v>
      </c>
      <c r="C20" s="27">
        <f>C29</f>
        <v>1</v>
      </c>
      <c r="D20" s="28" t="s">
        <v>7</v>
      </c>
      <c r="E20" s="52">
        <f>E29</f>
        <v>0</v>
      </c>
      <c r="F20" s="34">
        <f>F29</f>
        <v>0</v>
      </c>
    </row>
    <row r="21" spans="1:6" s="3" customFormat="1" ht="30" x14ac:dyDescent="0.25">
      <c r="A21" s="36" t="s">
        <v>53</v>
      </c>
      <c r="B21" s="8" t="s">
        <v>54</v>
      </c>
      <c r="C21" s="24">
        <v>2</v>
      </c>
      <c r="D21" s="25" t="s">
        <v>8</v>
      </c>
      <c r="E21" s="44">
        <v>0</v>
      </c>
      <c r="F21" s="35">
        <f t="shared" ref="F21:F29" si="0">ROUND(C21*E21,2)</f>
        <v>0</v>
      </c>
    </row>
    <row r="22" spans="1:6" s="3" customFormat="1" ht="30" x14ac:dyDescent="0.25">
      <c r="A22" s="36" t="s">
        <v>55</v>
      </c>
      <c r="B22" s="8" t="s">
        <v>56</v>
      </c>
      <c r="C22" s="24">
        <v>2</v>
      </c>
      <c r="D22" s="25" t="s">
        <v>8</v>
      </c>
      <c r="E22" s="44">
        <v>0</v>
      </c>
      <c r="F22" s="35">
        <f t="shared" si="0"/>
        <v>0</v>
      </c>
    </row>
    <row r="23" spans="1:6" s="3" customFormat="1" ht="30" x14ac:dyDescent="0.25">
      <c r="A23" s="36" t="s">
        <v>57</v>
      </c>
      <c r="B23" s="8" t="s">
        <v>58</v>
      </c>
      <c r="C23" s="24">
        <v>1</v>
      </c>
      <c r="D23" s="25" t="s">
        <v>8</v>
      </c>
      <c r="E23" s="44">
        <v>0</v>
      </c>
      <c r="F23" s="35">
        <f t="shared" si="0"/>
        <v>0</v>
      </c>
    </row>
    <row r="24" spans="1:6" s="3" customFormat="1" ht="30" x14ac:dyDescent="0.25">
      <c r="A24" s="36" t="s">
        <v>59</v>
      </c>
      <c r="B24" s="8" t="s">
        <v>60</v>
      </c>
      <c r="C24" s="24">
        <v>1</v>
      </c>
      <c r="D24" s="25" t="s">
        <v>8</v>
      </c>
      <c r="E24" s="44">
        <v>0</v>
      </c>
      <c r="F24" s="35">
        <f t="shared" si="0"/>
        <v>0</v>
      </c>
    </row>
    <row r="25" spans="1:6" s="3" customFormat="1" ht="30" x14ac:dyDescent="0.25">
      <c r="A25" s="36" t="s">
        <v>61</v>
      </c>
      <c r="B25" s="8" t="s">
        <v>62</v>
      </c>
      <c r="C25" s="24">
        <v>8</v>
      </c>
      <c r="D25" s="25" t="s">
        <v>8</v>
      </c>
      <c r="E25" s="44">
        <v>0</v>
      </c>
      <c r="F25" s="35">
        <f t="shared" si="0"/>
        <v>0</v>
      </c>
    </row>
    <row r="26" spans="1:6" s="3" customFormat="1" ht="30" x14ac:dyDescent="0.25">
      <c r="A26" s="36" t="s">
        <v>63</v>
      </c>
      <c r="B26" s="8" t="s">
        <v>64</v>
      </c>
      <c r="C26" s="24">
        <v>8</v>
      </c>
      <c r="D26" s="25" t="s">
        <v>8</v>
      </c>
      <c r="E26" s="44">
        <v>0</v>
      </c>
      <c r="F26" s="35">
        <f t="shared" si="0"/>
        <v>0</v>
      </c>
    </row>
    <row r="27" spans="1:6" s="3" customFormat="1" ht="30" x14ac:dyDescent="0.25">
      <c r="A27" s="36" t="s">
        <v>65</v>
      </c>
      <c r="B27" s="8" t="s">
        <v>66</v>
      </c>
      <c r="C27" s="24">
        <v>1120</v>
      </c>
      <c r="D27" s="25" t="s">
        <v>10</v>
      </c>
      <c r="E27" s="44">
        <v>0</v>
      </c>
      <c r="F27" s="35">
        <f t="shared" si="0"/>
        <v>0</v>
      </c>
    </row>
    <row r="28" spans="1:6" s="3" customFormat="1" ht="30" x14ac:dyDescent="0.25">
      <c r="A28" s="36" t="s">
        <v>67</v>
      </c>
      <c r="B28" s="8" t="s">
        <v>68</v>
      </c>
      <c r="C28" s="24">
        <v>1120</v>
      </c>
      <c r="D28" s="25" t="s">
        <v>10</v>
      </c>
      <c r="E28" s="44">
        <v>0</v>
      </c>
      <c r="F28" s="35">
        <f t="shared" si="0"/>
        <v>0</v>
      </c>
    </row>
    <row r="29" spans="1:6" s="3" customFormat="1" x14ac:dyDescent="0.25">
      <c r="A29" s="5"/>
      <c r="B29" s="9" t="s">
        <v>69</v>
      </c>
      <c r="C29" s="24">
        <v>1</v>
      </c>
      <c r="D29" s="26"/>
      <c r="E29" s="51">
        <f>SUM(F21:F28)</f>
        <v>0</v>
      </c>
      <c r="F29" s="34">
        <f t="shared" si="0"/>
        <v>0</v>
      </c>
    </row>
    <row r="30" spans="1:6" ht="1.1499999999999999" customHeight="1" x14ac:dyDescent="0.25">
      <c r="A30" s="1"/>
      <c r="B30" s="2"/>
      <c r="C30" s="1"/>
      <c r="D30" s="1"/>
      <c r="E30" s="1"/>
      <c r="F30" s="1"/>
    </row>
    <row r="31" spans="1:6" s="3" customFormat="1" x14ac:dyDescent="0.25">
      <c r="A31" s="10" t="s">
        <v>70</v>
      </c>
      <c r="B31" s="11" t="s">
        <v>71</v>
      </c>
      <c r="C31" s="27">
        <f>C42</f>
        <v>1</v>
      </c>
      <c r="D31" s="28" t="s">
        <v>7</v>
      </c>
      <c r="E31" s="52">
        <f>E42</f>
        <v>0</v>
      </c>
      <c r="F31" s="34">
        <f>F42</f>
        <v>0</v>
      </c>
    </row>
    <row r="32" spans="1:6" s="3" customFormat="1" x14ac:dyDescent="0.25">
      <c r="A32" s="36" t="s">
        <v>72</v>
      </c>
      <c r="B32" s="8" t="s">
        <v>73</v>
      </c>
      <c r="C32" s="24">
        <v>2</v>
      </c>
      <c r="D32" s="25" t="s">
        <v>8</v>
      </c>
      <c r="E32" s="44">
        <v>0</v>
      </c>
      <c r="F32" s="35">
        <f t="shared" ref="F32:F42" si="1">ROUND(C32*E32,2)</f>
        <v>0</v>
      </c>
    </row>
    <row r="33" spans="1:6" s="3" customFormat="1" ht="30" x14ac:dyDescent="0.25">
      <c r="A33" s="36" t="s">
        <v>74</v>
      </c>
      <c r="B33" s="8" t="s">
        <v>75</v>
      </c>
      <c r="C33" s="24">
        <v>2</v>
      </c>
      <c r="D33" s="25" t="s">
        <v>8</v>
      </c>
      <c r="E33" s="44">
        <v>0</v>
      </c>
      <c r="F33" s="35">
        <f t="shared" si="1"/>
        <v>0</v>
      </c>
    </row>
    <row r="34" spans="1:6" s="3" customFormat="1" x14ac:dyDescent="0.25">
      <c r="A34" s="36" t="s">
        <v>76</v>
      </c>
      <c r="B34" s="8" t="s">
        <v>77</v>
      </c>
      <c r="C34" s="24">
        <v>120</v>
      </c>
      <c r="D34" s="25" t="s">
        <v>8</v>
      </c>
      <c r="E34" s="44">
        <v>0</v>
      </c>
      <c r="F34" s="35">
        <f t="shared" si="1"/>
        <v>0</v>
      </c>
    </row>
    <row r="35" spans="1:6" s="3" customFormat="1" ht="30" x14ac:dyDescent="0.25">
      <c r="A35" s="36" t="s">
        <v>42</v>
      </c>
      <c r="B35" s="8" t="s">
        <v>43</v>
      </c>
      <c r="C35" s="24">
        <v>240</v>
      </c>
      <c r="D35" s="25" t="s">
        <v>10</v>
      </c>
      <c r="E35" s="44">
        <v>0</v>
      </c>
      <c r="F35" s="35">
        <f t="shared" si="1"/>
        <v>0</v>
      </c>
    </row>
    <row r="36" spans="1:6" s="3" customFormat="1" ht="30" x14ac:dyDescent="0.25">
      <c r="A36" s="36" t="s">
        <v>78</v>
      </c>
      <c r="B36" s="8" t="s">
        <v>79</v>
      </c>
      <c r="C36" s="24">
        <v>1</v>
      </c>
      <c r="D36" s="25" t="s">
        <v>8</v>
      </c>
      <c r="E36" s="44">
        <v>0</v>
      </c>
      <c r="F36" s="35">
        <f t="shared" si="1"/>
        <v>0</v>
      </c>
    </row>
    <row r="37" spans="1:6" s="3" customFormat="1" ht="30" x14ac:dyDescent="0.25">
      <c r="A37" s="36" t="s">
        <v>31</v>
      </c>
      <c r="B37" s="8" t="s">
        <v>32</v>
      </c>
      <c r="C37" s="24">
        <v>1</v>
      </c>
      <c r="D37" s="25" t="s">
        <v>8</v>
      </c>
      <c r="E37" s="44">
        <v>0</v>
      </c>
      <c r="F37" s="35">
        <f t="shared" si="1"/>
        <v>0</v>
      </c>
    </row>
    <row r="38" spans="1:6" s="3" customFormat="1" ht="30" x14ac:dyDescent="0.25">
      <c r="A38" s="36" t="s">
        <v>61</v>
      </c>
      <c r="B38" s="8" t="s">
        <v>62</v>
      </c>
      <c r="C38" s="24">
        <v>1</v>
      </c>
      <c r="D38" s="25" t="s">
        <v>8</v>
      </c>
      <c r="E38" s="44">
        <v>0</v>
      </c>
      <c r="F38" s="35">
        <f t="shared" si="1"/>
        <v>0</v>
      </c>
    </row>
    <row r="39" spans="1:6" s="3" customFormat="1" ht="30" x14ac:dyDescent="0.25">
      <c r="A39" s="36" t="s">
        <v>63</v>
      </c>
      <c r="B39" s="8" t="s">
        <v>64</v>
      </c>
      <c r="C39" s="24">
        <v>1</v>
      </c>
      <c r="D39" s="25" t="s">
        <v>8</v>
      </c>
      <c r="E39" s="44">
        <v>0</v>
      </c>
      <c r="F39" s="35">
        <f t="shared" si="1"/>
        <v>0</v>
      </c>
    </row>
    <row r="40" spans="1:6" s="3" customFormat="1" ht="30" x14ac:dyDescent="0.25">
      <c r="A40" s="36" t="s">
        <v>65</v>
      </c>
      <c r="B40" s="8" t="s">
        <v>66</v>
      </c>
      <c r="C40" s="24">
        <v>330</v>
      </c>
      <c r="D40" s="25" t="s">
        <v>10</v>
      </c>
      <c r="E40" s="44">
        <v>0</v>
      </c>
      <c r="F40" s="35">
        <f t="shared" si="1"/>
        <v>0</v>
      </c>
    </row>
    <row r="41" spans="1:6" s="3" customFormat="1" ht="30" x14ac:dyDescent="0.25">
      <c r="A41" s="36" t="s">
        <v>67</v>
      </c>
      <c r="B41" s="8" t="s">
        <v>68</v>
      </c>
      <c r="C41" s="24">
        <v>330</v>
      </c>
      <c r="D41" s="25" t="s">
        <v>10</v>
      </c>
      <c r="E41" s="44">
        <v>0</v>
      </c>
      <c r="F41" s="35">
        <f t="shared" si="1"/>
        <v>0</v>
      </c>
    </row>
    <row r="42" spans="1:6" s="3" customFormat="1" x14ac:dyDescent="0.25">
      <c r="A42" s="5"/>
      <c r="B42" s="9" t="s">
        <v>80</v>
      </c>
      <c r="C42" s="24">
        <v>1</v>
      </c>
      <c r="D42" s="26"/>
      <c r="E42" s="51">
        <f>SUM(F32:F41)</f>
        <v>0</v>
      </c>
      <c r="F42" s="34">
        <f t="shared" si="1"/>
        <v>0</v>
      </c>
    </row>
    <row r="43" spans="1:6" ht="1.1499999999999999" customHeight="1" x14ac:dyDescent="0.25">
      <c r="A43" s="1"/>
      <c r="B43" s="2"/>
      <c r="C43" s="1"/>
      <c r="D43" s="1"/>
      <c r="E43" s="1"/>
      <c r="F43" s="1"/>
    </row>
    <row r="44" spans="1:6" s="3" customFormat="1" x14ac:dyDescent="0.25">
      <c r="A44" s="10" t="s">
        <v>81</v>
      </c>
      <c r="B44" s="11" t="s">
        <v>82</v>
      </c>
      <c r="C44" s="27">
        <f>C49</f>
        <v>1</v>
      </c>
      <c r="D44" s="28" t="s">
        <v>7</v>
      </c>
      <c r="E44" s="52">
        <f>E49</f>
        <v>0</v>
      </c>
      <c r="F44" s="34">
        <f>F49</f>
        <v>0</v>
      </c>
    </row>
    <row r="45" spans="1:6" s="3" customFormat="1" ht="30" x14ac:dyDescent="0.25">
      <c r="A45" s="36" t="s">
        <v>53</v>
      </c>
      <c r="B45" s="8" t="s">
        <v>54</v>
      </c>
      <c r="C45" s="24">
        <v>1</v>
      </c>
      <c r="D45" s="25" t="s">
        <v>8</v>
      </c>
      <c r="E45" s="44">
        <v>0</v>
      </c>
      <c r="F45" s="35">
        <f>ROUND(C45*E45,2)</f>
        <v>0</v>
      </c>
    </row>
    <row r="46" spans="1:6" s="3" customFormat="1" ht="30" x14ac:dyDescent="0.25">
      <c r="A46" s="36" t="s">
        <v>55</v>
      </c>
      <c r="B46" s="8" t="s">
        <v>56</v>
      </c>
      <c r="C46" s="24">
        <v>1</v>
      </c>
      <c r="D46" s="25" t="s">
        <v>8</v>
      </c>
      <c r="E46" s="44">
        <v>0</v>
      </c>
      <c r="F46" s="35">
        <f>ROUND(C46*E46,2)</f>
        <v>0</v>
      </c>
    </row>
    <row r="47" spans="1:6" s="3" customFormat="1" ht="30" x14ac:dyDescent="0.25">
      <c r="A47" s="36" t="s">
        <v>57</v>
      </c>
      <c r="B47" s="8" t="s">
        <v>58</v>
      </c>
      <c r="C47" s="24">
        <v>1</v>
      </c>
      <c r="D47" s="25" t="s">
        <v>8</v>
      </c>
      <c r="E47" s="44">
        <v>0</v>
      </c>
      <c r="F47" s="35">
        <f>ROUND(C47*E47,2)</f>
        <v>0</v>
      </c>
    </row>
    <row r="48" spans="1:6" s="3" customFormat="1" ht="30" x14ac:dyDescent="0.25">
      <c r="A48" s="36" t="s">
        <v>59</v>
      </c>
      <c r="B48" s="8" t="s">
        <v>60</v>
      </c>
      <c r="C48" s="24">
        <v>1</v>
      </c>
      <c r="D48" s="25" t="s">
        <v>8</v>
      </c>
      <c r="E48" s="44">
        <v>0</v>
      </c>
      <c r="F48" s="35">
        <f>ROUND(C48*E48,2)</f>
        <v>0</v>
      </c>
    </row>
    <row r="49" spans="1:6" s="3" customFormat="1" x14ac:dyDescent="0.25">
      <c r="A49" s="5"/>
      <c r="B49" s="9" t="s">
        <v>83</v>
      </c>
      <c r="C49" s="24">
        <v>1</v>
      </c>
      <c r="D49" s="26"/>
      <c r="E49" s="51">
        <f>SUM(F45:F48)</f>
        <v>0</v>
      </c>
      <c r="F49" s="34">
        <f>ROUND(C49*E49,2)</f>
        <v>0</v>
      </c>
    </row>
    <row r="50" spans="1:6" ht="1.1499999999999999" customHeight="1" x14ac:dyDescent="0.25">
      <c r="A50" s="1"/>
      <c r="B50" s="2"/>
      <c r="C50" s="1"/>
      <c r="D50" s="1"/>
      <c r="E50" s="1"/>
      <c r="F50" s="1"/>
    </row>
    <row r="51" spans="1:6" s="3" customFormat="1" x14ac:dyDescent="0.25">
      <c r="A51" s="5"/>
      <c r="B51" s="9" t="s">
        <v>84</v>
      </c>
      <c r="C51" s="24">
        <v>1</v>
      </c>
      <c r="D51" s="26"/>
      <c r="E51" s="51">
        <f>F20+F31+F44</f>
        <v>0</v>
      </c>
      <c r="F51" s="34">
        <f>ROUND(C51*E51,2)</f>
        <v>0</v>
      </c>
    </row>
    <row r="52" spans="1:6" ht="1.1499999999999999" customHeight="1" x14ac:dyDescent="0.25">
      <c r="A52" s="1"/>
      <c r="B52" s="2"/>
      <c r="C52" s="1"/>
      <c r="D52" s="1"/>
      <c r="E52" s="1"/>
      <c r="F52" s="1"/>
    </row>
    <row r="53" spans="1:6" s="3" customFormat="1" x14ac:dyDescent="0.25">
      <c r="A53" s="6" t="s">
        <v>85</v>
      </c>
      <c r="B53" s="7" t="s">
        <v>86</v>
      </c>
      <c r="C53" s="22">
        <f>C56</f>
        <v>1</v>
      </c>
      <c r="D53" s="23" t="s">
        <v>7</v>
      </c>
      <c r="E53" s="50">
        <f>E56</f>
        <v>0</v>
      </c>
      <c r="F53" s="34">
        <f>F56</f>
        <v>0</v>
      </c>
    </row>
    <row r="54" spans="1:6" s="3" customFormat="1" ht="30" x14ac:dyDescent="0.25">
      <c r="A54" s="36" t="s">
        <v>87</v>
      </c>
      <c r="B54" s="8" t="s">
        <v>88</v>
      </c>
      <c r="C54" s="24">
        <v>2</v>
      </c>
      <c r="D54" s="25" t="s">
        <v>8</v>
      </c>
      <c r="E54" s="44">
        <v>0</v>
      </c>
      <c r="F54" s="35">
        <f>ROUND(C54*E54,2)</f>
        <v>0</v>
      </c>
    </row>
    <row r="55" spans="1:6" s="3" customFormat="1" ht="30" x14ac:dyDescent="0.25">
      <c r="A55" s="36" t="s">
        <v>89</v>
      </c>
      <c r="B55" s="8" t="s">
        <v>90</v>
      </c>
      <c r="C55" s="24">
        <v>1</v>
      </c>
      <c r="D55" s="25" t="s">
        <v>8</v>
      </c>
      <c r="E55" s="44">
        <v>0</v>
      </c>
      <c r="F55" s="35">
        <f>ROUND(C55*E55,2)</f>
        <v>0</v>
      </c>
    </row>
    <row r="56" spans="1:6" s="3" customFormat="1" x14ac:dyDescent="0.25">
      <c r="A56" s="5"/>
      <c r="B56" s="9" t="s">
        <v>91</v>
      </c>
      <c r="C56" s="24">
        <v>1</v>
      </c>
      <c r="D56" s="26"/>
      <c r="E56" s="51">
        <f>SUM(F54:F55)</f>
        <v>0</v>
      </c>
      <c r="F56" s="34">
        <f>ROUND(C56*E56,2)</f>
        <v>0</v>
      </c>
    </row>
    <row r="57" spans="1:6" ht="1.1499999999999999" customHeight="1" x14ac:dyDescent="0.25">
      <c r="A57" s="1"/>
      <c r="B57" s="2"/>
      <c r="C57" s="1"/>
      <c r="D57" s="1"/>
      <c r="E57" s="1"/>
      <c r="F57" s="1"/>
    </row>
    <row r="58" spans="1:6" s="3" customFormat="1" x14ac:dyDescent="0.25">
      <c r="A58" s="6" t="s">
        <v>92</v>
      </c>
      <c r="B58" s="7" t="s">
        <v>93</v>
      </c>
      <c r="C58" s="22">
        <f>C71</f>
        <v>1</v>
      </c>
      <c r="D58" s="23" t="s">
        <v>7</v>
      </c>
      <c r="E58" s="50">
        <f>E71</f>
        <v>0</v>
      </c>
      <c r="F58" s="34">
        <f>F71</f>
        <v>0</v>
      </c>
    </row>
    <row r="59" spans="1:6" s="3" customFormat="1" x14ac:dyDescent="0.25">
      <c r="A59" s="10" t="s">
        <v>94</v>
      </c>
      <c r="B59" s="11" t="s">
        <v>95</v>
      </c>
      <c r="C59" s="27">
        <f>C63</f>
        <v>1</v>
      </c>
      <c r="D59" s="28" t="s">
        <v>7</v>
      </c>
      <c r="E59" s="52">
        <f>E63</f>
        <v>0</v>
      </c>
      <c r="F59" s="34">
        <f>F63</f>
        <v>0</v>
      </c>
    </row>
    <row r="60" spans="1:6" s="3" customFormat="1" x14ac:dyDescent="0.25">
      <c r="A60" s="36" t="s">
        <v>96</v>
      </c>
      <c r="B60" s="8" t="s">
        <v>97</v>
      </c>
      <c r="C60" s="24">
        <v>3</v>
      </c>
      <c r="D60" s="25" t="s">
        <v>8</v>
      </c>
      <c r="E60" s="44">
        <v>0</v>
      </c>
      <c r="F60" s="35">
        <f>ROUND(C60*E60,2)</f>
        <v>0</v>
      </c>
    </row>
    <row r="61" spans="1:6" s="3" customFormat="1" ht="30" x14ac:dyDescent="0.25">
      <c r="A61" s="36" t="s">
        <v>98</v>
      </c>
      <c r="B61" s="8" t="s">
        <v>99</v>
      </c>
      <c r="C61" s="24">
        <v>3</v>
      </c>
      <c r="D61" s="25" t="s">
        <v>8</v>
      </c>
      <c r="E61" s="44">
        <v>0</v>
      </c>
      <c r="F61" s="35">
        <f>ROUND(C61*E61,2)</f>
        <v>0</v>
      </c>
    </row>
    <row r="62" spans="1:6" s="3" customFormat="1" ht="30" x14ac:dyDescent="0.25">
      <c r="A62" s="36" t="s">
        <v>100</v>
      </c>
      <c r="B62" s="8" t="s">
        <v>101</v>
      </c>
      <c r="C62" s="24">
        <v>13</v>
      </c>
      <c r="D62" s="25" t="s">
        <v>9</v>
      </c>
      <c r="E62" s="44">
        <v>0</v>
      </c>
      <c r="F62" s="35">
        <f>ROUND(C62*E62,2)</f>
        <v>0</v>
      </c>
    </row>
    <row r="63" spans="1:6" s="3" customFormat="1" x14ac:dyDescent="0.25">
      <c r="A63" s="5"/>
      <c r="B63" s="9" t="s">
        <v>102</v>
      </c>
      <c r="C63" s="24">
        <v>1</v>
      </c>
      <c r="D63" s="26"/>
      <c r="E63" s="51">
        <f>SUM(F60:F62)</f>
        <v>0</v>
      </c>
      <c r="F63" s="34">
        <f>ROUND(C63*E63,2)</f>
        <v>0</v>
      </c>
    </row>
    <row r="64" spans="1:6" ht="1.1499999999999999" customHeight="1" x14ac:dyDescent="0.25">
      <c r="A64" s="1"/>
      <c r="B64" s="2"/>
      <c r="C64" s="1"/>
      <c r="D64" s="1"/>
      <c r="E64" s="1"/>
      <c r="F64" s="1"/>
    </row>
    <row r="65" spans="1:6" s="3" customFormat="1" x14ac:dyDescent="0.25">
      <c r="A65" s="10" t="s">
        <v>103</v>
      </c>
      <c r="B65" s="11" t="s">
        <v>104</v>
      </c>
      <c r="C65" s="27">
        <f>C69</f>
        <v>1</v>
      </c>
      <c r="D65" s="28" t="s">
        <v>7</v>
      </c>
      <c r="E65" s="52">
        <f>E69</f>
        <v>0</v>
      </c>
      <c r="F65" s="34">
        <f>F69</f>
        <v>0</v>
      </c>
    </row>
    <row r="66" spans="1:6" s="3" customFormat="1" ht="30" x14ac:dyDescent="0.25">
      <c r="A66" s="36" t="s">
        <v>105</v>
      </c>
      <c r="B66" s="8" t="s">
        <v>106</v>
      </c>
      <c r="C66" s="24">
        <v>3</v>
      </c>
      <c r="D66" s="25" t="s">
        <v>8</v>
      </c>
      <c r="E66" s="44">
        <v>0</v>
      </c>
      <c r="F66" s="35">
        <f>ROUND(C66*E66,2)</f>
        <v>0</v>
      </c>
    </row>
    <row r="67" spans="1:6" s="3" customFormat="1" x14ac:dyDescent="0.25">
      <c r="A67" s="36" t="s">
        <v>107</v>
      </c>
      <c r="B67" s="8" t="s">
        <v>108</v>
      </c>
      <c r="C67" s="24">
        <v>3</v>
      </c>
      <c r="D67" s="25" t="s">
        <v>8</v>
      </c>
      <c r="E67" s="44">
        <v>0</v>
      </c>
      <c r="F67" s="35">
        <f>ROUND(C67*E67,2)</f>
        <v>0</v>
      </c>
    </row>
    <row r="68" spans="1:6" s="3" customFormat="1" ht="30" x14ac:dyDescent="0.25">
      <c r="A68" s="36" t="s">
        <v>109</v>
      </c>
      <c r="B68" s="8" t="s">
        <v>110</v>
      </c>
      <c r="C68" s="24">
        <v>13</v>
      </c>
      <c r="D68" s="25" t="s">
        <v>9</v>
      </c>
      <c r="E68" s="44">
        <v>0</v>
      </c>
      <c r="F68" s="35">
        <f>ROUND(C68*E68,2)</f>
        <v>0</v>
      </c>
    </row>
    <row r="69" spans="1:6" s="3" customFormat="1" x14ac:dyDescent="0.25">
      <c r="A69" s="5"/>
      <c r="B69" s="9" t="s">
        <v>111</v>
      </c>
      <c r="C69" s="24">
        <v>1</v>
      </c>
      <c r="D69" s="26"/>
      <c r="E69" s="51">
        <f>SUM(F66:F68)</f>
        <v>0</v>
      </c>
      <c r="F69" s="34">
        <f>ROUND(C69*E69,2)</f>
        <v>0</v>
      </c>
    </row>
    <row r="70" spans="1:6" ht="1.1499999999999999" customHeight="1" x14ac:dyDescent="0.25">
      <c r="A70" s="1"/>
      <c r="B70" s="2"/>
      <c r="C70" s="1"/>
      <c r="D70" s="1"/>
      <c r="E70" s="1"/>
      <c r="F70" s="1"/>
    </row>
    <row r="71" spans="1:6" s="3" customFormat="1" x14ac:dyDescent="0.25">
      <c r="A71" s="5"/>
      <c r="B71" s="9" t="s">
        <v>112</v>
      </c>
      <c r="C71" s="24">
        <v>1</v>
      </c>
      <c r="D71" s="26"/>
      <c r="E71" s="51">
        <f>F59+F65</f>
        <v>0</v>
      </c>
      <c r="F71" s="34">
        <f>ROUND(C71*E71,2)</f>
        <v>0</v>
      </c>
    </row>
    <row r="72" spans="1:6" ht="1.1499999999999999" customHeight="1" x14ac:dyDescent="0.25">
      <c r="A72" s="1"/>
      <c r="B72" s="2"/>
      <c r="C72" s="1"/>
      <c r="D72" s="1"/>
      <c r="E72" s="1"/>
      <c r="F72" s="1"/>
    </row>
    <row r="73" spans="1:6" s="3" customFormat="1" x14ac:dyDescent="0.25">
      <c r="A73" s="5"/>
      <c r="B73" s="9" t="s">
        <v>113</v>
      </c>
      <c r="C73" s="24">
        <v>1</v>
      </c>
      <c r="D73" s="26"/>
      <c r="E73" s="51">
        <f>F5+F12+F19+F53+F58</f>
        <v>0</v>
      </c>
      <c r="F73" s="34">
        <f>ROUND(C73*E73,2)</f>
        <v>0</v>
      </c>
    </row>
    <row r="74" spans="1:6" ht="1.1499999999999999" customHeight="1" x14ac:dyDescent="0.25">
      <c r="A74" s="1"/>
      <c r="B74" s="2"/>
      <c r="C74" s="1"/>
      <c r="D74" s="1"/>
      <c r="E74" s="1"/>
      <c r="F74" s="1"/>
    </row>
    <row r="75" spans="1:6" s="3" customFormat="1" x14ac:dyDescent="0.25">
      <c r="A75" s="6" t="s">
        <v>114</v>
      </c>
      <c r="B75" s="7" t="s">
        <v>115</v>
      </c>
      <c r="C75" s="22">
        <f>C78</f>
        <v>1</v>
      </c>
      <c r="D75" s="23" t="s">
        <v>7</v>
      </c>
      <c r="E75" s="50">
        <f>E78</f>
        <v>0</v>
      </c>
      <c r="F75" s="34">
        <f>F78</f>
        <v>0</v>
      </c>
    </row>
    <row r="76" spans="1:6" s="3" customFormat="1" x14ac:dyDescent="0.25">
      <c r="A76" s="36" t="s">
        <v>11</v>
      </c>
      <c r="B76" s="8" t="s">
        <v>12</v>
      </c>
      <c r="C76" s="24">
        <v>1</v>
      </c>
      <c r="D76" s="25" t="s">
        <v>9</v>
      </c>
      <c r="E76" s="44">
        <v>0</v>
      </c>
      <c r="F76" s="35">
        <f>ROUND(C76*E76,2)</f>
        <v>0</v>
      </c>
    </row>
    <row r="77" spans="1:6" s="3" customFormat="1" x14ac:dyDescent="0.25">
      <c r="A77" s="36" t="s">
        <v>13</v>
      </c>
      <c r="B77" s="8" t="s">
        <v>14</v>
      </c>
      <c r="C77" s="24">
        <v>1</v>
      </c>
      <c r="D77" s="25" t="s">
        <v>9</v>
      </c>
      <c r="E77" s="44">
        <v>0</v>
      </c>
      <c r="F77" s="35">
        <f>ROUND(C77*E77,2)</f>
        <v>0</v>
      </c>
    </row>
    <row r="78" spans="1:6" s="3" customFormat="1" x14ac:dyDescent="0.25">
      <c r="A78" s="5"/>
      <c r="B78" s="9" t="s">
        <v>116</v>
      </c>
      <c r="C78" s="24">
        <v>1</v>
      </c>
      <c r="D78" s="26"/>
      <c r="E78" s="51">
        <f>SUM(F76:F77)</f>
        <v>0</v>
      </c>
      <c r="F78" s="34">
        <f>ROUND(C78*E78,2)</f>
        <v>0</v>
      </c>
    </row>
    <row r="79" spans="1:6" ht="1.1499999999999999" customHeight="1" x14ac:dyDescent="0.25">
      <c r="A79" s="1"/>
      <c r="B79" s="2"/>
      <c r="C79" s="1"/>
      <c r="D79" s="1"/>
      <c r="E79" s="1"/>
      <c r="F79" s="1"/>
    </row>
    <row r="80" spans="1:6" s="3" customFormat="1" x14ac:dyDescent="0.25">
      <c r="A80" s="6" t="s">
        <v>117</v>
      </c>
      <c r="B80" s="7" t="s">
        <v>15</v>
      </c>
      <c r="C80" s="22">
        <f>C82</f>
        <v>1</v>
      </c>
      <c r="D80" s="23" t="s">
        <v>7</v>
      </c>
      <c r="E80" s="50">
        <f>E82</f>
        <v>0</v>
      </c>
      <c r="F80" s="34">
        <f>F82</f>
        <v>0</v>
      </c>
    </row>
    <row r="81" spans="1:6" s="3" customFormat="1" x14ac:dyDescent="0.25">
      <c r="A81" s="36" t="s">
        <v>16</v>
      </c>
      <c r="B81" s="8" t="s">
        <v>17</v>
      </c>
      <c r="C81" s="24">
        <v>1</v>
      </c>
      <c r="D81" s="25" t="s">
        <v>9</v>
      </c>
      <c r="E81" s="44">
        <v>0</v>
      </c>
      <c r="F81" s="35">
        <f>ROUND(C81*E81,2)</f>
        <v>0</v>
      </c>
    </row>
    <row r="82" spans="1:6" s="3" customFormat="1" x14ac:dyDescent="0.25">
      <c r="A82" s="5"/>
      <c r="B82" s="9" t="s">
        <v>118</v>
      </c>
      <c r="C82" s="24">
        <v>1</v>
      </c>
      <c r="D82" s="26"/>
      <c r="E82" s="51">
        <f>F81</f>
        <v>0</v>
      </c>
      <c r="F82" s="34">
        <f>ROUND(C82*E82,2)</f>
        <v>0</v>
      </c>
    </row>
    <row r="83" spans="1:6" ht="1.1499999999999999" customHeight="1" x14ac:dyDescent="0.25">
      <c r="A83" s="1"/>
      <c r="B83" s="2"/>
      <c r="C83" s="1"/>
      <c r="D83" s="1"/>
      <c r="E83" s="1"/>
      <c r="F83" s="1"/>
    </row>
    <row r="84" spans="1:6" s="3" customFormat="1" x14ac:dyDescent="0.25">
      <c r="A84" s="5"/>
      <c r="B84" s="9" t="s">
        <v>18</v>
      </c>
      <c r="C84" s="24">
        <v>1</v>
      </c>
      <c r="D84" s="26"/>
      <c r="E84" s="51">
        <f>F4+F75+F80</f>
        <v>0</v>
      </c>
      <c r="F84" s="34">
        <f>ROUND(C84*E84,2)</f>
        <v>0</v>
      </c>
    </row>
    <row r="85" spans="1:6" ht="1.1499999999999999" customHeight="1" x14ac:dyDescent="0.25">
      <c r="A85" s="1"/>
      <c r="B85" s="2"/>
      <c r="C85" s="1"/>
      <c r="D85" s="1"/>
      <c r="E85" s="1"/>
      <c r="F85" s="1"/>
    </row>
    <row r="86" spans="1:6" ht="15.75" thickBot="1" x14ac:dyDescent="0.3"/>
    <row r="87" spans="1:6" x14ac:dyDescent="0.25">
      <c r="B87" s="55" t="s">
        <v>19</v>
      </c>
      <c r="C87" s="56"/>
      <c r="D87" s="57"/>
      <c r="E87" s="56"/>
      <c r="F87" s="53">
        <f>F84</f>
        <v>0</v>
      </c>
    </row>
    <row r="88" spans="1:6" x14ac:dyDescent="0.25">
      <c r="B88" s="58"/>
      <c r="C88" s="59"/>
      <c r="D88" s="60"/>
      <c r="E88" s="59"/>
      <c r="F88" s="61"/>
    </row>
    <row r="89" spans="1:6" x14ac:dyDescent="0.25">
      <c r="B89" s="62" t="s">
        <v>20</v>
      </c>
      <c r="C89" s="63"/>
      <c r="D89" s="64"/>
      <c r="E89" s="54">
        <v>0</v>
      </c>
      <c r="F89" s="65">
        <f>F87*E89</f>
        <v>0</v>
      </c>
    </row>
    <row r="90" spans="1:6" x14ac:dyDescent="0.25">
      <c r="B90" s="62" t="s">
        <v>21</v>
      </c>
      <c r="C90" s="63"/>
      <c r="D90" s="64"/>
      <c r="E90" s="54">
        <v>0</v>
      </c>
      <c r="F90" s="65">
        <f>F87*E90</f>
        <v>0</v>
      </c>
    </row>
    <row r="91" spans="1:6" x14ac:dyDescent="0.25">
      <c r="B91" s="66"/>
      <c r="C91" s="67"/>
      <c r="D91" s="68"/>
      <c r="E91" s="69"/>
      <c r="F91" s="70"/>
    </row>
    <row r="92" spans="1:6" x14ac:dyDescent="0.25">
      <c r="B92" s="71" t="s">
        <v>22</v>
      </c>
      <c r="C92" s="72"/>
      <c r="D92" s="73"/>
      <c r="E92" s="74"/>
      <c r="F92" s="75">
        <f>SUM(F87:F90)</f>
        <v>0</v>
      </c>
    </row>
    <row r="93" spans="1:6" x14ac:dyDescent="0.25">
      <c r="B93" s="66"/>
      <c r="C93" s="67"/>
      <c r="D93" s="68"/>
      <c r="E93" s="69"/>
      <c r="F93" s="70"/>
    </row>
    <row r="94" spans="1:6" x14ac:dyDescent="0.25">
      <c r="B94" s="71" t="s">
        <v>23</v>
      </c>
      <c r="C94" s="72"/>
      <c r="D94" s="73"/>
      <c r="E94" s="76">
        <v>0.21</v>
      </c>
      <c r="F94" s="75">
        <f>F92*E94</f>
        <v>0</v>
      </c>
    </row>
    <row r="95" spans="1:6" x14ac:dyDescent="0.25">
      <c r="B95" s="66"/>
      <c r="C95" s="67"/>
      <c r="D95" s="68"/>
      <c r="E95" s="67"/>
      <c r="F95" s="77"/>
    </row>
    <row r="96" spans="1:6" ht="15.75" thickBot="1" x14ac:dyDescent="0.3">
      <c r="B96" s="78" t="s">
        <v>24</v>
      </c>
      <c r="C96" s="79"/>
      <c r="D96" s="80"/>
      <c r="E96" s="79"/>
      <c r="F96" s="81">
        <f>SUM(F92:F94)</f>
        <v>0</v>
      </c>
    </row>
  </sheetData>
  <sheetProtection algorithmName="SHA-512" hashValue="voYDTP+kqHyLM9j5Y9j5rKTbCuBgZ1E2qvquem25wGXdQxxlbQSRwUDaWMAJ8wBIaqA67ftAj33IozrFqgyTsg==" saltValue="65cwGrzz8dvAFrRpdWJQeA==" spinCount="100000" sheet="1" objects="1" scenarios="1"/>
  <mergeCells count="1">
    <mergeCell ref="A1:B1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Gálvez García, Félix</dc:creator>
  <cp:lastModifiedBy>Cañete Mora, Francisco José</cp:lastModifiedBy>
  <dcterms:created xsi:type="dcterms:W3CDTF">2020-03-13T08:35:41Z</dcterms:created>
  <dcterms:modified xsi:type="dcterms:W3CDTF">2021-09-30T11:04:29Z</dcterms:modified>
</cp:coreProperties>
</file>