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A EEMM\DOC. ECONOMICA\CONTRATOS MTTO\03 EN TRAMITE\2022-2025 MTTO INTEGRAL\SOLICITUD DE CONTRATACIÓN\Version Revisada Contratación\"/>
    </mc:Choice>
  </mc:AlternateContent>
  <xr:revisionPtr revIDLastSave="0" documentId="13_ncr:1_{4887B77B-3358-484C-A6CC-142CE98CC21E}" xr6:coauthVersionLast="36" xr6:coauthVersionMax="36" xr10:uidLastSave="{00000000-0000-0000-0000-000000000000}"/>
  <bookViews>
    <workbookView xWindow="120" yWindow="75" windowWidth="18915" windowHeight="11820" xr2:uid="{00000000-000D-0000-FFFF-FFFF00000000}"/>
  </bookViews>
  <sheets>
    <sheet name="Anexo Oferta Lote 3" sheetId="11" r:id="rId1"/>
  </sheets>
  <definedNames>
    <definedName name="_DAT1" localSheetId="0">#REF!</definedName>
    <definedName name="_DAT1">#REF!</definedName>
    <definedName name="_DAT10" localSheetId="0">#REF!</definedName>
    <definedName name="_DAT10">#REF!</definedName>
    <definedName name="_DAT2" localSheetId="0">#REF!</definedName>
    <definedName name="_DAT2">#REF!</definedName>
    <definedName name="_DAT3" localSheetId="0">#REF!</definedName>
    <definedName name="_DAT3">#REF!</definedName>
    <definedName name="_DAT4" localSheetId="0">#REF!</definedName>
    <definedName name="_DAT4">#REF!</definedName>
    <definedName name="_DAT5" localSheetId="0">#REF!</definedName>
    <definedName name="_DAT5">#REF!</definedName>
    <definedName name="_DAT6" localSheetId="0">#REF!</definedName>
    <definedName name="_DAT6">#REF!</definedName>
    <definedName name="_DAT7" localSheetId="0">#REF!</definedName>
    <definedName name="_DAT7">#REF!</definedName>
    <definedName name="_DAT8" localSheetId="0">#REF!</definedName>
    <definedName name="_DAT8">#REF!</definedName>
    <definedName name="_DAT9" localSheetId="0">#REF!</definedName>
    <definedName name="_DAT9">#REF!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dfadfafdda" localSheetId="0">#REF!</definedName>
    <definedName name="adfadfafdda">#REF!</definedName>
    <definedName name="adfasd" localSheetId="0" hidden="1">#REF!</definedName>
    <definedName name="adfasd" hidden="1">#REF!</definedName>
    <definedName name="adfasdfadfadf" localSheetId="0">#REF!</definedName>
    <definedName name="adfasdfadfadf">#REF!</definedName>
    <definedName name="adfasdfasdfasdfasd" localSheetId="0" hidden="1">#REF!</definedName>
    <definedName name="adfasdfasdfasdfasd" hidden="1">#REF!</definedName>
    <definedName name="Archivo___Etiqueta" localSheetId="0">#REF!</definedName>
    <definedName name="Archivo___Etiqueta">#REF!</definedName>
    <definedName name="asdfa" localSheetId="0" hidden="1">#REF!</definedName>
    <definedName name="asdfa" hidden="1">#REF!</definedName>
    <definedName name="asdfadfa" localSheetId="0">#REF!</definedName>
    <definedName name="asdfadfa">#REF!</definedName>
    <definedName name="asdfasd" localSheetId="0" hidden="1">#REF!</definedName>
    <definedName name="asdfasd" hidden="1">#REF!</definedName>
    <definedName name="asdfasdfadf" localSheetId="0">#REF!</definedName>
    <definedName name="asdfasdfadf">#REF!</definedName>
    <definedName name="asdfasdfasdfad" localSheetId="0">#REF!</definedName>
    <definedName name="asdfasdfasdfad">#REF!</definedName>
    <definedName name="asdfasdfasdfsa" localSheetId="0">#REF!</definedName>
    <definedName name="asdfasdfasdfsa">#REF!</definedName>
    <definedName name="asdsas" localSheetId="0">#REF!</definedName>
    <definedName name="asdsas">#REF!</definedName>
    <definedName name="BASEDATO" localSheetId="0">#REF!</definedName>
    <definedName name="BASEDATO">#REF!</definedName>
    <definedName name="CAMPOS" localSheetId="0">#REF!</definedName>
    <definedName name="CAMPOS">#REF!</definedName>
    <definedName name="cuARTO">"&amp;[ETIQUETA]"</definedName>
    <definedName name="dfafadafdsaf" localSheetId="0">#REF!</definedName>
    <definedName name="dfafadafdsaf">#REF!</definedName>
    <definedName name="dfasdfafda" localSheetId="0">#REF!</definedName>
    <definedName name="dfasdfafda">#REF!</definedName>
    <definedName name="dsfasdfas" localSheetId="0">#REF!</definedName>
    <definedName name="dsfasdfas">#REF!</definedName>
    <definedName name="PIP" localSheetId="0">#REF!</definedName>
    <definedName name="PIP">#REF!</definedName>
    <definedName name="PPP" localSheetId="0">#REF!</definedName>
    <definedName name="PPP">#REF!</definedName>
    <definedName name="PPPPP" localSheetId="0">#REF!</definedName>
    <definedName name="PPPPP">#REF!</definedName>
    <definedName name="PPPPPP" localSheetId="0">#REF!</definedName>
    <definedName name="PPPPPP">#REF!</definedName>
    <definedName name="sdfasd" localSheetId="0">#REF!</definedName>
    <definedName name="sdfasd">#REF!</definedName>
    <definedName name="sdfasdfas" localSheetId="0">#REF!</definedName>
    <definedName name="sdfasdfas">#REF!</definedName>
    <definedName name="sdfasdfasdfasdf" localSheetId="0">#REF!</definedName>
    <definedName name="sdfasdfasdfasdf">#REF!</definedName>
    <definedName name="sdfasdfdas" localSheetId="0">#REF!</definedName>
    <definedName name="sdfasdfdas">#REF!</definedName>
    <definedName name="sdfasdfsa" localSheetId="0">#REF!</definedName>
    <definedName name="sdfasdfsa">#REF!</definedName>
    <definedName name="TABLA" localSheetId="0">#REF!</definedName>
    <definedName name="TABLA">#REF!</definedName>
    <definedName name="Tabla1" localSheetId="0">#REF!</definedName>
    <definedName name="Tabla1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</definedNames>
  <calcPr calcId="191029"/>
</workbook>
</file>

<file path=xl/calcChain.xml><?xml version="1.0" encoding="utf-8"?>
<calcChain xmlns="http://schemas.openxmlformats.org/spreadsheetml/2006/main">
  <c r="C57" i="11" l="1"/>
  <c r="B57" i="11"/>
  <c r="C49" i="11"/>
  <c r="D49" i="11"/>
  <c r="E49" i="11"/>
  <c r="C50" i="11"/>
  <c r="D50" i="11"/>
  <c r="E50" i="11"/>
  <c r="C51" i="11"/>
  <c r="D51" i="11"/>
  <c r="E51" i="11"/>
  <c r="D37" i="11"/>
  <c r="E37" i="11" s="1"/>
  <c r="D39" i="11"/>
  <c r="E39" i="11"/>
  <c r="D40" i="11"/>
  <c r="E40" i="11" s="1"/>
  <c r="C41" i="11"/>
  <c r="C43" i="11" s="1"/>
  <c r="D41" i="11"/>
  <c r="E41" i="11" s="1"/>
  <c r="D26" i="11"/>
  <c r="E26" i="11"/>
  <c r="D27" i="11"/>
  <c r="E27" i="11"/>
  <c r="E29" i="11" s="1"/>
  <c r="E31" i="11" s="1"/>
  <c r="D28" i="11"/>
  <c r="E28" i="11"/>
  <c r="C29" i="11"/>
  <c r="C31" i="11" s="1"/>
  <c r="D29" i="11"/>
  <c r="D31" i="11" s="1"/>
  <c r="C17" i="11"/>
  <c r="D17" i="11"/>
  <c r="D20" i="11" s="1"/>
  <c r="E17" i="11"/>
  <c r="E20" i="11" s="1"/>
  <c r="C20" i="11"/>
  <c r="D8" i="11"/>
  <c r="E8" i="11" s="1"/>
  <c r="D9" i="11"/>
  <c r="E9" i="11"/>
  <c r="D10" i="11"/>
  <c r="E10" i="11" s="1"/>
  <c r="C11" i="11"/>
  <c r="D11" i="11" l="1"/>
  <c r="E43" i="11"/>
  <c r="D43" i="11"/>
  <c r="E11" i="11"/>
  <c r="B31" i="11" l="1"/>
  <c r="B50" i="11" s="1"/>
  <c r="B17" i="11"/>
  <c r="B20" i="11" s="1"/>
  <c r="B49" i="11" s="1"/>
  <c r="B43" i="11" l="1"/>
  <c r="B51" i="11" s="1"/>
  <c r="D57" i="11" s="1"/>
  <c r="E57" i="11" s="1"/>
</calcChain>
</file>

<file path=xl/sharedStrings.xml><?xml version="1.0" encoding="utf-8"?>
<sst xmlns="http://schemas.openxmlformats.org/spreadsheetml/2006/main" count="78" uniqueCount="39">
  <si>
    <t>Anexo- Cuadro modelo de proposición económica</t>
  </si>
  <si>
    <t>Por conceptos:</t>
  </si>
  <si>
    <t>CONCEPTO</t>
  </si>
  <si>
    <t>Importe total del IVA</t>
  </si>
  <si>
    <t>Importe total oferta (IVA incluido)</t>
  </si>
  <si>
    <t>Total:</t>
  </si>
  <si>
    <t>Precio de licitación (IVA no incluido)</t>
  </si>
  <si>
    <t>Mano de obra destinada a mantenimiento preventivo</t>
  </si>
  <si>
    <t>Mano de obra destinada a mantenimiento correctivo</t>
  </si>
  <si>
    <t>Materiales</t>
  </si>
  <si>
    <t>Precio unitario mensual del servicio de mantenimiento integral ofertado</t>
  </si>
  <si>
    <t>Precio total del servicio de mantenimiento integral ofertado para el periodo de vigencia del contrato</t>
  </si>
  <si>
    <t>Precio unitario total</t>
  </si>
  <si>
    <t>Número de unidades</t>
  </si>
  <si>
    <t>Meses de vigencia del contrato</t>
  </si>
  <si>
    <t>Precio total del suministro y sustitución de cadenas de peldaños</t>
  </si>
  <si>
    <t>Precio total mantenimiento integral</t>
  </si>
  <si>
    <t>Precio unitario total sustitución cadena de peldaños</t>
  </si>
  <si>
    <t>Precio total suministro y sustitución de cadenas de peldaños</t>
  </si>
  <si>
    <t>Precio unitario de suministro cadena de peldaños</t>
  </si>
  <si>
    <t>Precio unitario de mano de obra sustitución cadenas de peldaños</t>
  </si>
  <si>
    <t>Precio unitario de suministro resto de materiales (rodillos de peldaños, casquillos, elementos de anclaje y centraje de peldaños, etc.)</t>
  </si>
  <si>
    <t>Precio mantenimiento integral 156 escaleras mecánicas</t>
  </si>
  <si>
    <t>Precio total suministro y sustitución de 38 cadenas de peldaños</t>
  </si>
  <si>
    <t>Precio unitario inspección</t>
  </si>
  <si>
    <t>Precio total preventivo específico motorreductores escaleras mecánicas Thyssen</t>
  </si>
  <si>
    <t>Precio total del preventivo específico en motorreductores de escaleras mecánicas Thyssen</t>
  </si>
  <si>
    <t>Mantenimiento integral de 156 escaleras mecánicas, susitución de 38 cadenas de peldaños y preventivo específico motorreductores escaleras Thyssen</t>
  </si>
  <si>
    <t>Precio unitario mano de obra sustitución grupo motorreductor</t>
  </si>
  <si>
    <t>Precio unitario materiales sustitución grupo motorreductor</t>
  </si>
  <si>
    <t>Precio unitario total sustitución motorreductor</t>
  </si>
  <si>
    <t>-</t>
  </si>
  <si>
    <t>Mantenimiento integral de escaleras mecánicas, sustitución de cadenas de peldaños y mantenimiento de motorreductores - Lote 3</t>
  </si>
  <si>
    <t>Importe total (IVA no incluido) (*)</t>
  </si>
  <si>
    <t>(*) En estas cantidades se encontrarán repercutidos los Gastos Generales y el Beneficio Industrial</t>
  </si>
  <si>
    <t>CONCEPTO (*)</t>
  </si>
  <si>
    <t>(*) Comprende la realización de los 3 conceptos relacionados en el cuadro anterior</t>
  </si>
  <si>
    <t>Importe total (IVA no incluido) (**)</t>
  </si>
  <si>
    <t>(**) En esta cantidad se encontrarán repercutidos los Gastos Generales y el Beneficio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</si>
</sst>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3" formatCode="_-* #,##0.00\ _€_-;\-* #,##0.00\ _€_-;_-* &quot;-&quot;??\ _€_-;_-@_-"/>
    <numFmt numFmtId="164" formatCode="#,##0.00\ &quot;€&quot;"/>
    <numFmt numFmtId="165" formatCode="#,##0_ ;[Red]\-#,##0\ 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1" fillId="0" borderId="0" xfId="4"/>
    <xf numFmtId="0" fontId="5" fillId="0" borderId="0" xfId="4" applyFont="1"/>
    <xf numFmtId="0" fontId="7" fillId="0" borderId="2" xfId="4" applyFont="1" applyBorder="1" applyAlignment="1">
      <alignment horizontal="left" vertical="center" wrapText="1"/>
    </xf>
    <xf numFmtId="8" fontId="7" fillId="0" borderId="3" xfId="4" applyNumberFormat="1" applyFont="1" applyBorder="1" applyAlignment="1">
      <alignment horizontal="center" vertical="center" wrapText="1"/>
    </xf>
    <xf numFmtId="0" fontId="8" fillId="0" borderId="0" xfId="4" applyFont="1"/>
    <xf numFmtId="8" fontId="7" fillId="0" borderId="3" xfId="4" applyNumberFormat="1" applyFont="1" applyBorder="1" applyAlignment="1" applyProtection="1">
      <alignment horizontal="center" vertical="center" wrapText="1"/>
      <protection locked="0"/>
    </xf>
    <xf numFmtId="165" fontId="7" fillId="0" borderId="3" xfId="4" applyNumberFormat="1" applyFont="1" applyBorder="1" applyAlignment="1">
      <alignment horizontal="center" vertical="center" wrapText="1"/>
    </xf>
    <xf numFmtId="0" fontId="4" fillId="0" borderId="0" xfId="4" applyFont="1" applyAlignment="1"/>
    <xf numFmtId="8" fontId="7" fillId="0" borderId="3" xfId="4" applyNumberFormat="1" applyFont="1" applyBorder="1" applyAlignment="1" applyProtection="1">
      <alignment horizontal="center" vertical="center" wrapText="1"/>
    </xf>
    <xf numFmtId="165" fontId="7" fillId="0" borderId="3" xfId="4" applyNumberFormat="1" applyFont="1" applyBorder="1" applyAlignment="1" applyProtection="1">
      <alignment horizontal="center" vertical="center" wrapText="1"/>
    </xf>
    <xf numFmtId="0" fontId="7" fillId="0" borderId="2" xfId="4" applyFont="1" applyBorder="1" applyAlignment="1" applyProtection="1">
      <alignment horizontal="left" vertical="center" wrapText="1"/>
    </xf>
    <xf numFmtId="0" fontId="1" fillId="0" borderId="0" xfId="4" applyProtection="1"/>
    <xf numFmtId="0" fontId="4" fillId="0" borderId="0" xfId="4" applyFont="1" applyAlignment="1" applyProtection="1"/>
    <xf numFmtId="164" fontId="7" fillId="0" borderId="3" xfId="4" applyNumberFormat="1" applyFont="1" applyBorder="1" applyAlignment="1" applyProtection="1">
      <alignment horizontal="center" vertical="center" wrapText="1"/>
    </xf>
    <xf numFmtId="8" fontId="9" fillId="0" borderId="3" xfId="4" applyNumberFormat="1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10" fillId="0" borderId="8" xfId="4" applyFont="1" applyBorder="1" applyAlignment="1">
      <alignment horizontal="left" vertical="center" wrapText="1"/>
    </xf>
    <xf numFmtId="0" fontId="10" fillId="0" borderId="0" xfId="4" applyFont="1" applyBorder="1" applyAlignment="1">
      <alignment horizontal="left" vertical="center" wrapText="1"/>
    </xf>
    <xf numFmtId="0" fontId="4" fillId="0" borderId="4" xfId="4" applyFont="1" applyBorder="1" applyAlignment="1">
      <alignment horizontal="center" wrapText="1"/>
    </xf>
    <xf numFmtId="0" fontId="4" fillId="0" borderId="6" xfId="4" applyFont="1" applyBorder="1" applyAlignment="1">
      <alignment horizontal="center" wrapText="1"/>
    </xf>
    <xf numFmtId="0" fontId="4" fillId="0" borderId="5" xfId="4" applyFont="1" applyBorder="1" applyAlignment="1">
      <alignment horizontal="center" wrapText="1"/>
    </xf>
    <xf numFmtId="0" fontId="4" fillId="0" borderId="0" xfId="4" applyFont="1" applyAlignment="1">
      <alignment horizontal="center"/>
    </xf>
    <xf numFmtId="0" fontId="6" fillId="2" borderId="1" xfId="4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 applyProtection="1">
      <alignment horizontal="center" vertical="center" wrapText="1"/>
    </xf>
    <xf numFmtId="0" fontId="6" fillId="2" borderId="2" xfId="4" applyFont="1" applyFill="1" applyBorder="1" applyAlignment="1" applyProtection="1">
      <alignment horizontal="center" vertical="center" wrapText="1"/>
    </xf>
    <xf numFmtId="0" fontId="4" fillId="0" borderId="7" xfId="4" applyFont="1" applyBorder="1" applyAlignment="1">
      <alignment horizontal="left"/>
    </xf>
    <xf numFmtId="0" fontId="4" fillId="0" borderId="0" xfId="4" applyFont="1" applyAlignment="1" applyProtection="1">
      <alignment horizontal="left"/>
    </xf>
    <xf numFmtId="0" fontId="4" fillId="0" borderId="7" xfId="4" applyFont="1" applyBorder="1" applyAlignment="1" applyProtection="1">
      <alignment horizontal="left"/>
    </xf>
  </cellXfs>
  <cellStyles count="5">
    <cellStyle name="Millares 2" xfId="3" xr:uid="{00000000-0005-0000-0000-000000000000}"/>
    <cellStyle name="Normal" xfId="0" builtinId="0"/>
    <cellStyle name="Normal 2" xfId="2" xr:uid="{00000000-0005-0000-0000-000002000000}"/>
    <cellStyle name="Normal 2 2" xfId="1" xr:uid="{00000000-0005-0000-0000-000003000000}"/>
    <cellStyle name="Normal 3" xfId="4" xr:uid="{3A702061-38E0-4E5C-81DB-822A474A4F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2FCB9-AFEE-40F0-9217-0C71AB18B696}">
  <dimension ref="A1:E59"/>
  <sheetViews>
    <sheetView tabSelected="1" workbookViewId="0">
      <selection activeCell="C28" sqref="C28"/>
    </sheetView>
  </sheetViews>
  <sheetFormatPr baseColWidth="10" defaultColWidth="11.5703125" defaultRowHeight="15" x14ac:dyDescent="0.25"/>
  <cols>
    <col min="1" max="1" width="40.7109375" style="1" customWidth="1"/>
    <col min="2" max="2" width="23.140625" style="1" customWidth="1"/>
    <col min="3" max="3" width="19.42578125" style="1" customWidth="1"/>
    <col min="4" max="4" width="18.7109375" style="1" customWidth="1"/>
    <col min="5" max="5" width="18.28515625" style="1" customWidth="1"/>
    <col min="6" max="16384" width="11.5703125" style="1"/>
  </cols>
  <sheetData>
    <row r="1" spans="1:5" ht="29.25" customHeight="1" x14ac:dyDescent="0.25">
      <c r="A1" s="19" t="s">
        <v>32</v>
      </c>
      <c r="B1" s="20"/>
      <c r="C1" s="20"/>
      <c r="D1" s="20"/>
      <c r="E1" s="21"/>
    </row>
    <row r="2" spans="1:5" x14ac:dyDescent="0.25">
      <c r="A2" s="2"/>
      <c r="B2" s="2"/>
    </row>
    <row r="3" spans="1:5" ht="15.75" x14ac:dyDescent="0.25">
      <c r="A3" s="22" t="s">
        <v>0</v>
      </c>
      <c r="B3" s="22"/>
      <c r="C3" s="22"/>
      <c r="D3" s="22"/>
      <c r="E3" s="22"/>
    </row>
    <row r="5" spans="1:5" ht="16.5" thickBot="1" x14ac:dyDescent="0.3">
      <c r="A5" s="27" t="s">
        <v>10</v>
      </c>
      <c r="B5" s="27"/>
      <c r="C5" s="27"/>
      <c r="D5" s="27"/>
      <c r="E5" s="8"/>
    </row>
    <row r="6" spans="1:5" ht="19.899999999999999" customHeight="1" x14ac:dyDescent="0.25">
      <c r="A6" s="23" t="s">
        <v>2</v>
      </c>
      <c r="B6" s="25" t="s">
        <v>6</v>
      </c>
      <c r="C6" s="23" t="s">
        <v>33</v>
      </c>
      <c r="D6" s="23" t="s">
        <v>3</v>
      </c>
      <c r="E6" s="23" t="s">
        <v>4</v>
      </c>
    </row>
    <row r="7" spans="1:5" ht="21.6" customHeight="1" thickBot="1" x14ac:dyDescent="0.3">
      <c r="A7" s="24"/>
      <c r="B7" s="26"/>
      <c r="C7" s="24"/>
      <c r="D7" s="24"/>
      <c r="E7" s="24"/>
    </row>
    <row r="8" spans="1:5" ht="26.25" thickBot="1" x14ac:dyDescent="0.3">
      <c r="A8" s="3" t="s">
        <v>7</v>
      </c>
      <c r="B8" s="9" t="s">
        <v>31</v>
      </c>
      <c r="C8" s="6"/>
      <c r="D8" s="9">
        <f>0.21*C8</f>
        <v>0</v>
      </c>
      <c r="E8" s="9">
        <f>C8+D8</f>
        <v>0</v>
      </c>
    </row>
    <row r="9" spans="1:5" ht="26.25" thickBot="1" x14ac:dyDescent="0.3">
      <c r="A9" s="3" t="s">
        <v>8</v>
      </c>
      <c r="B9" s="9" t="s">
        <v>31</v>
      </c>
      <c r="C9" s="6"/>
      <c r="D9" s="9">
        <f t="shared" ref="D9:D10" si="0">0.21*C9</f>
        <v>0</v>
      </c>
      <c r="E9" s="9">
        <f t="shared" ref="E9:E10" si="1">C9+D9</f>
        <v>0</v>
      </c>
    </row>
    <row r="10" spans="1:5" ht="15.75" thickBot="1" x14ac:dyDescent="0.3">
      <c r="A10" s="3" t="s">
        <v>9</v>
      </c>
      <c r="B10" s="9" t="s">
        <v>31</v>
      </c>
      <c r="C10" s="6"/>
      <c r="D10" s="9">
        <f t="shared" si="0"/>
        <v>0</v>
      </c>
      <c r="E10" s="9">
        <f t="shared" si="1"/>
        <v>0</v>
      </c>
    </row>
    <row r="11" spans="1:5" ht="15.75" thickBot="1" x14ac:dyDescent="0.3">
      <c r="A11" s="3" t="s">
        <v>12</v>
      </c>
      <c r="B11" s="4">
        <v>349.69</v>
      </c>
      <c r="C11" s="4">
        <f>SUM(C8:C10)</f>
        <v>0</v>
      </c>
      <c r="D11" s="9">
        <f t="shared" ref="D11:E11" si="2">SUM(D8:D10)</f>
        <v>0</v>
      </c>
      <c r="E11" s="9">
        <f t="shared" si="2"/>
        <v>0</v>
      </c>
    </row>
    <row r="12" spans="1:5" x14ac:dyDescent="0.25">
      <c r="A12" s="17" t="s">
        <v>34</v>
      </c>
      <c r="B12" s="17"/>
      <c r="C12" s="17"/>
      <c r="D12" s="17"/>
      <c r="E12" s="17"/>
    </row>
    <row r="14" spans="1:5" ht="16.5" thickBot="1" x14ac:dyDescent="0.3">
      <c r="A14" s="27" t="s">
        <v>11</v>
      </c>
      <c r="B14" s="27"/>
      <c r="C14" s="27"/>
      <c r="D14" s="27"/>
      <c r="E14" s="8"/>
    </row>
    <row r="15" spans="1:5" ht="14.45" customHeight="1" x14ac:dyDescent="0.25">
      <c r="A15" s="23" t="s">
        <v>2</v>
      </c>
      <c r="B15" s="25" t="s">
        <v>6</v>
      </c>
      <c r="C15" s="23" t="s">
        <v>33</v>
      </c>
      <c r="D15" s="23" t="s">
        <v>3</v>
      </c>
      <c r="E15" s="23" t="s">
        <v>4</v>
      </c>
    </row>
    <row r="16" spans="1:5" ht="15.75" thickBot="1" x14ac:dyDescent="0.3">
      <c r="A16" s="24"/>
      <c r="B16" s="26"/>
      <c r="C16" s="24"/>
      <c r="D16" s="24"/>
      <c r="E16" s="24"/>
    </row>
    <row r="17" spans="1:5" ht="15.75" thickBot="1" x14ac:dyDescent="0.3">
      <c r="A17" s="3" t="s">
        <v>12</v>
      </c>
      <c r="B17" s="4">
        <f>B11</f>
        <v>349.69</v>
      </c>
      <c r="C17" s="4">
        <f>C11</f>
        <v>0</v>
      </c>
      <c r="D17" s="9">
        <f>0.21*C17</f>
        <v>0</v>
      </c>
      <c r="E17" s="9">
        <f>C17+D17</f>
        <v>0</v>
      </c>
    </row>
    <row r="18" spans="1:5" ht="15.75" thickBot="1" x14ac:dyDescent="0.3">
      <c r="A18" s="3" t="s">
        <v>13</v>
      </c>
      <c r="B18" s="7">
        <v>156</v>
      </c>
      <c r="C18" s="7">
        <v>156</v>
      </c>
      <c r="D18" s="10">
        <v>156</v>
      </c>
      <c r="E18" s="10">
        <v>156</v>
      </c>
    </row>
    <row r="19" spans="1:5" ht="15.75" thickBot="1" x14ac:dyDescent="0.3">
      <c r="A19" s="3" t="s">
        <v>14</v>
      </c>
      <c r="B19" s="7">
        <v>48</v>
      </c>
      <c r="C19" s="7">
        <v>48</v>
      </c>
      <c r="D19" s="10">
        <v>48</v>
      </c>
      <c r="E19" s="10">
        <v>48</v>
      </c>
    </row>
    <row r="20" spans="1:5" ht="15.75" thickBot="1" x14ac:dyDescent="0.3">
      <c r="A20" s="3" t="s">
        <v>16</v>
      </c>
      <c r="B20" s="4">
        <f>B17*B18*B19</f>
        <v>2618478.7199999997</v>
      </c>
      <c r="C20" s="4">
        <f>C17*C18*C19</f>
        <v>0</v>
      </c>
      <c r="D20" s="9">
        <f>D17*D18*D19</f>
        <v>0</v>
      </c>
      <c r="E20" s="9">
        <f>E17*E18*E19</f>
        <v>0</v>
      </c>
    </row>
    <row r="21" spans="1:5" ht="15" customHeight="1" x14ac:dyDescent="0.25">
      <c r="A21" s="17" t="s">
        <v>34</v>
      </c>
      <c r="B21" s="17"/>
      <c r="C21" s="17"/>
      <c r="D21" s="17"/>
      <c r="E21" s="17"/>
    </row>
    <row r="22" spans="1:5" x14ac:dyDescent="0.25">
      <c r="A22" s="5"/>
      <c r="B22" s="5"/>
    </row>
    <row r="23" spans="1:5" ht="16.5" thickBot="1" x14ac:dyDescent="0.3">
      <c r="A23" s="27" t="s">
        <v>15</v>
      </c>
      <c r="B23" s="27"/>
      <c r="C23" s="27"/>
      <c r="D23" s="27"/>
      <c r="E23" s="8"/>
    </row>
    <row r="24" spans="1:5" ht="19.899999999999999" customHeight="1" x14ac:dyDescent="0.25">
      <c r="A24" s="23" t="s">
        <v>2</v>
      </c>
      <c r="B24" s="25" t="s">
        <v>6</v>
      </c>
      <c r="C24" s="23" t="s">
        <v>33</v>
      </c>
      <c r="D24" s="25" t="s">
        <v>3</v>
      </c>
      <c r="E24" s="25" t="s">
        <v>4</v>
      </c>
    </row>
    <row r="25" spans="1:5" ht="21.6" customHeight="1" thickBot="1" x14ac:dyDescent="0.3">
      <c r="A25" s="24"/>
      <c r="B25" s="26"/>
      <c r="C25" s="24"/>
      <c r="D25" s="26"/>
      <c r="E25" s="26"/>
    </row>
    <row r="26" spans="1:5" ht="26.25" thickBot="1" x14ac:dyDescent="0.3">
      <c r="A26" s="3" t="s">
        <v>20</v>
      </c>
      <c r="B26" s="9" t="s">
        <v>31</v>
      </c>
      <c r="C26" s="6"/>
      <c r="D26" s="9">
        <f>0.21*C26</f>
        <v>0</v>
      </c>
      <c r="E26" s="9">
        <f>C26+D26</f>
        <v>0</v>
      </c>
    </row>
    <row r="27" spans="1:5" ht="26.25" thickBot="1" x14ac:dyDescent="0.3">
      <c r="A27" s="3" t="s">
        <v>19</v>
      </c>
      <c r="B27" s="9" t="s">
        <v>31</v>
      </c>
      <c r="C27" s="6"/>
      <c r="D27" s="9">
        <f>0.21*C27</f>
        <v>0</v>
      </c>
      <c r="E27" s="9">
        <f t="shared" ref="E27:E28" si="3">C27+D27</f>
        <v>0</v>
      </c>
    </row>
    <row r="28" spans="1:5" ht="51.75" thickBot="1" x14ac:dyDescent="0.3">
      <c r="A28" s="3" t="s">
        <v>21</v>
      </c>
      <c r="B28" s="9" t="s">
        <v>31</v>
      </c>
      <c r="C28" s="6"/>
      <c r="D28" s="9">
        <f>0.21*C28</f>
        <v>0</v>
      </c>
      <c r="E28" s="9">
        <f t="shared" si="3"/>
        <v>0</v>
      </c>
    </row>
    <row r="29" spans="1:5" ht="26.25" thickBot="1" x14ac:dyDescent="0.3">
      <c r="A29" s="11" t="s">
        <v>17</v>
      </c>
      <c r="B29" s="9">
        <v>38998.19</v>
      </c>
      <c r="C29" s="9">
        <f>SUM(C26:C28)</f>
        <v>0</v>
      </c>
      <c r="D29" s="9">
        <f t="shared" ref="D29:E29" si="4">SUM(D26:D28)</f>
        <v>0</v>
      </c>
      <c r="E29" s="9">
        <f t="shared" si="4"/>
        <v>0</v>
      </c>
    </row>
    <row r="30" spans="1:5" ht="15.75" thickBot="1" x14ac:dyDescent="0.3">
      <c r="A30" s="11" t="s">
        <v>13</v>
      </c>
      <c r="B30" s="10">
        <v>38</v>
      </c>
      <c r="C30" s="10">
        <v>38</v>
      </c>
      <c r="D30" s="10">
        <v>38</v>
      </c>
      <c r="E30" s="10">
        <v>38</v>
      </c>
    </row>
    <row r="31" spans="1:5" ht="26.25" thickBot="1" x14ac:dyDescent="0.3">
      <c r="A31" s="11" t="s">
        <v>18</v>
      </c>
      <c r="B31" s="9">
        <f>B29*B30</f>
        <v>1481931.2200000002</v>
      </c>
      <c r="C31" s="9">
        <f>C29*C30</f>
        <v>0</v>
      </c>
      <c r="D31" s="9">
        <f>D29*D30</f>
        <v>0</v>
      </c>
      <c r="E31" s="9">
        <f>E29*E30</f>
        <v>0</v>
      </c>
    </row>
    <row r="32" spans="1:5" ht="15" customHeight="1" x14ac:dyDescent="0.25">
      <c r="A32" s="17" t="s">
        <v>34</v>
      </c>
      <c r="B32" s="17"/>
      <c r="C32" s="17"/>
      <c r="D32" s="17"/>
      <c r="E32" s="17"/>
    </row>
    <row r="33" spans="1:5" x14ac:dyDescent="0.25">
      <c r="A33" s="12"/>
      <c r="B33" s="12"/>
      <c r="C33" s="12"/>
      <c r="D33" s="12"/>
      <c r="E33" s="12"/>
    </row>
    <row r="34" spans="1:5" ht="16.5" thickBot="1" x14ac:dyDescent="0.3">
      <c r="A34" s="27" t="s">
        <v>26</v>
      </c>
      <c r="B34" s="27"/>
      <c r="C34" s="27"/>
      <c r="D34" s="27"/>
      <c r="E34" s="8"/>
    </row>
    <row r="35" spans="1:5" ht="14.45" customHeight="1" x14ac:dyDescent="0.25">
      <c r="A35" s="23" t="s">
        <v>2</v>
      </c>
      <c r="B35" s="25" t="s">
        <v>6</v>
      </c>
      <c r="C35" s="23" t="s">
        <v>33</v>
      </c>
      <c r="D35" s="23" t="s">
        <v>3</v>
      </c>
      <c r="E35" s="23" t="s">
        <v>4</v>
      </c>
    </row>
    <row r="36" spans="1:5" ht="15.75" thickBot="1" x14ac:dyDescent="0.3">
      <c r="A36" s="24"/>
      <c r="B36" s="26"/>
      <c r="C36" s="24"/>
      <c r="D36" s="24"/>
      <c r="E36" s="24"/>
    </row>
    <row r="37" spans="1:5" ht="15.75" thickBot="1" x14ac:dyDescent="0.3">
      <c r="A37" s="3" t="s">
        <v>24</v>
      </c>
      <c r="B37" s="9">
        <v>480</v>
      </c>
      <c r="C37" s="6"/>
      <c r="D37" s="9">
        <f>0.21*C37</f>
        <v>0</v>
      </c>
      <c r="E37" s="9">
        <f>C37+D37</f>
        <v>0</v>
      </c>
    </row>
    <row r="38" spans="1:5" ht="15.75" thickBot="1" x14ac:dyDescent="0.3">
      <c r="A38" s="3" t="s">
        <v>13</v>
      </c>
      <c r="B38" s="10">
        <v>53</v>
      </c>
      <c r="C38" s="7">
        <v>53</v>
      </c>
      <c r="D38" s="10">
        <v>53</v>
      </c>
      <c r="E38" s="10">
        <v>53</v>
      </c>
    </row>
    <row r="39" spans="1:5" ht="26.25" thickBot="1" x14ac:dyDescent="0.3">
      <c r="A39" s="3" t="s">
        <v>28</v>
      </c>
      <c r="B39" s="9" t="s">
        <v>31</v>
      </c>
      <c r="C39" s="6"/>
      <c r="D39" s="9">
        <f>0.21*C39</f>
        <v>0</v>
      </c>
      <c r="E39" s="9">
        <f>C39+D39</f>
        <v>0</v>
      </c>
    </row>
    <row r="40" spans="1:5" ht="26.25" thickBot="1" x14ac:dyDescent="0.3">
      <c r="A40" s="3" t="s">
        <v>29</v>
      </c>
      <c r="B40" s="9" t="s">
        <v>31</v>
      </c>
      <c r="C40" s="6"/>
      <c r="D40" s="9">
        <f t="shared" ref="D40:D41" si="5">0.21*C40</f>
        <v>0</v>
      </c>
      <c r="E40" s="9">
        <f t="shared" ref="E40:E41" si="6">C40+D40</f>
        <v>0</v>
      </c>
    </row>
    <row r="41" spans="1:5" ht="26.25" thickBot="1" x14ac:dyDescent="0.3">
      <c r="A41" s="3" t="s">
        <v>30</v>
      </c>
      <c r="B41" s="9">
        <v>10000</v>
      </c>
      <c r="C41" s="4">
        <f>C39+C40</f>
        <v>0</v>
      </c>
      <c r="D41" s="9">
        <f t="shared" si="5"/>
        <v>0</v>
      </c>
      <c r="E41" s="9">
        <f t="shared" si="6"/>
        <v>0</v>
      </c>
    </row>
    <row r="42" spans="1:5" ht="15.75" thickBot="1" x14ac:dyDescent="0.3">
      <c r="A42" s="3" t="s">
        <v>13</v>
      </c>
      <c r="B42" s="10">
        <v>51</v>
      </c>
      <c r="C42" s="7">
        <v>51</v>
      </c>
      <c r="D42" s="10">
        <v>51</v>
      </c>
      <c r="E42" s="10">
        <v>51</v>
      </c>
    </row>
    <row r="43" spans="1:5" ht="39" thickBot="1" x14ac:dyDescent="0.3">
      <c r="A43" s="3" t="s">
        <v>25</v>
      </c>
      <c r="B43" s="9">
        <f>B37*B38+B41*B42</f>
        <v>535440</v>
      </c>
      <c r="C43" s="4">
        <f>C37*C38+C41*C42</f>
        <v>0</v>
      </c>
      <c r="D43" s="4">
        <f t="shared" ref="D43:E43" si="7">D37*D38+D41*D42</f>
        <v>0</v>
      </c>
      <c r="E43" s="4">
        <f t="shared" si="7"/>
        <v>0</v>
      </c>
    </row>
    <row r="44" spans="1:5" ht="15" customHeight="1" x14ac:dyDescent="0.25">
      <c r="A44" s="17" t="s">
        <v>34</v>
      </c>
      <c r="B44" s="17"/>
      <c r="C44" s="17"/>
      <c r="D44" s="17"/>
      <c r="E44" s="17"/>
    </row>
    <row r="45" spans="1:5" x14ac:dyDescent="0.25">
      <c r="A45" s="5"/>
      <c r="B45" s="5"/>
    </row>
    <row r="46" spans="1:5" ht="16.5" thickBot="1" x14ac:dyDescent="0.3">
      <c r="A46" s="29" t="s">
        <v>1</v>
      </c>
      <c r="B46" s="29"/>
      <c r="C46" s="29"/>
      <c r="D46" s="29"/>
      <c r="E46" s="13"/>
    </row>
    <row r="47" spans="1:5" ht="19.899999999999999" customHeight="1" x14ac:dyDescent="0.25">
      <c r="A47" s="25" t="s">
        <v>2</v>
      </c>
      <c r="B47" s="25" t="s">
        <v>6</v>
      </c>
      <c r="C47" s="23" t="s">
        <v>33</v>
      </c>
      <c r="D47" s="25" t="s">
        <v>3</v>
      </c>
      <c r="E47" s="25" t="s">
        <v>4</v>
      </c>
    </row>
    <row r="48" spans="1:5" ht="21.6" customHeight="1" thickBot="1" x14ac:dyDescent="0.3">
      <c r="A48" s="26"/>
      <c r="B48" s="26"/>
      <c r="C48" s="24"/>
      <c r="D48" s="26"/>
      <c r="E48" s="26"/>
    </row>
    <row r="49" spans="1:5" ht="26.25" thickBot="1" x14ac:dyDescent="0.3">
      <c r="A49" s="11" t="s">
        <v>22</v>
      </c>
      <c r="B49" s="9">
        <f>B20</f>
        <v>2618478.7199999997</v>
      </c>
      <c r="C49" s="9">
        <f>C20</f>
        <v>0</v>
      </c>
      <c r="D49" s="9">
        <f>D20</f>
        <v>0</v>
      </c>
      <c r="E49" s="9">
        <f>E20</f>
        <v>0</v>
      </c>
    </row>
    <row r="50" spans="1:5" ht="26.25" thickBot="1" x14ac:dyDescent="0.3">
      <c r="A50" s="11" t="s">
        <v>23</v>
      </c>
      <c r="B50" s="9">
        <f>B31</f>
        <v>1481931.2200000002</v>
      </c>
      <c r="C50" s="9">
        <f>C31</f>
        <v>0</v>
      </c>
      <c r="D50" s="9">
        <f>D31</f>
        <v>0</v>
      </c>
      <c r="E50" s="9">
        <f>E31</f>
        <v>0</v>
      </c>
    </row>
    <row r="51" spans="1:5" ht="39" thickBot="1" x14ac:dyDescent="0.3">
      <c r="A51" s="3" t="s">
        <v>25</v>
      </c>
      <c r="B51" s="9">
        <f>B43</f>
        <v>535440</v>
      </c>
      <c r="C51" s="9">
        <f>C43</f>
        <v>0</v>
      </c>
      <c r="D51" s="9">
        <f>D43</f>
        <v>0</v>
      </c>
      <c r="E51" s="9">
        <f>E43</f>
        <v>0</v>
      </c>
    </row>
    <row r="52" spans="1:5" x14ac:dyDescent="0.25">
      <c r="A52" s="17" t="s">
        <v>34</v>
      </c>
      <c r="B52" s="17"/>
      <c r="C52" s="17"/>
      <c r="D52" s="17"/>
      <c r="E52" s="17"/>
    </row>
    <row r="53" spans="1:5" x14ac:dyDescent="0.25">
      <c r="A53" s="12"/>
      <c r="B53" s="12"/>
      <c r="C53" s="12"/>
      <c r="D53" s="12"/>
      <c r="E53" s="12"/>
    </row>
    <row r="54" spans="1:5" ht="16.5" thickBot="1" x14ac:dyDescent="0.3">
      <c r="A54" s="28" t="s">
        <v>5</v>
      </c>
      <c r="B54" s="28"/>
      <c r="C54" s="28"/>
      <c r="D54" s="28"/>
      <c r="E54" s="28"/>
    </row>
    <row r="55" spans="1:5" ht="14.45" customHeight="1" x14ac:dyDescent="0.25">
      <c r="A55" s="25" t="s">
        <v>35</v>
      </c>
      <c r="B55" s="25" t="s">
        <v>6</v>
      </c>
      <c r="C55" s="23" t="s">
        <v>37</v>
      </c>
      <c r="D55" s="25" t="s">
        <v>3</v>
      </c>
      <c r="E55" s="25" t="s">
        <v>4</v>
      </c>
    </row>
    <row r="56" spans="1:5" ht="15.75" thickBot="1" x14ac:dyDescent="0.3">
      <c r="A56" s="26"/>
      <c r="B56" s="26"/>
      <c r="C56" s="24"/>
      <c r="D56" s="26"/>
      <c r="E56" s="26"/>
    </row>
    <row r="57" spans="1:5" ht="51.75" thickBot="1" x14ac:dyDescent="0.3">
      <c r="A57" s="11" t="s">
        <v>27</v>
      </c>
      <c r="B57" s="15">
        <f>B49+B50+B51</f>
        <v>4635849.9399999995</v>
      </c>
      <c r="C57" s="9">
        <f>C49+C50+C51</f>
        <v>0</v>
      </c>
      <c r="D57" s="9">
        <f>0.21*C57</f>
        <v>0</v>
      </c>
      <c r="E57" s="14">
        <f>C57+D57</f>
        <v>0</v>
      </c>
    </row>
    <row r="58" spans="1:5" x14ac:dyDescent="0.25">
      <c r="A58" s="16" t="s">
        <v>36</v>
      </c>
      <c r="B58" s="16"/>
      <c r="C58" s="16"/>
      <c r="D58" s="16"/>
      <c r="E58" s="16"/>
    </row>
    <row r="59" spans="1:5" x14ac:dyDescent="0.25">
      <c r="A59" s="18" t="s">
        <v>38</v>
      </c>
      <c r="B59" s="18"/>
      <c r="C59" s="18"/>
      <c r="D59" s="18"/>
      <c r="E59" s="18"/>
    </row>
  </sheetData>
  <sheetProtection sheet="1" objects="1" scenarios="1"/>
  <mergeCells count="44">
    <mergeCell ref="A35:A36"/>
    <mergeCell ref="B35:B36"/>
    <mergeCell ref="C35:C36"/>
    <mergeCell ref="D35:D36"/>
    <mergeCell ref="C24:C25"/>
    <mergeCell ref="D24:D25"/>
    <mergeCell ref="E35:E36"/>
    <mergeCell ref="A54:E54"/>
    <mergeCell ref="A55:A56"/>
    <mergeCell ref="B55:B56"/>
    <mergeCell ref="C55:C56"/>
    <mergeCell ref="D55:D56"/>
    <mergeCell ref="E55:E56"/>
    <mergeCell ref="A46:D46"/>
    <mergeCell ref="A47:A48"/>
    <mergeCell ref="B47:B48"/>
    <mergeCell ref="C47:C48"/>
    <mergeCell ref="D47:D48"/>
    <mergeCell ref="E47:E48"/>
    <mergeCell ref="A34:D34"/>
    <mergeCell ref="A1:E1"/>
    <mergeCell ref="A3:E3"/>
    <mergeCell ref="A5:D5"/>
    <mergeCell ref="A6:A7"/>
    <mergeCell ref="B6:B7"/>
    <mergeCell ref="C6:C7"/>
    <mergeCell ref="D6:D7"/>
    <mergeCell ref="E6:E7"/>
    <mergeCell ref="A59:E59"/>
    <mergeCell ref="A12:E12"/>
    <mergeCell ref="A21:E21"/>
    <mergeCell ref="A32:E32"/>
    <mergeCell ref="A44:E44"/>
    <mergeCell ref="A52:E52"/>
    <mergeCell ref="E24:E25"/>
    <mergeCell ref="A14:D14"/>
    <mergeCell ref="A15:A16"/>
    <mergeCell ref="B15:B16"/>
    <mergeCell ref="C15:C16"/>
    <mergeCell ref="D15:D16"/>
    <mergeCell ref="E15:E16"/>
    <mergeCell ref="A23:D23"/>
    <mergeCell ref="A24:A25"/>
    <mergeCell ref="B24:B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Oferta Lote 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Navalón Del Rey, Juan</dc:creator>
  <cp:lastModifiedBy>Navalón del Rey, Juan</cp:lastModifiedBy>
  <dcterms:created xsi:type="dcterms:W3CDTF">2016-04-18T11:24:59Z</dcterms:created>
  <dcterms:modified xsi:type="dcterms:W3CDTF">2020-11-23T11:50:22Z</dcterms:modified>
</cp:coreProperties>
</file>