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ThisWorkbook" defaultThemeVersion="166925"/>
  <mc:AlternateContent xmlns:mc="http://schemas.openxmlformats.org/markup-compatibility/2006">
    <mc:Choice Requires="x15">
      <x15ac:absPath xmlns:x15ac="http://schemas.microsoft.com/office/spreadsheetml/2010/11/ac" url="\\Luarca\ser. contratacion\A. DATOS (desde mayo-14)\4. EXP. CONTRATACIÓN\2021\1 C_ADMINIST\6012100295_2000003454_ObO_Desamiantado cuartos técnicos\2. Licitacion\A_publicar\"/>
    </mc:Choice>
  </mc:AlternateContent>
  <xr:revisionPtr revIDLastSave="0" documentId="8_{E32A7A18-DF0D-4548-88F7-48401FAC85A7}" xr6:coauthVersionLast="36" xr6:coauthVersionMax="36" xr10:uidLastSave="{00000000-0000-0000-0000-000000000000}"/>
  <bookViews>
    <workbookView xWindow="0" yWindow="0" windowWidth="17250" windowHeight="7845" xr2:uid="{67B896DA-22DF-4107-913C-44487E61B196}"/>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7" i="1" l="1"/>
  <c r="J33" i="1"/>
  <c r="J31" i="1"/>
  <c r="J29" i="1"/>
  <c r="J27" i="1"/>
  <c r="J25" i="1"/>
  <c r="J23" i="1"/>
  <c r="J21" i="1"/>
  <c r="J19" i="1"/>
  <c r="J17" i="1"/>
  <c r="J15" i="1"/>
  <c r="J13" i="1"/>
  <c r="J11" i="1"/>
  <c r="J9" i="1"/>
  <c r="J7" i="1"/>
  <c r="J5" i="1"/>
  <c r="H4" i="1"/>
  <c r="G38" i="1" l="1"/>
  <c r="G39" i="1" s="1"/>
  <c r="I35" i="1"/>
  <c r="J35" i="1" s="1"/>
  <c r="J4" i="1" l="1"/>
  <c r="J37" i="1"/>
  <c r="G40" i="1"/>
  <c r="G41" i="1"/>
  <c r="I4" i="1"/>
  <c r="J38" i="1" l="1"/>
  <c r="J39" i="1" s="1"/>
  <c r="E4" i="1"/>
  <c r="G33" i="1"/>
  <c r="G31" i="1"/>
  <c r="G29" i="1"/>
  <c r="G27" i="1"/>
  <c r="G25" i="1"/>
  <c r="G23" i="1"/>
  <c r="G21" i="1"/>
  <c r="G19" i="1"/>
  <c r="G17" i="1"/>
  <c r="G15" i="1"/>
  <c r="G13" i="1"/>
  <c r="G11" i="1"/>
  <c r="G9" i="1"/>
  <c r="G7" i="1"/>
  <c r="G5" i="1"/>
  <c r="F35" i="1" s="1"/>
  <c r="J40" i="1" l="1"/>
  <c r="J41" i="1" s="1"/>
  <c r="F4" i="1"/>
  <c r="G35" i="1" l="1"/>
  <c r="G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García Muñoz, Felipe</author>
    <author>Cárdaba Prada, Luis María</author>
  </authors>
  <commentList>
    <comment ref="A3" authorId="0" shapeId="0" xr:uid="{92CCEC98-6385-46EA-9FC7-76458C628B84}">
      <text>
        <r>
          <rPr>
            <b/>
            <sz val="9"/>
            <color indexed="81"/>
            <rFont val="Tahoma"/>
            <family val="2"/>
          </rPr>
          <t>Código del concepto. Ver colores en "Entorno de trabajo: Apariencia"</t>
        </r>
      </text>
    </comment>
    <comment ref="B3" authorId="0" shapeId="0" xr:uid="{BD0AECD9-2D5F-4924-8F09-0E0AC3E14CF3}">
      <text>
        <r>
          <rPr>
            <b/>
            <sz val="9"/>
            <color indexed="81"/>
            <rFont val="Tahoma"/>
            <family val="2"/>
          </rPr>
          <t>Naturaleza o tipo de concepto, ver valores de cada naturaleza en la ayuda del menú contextual</t>
        </r>
      </text>
    </comment>
    <comment ref="C3" authorId="0" shapeId="0" xr:uid="{833360FD-FC67-4526-90B0-A9C7608FF973}">
      <text>
        <r>
          <rPr>
            <b/>
            <sz val="9"/>
            <color indexed="81"/>
            <rFont val="Tahoma"/>
            <family val="2"/>
          </rPr>
          <t>Unidad principal de medida del concepto</t>
        </r>
      </text>
    </comment>
    <comment ref="D3" authorId="0" shapeId="0" xr:uid="{E6B7A349-066C-4002-8B57-04D980D558EE}">
      <text>
        <r>
          <rPr>
            <b/>
            <sz val="9"/>
            <color indexed="81"/>
            <rFont val="Tahoma"/>
            <family val="2"/>
          </rPr>
          <t>Descripción corta</t>
        </r>
      </text>
    </comment>
    <comment ref="E3" authorId="0" shapeId="0" xr:uid="{402B2E91-5830-46C9-A5C7-82B732F62E24}">
      <text>
        <r>
          <rPr>
            <b/>
            <sz val="9"/>
            <color indexed="81"/>
            <rFont val="Tahoma"/>
            <family val="2"/>
          </rPr>
          <t>Rendimiento o cantidad presupuestada</t>
        </r>
      </text>
    </comment>
    <comment ref="F3" authorId="0" shapeId="0" xr:uid="{1FB9D2C3-975E-4060-9DEA-FD5693422F90}">
      <text>
        <r>
          <rPr>
            <b/>
            <sz val="9"/>
            <color indexed="81"/>
            <rFont val="Tahoma"/>
            <family val="2"/>
          </rPr>
          <t>Precio unitario en el presupuesto</t>
        </r>
      </text>
    </comment>
    <comment ref="G3" authorId="0" shapeId="0" xr:uid="{EF554D59-D85A-4D3C-8A1E-A93C8C8BA14A}">
      <text>
        <r>
          <rPr>
            <b/>
            <sz val="9"/>
            <color indexed="81"/>
            <rFont val="Tahoma"/>
            <family val="2"/>
          </rPr>
          <t>Importe del presupuesto</t>
        </r>
      </text>
    </comment>
    <comment ref="H3" authorId="0" shapeId="0" xr:uid="{98735F35-70C4-40F7-A7D7-B2A67130230F}">
      <text>
        <r>
          <rPr>
            <b/>
            <sz val="9"/>
            <color indexed="81"/>
            <rFont val="Tahoma"/>
            <family val="2"/>
          </rPr>
          <t>Rendimiento o cantidad presupuestada</t>
        </r>
      </text>
    </comment>
    <comment ref="I3" authorId="0" shapeId="0" xr:uid="{A250B4F1-BE82-4705-AC17-D3ACFACC5CDB}">
      <text>
        <r>
          <rPr>
            <b/>
            <sz val="9"/>
            <color indexed="81"/>
            <rFont val="Tahoma"/>
            <family val="2"/>
          </rPr>
          <t>Precio unitario en el presupuesto</t>
        </r>
      </text>
    </comment>
    <comment ref="J3" authorId="0" shapeId="0" xr:uid="{AD37CABB-88D8-4C1C-9BC7-37DEB7059A55}">
      <text>
        <r>
          <rPr>
            <b/>
            <sz val="9"/>
            <color indexed="81"/>
            <rFont val="Tahoma"/>
            <family val="2"/>
          </rPr>
          <t>Importe del presupuesto</t>
        </r>
      </text>
    </comment>
    <comment ref="D39" authorId="1" shapeId="0" xr:uid="{B103AB79-C654-4A86-B0B8-29C159ED9961}">
      <text>
        <r>
          <rPr>
            <sz val="9"/>
            <color indexed="81"/>
            <rFont val="Tahoma"/>
            <family val="2"/>
          </rPr>
          <t>IVA no incluido</t>
        </r>
      </text>
    </comment>
    <comment ref="D41" authorId="1" shapeId="0" xr:uid="{E9889A01-FA26-4AA8-B00A-D4081615F5AF}">
      <text>
        <r>
          <rPr>
            <sz val="9"/>
            <color indexed="81"/>
            <rFont val="Tahoma"/>
            <family val="2"/>
          </rPr>
          <t>IVA incluido</t>
        </r>
      </text>
    </comment>
  </commentList>
</comments>
</file>

<file path=xl/sharedStrings.xml><?xml version="1.0" encoding="utf-8"?>
<sst xmlns="http://schemas.openxmlformats.org/spreadsheetml/2006/main" count="96" uniqueCount="67">
  <si>
    <t>Presupuesto</t>
  </si>
  <si>
    <t>Código</t>
  </si>
  <si>
    <t>Nat</t>
  </si>
  <si>
    <t>Ud</t>
  </si>
  <si>
    <t>Resumen</t>
  </si>
  <si>
    <t>CanPres</t>
  </si>
  <si>
    <t>Pres</t>
  </si>
  <si>
    <t>ImpPres</t>
  </si>
  <si>
    <t>01</t>
  </si>
  <si>
    <t>Capítulo</t>
  </si>
  <si>
    <t/>
  </si>
  <si>
    <t>LOTE 1: UBICACIONES TÉCNICAS ENERGÍA EN ESTACIÓN</t>
  </si>
  <si>
    <t>MCA.001</t>
  </si>
  <si>
    <t>Partida</t>
  </si>
  <si>
    <t>ud</t>
  </si>
  <si>
    <t>DESAMIANTADO DE UBICACIÓN TÉCNICA CON AMIANTO EN IMPERMEABILIZACIONES Y REVESTIMIENTOS. (NOCTURNO)</t>
  </si>
  <si>
    <t>Desamiantado de ubicación técnica mediante el desmontaje y retirada de placas de fibrocemento, canalones y bajantes, y limpieza y descontaminación en cuartos, cañones o vestíbulos, en alturas hasta 6 m. de altura, i/p.p. de medios y equipos adecuados. Según legislación al respecto (rd 396/2006, del 31 de marzo) por el que se establecen las disposiciones mínimas de seguridad y salud en los trabajos con riesgo de exposición al amianto, comprendiendo:
- Señalización, balizado y cerramiento perimetral con valla julper y malla de ocultación de la ubicación afectada y del residuo una vez encapsulado, i/p.p. de puerta de acceso y cartelería.
- Desmontaje de materiales de fibrocemento, placas, remates, canalones y bajantes, en la ubicación definida, descontaminación, con todos los elementos de protección individual y colectiva necesarias, protección con plásticos, medios auxiliares y cabinas de descontaminación, limpieza y aspirado de superficies mediante aspirador con filtro para fibras de amianto, plastificado, etiquetado y paletizado de las placas en zona delimitada y protegida y descontaminación de residuos derivados de la realización de los trabajos mediante aspirado con maquinaria especial, cabina de descontaminación y andamiaje necesario, equipamiento necesario para limpieza posterior como depresores, aspirador industrial, humectante, etc., elaboración y presentación de plan de desamiantado. Incluso técnico de prevención.
- Evaluación especifica de Higiene Industrial, comprendiendo ejecución de muestreos ambientales necesarios (solicitados con urgencia) y elaboración de informes de desamiantado, realizado de manera urgente.
- Carga, retirada y recogida de residuos de amianto, transporte con camión caja ADR, llevada a vertedero autorizado y aceptación del residuo. Incluidos todos los costes derivados del desplazamiento y gestión del residuo a excepción del transporte en dresina, en caso de ser necesario.
- I/p.p. de medios auxiliares y de elevación necesarios para la correcta ejecución de los trabajos. En horario nocturno.</t>
  </si>
  <si>
    <t>MCA.004</t>
  </si>
  <si>
    <t>TRABAJOS COMPLEMENTARIOS RERA ESPECIALIDAD ELECTRICIDAD</t>
  </si>
  <si>
    <t>Equipo de trabajo con formación para realizar las comprobaciones, maniobras y resto de operaciones a ejecutar sobre la instalación de alta y baja tensión para proteger a las personas e instalaciones durante los trabajos de retirada de MCA.
El equipo de trabajo deberá estar formado permanentemente por un mínimo de dos personas que deberán tener, todos ellos, la siguiente formación: RERA, Agente de Comprobación de Corte y Reposición de Tracción y Cualificados según RD 614/2001.
Además, este personal, deberá asistir a un curso previo específico para cada Cuarto Técnico, de una duración estimada de dos jornadas de trabajo, que se deberá finalizar con buen rendimiento.
Esta unidad incluye un equipo a disposición de las necesidades de obra solicitadas por la Dirección de Obra desde el inicio del desamiantado hasta la confirmación de la Dirección de Obra de la finalización del mismo, una vez presentada toda la documentación que lo avale. I/p.p. de medios auxiliares y de elevación necesarios para la correcta ejecución de los trabajos.</t>
  </si>
  <si>
    <t>T0060</t>
  </si>
  <si>
    <t>m2</t>
  </si>
  <si>
    <t>CERRAMIENTO EN CUALQUIER UBICACIÓN CON PLADUR O EQUIVALENTE. (NOCTURNO)</t>
  </si>
  <si>
    <t>Suministro, carga, transporte, descarga y colocación de tabique tipo "pladur" o equivalente a 1 cara con placa de 13 mm y estructura de perfil de 48mm, emplastecido con p.p. de puertas metálicas, refuerzos para rigidizar el paramento y todos los materiales y operaciones necesarias para su correcta colocación, incluyendo pintura en base acrílica vinílica, al agua en color normalizado azul Metro, junocril o equivalente. Finalizada la obra se desmontará, incluso carga, transporte y descarga a vertedero. I/p.p. de medios auxiliares y de elevación necesarios para la correcta ejecución de los trabajos. En horario nocturno.</t>
  </si>
  <si>
    <t>ED0390</t>
  </si>
  <si>
    <t>DESMONTAJE DE FALSO TECHO DE BREMEN/LAMAS METÁLICAS. (NOCTURNO)</t>
  </si>
  <si>
    <t>Desmontaje de falso techo de lamas bremen o lamas metálicas, perfilería, elementos de cuelgue, instalaciones, luminarias, desconexión eléctrica y retirada a vertedero o almacén de Metro de los materiales sobrantes. I/p.p. de medios auxiliares y de elevación necesarios para la correcta ejecución de los trabajos. En horario nocturno.</t>
  </si>
  <si>
    <t>EW0040</t>
  </si>
  <si>
    <t>MONTAJE FALSO TECHO. (NOCTURNO)</t>
  </si>
  <si>
    <t>Acopio, custodia y montaje de falso techo existente de cualquier material, previamente desmontado, con los mismos materiales y en su misma ubicación. Sobre perfilería nueva a base de materiales de acero inoxidable, incluyendo, soportes, herrajes, perfiles primarios y secundarios, etc, i/p.p. de montaje de instalaciones y luminarias, renovación de elementos de remate y sujeción y andamiaje y renovación de elementos deteriorados. I/p.p. de medios auxiliares y de elevación necesarios para la correcta ejecución de los trabajos. En horario nocturno.</t>
  </si>
  <si>
    <t>EAF0030</t>
  </si>
  <si>
    <t>TRABAJOS DE DESMONTAJE, DEMOLICIÓN Y REPOSICIÓN PERIMETRAL DE ARQUITECTURA EN CUALQUIER UBICACIÓN. (NOCTURNO)</t>
  </si>
  <si>
    <t>Trabajos necesarios para el desamiantado y actuaciones asociadas consistentes en el desmontaje de paneles vitrificados, canaletas, instalaciones, estructuras auxiliares, demolición de tabiquería, revestimientos, elementos anexos, instalaciones y pasatubos necesarias para la correcta ejecución de los trabajos y montaje y reconstrucción de los elementos retirados, incluyendo estructuras, tabiquerías, enfoscados, alicatados, etc. I/p.p. de carga, retirada y transporte y gestión de residuos. I/p.p. de medios auxiliares y de elevación necesarios para la correcta ejecución de los trabajos. En horario nocturno.</t>
  </si>
  <si>
    <t>EI0060</t>
  </si>
  <si>
    <t>IMPERMEABILIZACIÓN CON LAMA FV Y RESINAS DE POLIESTER EN CUALQUIER UBICACIÓN (NOCTURNO)</t>
  </si>
  <si>
    <t>Suministro y montaje de impermeabilización en cuartos, cañones o vestíbulos con lama de fibra de vidrio con resinas de poliéster modificadas, de clasificación europea de reación al fuego B-S2, D0 y libre de halógenos, de 40 cm. de ancho útil, incluso colocación, parte proporcional de rastreles de sujeción a bóveda/losa con perfiles en Z colgados de varilla de acerco inoxidable, tacos químicos o de sujeción Hilti HPS-R8/5 para sujeción de varilla y tornillos de acero inoxidable rosca-chapa para sujeción de lama a rastrel, incluso la colocación de varillas roscadas de acero inoxidable (diámetro 6 mm.) fijadas a bóveda/losa mediante tacos químicos, a intervalos regulares de 1,65 aprox. como soporte y sujeción de la línea de luminarias a instalar, con p.p. de medios auxiliares y jornada de agente de comprobación de corte de tracción, con p.p. de medios auxiliares, remates perimetrales y de esquina. totalmente instalado, en horario nocturno. Incluye p.p. de estructura metálica para conectar la impermeabilización con la estructura existente, andamios, lunetos, perfiles de remate, canalones en "U" del mismo material y bajantes para conectar con desagües existentes.
Incluye p.p. de sellado de agujeros y perimetral, estructura metálica para conectar la impermeabilización con la estructura existente, medios auxiliares y de elevación necesarios para la correcta ejecución de los trabajos. En horario nocturno.</t>
  </si>
  <si>
    <t>EE0830</t>
  </si>
  <si>
    <t>PINTURA INTUMESCENTE R-90 (90 MIN.)</t>
  </si>
  <si>
    <t>Tratamiento de protección al fuego mediante la aplicación de pintura intumescente, al disolvente, especial para estabilidad al fuego r-90 de estructuras de acero, para las masividades necesarias, i/p.p. de medios auxiliares y de elevación necesarios para la correcta ejecución de los trabajos, limpieza y tratamiento para la preparación de las superficies y entrega de certificados de la correcta ejecución por la empresa aplicadora.</t>
  </si>
  <si>
    <t>PN3.148</t>
  </si>
  <si>
    <t>VACIADO Y PUESTA EN MARCHA INSTALACIÓN AGUA NEBULIZADA</t>
  </si>
  <si>
    <t>Vaciado de la instalación del sistema de agua nebulizada y llenado al finalizar los trabajos. Incluso eliminación de posibles falsas alarmas en paneles maestro y servidor, revisión de toda la instalación y puesta en marcha de todos los elementos del sistema de extinción (existentes y nuevos). Trabajos realizados por empresa autorizada por Metro de Madrid. I/p.p. de medios auxiliares y de elevación necesarios para la correcta ejecución de los trabajos.</t>
  </si>
  <si>
    <t>PN3.180</t>
  </si>
  <si>
    <t>PARADA Y REARME SISTEMA VESDA</t>
  </si>
  <si>
    <t>Anulación de equipo VESDA durante trabajos en cuarto, soplado, activación y rearme tras finalización de trabajos. Realizados por empresa autorizada por Metro de Madrid. I/p.p. de medios auxiliares y de elevación necesarios para la correcta ejecución de los trabajos.</t>
  </si>
  <si>
    <t>PN3.153</t>
  </si>
  <si>
    <t>DESMONTAJE Y SUMINISTRO Y COLOCACIÓN TUBERÍA RÍGIDA ABS DN25</t>
  </si>
  <si>
    <t>Desmontaje de tubería de ABS del sistema de detección por aspiración. Suministro y colocación de nueva tubería rígida de plástico ABS (hasta 15 metros) de color rojo de 25 mm de diámetro exterior y 2 mm de espesor de pared, autoextinguible, no emisor de gases tóxicos y libre de halógenos, con p.p de elementos de soporte y conexión. Instalado por empresa autorizada por Metro de Madrid. I/p.p. de medios auxiliares y de elevación necesarios para la correcta ejecución de los trabajos.</t>
  </si>
  <si>
    <t>PN3.149</t>
  </si>
  <si>
    <t>DESMONTAJE Y MONTAJE INSTALACIÓN ELÉCTRICA Y NUEVAS PANTALLAS 2X36 (NOCTURNO)</t>
  </si>
  <si>
    <t>Desmontaje de instalación eléctrica de alumbrado y fuerza afectada y posterior montaje, incluyendo la instalación de 4 Luminarias estancas de alto rendimiento en policarbonato de 2 x 36 W, tecnología LED y parte proporcional de elementos de suspensión, cableado, tubo, mecanismos, etc...anclada a paramentos verticales. Incluso retirada de antigua iluminación. I/p.p. de medios auxiliares y de elevación necesarios para la correcta ejecución de los trabajos. En horario nocturno.</t>
  </si>
  <si>
    <t>TYP-A05MBB101A</t>
  </si>
  <si>
    <t>ALQUILER, MONTAJE Y DESMONTAJE DE PASO DE VIAJEROS CON ESTRUCTURA MODULAR. (NOCTURNO)</t>
  </si>
  <si>
    <t>Alquiler, montaje y desmontaje de estructura de paso hasta 10 m de altura, formada por elementos metálicos tubulares modulares, fabricados en tubo de acero calidad St-44, galvanizado en caliente conforme a UNE-EN 1461 (espesor mínimo 75 micras), con arriostramientos interiores, piezas base, soportes de viga para apeo y plataformas de acceso de trampilla con escalera. Totalmente montada, i/p.p. de trabajos previos de limpieza para apoyos, arriostramientos a paramentos, medios auxiliares y transporte. Elementos de andamio fabricados conforme a UNE-EN 12810 y UNE-EN 12811. I/p.p. de estructura para dejar un paso libre de altura 2,05 y el 80% del ancho original del paso en el que se trabaja y cerramiento necesario para la ejecución del desamiantado ejecutado con pladur y protecciones de plástico. I/p.p. de medios auxiliares y de elevación necesarios para la correcta ejecución de los trabajos. En horario nocturno.</t>
  </si>
  <si>
    <t>QV0190NT</t>
  </si>
  <si>
    <t>RETIRADA RESIDUO CON DRESINA CON GRÚA Y VAGÓN JORNADA 2:30 - 5:00 A.M.</t>
  </si>
  <si>
    <t>Retirada de residuo con dresina con grúa y vagón, incluida jornada 2.30-5.00 a.m., i. conductor y ayudante homologados por Metro de Madrid y medios auxiliares.</t>
  </si>
  <si>
    <t>ESS.CAN.01</t>
  </si>
  <si>
    <t>PA</t>
  </si>
  <si>
    <t>ESTUDIO DE SEGURIDAD Y SALUD: LOTE 1</t>
  </si>
  <si>
    <t>Estudio de Seguridad y Salud. Lote 1</t>
  </si>
  <si>
    <t>Total 01</t>
  </si>
  <si>
    <t>TOTAL PRESUP. EJECUCIÓN MATERIAL</t>
  </si>
  <si>
    <t>GASTOS GENERALES Y BENEFICIO INDUSTRIAL</t>
  </si>
  <si>
    <t>BASE IMPONIBLE</t>
  </si>
  <si>
    <t>IMPORTE IVA</t>
  </si>
  <si>
    <t>PRESUPUESTO BASE DE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</si>
</sst>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9"/>
      <color indexed="81"/>
      <name val="Tahoma"/>
      <family val="2"/>
    </font>
    <font>
      <sz val="11"/>
      <name val="Calibri"/>
      <family val="2"/>
      <scheme val="minor"/>
    </font>
    <font>
      <b/>
      <sz val="14"/>
      <name val="Calibri"/>
      <family val="2"/>
      <scheme val="minor"/>
    </font>
    <font>
      <b/>
      <i/>
      <sz val="10"/>
      <name val="Calibri"/>
      <family val="2"/>
      <scheme val="minor"/>
    </font>
    <font>
      <b/>
      <sz val="8"/>
      <name val="Calibri"/>
      <family val="2"/>
      <scheme val="minor"/>
    </font>
    <font>
      <sz val="8"/>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9"/>
      <color indexed="81"/>
      <name val="Tahoma"/>
      <family val="2"/>
    </font>
    <font>
      <sz val="8"/>
      <color rgb="FFFF0000"/>
      <name val="Calibri"/>
      <family val="2"/>
      <scheme val="minor"/>
    </font>
  </fonts>
  <fills count="6">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9" tint="0.79995117038483843"/>
        <bgColor indexed="64"/>
      </patternFill>
    </fill>
  </fills>
  <borders count="1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1">
    <xf numFmtId="0" fontId="0" fillId="0" borderId="0" xfId="0"/>
    <xf numFmtId="0" fontId="2" fillId="0" borderId="0" xfId="0" applyFont="1" applyAlignment="1">
      <alignment vertical="top"/>
    </xf>
    <xf numFmtId="0" fontId="3" fillId="0" borderId="0" xfId="0" applyFont="1" applyAlignment="1">
      <alignment vertical="top"/>
    </xf>
    <xf numFmtId="0" fontId="6" fillId="4" borderId="0" xfId="0" applyFont="1" applyFill="1" applyAlignment="1">
      <alignment vertical="top"/>
    </xf>
    <xf numFmtId="0" fontId="6" fillId="4" borderId="0" xfId="0" applyFont="1" applyFill="1" applyAlignment="1">
      <alignment vertical="top" wrapText="1"/>
    </xf>
    <xf numFmtId="0" fontId="2" fillId="0" borderId="0" xfId="0" applyFont="1"/>
    <xf numFmtId="0" fontId="2" fillId="0" borderId="0" xfId="0" applyFont="1"/>
    <xf numFmtId="4" fontId="5" fillId="0" borderId="9" xfId="0" applyNumberFormat="1" applyFont="1" applyBorder="1" applyAlignment="1">
      <alignment vertical="top"/>
    </xf>
    <xf numFmtId="0" fontId="4" fillId="0" borderId="1" xfId="0" applyFont="1" applyBorder="1" applyAlignment="1">
      <alignment vertical="top"/>
    </xf>
    <xf numFmtId="0" fontId="4" fillId="0" borderId="2" xfId="0" applyFont="1" applyBorder="1" applyAlignment="1">
      <alignment vertical="top"/>
    </xf>
    <xf numFmtId="0" fontId="4" fillId="0" borderId="2" xfId="0" applyFont="1" applyBorder="1" applyAlignment="1">
      <alignment vertical="top" wrapText="1"/>
    </xf>
    <xf numFmtId="0" fontId="4" fillId="0" borderId="3" xfId="0" applyFont="1" applyBorder="1" applyAlignment="1">
      <alignment vertical="top"/>
    </xf>
    <xf numFmtId="49" fontId="5" fillId="2" borderId="4" xfId="0" applyNumberFormat="1" applyFont="1" applyFill="1" applyBorder="1" applyAlignment="1">
      <alignment vertical="top"/>
    </xf>
    <xf numFmtId="49" fontId="5" fillId="2" borderId="5" xfId="0" applyNumberFormat="1" applyFont="1" applyFill="1" applyBorder="1" applyAlignment="1">
      <alignment vertical="top"/>
    </xf>
    <xf numFmtId="49" fontId="5" fillId="2" borderId="5" xfId="0" applyNumberFormat="1" applyFont="1" applyFill="1" applyBorder="1" applyAlignment="1">
      <alignment vertical="top" wrapText="1"/>
    </xf>
    <xf numFmtId="3" fontId="5" fillId="2" borderId="5" xfId="0" applyNumberFormat="1" applyFont="1" applyFill="1" applyBorder="1" applyAlignment="1">
      <alignment vertical="top"/>
    </xf>
    <xf numFmtId="4" fontId="5" fillId="2" borderId="5" xfId="0" applyNumberFormat="1" applyFont="1" applyFill="1" applyBorder="1" applyAlignment="1">
      <alignment vertical="top"/>
    </xf>
    <xf numFmtId="4" fontId="5" fillId="2" borderId="6" xfId="0" applyNumberFormat="1" applyFont="1" applyFill="1" applyBorder="1" applyAlignment="1">
      <alignment vertical="top"/>
    </xf>
    <xf numFmtId="49" fontId="6" fillId="3" borderId="4" xfId="0" applyNumberFormat="1" applyFont="1" applyFill="1" applyBorder="1" applyAlignment="1">
      <alignment vertical="top"/>
    </xf>
    <xf numFmtId="49" fontId="6" fillId="0" borderId="5" xfId="0" applyNumberFormat="1" applyFont="1" applyBorder="1" applyAlignment="1">
      <alignment vertical="top"/>
    </xf>
    <xf numFmtId="49" fontId="6" fillId="0" borderId="5" xfId="0" applyNumberFormat="1" applyFont="1" applyBorder="1" applyAlignment="1">
      <alignment vertical="top" wrapText="1"/>
    </xf>
    <xf numFmtId="4" fontId="6" fillId="0" borderId="5" xfId="0" applyNumberFormat="1" applyFont="1" applyBorder="1" applyAlignment="1">
      <alignment vertical="top"/>
    </xf>
    <xf numFmtId="4" fontId="6" fillId="0" borderId="6" xfId="0" applyNumberFormat="1" applyFont="1" applyBorder="1" applyAlignment="1">
      <alignment vertical="top"/>
    </xf>
    <xf numFmtId="0" fontId="6" fillId="0" borderId="4" xfId="0" applyFont="1" applyBorder="1" applyAlignment="1">
      <alignment vertical="top"/>
    </xf>
    <xf numFmtId="0" fontId="6" fillId="0" borderId="5" xfId="0" applyFont="1" applyBorder="1" applyAlignment="1">
      <alignment vertical="top"/>
    </xf>
    <xf numFmtId="0" fontId="6" fillId="0" borderId="6" xfId="0" applyFont="1" applyBorder="1" applyAlignment="1">
      <alignment vertical="top"/>
    </xf>
    <xf numFmtId="0" fontId="6" fillId="0" borderId="7" xfId="0" applyFont="1" applyBorder="1" applyAlignment="1">
      <alignment vertical="top"/>
    </xf>
    <xf numFmtId="0" fontId="6" fillId="0" borderId="8" xfId="0" applyFont="1" applyBorder="1" applyAlignment="1">
      <alignment vertical="top"/>
    </xf>
    <xf numFmtId="49" fontId="5" fillId="0" borderId="8" xfId="0" applyNumberFormat="1" applyFont="1" applyBorder="1" applyAlignment="1">
      <alignment vertical="top" wrapText="1"/>
    </xf>
    <xf numFmtId="3" fontId="6" fillId="0" borderId="8" xfId="0" applyNumberFormat="1" applyFont="1" applyBorder="1" applyAlignment="1">
      <alignment vertical="top"/>
    </xf>
    <xf numFmtId="4" fontId="5" fillId="0" borderId="8" xfId="0" applyNumberFormat="1" applyFont="1" applyBorder="1" applyAlignment="1">
      <alignment vertical="top"/>
    </xf>
    <xf numFmtId="4" fontId="6" fillId="5" borderId="5" xfId="0" applyNumberFormat="1" applyFont="1" applyFill="1" applyBorder="1" applyAlignment="1" applyProtection="1">
      <alignment vertical="top"/>
      <protection locked="0"/>
    </xf>
    <xf numFmtId="49" fontId="7" fillId="2" borderId="10" xfId="0" applyNumberFormat="1" applyFont="1" applyFill="1" applyBorder="1" applyAlignment="1">
      <alignment vertical="top" wrapText="1"/>
    </xf>
    <xf numFmtId="49" fontId="7" fillId="2" borderId="11" xfId="0" applyNumberFormat="1" applyFont="1" applyFill="1" applyBorder="1" applyAlignment="1">
      <alignment vertical="top" wrapText="1"/>
    </xf>
    <xf numFmtId="0" fontId="0" fillId="2" borderId="10" xfId="0" applyFill="1" applyBorder="1"/>
    <xf numFmtId="0" fontId="0" fillId="2" borderId="11" xfId="0" applyFill="1" applyBorder="1"/>
    <xf numFmtId="4" fontId="8" fillId="2" borderId="12" xfId="0" applyNumberFormat="1" applyFont="1" applyFill="1" applyBorder="1" applyAlignment="1">
      <alignment vertical="top"/>
    </xf>
    <xf numFmtId="49" fontId="7" fillId="2" borderId="13" xfId="0" applyNumberFormat="1" applyFont="1" applyFill="1" applyBorder="1" applyAlignment="1">
      <alignment vertical="top" wrapText="1"/>
    </xf>
    <xf numFmtId="49" fontId="7" fillId="2" borderId="0" xfId="0" applyNumberFormat="1" applyFont="1" applyFill="1" applyBorder="1" applyAlignment="1">
      <alignment vertical="top" wrapText="1"/>
    </xf>
    <xf numFmtId="9" fontId="9" fillId="2" borderId="13" xfId="0" applyNumberFormat="1" applyFont="1" applyFill="1" applyBorder="1" applyAlignment="1">
      <alignment vertical="top"/>
    </xf>
    <xf numFmtId="0" fontId="0" fillId="2" borderId="0" xfId="0" applyFill="1" applyBorder="1"/>
    <xf numFmtId="4" fontId="8" fillId="2" borderId="14" xfId="0" applyNumberFormat="1" applyFont="1" applyFill="1" applyBorder="1" applyAlignment="1">
      <alignment vertical="top"/>
    </xf>
    <xf numFmtId="4" fontId="9" fillId="2" borderId="0" xfId="0" applyNumberFormat="1" applyFont="1" applyFill="1" applyBorder="1" applyAlignment="1" applyProtection="1">
      <alignment vertical="top"/>
      <protection locked="0"/>
    </xf>
    <xf numFmtId="9" fontId="9" fillId="2" borderId="13" xfId="0" applyNumberFormat="1" applyFont="1" applyFill="1" applyBorder="1" applyAlignment="1" applyProtection="1">
      <alignment vertical="top"/>
      <protection locked="0"/>
    </xf>
    <xf numFmtId="0" fontId="0" fillId="2" borderId="13" xfId="0" applyFill="1" applyBorder="1"/>
    <xf numFmtId="49" fontId="7" fillId="2" borderId="15" xfId="0" applyNumberFormat="1" applyFont="1" applyFill="1" applyBorder="1" applyAlignment="1">
      <alignment vertical="top" wrapText="1"/>
    </xf>
    <xf numFmtId="49" fontId="7" fillId="2" borderId="16" xfId="0" applyNumberFormat="1" applyFont="1" applyFill="1" applyBorder="1" applyAlignment="1">
      <alignment vertical="top" wrapText="1"/>
    </xf>
    <xf numFmtId="0" fontId="0" fillId="2" borderId="15" xfId="0" applyFill="1" applyBorder="1"/>
    <xf numFmtId="0" fontId="0" fillId="2" borderId="16" xfId="0" applyFill="1" applyBorder="1"/>
    <xf numFmtId="4" fontId="8" fillId="2" borderId="17" xfId="0" applyNumberFormat="1" applyFont="1" applyFill="1" applyBorder="1" applyAlignment="1">
      <alignment vertical="top"/>
    </xf>
    <xf numFmtId="4" fontId="11" fillId="0" borderId="5" xfId="0" applyNumberFormat="1" applyFont="1" applyFill="1" applyBorder="1" applyAlignment="1" applyProtection="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171451</xdr:colOff>
      <xdr:row>42</xdr:row>
      <xdr:rowOff>57150</xdr:rowOff>
    </xdr:from>
    <xdr:to>
      <xdr:col>9</xdr:col>
      <xdr:colOff>466726</xdr:colOff>
      <xdr:row>50</xdr:row>
      <xdr:rowOff>38100</xdr:rowOff>
    </xdr:to>
    <xdr:sp macro="" textlink="" fLocksText="0">
      <xdr:nvSpPr>
        <xdr:cNvPr id="2" name="CuadroTexto 1">
          <a:extLst>
            <a:ext uri="{FF2B5EF4-FFF2-40B4-BE49-F238E27FC236}">
              <a16:creationId xmlns:a16="http://schemas.microsoft.com/office/drawing/2014/main" id="{F1756A32-29F3-411F-B1D2-387D3B38E854}"/>
            </a:ext>
          </a:extLst>
        </xdr:cNvPr>
        <xdr:cNvSpPr txBox="1"/>
      </xdr:nvSpPr>
      <xdr:spPr>
        <a:xfrm>
          <a:off x="171451" y="2533650"/>
          <a:ext cx="64960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3970F-D0AF-464F-ABB2-DAC3AED834FB}">
  <sheetPr codeName="Hoja1"/>
  <dimension ref="A1:J52"/>
  <sheetViews>
    <sheetView tabSelected="1" workbookViewId="0">
      <pane xSplit="4" ySplit="3" topLeftCell="E5"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11.5703125" style="5"/>
    <col min="2" max="2" width="5.7109375" style="5" bestFit="1" customWidth="1"/>
    <col min="3" max="3" width="3.85546875" style="5" bestFit="1" customWidth="1"/>
    <col min="4" max="4" width="33.140625" style="5" customWidth="1"/>
    <col min="5" max="5" width="8" style="5" bestFit="1" customWidth="1"/>
    <col min="6" max="7" width="10" style="5" bestFit="1" customWidth="1"/>
    <col min="8" max="8" width="8" style="6" hidden="1" customWidth="1"/>
    <col min="9" max="10" width="10" style="6" bestFit="1" customWidth="1"/>
  </cols>
  <sheetData>
    <row r="1" spans="1:10" x14ac:dyDescent="0.25">
      <c r="A1" s="1"/>
      <c r="B1" s="1"/>
      <c r="C1" s="1"/>
      <c r="D1" s="1"/>
      <c r="E1" s="1"/>
      <c r="F1" s="1"/>
      <c r="G1" s="1"/>
      <c r="H1" s="1"/>
      <c r="I1" s="1"/>
      <c r="J1" s="1"/>
    </row>
    <row r="2" spans="1:10" ht="19.5" thickBot="1" x14ac:dyDescent="0.3">
      <c r="A2" s="2" t="s">
        <v>0</v>
      </c>
      <c r="B2" s="1"/>
      <c r="C2" s="1"/>
      <c r="D2" s="1"/>
      <c r="E2" s="1"/>
      <c r="F2" s="1"/>
      <c r="G2" s="1"/>
      <c r="H2" s="1"/>
      <c r="I2" s="1"/>
      <c r="J2" s="1"/>
    </row>
    <row r="3" spans="1:10" x14ac:dyDescent="0.25">
      <c r="A3" s="8" t="s">
        <v>1</v>
      </c>
      <c r="B3" s="9" t="s">
        <v>2</v>
      </c>
      <c r="C3" s="9" t="s">
        <v>3</v>
      </c>
      <c r="D3" s="10" t="s">
        <v>4</v>
      </c>
      <c r="E3" s="9" t="s">
        <v>5</v>
      </c>
      <c r="F3" s="9" t="s">
        <v>6</v>
      </c>
      <c r="G3" s="11" t="s">
        <v>7</v>
      </c>
      <c r="H3" s="9" t="s">
        <v>5</v>
      </c>
      <c r="I3" s="9" t="s">
        <v>6</v>
      </c>
      <c r="J3" s="11" t="s">
        <v>7</v>
      </c>
    </row>
    <row r="4" spans="1:10" ht="22.5" x14ac:dyDescent="0.25">
      <c r="A4" s="12" t="s">
        <v>8</v>
      </c>
      <c r="B4" s="13" t="s">
        <v>9</v>
      </c>
      <c r="C4" s="13" t="s">
        <v>10</v>
      </c>
      <c r="D4" s="14" t="s">
        <v>11</v>
      </c>
      <c r="E4" s="15">
        <f t="shared" ref="E4:J4" si="0">E35</f>
        <v>1</v>
      </c>
      <c r="F4" s="16">
        <f t="shared" si="0"/>
        <v>1005896.31</v>
      </c>
      <c r="G4" s="17">
        <f t="shared" si="0"/>
        <v>1005896.31</v>
      </c>
      <c r="H4" s="15">
        <f t="shared" si="0"/>
        <v>1</v>
      </c>
      <c r="I4" s="16">
        <f t="shared" si="0"/>
        <v>24534.05</v>
      </c>
      <c r="J4" s="17">
        <f t="shared" si="0"/>
        <v>24534.05</v>
      </c>
    </row>
    <row r="5" spans="1:10" ht="33.75" x14ac:dyDescent="0.25">
      <c r="A5" s="18" t="s">
        <v>12</v>
      </c>
      <c r="B5" s="19" t="s">
        <v>13</v>
      </c>
      <c r="C5" s="19" t="s">
        <v>14</v>
      </c>
      <c r="D5" s="20" t="s">
        <v>15</v>
      </c>
      <c r="E5" s="21">
        <v>65</v>
      </c>
      <c r="F5" s="21">
        <v>5247.31</v>
      </c>
      <c r="G5" s="22">
        <f>ROUND(E5*F5,2)</f>
        <v>341075.15</v>
      </c>
      <c r="H5" s="21">
        <v>65</v>
      </c>
      <c r="I5" s="31">
        <v>0</v>
      </c>
      <c r="J5" s="22">
        <f>ROUND(H5*I5,2)</f>
        <v>0</v>
      </c>
    </row>
    <row r="6" spans="1:10" ht="409.5" x14ac:dyDescent="0.25">
      <c r="A6" s="23"/>
      <c r="B6" s="24"/>
      <c r="C6" s="24"/>
      <c r="D6" s="20" t="s">
        <v>16</v>
      </c>
      <c r="E6" s="24"/>
      <c r="F6" s="24"/>
      <c r="G6" s="25"/>
      <c r="H6" s="24"/>
      <c r="I6" s="24"/>
      <c r="J6" s="25"/>
    </row>
    <row r="7" spans="1:10" ht="22.5" x14ac:dyDescent="0.25">
      <c r="A7" s="18" t="s">
        <v>17</v>
      </c>
      <c r="B7" s="19" t="s">
        <v>13</v>
      </c>
      <c r="C7" s="19" t="s">
        <v>14</v>
      </c>
      <c r="D7" s="20" t="s">
        <v>18</v>
      </c>
      <c r="E7" s="21">
        <v>45</v>
      </c>
      <c r="F7" s="21">
        <v>1428.2</v>
      </c>
      <c r="G7" s="22">
        <f>ROUND(E7*F7,2)</f>
        <v>64269</v>
      </c>
      <c r="H7" s="21">
        <v>45</v>
      </c>
      <c r="I7" s="31">
        <v>0</v>
      </c>
      <c r="J7" s="22">
        <f>ROUND(H7*I7,2)</f>
        <v>0</v>
      </c>
    </row>
    <row r="8" spans="1:10" ht="292.5" x14ac:dyDescent="0.25">
      <c r="A8" s="23"/>
      <c r="B8" s="24"/>
      <c r="C8" s="24"/>
      <c r="D8" s="20" t="s">
        <v>19</v>
      </c>
      <c r="E8" s="24"/>
      <c r="F8" s="24"/>
      <c r="G8" s="25"/>
      <c r="H8" s="24"/>
      <c r="I8" s="24"/>
      <c r="J8" s="25"/>
    </row>
    <row r="9" spans="1:10" ht="22.5" x14ac:dyDescent="0.25">
      <c r="A9" s="18" t="s">
        <v>20</v>
      </c>
      <c r="B9" s="19" t="s">
        <v>13</v>
      </c>
      <c r="C9" s="19" t="s">
        <v>21</v>
      </c>
      <c r="D9" s="20" t="s">
        <v>22</v>
      </c>
      <c r="E9" s="21">
        <v>812.5</v>
      </c>
      <c r="F9" s="21">
        <v>60.29</v>
      </c>
      <c r="G9" s="22">
        <f>ROUND(E9*F9,2)</f>
        <v>48985.63</v>
      </c>
      <c r="H9" s="21">
        <v>812.5</v>
      </c>
      <c r="I9" s="31">
        <v>0</v>
      </c>
      <c r="J9" s="22">
        <f>ROUND(H9*I9,2)</f>
        <v>0</v>
      </c>
    </row>
    <row r="10" spans="1:10" ht="168.75" x14ac:dyDescent="0.25">
      <c r="A10" s="23"/>
      <c r="B10" s="24"/>
      <c r="C10" s="24"/>
      <c r="D10" s="20" t="s">
        <v>23</v>
      </c>
      <c r="E10" s="24"/>
      <c r="F10" s="24"/>
      <c r="G10" s="25"/>
      <c r="H10" s="24"/>
      <c r="I10" s="24"/>
      <c r="J10" s="25"/>
    </row>
    <row r="11" spans="1:10" ht="22.5" x14ac:dyDescent="0.25">
      <c r="A11" s="18" t="s">
        <v>24</v>
      </c>
      <c r="B11" s="19" t="s">
        <v>13</v>
      </c>
      <c r="C11" s="19" t="s">
        <v>21</v>
      </c>
      <c r="D11" s="20" t="s">
        <v>25</v>
      </c>
      <c r="E11" s="21">
        <v>1190.5</v>
      </c>
      <c r="F11" s="21">
        <v>27.2</v>
      </c>
      <c r="G11" s="22">
        <f>ROUND(E11*F11,2)</f>
        <v>32381.599999999999</v>
      </c>
      <c r="H11" s="21">
        <v>1190.5</v>
      </c>
      <c r="I11" s="31">
        <v>0</v>
      </c>
      <c r="J11" s="22">
        <f>ROUND(H11*I11,2)</f>
        <v>0</v>
      </c>
    </row>
    <row r="12" spans="1:10" ht="90" x14ac:dyDescent="0.25">
      <c r="A12" s="23"/>
      <c r="B12" s="24"/>
      <c r="C12" s="24"/>
      <c r="D12" s="20" t="s">
        <v>26</v>
      </c>
      <c r="E12" s="24"/>
      <c r="F12" s="24"/>
      <c r="G12" s="25"/>
      <c r="H12" s="24"/>
      <c r="I12" s="24"/>
      <c r="J12" s="25"/>
    </row>
    <row r="13" spans="1:10" x14ac:dyDescent="0.25">
      <c r="A13" s="18" t="s">
        <v>27</v>
      </c>
      <c r="B13" s="19" t="s">
        <v>13</v>
      </c>
      <c r="C13" s="19" t="s">
        <v>21</v>
      </c>
      <c r="D13" s="20" t="s">
        <v>28</v>
      </c>
      <c r="E13" s="21">
        <v>1190.5</v>
      </c>
      <c r="F13" s="21">
        <v>41.56</v>
      </c>
      <c r="G13" s="22">
        <f>ROUND(E13*F13,2)</f>
        <v>49477.18</v>
      </c>
      <c r="H13" s="21">
        <v>1190.5</v>
      </c>
      <c r="I13" s="31">
        <v>0</v>
      </c>
      <c r="J13" s="22">
        <f>ROUND(H13*I13,2)</f>
        <v>0</v>
      </c>
    </row>
    <row r="14" spans="1:10" ht="146.25" x14ac:dyDescent="0.25">
      <c r="A14" s="23"/>
      <c r="B14" s="24"/>
      <c r="C14" s="24"/>
      <c r="D14" s="20" t="s">
        <v>29</v>
      </c>
      <c r="E14" s="24"/>
      <c r="F14" s="24"/>
      <c r="G14" s="25"/>
      <c r="H14" s="24"/>
      <c r="I14" s="24"/>
      <c r="J14" s="25"/>
    </row>
    <row r="15" spans="1:10" ht="33.75" x14ac:dyDescent="0.25">
      <c r="A15" s="18" t="s">
        <v>30</v>
      </c>
      <c r="B15" s="19" t="s">
        <v>13</v>
      </c>
      <c r="C15" s="19" t="s">
        <v>14</v>
      </c>
      <c r="D15" s="20" t="s">
        <v>31</v>
      </c>
      <c r="E15" s="21">
        <v>48</v>
      </c>
      <c r="F15" s="21">
        <v>1791.47</v>
      </c>
      <c r="G15" s="22">
        <f>ROUND(E15*F15,2)</f>
        <v>85990.56</v>
      </c>
      <c r="H15" s="21">
        <v>48</v>
      </c>
      <c r="I15" s="31">
        <v>0</v>
      </c>
      <c r="J15" s="22">
        <f>ROUND(H15*I15,2)</f>
        <v>0</v>
      </c>
    </row>
    <row r="16" spans="1:10" ht="157.5" x14ac:dyDescent="0.25">
      <c r="A16" s="23"/>
      <c r="B16" s="24"/>
      <c r="C16" s="24"/>
      <c r="D16" s="20" t="s">
        <v>32</v>
      </c>
      <c r="E16" s="24"/>
      <c r="F16" s="24"/>
      <c r="G16" s="25"/>
      <c r="H16" s="24"/>
      <c r="I16" s="24"/>
      <c r="J16" s="25"/>
    </row>
    <row r="17" spans="1:10" ht="33.75" x14ac:dyDescent="0.25">
      <c r="A17" s="18" t="s">
        <v>33</v>
      </c>
      <c r="B17" s="19" t="s">
        <v>13</v>
      </c>
      <c r="C17" s="19" t="s">
        <v>21</v>
      </c>
      <c r="D17" s="20" t="s">
        <v>34</v>
      </c>
      <c r="E17" s="21">
        <v>1190.5</v>
      </c>
      <c r="F17" s="21">
        <v>139.19</v>
      </c>
      <c r="G17" s="22">
        <f>ROUND(E17*F17,2)</f>
        <v>165705.70000000001</v>
      </c>
      <c r="H17" s="21">
        <v>1190.5</v>
      </c>
      <c r="I17" s="31">
        <v>0</v>
      </c>
      <c r="J17" s="22">
        <f>ROUND(H17*I17,2)</f>
        <v>0</v>
      </c>
    </row>
    <row r="18" spans="1:10" ht="382.5" x14ac:dyDescent="0.25">
      <c r="A18" s="23"/>
      <c r="B18" s="24"/>
      <c r="C18" s="24"/>
      <c r="D18" s="20" t="s">
        <v>35</v>
      </c>
      <c r="E18" s="24"/>
      <c r="F18" s="24"/>
      <c r="G18" s="25"/>
      <c r="H18" s="24"/>
      <c r="I18" s="24"/>
      <c r="J18" s="25"/>
    </row>
    <row r="19" spans="1:10" x14ac:dyDescent="0.25">
      <c r="A19" s="18" t="s">
        <v>36</v>
      </c>
      <c r="B19" s="19" t="s">
        <v>13</v>
      </c>
      <c r="C19" s="19" t="s">
        <v>21</v>
      </c>
      <c r="D19" s="20" t="s">
        <v>37</v>
      </c>
      <c r="E19" s="21">
        <v>90</v>
      </c>
      <c r="F19" s="21">
        <v>67.44</v>
      </c>
      <c r="G19" s="22">
        <f>ROUND(E19*F19,2)</f>
        <v>6069.6</v>
      </c>
      <c r="H19" s="21">
        <v>90</v>
      </c>
      <c r="I19" s="31">
        <v>0</v>
      </c>
      <c r="J19" s="22">
        <f>ROUND(H19*I19,2)</f>
        <v>0</v>
      </c>
    </row>
    <row r="20" spans="1:10" ht="112.5" x14ac:dyDescent="0.25">
      <c r="A20" s="23"/>
      <c r="B20" s="24"/>
      <c r="C20" s="24"/>
      <c r="D20" s="20" t="s">
        <v>38</v>
      </c>
      <c r="E20" s="24"/>
      <c r="F20" s="24"/>
      <c r="G20" s="25"/>
      <c r="H20" s="24"/>
      <c r="I20" s="24"/>
      <c r="J20" s="25"/>
    </row>
    <row r="21" spans="1:10" ht="22.5" x14ac:dyDescent="0.25">
      <c r="A21" s="18" t="s">
        <v>39</v>
      </c>
      <c r="B21" s="19" t="s">
        <v>13</v>
      </c>
      <c r="C21" s="19" t="s">
        <v>14</v>
      </c>
      <c r="D21" s="20" t="s">
        <v>40</v>
      </c>
      <c r="E21" s="21">
        <v>48</v>
      </c>
      <c r="F21" s="21">
        <v>775.25</v>
      </c>
      <c r="G21" s="22">
        <f>ROUND(E21*F21,2)</f>
        <v>37212</v>
      </c>
      <c r="H21" s="21">
        <v>48</v>
      </c>
      <c r="I21" s="31">
        <v>0</v>
      </c>
      <c r="J21" s="22">
        <f>ROUND(H21*I21,2)</f>
        <v>0</v>
      </c>
    </row>
    <row r="22" spans="1:10" ht="123.75" x14ac:dyDescent="0.25">
      <c r="A22" s="23"/>
      <c r="B22" s="24"/>
      <c r="C22" s="24"/>
      <c r="D22" s="20" t="s">
        <v>41</v>
      </c>
      <c r="E22" s="24"/>
      <c r="F22" s="24"/>
      <c r="G22" s="25"/>
      <c r="H22" s="24"/>
      <c r="I22" s="24"/>
      <c r="J22" s="25"/>
    </row>
    <row r="23" spans="1:10" x14ac:dyDescent="0.25">
      <c r="A23" s="18" t="s">
        <v>42</v>
      </c>
      <c r="B23" s="19" t="s">
        <v>13</v>
      </c>
      <c r="C23" s="19" t="s">
        <v>14</v>
      </c>
      <c r="D23" s="20" t="s">
        <v>43</v>
      </c>
      <c r="E23" s="21">
        <v>48</v>
      </c>
      <c r="F23" s="21">
        <v>95.17</v>
      </c>
      <c r="G23" s="22">
        <f>ROUND(E23*F23,2)</f>
        <v>4568.16</v>
      </c>
      <c r="H23" s="21">
        <v>48</v>
      </c>
      <c r="I23" s="31">
        <v>0</v>
      </c>
      <c r="J23" s="22">
        <f>ROUND(H23*I23,2)</f>
        <v>0</v>
      </c>
    </row>
    <row r="24" spans="1:10" ht="78.75" x14ac:dyDescent="0.25">
      <c r="A24" s="23"/>
      <c r="B24" s="24"/>
      <c r="C24" s="24"/>
      <c r="D24" s="20" t="s">
        <v>44</v>
      </c>
      <c r="E24" s="24"/>
      <c r="F24" s="24"/>
      <c r="G24" s="25"/>
      <c r="H24" s="24"/>
      <c r="I24" s="24"/>
      <c r="J24" s="25"/>
    </row>
    <row r="25" spans="1:10" ht="22.5" x14ac:dyDescent="0.25">
      <c r="A25" s="18" t="s">
        <v>45</v>
      </c>
      <c r="B25" s="19" t="s">
        <v>13</v>
      </c>
      <c r="C25" s="19" t="s">
        <v>14</v>
      </c>
      <c r="D25" s="20" t="s">
        <v>46</v>
      </c>
      <c r="E25" s="21">
        <v>48</v>
      </c>
      <c r="F25" s="21">
        <v>254.1</v>
      </c>
      <c r="G25" s="22">
        <f>ROUND(E25*F25,2)</f>
        <v>12196.8</v>
      </c>
      <c r="H25" s="21">
        <v>48</v>
      </c>
      <c r="I25" s="31">
        <v>0</v>
      </c>
      <c r="J25" s="22">
        <f>ROUND(H25*I25,2)</f>
        <v>0</v>
      </c>
    </row>
    <row r="26" spans="1:10" ht="135" x14ac:dyDescent="0.25">
      <c r="A26" s="23"/>
      <c r="B26" s="24"/>
      <c r="C26" s="24"/>
      <c r="D26" s="20" t="s">
        <v>47</v>
      </c>
      <c r="E26" s="24"/>
      <c r="F26" s="24"/>
      <c r="G26" s="25"/>
      <c r="H26" s="24"/>
      <c r="I26" s="24"/>
      <c r="J26" s="25"/>
    </row>
    <row r="27" spans="1:10" ht="33.75" x14ac:dyDescent="0.25">
      <c r="A27" s="18" t="s">
        <v>48</v>
      </c>
      <c r="B27" s="19" t="s">
        <v>13</v>
      </c>
      <c r="C27" s="19" t="s">
        <v>14</v>
      </c>
      <c r="D27" s="20" t="s">
        <v>49</v>
      </c>
      <c r="E27" s="21">
        <v>48</v>
      </c>
      <c r="F27" s="21">
        <v>560.76</v>
      </c>
      <c r="G27" s="22">
        <f>ROUND(E27*F27,2)</f>
        <v>26916.48</v>
      </c>
      <c r="H27" s="21">
        <v>48</v>
      </c>
      <c r="I27" s="31">
        <v>0</v>
      </c>
      <c r="J27" s="22">
        <f>ROUND(H27*I27,2)</f>
        <v>0</v>
      </c>
    </row>
    <row r="28" spans="1:10" ht="135" x14ac:dyDescent="0.25">
      <c r="A28" s="23"/>
      <c r="B28" s="24"/>
      <c r="C28" s="24"/>
      <c r="D28" s="20" t="s">
        <v>50</v>
      </c>
      <c r="E28" s="24"/>
      <c r="F28" s="24"/>
      <c r="G28" s="25"/>
      <c r="H28" s="24"/>
      <c r="I28" s="24"/>
      <c r="J28" s="25"/>
    </row>
    <row r="29" spans="1:10" ht="33.75" x14ac:dyDescent="0.25">
      <c r="A29" s="18" t="s">
        <v>51</v>
      </c>
      <c r="B29" s="19" t="s">
        <v>13</v>
      </c>
      <c r="C29" s="19" t="s">
        <v>14</v>
      </c>
      <c r="D29" s="20" t="s">
        <v>52</v>
      </c>
      <c r="E29" s="21">
        <v>48</v>
      </c>
      <c r="F29" s="21">
        <v>1620</v>
      </c>
      <c r="G29" s="22">
        <f>ROUND(E29*F29,2)</f>
        <v>77760</v>
      </c>
      <c r="H29" s="21">
        <v>48</v>
      </c>
      <c r="I29" s="31">
        <v>0</v>
      </c>
      <c r="J29" s="22">
        <f>ROUND(H29*I29,2)</f>
        <v>0</v>
      </c>
    </row>
    <row r="30" spans="1:10" ht="247.5" x14ac:dyDescent="0.25">
      <c r="A30" s="23"/>
      <c r="B30" s="24"/>
      <c r="C30" s="24"/>
      <c r="D30" s="20" t="s">
        <v>53</v>
      </c>
      <c r="E30" s="24"/>
      <c r="F30" s="24"/>
      <c r="G30" s="25"/>
      <c r="H30" s="24"/>
      <c r="I30" s="24"/>
      <c r="J30" s="25"/>
    </row>
    <row r="31" spans="1:10" ht="22.5" x14ac:dyDescent="0.25">
      <c r="A31" s="18" t="s">
        <v>54</v>
      </c>
      <c r="B31" s="19" t="s">
        <v>13</v>
      </c>
      <c r="C31" s="19" t="s">
        <v>14</v>
      </c>
      <c r="D31" s="20" t="s">
        <v>55</v>
      </c>
      <c r="E31" s="21">
        <v>120</v>
      </c>
      <c r="F31" s="21">
        <v>239.62</v>
      </c>
      <c r="G31" s="22">
        <f>ROUND(E31*F31,2)</f>
        <v>28754.400000000001</v>
      </c>
      <c r="H31" s="21">
        <v>120</v>
      </c>
      <c r="I31" s="31">
        <v>0</v>
      </c>
      <c r="J31" s="22">
        <f>ROUND(H31*I31,2)</f>
        <v>0</v>
      </c>
    </row>
    <row r="32" spans="1:10" ht="45" x14ac:dyDescent="0.25">
      <c r="A32" s="23"/>
      <c r="B32" s="24"/>
      <c r="C32" s="24"/>
      <c r="D32" s="20" t="s">
        <v>56</v>
      </c>
      <c r="E32" s="24"/>
      <c r="F32" s="24"/>
      <c r="G32" s="25"/>
      <c r="H32" s="24"/>
      <c r="I32" s="24"/>
      <c r="J32" s="25"/>
    </row>
    <row r="33" spans="1:10" x14ac:dyDescent="0.25">
      <c r="A33" s="18" t="s">
        <v>57</v>
      </c>
      <c r="B33" s="19" t="s">
        <v>13</v>
      </c>
      <c r="C33" s="19" t="s">
        <v>58</v>
      </c>
      <c r="D33" s="20" t="s">
        <v>59</v>
      </c>
      <c r="E33" s="21">
        <v>1</v>
      </c>
      <c r="F33" s="21">
        <v>24534.05</v>
      </c>
      <c r="G33" s="22">
        <f>ROUND(E33*F33,2)</f>
        <v>24534.05</v>
      </c>
      <c r="H33" s="21">
        <v>1</v>
      </c>
      <c r="I33" s="50">
        <v>24534.05</v>
      </c>
      <c r="J33" s="22">
        <f>ROUND(H33*I33,2)</f>
        <v>24534.05</v>
      </c>
    </row>
    <row r="34" spans="1:10" x14ac:dyDescent="0.25">
      <c r="A34" s="23"/>
      <c r="B34" s="24"/>
      <c r="C34" s="24"/>
      <c r="D34" s="20" t="s">
        <v>60</v>
      </c>
      <c r="E34" s="24"/>
      <c r="F34" s="24"/>
      <c r="G34" s="25"/>
      <c r="H34" s="24"/>
      <c r="I34" s="24"/>
      <c r="J34" s="25"/>
    </row>
    <row r="35" spans="1:10" ht="15.75" thickBot="1" x14ac:dyDescent="0.3">
      <c r="A35" s="26"/>
      <c r="B35" s="27"/>
      <c r="C35" s="27"/>
      <c r="D35" s="28" t="s">
        <v>61</v>
      </c>
      <c r="E35" s="29">
        <v>1</v>
      </c>
      <c r="F35" s="30">
        <f>G5+G7+G9+G11+G13+G15+G17+G19+G21+G23+G25+G27+G29+G31+G33</f>
        <v>1005896.31</v>
      </c>
      <c r="G35" s="7">
        <f>ROUND(E35*F35,2)</f>
        <v>1005896.31</v>
      </c>
      <c r="H35" s="29">
        <v>1</v>
      </c>
      <c r="I35" s="30">
        <f>J5+J7+J9+J11+J13+J15+J17+J19+J21+J23+J25+J27+J29+J31+J33</f>
        <v>24534.05</v>
      </c>
      <c r="J35" s="7">
        <f>ROUND(H35*I35,2)</f>
        <v>24534.05</v>
      </c>
    </row>
    <row r="36" spans="1:10" ht="1.1499999999999999" customHeight="1" x14ac:dyDescent="0.25">
      <c r="A36" s="3"/>
      <c r="B36" s="3"/>
      <c r="C36" s="3"/>
      <c r="D36" s="4"/>
      <c r="E36" s="3"/>
      <c r="F36" s="3"/>
      <c r="G36" s="3"/>
      <c r="H36" s="3"/>
      <c r="I36" s="3"/>
      <c r="J36" s="3"/>
    </row>
    <row r="37" spans="1:10" ht="1.1499999999999999" customHeight="1" x14ac:dyDescent="0.25">
      <c r="A37" s="32"/>
      <c r="B37" s="33"/>
      <c r="C37" s="33"/>
      <c r="D37" s="33" t="s">
        <v>62</v>
      </c>
      <c r="E37" s="34"/>
      <c r="F37" s="35"/>
      <c r="G37" s="36">
        <f>G35</f>
        <v>1005896.31</v>
      </c>
      <c r="H37" s="35"/>
      <c r="I37" s="34"/>
      <c r="J37" s="36">
        <f>J35</f>
        <v>24534.05</v>
      </c>
    </row>
    <row r="38" spans="1:10" x14ac:dyDescent="0.25">
      <c r="A38" s="37"/>
      <c r="B38" s="38"/>
      <c r="C38" s="38"/>
      <c r="D38" s="38" t="s">
        <v>63</v>
      </c>
      <c r="E38" s="39">
        <v>0.19</v>
      </c>
      <c r="F38" s="40"/>
      <c r="G38" s="41">
        <f>G37*E38</f>
        <v>191120.3</v>
      </c>
      <c r="H38" s="42"/>
      <c r="I38" s="43">
        <v>0.19</v>
      </c>
      <c r="J38" s="41">
        <f>J37*I38</f>
        <v>4661.47</v>
      </c>
    </row>
    <row r="39" spans="1:10" x14ac:dyDescent="0.25">
      <c r="A39" s="37"/>
      <c r="B39" s="38"/>
      <c r="C39" s="38"/>
      <c r="D39" s="38" t="s">
        <v>64</v>
      </c>
      <c r="E39" s="44"/>
      <c r="F39" s="40"/>
      <c r="G39" s="41">
        <f>G37+G38</f>
        <v>1197016.6100000001</v>
      </c>
      <c r="H39" s="40"/>
      <c r="I39" s="44"/>
      <c r="J39" s="41">
        <f>J37+J38</f>
        <v>29195.52</v>
      </c>
    </row>
    <row r="40" spans="1:10" x14ac:dyDescent="0.25">
      <c r="A40" s="37"/>
      <c r="B40" s="38"/>
      <c r="C40" s="38"/>
      <c r="D40" s="38" t="s">
        <v>65</v>
      </c>
      <c r="E40" s="39">
        <v>0.21</v>
      </c>
      <c r="F40" s="40"/>
      <c r="G40" s="41">
        <f>21*G39%</f>
        <v>251373.49</v>
      </c>
      <c r="H40" s="40"/>
      <c r="I40" s="39">
        <v>0.21</v>
      </c>
      <c r="J40" s="41">
        <f>E40*J39</f>
        <v>6131.06</v>
      </c>
    </row>
    <row r="41" spans="1:10" x14ac:dyDescent="0.25">
      <c r="A41" s="45"/>
      <c r="B41" s="46"/>
      <c r="C41" s="46"/>
      <c r="D41" s="46" t="s">
        <v>66</v>
      </c>
      <c r="E41" s="47"/>
      <c r="F41" s="48"/>
      <c r="G41" s="49">
        <f>G39+G40</f>
        <v>1448390.1</v>
      </c>
      <c r="H41" s="48"/>
      <c r="I41" s="47"/>
      <c r="J41" s="49">
        <f>J39+J40</f>
        <v>35326.58</v>
      </c>
    </row>
    <row r="42" spans="1:10" x14ac:dyDescent="0.25">
      <c r="A42"/>
      <c r="B42"/>
      <c r="C42"/>
      <c r="D42"/>
      <c r="E42"/>
      <c r="F42"/>
      <c r="G42"/>
      <c r="H42"/>
      <c r="I42"/>
      <c r="J42"/>
    </row>
    <row r="43" spans="1:10" x14ac:dyDescent="0.25">
      <c r="A43"/>
      <c r="B43"/>
      <c r="C43"/>
      <c r="D43"/>
      <c r="E43"/>
      <c r="F43"/>
      <c r="G43"/>
      <c r="H43"/>
      <c r="I43"/>
      <c r="J43"/>
    </row>
    <row r="44" spans="1:10" x14ac:dyDescent="0.25">
      <c r="A44"/>
      <c r="B44"/>
      <c r="C44"/>
      <c r="D44"/>
      <c r="E44"/>
      <c r="F44"/>
      <c r="G44"/>
      <c r="H44"/>
      <c r="I44"/>
      <c r="J44"/>
    </row>
    <row r="45" spans="1:10" x14ac:dyDescent="0.25">
      <c r="A45"/>
      <c r="B45"/>
      <c r="C45"/>
      <c r="D45"/>
      <c r="E45"/>
      <c r="F45"/>
      <c r="G45"/>
      <c r="H45"/>
      <c r="I45"/>
      <c r="J45"/>
    </row>
    <row r="46" spans="1:10" x14ac:dyDescent="0.25">
      <c r="A46"/>
      <c r="B46"/>
      <c r="C46"/>
      <c r="D46"/>
      <c r="E46"/>
      <c r="F46"/>
      <c r="G46"/>
      <c r="H46"/>
      <c r="I46"/>
      <c r="J46"/>
    </row>
    <row r="47" spans="1:10" x14ac:dyDescent="0.25">
      <c r="A47"/>
      <c r="B47"/>
      <c r="C47"/>
      <c r="D47"/>
      <c r="E47"/>
      <c r="F47"/>
      <c r="G47"/>
      <c r="H47"/>
      <c r="I47"/>
      <c r="J47"/>
    </row>
    <row r="48" spans="1:10" x14ac:dyDescent="0.25">
      <c r="A48"/>
      <c r="B48"/>
      <c r="C48"/>
      <c r="D48"/>
      <c r="E48"/>
      <c r="F48"/>
      <c r="G48"/>
      <c r="H48"/>
      <c r="I48"/>
      <c r="J48"/>
    </row>
    <row r="49" spans="1:10" x14ac:dyDescent="0.25">
      <c r="A49"/>
      <c r="B49"/>
      <c r="C49"/>
      <c r="D49"/>
      <c r="E49"/>
      <c r="F49"/>
      <c r="G49"/>
      <c r="H49"/>
      <c r="I49"/>
      <c r="J49"/>
    </row>
    <row r="50" spans="1:10" x14ac:dyDescent="0.25">
      <c r="A50"/>
      <c r="B50"/>
      <c r="C50"/>
      <c r="D50"/>
      <c r="E50"/>
      <c r="F50"/>
      <c r="G50"/>
      <c r="H50"/>
      <c r="I50"/>
      <c r="J50"/>
    </row>
    <row r="51" spans="1:10" x14ac:dyDescent="0.25">
      <c r="A51"/>
      <c r="B51"/>
      <c r="C51"/>
      <c r="D51"/>
      <c r="E51"/>
      <c r="F51"/>
      <c r="G51"/>
      <c r="H51"/>
      <c r="I51"/>
      <c r="J51"/>
    </row>
    <row r="52" spans="1:10" x14ac:dyDescent="0.25">
      <c r="A52"/>
      <c r="B52"/>
      <c r="C52"/>
      <c r="D52"/>
      <c r="E52"/>
      <c r="F52"/>
      <c r="G52"/>
      <c r="H52"/>
      <c r="I52"/>
      <c r="J52"/>
    </row>
  </sheetData>
  <sheetProtection algorithmName="SHA-512" hashValue="J3A2mDucwbhnD4Tn0HVkdVXXci6qTIN9pI+5Y4HVNtJ1BFnEj0Pr1sSCIhedX90ypXN3prJNX0TABELzJwdlGg==" saltValue="hykY3IzQGL8dESmSwpYyKQ==" spinCount="100000" sheet="1" objects="1" scenarios="1" selectLockedCells="1"/>
  <dataValidations count="18">
    <dataValidation type="list" allowBlank="1" showInputMessage="1" showErrorMessage="1" sqref="B4:B36" xr:uid="{789F05A3-6690-4664-8717-6BD2BCBCDE37}">
      <formula1>"Capítulo,Partida,Mano de obra,Maquinaria,Material,Otros,Tarea,"</formula1>
    </dataValidation>
    <dataValidation type="decimal" allowBlank="1" showErrorMessage="1" errorTitle="ERROR" error="El precio especificado es erróneo" sqref="I5" xr:uid="{0A44B25B-AB2E-4F24-ADB6-21C4F1C4A555}">
      <formula1>0</formula1>
      <formula2>5247.31</formula2>
    </dataValidation>
    <dataValidation type="decimal" allowBlank="1" showErrorMessage="1" errorTitle="ERROR" error="El precio especificado es erróneo" sqref="I7" xr:uid="{2EF6CAAC-D5A4-41D0-BA7A-CA92C03C8D58}">
      <formula1>0</formula1>
      <formula2>1428.2</formula2>
    </dataValidation>
    <dataValidation type="decimal" allowBlank="1" showErrorMessage="1" errorTitle="ERROR" error="El precio especificado es erróneo" sqref="I9" xr:uid="{21CD6150-BF52-44B1-A436-0DBA9096EF46}">
      <formula1>0</formula1>
      <formula2>60.29</formula2>
    </dataValidation>
    <dataValidation type="decimal" allowBlank="1" showErrorMessage="1" errorTitle="ERROR" error="El precio especificado es erróneo" sqref="I11" xr:uid="{E2BF9FFA-D09D-46DA-B646-5878AF9B0F80}">
      <formula1>0</formula1>
      <formula2>27.2</formula2>
    </dataValidation>
    <dataValidation type="decimal" allowBlank="1" showErrorMessage="1" errorTitle="ERROR" error="El precio especificado es erróneo" sqref="I13" xr:uid="{2C29EA49-F2BA-427B-A75F-0AA55217397D}">
      <formula1>0</formula1>
      <formula2>41.56</formula2>
    </dataValidation>
    <dataValidation type="decimal" allowBlank="1" showErrorMessage="1" errorTitle="ERROR" error="El precio especificado es erróneo" sqref="I15" xr:uid="{3FF79CA6-8DF0-43B5-9EA0-4E4E13CAAC8E}">
      <formula1>0</formula1>
      <formula2>1791.47</formula2>
    </dataValidation>
    <dataValidation type="decimal" allowBlank="1" showErrorMessage="1" errorTitle="ERROR" error="El precio especificado es erróneo" sqref="I17" xr:uid="{56900E97-088F-4CB7-BCD3-437589F22028}">
      <formula1>0</formula1>
      <formula2>139.19</formula2>
    </dataValidation>
    <dataValidation type="decimal" allowBlank="1" showErrorMessage="1" errorTitle="ERROR" error="El precio especificado es erróneo" sqref="I19" xr:uid="{3D1F69B0-1196-4508-B5E8-0A055F2E3112}">
      <formula1>0</formula1>
      <formula2>67.44</formula2>
    </dataValidation>
    <dataValidation type="decimal" allowBlank="1" showErrorMessage="1" errorTitle="ERROR" error="El precio especificado es erróneo" sqref="I21" xr:uid="{D533D3AF-F6DB-4A9B-A32A-5DBCD3EA4171}">
      <formula1>0</formula1>
      <formula2>775.25</formula2>
    </dataValidation>
    <dataValidation type="decimal" allowBlank="1" showErrorMessage="1" errorTitle="ERROR" error="El precio especificado es erróneo" sqref="I23" xr:uid="{33248B79-5BE5-4B66-98CE-03686108DB2E}">
      <formula1>0</formula1>
      <formula2>95.17</formula2>
    </dataValidation>
    <dataValidation type="decimal" allowBlank="1" showErrorMessage="1" errorTitle="ERROR" error="El precio especificado es erróneo" sqref="I25" xr:uid="{7079F6E0-91BF-4F46-89E4-0D08105248EC}">
      <formula1>0</formula1>
      <formula2>254.1</formula2>
    </dataValidation>
    <dataValidation type="decimal" allowBlank="1" showErrorMessage="1" errorTitle="ERROR" error="El precio especificado es erróneo" sqref="I27" xr:uid="{4E32D41D-9A98-4FD2-9404-3DBD1F8EB02F}">
      <formula1>0</formula1>
      <formula2>560.76</formula2>
    </dataValidation>
    <dataValidation type="decimal" allowBlank="1" showErrorMessage="1" errorTitle="ERROR" error="El precio especificado es erróneo" sqref="I29" xr:uid="{2BB8FBC1-7BB3-48D8-A823-548C52DAF89A}">
      <formula1>0</formula1>
      <formula2>1620</formula2>
    </dataValidation>
    <dataValidation type="decimal" allowBlank="1" showErrorMessage="1" errorTitle="ERROR" error="El precio especificado es erróneo" sqref="I31" xr:uid="{070A593C-F5A8-470D-9EEE-D7BA0ED72C7D}">
      <formula1>0</formula1>
      <formula2>239.62</formula2>
    </dataValidation>
    <dataValidation type="decimal" allowBlank="1" showErrorMessage="1" errorTitle="ERROR" error="El precio especificado es erróneo" sqref="I33" xr:uid="{5498933C-6E70-405D-B07E-992AB866C7B8}">
      <formula1>0</formula1>
      <formula2>24534.05</formula2>
    </dataValidation>
    <dataValidation type="decimal" allowBlank="1" showErrorMessage="1" errorTitle="ERROR" error="El BI+GG debe estar comprendido entre el 0 y 19%" sqref="I38" xr:uid="{E402D726-221F-42BB-8CC2-86DD70DDE845}">
      <formula1>0</formula1>
      <formula2>0.19</formula2>
    </dataValidation>
    <dataValidation type="whole" allowBlank="1" showErrorMessage="1" errorTitle="ERROR" error="El valor debe estar comprendido entre 0 y 19%" sqref="H38" xr:uid="{731DC287-A2E1-455C-9EAE-0A6C00DA1B7D}">
      <formula1>0</formula1>
      <formula2>19</formula2>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García Muñoz, Felipe</dc:creator>
  <cp:lastModifiedBy>Cañete Mora, Francisco José</cp:lastModifiedBy>
  <dcterms:created xsi:type="dcterms:W3CDTF">2021-04-26T07:58:44Z</dcterms:created>
  <dcterms:modified xsi:type="dcterms:W3CDTF">2021-10-25T11:40:04Z</dcterms:modified>
</cp:coreProperties>
</file>